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CA - 2023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RDR!$B$2:$L$48</definedName>
    <definedName name="_xlnm.Print_Area" localSheetId="0">RO!$B$2:$L$49</definedName>
    <definedName name="_xlnm.Print_Area" localSheetId="2">ROOC!$B$2:$L$49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1" l="1"/>
  <c r="K45" i="1"/>
  <c r="J45" i="1"/>
  <c r="C47" i="1"/>
  <c r="D47" i="1"/>
  <c r="L16" i="5" l="1"/>
  <c r="J16" i="5"/>
  <c r="C47" i="5"/>
  <c r="D47" i="5"/>
  <c r="L44" i="6"/>
  <c r="K44" i="6"/>
  <c r="J44" i="6"/>
  <c r="L43" i="6"/>
  <c r="K43" i="6"/>
  <c r="J43" i="6"/>
  <c r="L44" i="5"/>
  <c r="K44" i="5"/>
  <c r="J44" i="5"/>
  <c r="L43" i="4"/>
  <c r="K43" i="4"/>
  <c r="J43" i="4"/>
  <c r="L36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6" i="6" l="1"/>
  <c r="K36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7" i="1"/>
  <c r="K19" i="5" l="1"/>
  <c r="J19" i="5"/>
  <c r="C45" i="6"/>
  <c r="D45" i="6"/>
  <c r="K21" i="5" l="1"/>
  <c r="J21" i="5"/>
  <c r="J38" i="6"/>
  <c r="K22" i="5" l="1"/>
  <c r="J22" i="5"/>
  <c r="G23" i="7"/>
  <c r="G51" i="6"/>
  <c r="G53" i="5"/>
  <c r="G52" i="4"/>
  <c r="G53" i="1"/>
  <c r="K23" i="5" l="1"/>
  <c r="J23" i="5"/>
  <c r="K37" i="6"/>
  <c r="J24" i="5" l="1"/>
  <c r="K24" i="5"/>
  <c r="J37" i="6"/>
  <c r="L37" i="6"/>
  <c r="K25" i="5" l="1"/>
  <c r="J25" i="5"/>
  <c r="L40" i="6"/>
  <c r="K40" i="6"/>
  <c r="J40" i="6"/>
  <c r="L39" i="6"/>
  <c r="K39" i="6"/>
  <c r="J39" i="6"/>
  <c r="L38" i="6"/>
  <c r="K38" i="6"/>
  <c r="C52" i="6"/>
  <c r="D52" i="6"/>
  <c r="K26" i="5" l="1"/>
  <c r="J26" i="5"/>
  <c r="G47" i="5"/>
  <c r="G54" i="5" s="1"/>
  <c r="F47" i="5"/>
  <c r="F54" i="5" s="1"/>
  <c r="D54" i="5"/>
  <c r="C54" i="5"/>
  <c r="J27" i="5" l="1"/>
  <c r="K27" i="5"/>
  <c r="G45" i="6"/>
  <c r="G52" i="6" s="1"/>
  <c r="F45" i="6"/>
  <c r="F52" i="6" s="1"/>
  <c r="E45" i="6"/>
  <c r="E52" i="6" s="1"/>
  <c r="K28" i="5" l="1"/>
  <c r="J28" i="5"/>
  <c r="L42" i="6"/>
  <c r="K42" i="6"/>
  <c r="J42" i="6"/>
  <c r="L41" i="6"/>
  <c r="K41" i="6"/>
  <c r="J41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9" i="5" l="1"/>
  <c r="J29" i="5"/>
  <c r="L45" i="4"/>
  <c r="K45" i="4"/>
  <c r="J45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1" i="5" l="1"/>
  <c r="J31" i="5"/>
  <c r="C46" i="4"/>
  <c r="C53" i="4" s="1"/>
  <c r="J32" i="5" l="1"/>
  <c r="K32" i="5"/>
  <c r="G46" i="4"/>
  <c r="G53" i="4" s="1"/>
  <c r="F46" i="4"/>
  <c r="F53" i="4" s="1"/>
  <c r="D46" i="4"/>
  <c r="D53" i="4" s="1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46" i="4"/>
  <c r="E53" i="4" s="1"/>
  <c r="K34" i="5" l="1"/>
  <c r="J34" i="5"/>
  <c r="E54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7" i="5"/>
  <c r="K13" i="5"/>
  <c r="J13" i="5"/>
  <c r="I13" i="5"/>
  <c r="H46" i="4"/>
  <c r="I14" i="4"/>
  <c r="K13" i="4"/>
  <c r="J13" i="4"/>
  <c r="I13" i="4"/>
  <c r="K13" i="1"/>
  <c r="J13" i="1"/>
  <c r="K36" i="5" l="1"/>
  <c r="J36" i="5"/>
  <c r="L47" i="5"/>
  <c r="L45" i="6"/>
  <c r="L46" i="4"/>
  <c r="L47" i="1"/>
  <c r="I17" i="7"/>
  <c r="K17" i="7"/>
  <c r="J17" i="7"/>
  <c r="J45" i="6"/>
  <c r="I45" i="6"/>
  <c r="K45" i="6"/>
  <c r="I46" i="4"/>
  <c r="K46" i="4"/>
  <c r="J46" i="4"/>
  <c r="K47" i="1"/>
  <c r="K37" i="5" l="1"/>
  <c r="J37" i="5"/>
  <c r="I47" i="1"/>
  <c r="J47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<sst xmlns="http://schemas.openxmlformats.org/spreadsheetml/2006/main" count="263" uniqueCount="65">
  <si>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</si>
  <si>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</si>
  <si>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</si>
  <si>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</si>
  <si>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</si>
  <si>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</si>
  <si>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</si>
  <si>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</si>
  <si>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</si>
  <si>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</si>
  <si>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</si>
  <si>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</si>
  <si>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</si>
  <si>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</si>
  <si>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</si>
  <si>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</si>
  <si>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</si>
  <si>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</si>
  <si>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</si>
  <si>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</si>
  <si>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</si>
  <si>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</si>
  <si>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</si>
  <si>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</si>
  <si>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</si>
  <si>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</si>
  <si>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</si>
  <si>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</si>
  <si>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</si>
  <si>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</si>
  <si>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</si>
  <si>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</si>
  <si>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</si>
  <si>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</si>
  <si>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</si>
  <si>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</si>
  <si>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</si>
  <si>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</si>
  <si>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</si>
  <si>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</si>
  <si>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</si>
  <si>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</si>
  <si>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</si>
  <si>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</si>
  <si>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</si>
  <si>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</si>
  <si>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</si>
  <si>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</si>
  <si>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</si>
  <si>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</si>
  <si>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</si>
  <si>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</si>
  <si>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</si>
  <si>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</si>
  <si>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</si>
  <si>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</si>
  <si>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</si>
  <si>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</si>
  <si>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</si>
  <si>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</si>
  <si>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DEVENGADO
A FEBRERO
(4)</t>
  </si>
  <si>
    <t>EJECUCION PRESUPUESTAL MENSUALIZADA DE GASTOS 
AL MES DE FEBRERO 2023</t>
  </si>
  <si>
    <t>Fuente: SIAF, Consulta Amigable y Base de Datos al 28 de Febrero del 2023</t>
  </si>
  <si>
    <t>005-121: INSTITUTO NACIONAL DE SALUD MENTAL</t>
  </si>
  <si>
    <t>007-123: INSTITUTO NACIONAL DE CIENCIAS NEUROLOGICAS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</si>
</sst>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8963.3897519999991</c:v>
                </c:pt>
                <c:pt idx="1">
                  <c:v>8422.2079689999991</c:v>
                </c:pt>
                <c:pt idx="2" formatCode="#,##0">
                  <c:v>7284.6594530000002</c:v>
                </c:pt>
                <c:pt idx="3">
                  <c:v>5588.8060381799996</c:v>
                </c:pt>
                <c:pt idx="4">
                  <c:v>976.36876876999997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3481040"/>
        <c:axId val="-1233475056"/>
        <c:axId val="0"/>
      </c:bar3DChart>
      <c:catAx>
        <c:axId val="-123348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33475056"/>
        <c:crosses val="autoZero"/>
        <c:auto val="1"/>
        <c:lblAlgn val="ctr"/>
        <c:lblOffset val="100"/>
        <c:noMultiLvlLbl val="0"/>
      </c:catAx>
      <c:valAx>
        <c:axId val="-123347505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-1233481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0.10112</c:v>
                </c:pt>
                <c:pt idx="1">
                  <c:v>0.10112</c:v>
                </c:pt>
                <c:pt idx="2">
                  <c:v>0.10112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3474512"/>
        <c:axId val="-1233478320"/>
        <c:axId val="0"/>
      </c:bar3DChart>
      <c:catAx>
        <c:axId val="-123347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33478320"/>
        <c:crosses val="autoZero"/>
        <c:auto val="1"/>
        <c:lblAlgn val="ctr"/>
        <c:lblOffset val="100"/>
        <c:noMultiLvlLbl val="0"/>
      </c:catAx>
      <c:valAx>
        <c:axId val="-123347832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23347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FEBRERO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744.08821899999998</c:v>
                </c:pt>
                <c:pt idx="1">
                  <c:v>744.08821899999998</c:v>
                </c:pt>
                <c:pt idx="2">
                  <c:v>744.08821899999998</c:v>
                </c:pt>
                <c:pt idx="3">
                  <c:v>41.59460381000001</c:v>
                </c:pt>
                <c:pt idx="4">
                  <c:v>2.3040000000000001E-2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3477232"/>
        <c:axId val="-1233479408"/>
        <c:axId val="0"/>
      </c:bar3DChart>
      <c:catAx>
        <c:axId val="-123347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33479408"/>
        <c:crosses val="autoZero"/>
        <c:auto val="1"/>
        <c:lblAlgn val="ctr"/>
        <c:lblOffset val="100"/>
        <c:noMultiLvlLbl val="0"/>
      </c:catAx>
      <c:valAx>
        <c:axId val="-123347940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233477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653.699208</c:v>
                </c:pt>
                <c:pt idx="2">
                  <c:v>498.01676099999997</c:v>
                </c:pt>
                <c:pt idx="3">
                  <c:v>328.64951658999996</c:v>
                </c:pt>
                <c:pt idx="4">
                  <c:v>24.355450120000004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233478864"/>
        <c:axId val="-1233481584"/>
        <c:axId val="0"/>
      </c:bar3DChart>
      <c:catAx>
        <c:axId val="-1233478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233481584"/>
        <c:crosses val="autoZero"/>
        <c:auto val="1"/>
        <c:lblAlgn val="ctr"/>
        <c:lblOffset val="100"/>
        <c:noMultiLvlLbl val="0"/>
      </c:catAx>
      <c:valAx>
        <c:axId val="-1233481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233478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FEBRERO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0.70984899999999995</c:v>
                </c:pt>
                <c:pt idx="2">
                  <c:v>0.58224100000000001</c:v>
                </c:pt>
                <c:pt idx="3">
                  <c:v>1.6825E-2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233477776"/>
        <c:axId val="-1233476688"/>
        <c:axId val="0"/>
      </c:bar3DChart>
      <c:catAx>
        <c:axId val="-123347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233476688"/>
        <c:crosses val="autoZero"/>
        <c:auto val="1"/>
        <c:lblAlgn val="ctr"/>
        <c:lblOffset val="100"/>
        <c:noMultiLvlLbl val="0"/>
      </c:catAx>
      <c:valAx>
        <c:axId val="-1233476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23347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2804482024</v>
      </c>
      <c r="D13" s="8">
        <v>2078583722</v>
      </c>
      <c r="E13" s="76">
        <v>1429023118</v>
      </c>
      <c r="F13" s="56">
        <v>1201916818.9099996</v>
      </c>
      <c r="G13" s="8">
        <v>195986201.01999992</v>
      </c>
      <c r="H13" s="8"/>
      <c r="I13" s="12">
        <f>IF(ISERROR(+#REF!/E13)=TRUE,0,++#REF!/E13)</f>
        <v>0</v>
      </c>
      <c r="J13" s="12">
        <f>IF(ISERROR(+G13/E13)=TRUE,0,++G13/E13)</f>
        <v>0.13714697722615843</v>
      </c>
      <c r="K13" s="12">
        <f>IF(ISERROR(+H13/E13)=TRUE,0,++H13/E13)</f>
        <v>0</v>
      </c>
      <c r="L13" s="14">
        <f>+D13-G13</f>
        <v>1882597520.98</v>
      </c>
    </row>
    <row r="14" spans="1:13" ht="20.100000000000001" customHeight="1" x14ac:dyDescent="0.25">
      <c r="B14" s="25" t="s">
        <v>63</v>
      </c>
      <c r="C14" s="26">
        <v>41476314</v>
      </c>
      <c r="D14" s="26">
        <v>43550064</v>
      </c>
      <c r="E14" s="57">
        <v>41549795</v>
      </c>
      <c r="F14" s="57">
        <v>37467177.780000001</v>
      </c>
      <c r="G14" s="26">
        <v>6065359.7799999984</v>
      </c>
      <c r="H14" s="26"/>
      <c r="I14" s="27"/>
      <c r="J14" s="27">
        <f t="shared" ref="J14:J46" si="0">IF(ISERROR(+G14/E14)=TRUE,0,++G14/E14)</f>
        <v>0.14597809158865882</v>
      </c>
      <c r="K14" s="27">
        <f t="shared" ref="K14:K46" si="1">IF(ISERROR(+H14/E14)=TRUE,0,++H14/E14)</f>
        <v>0</v>
      </c>
      <c r="L14" s="28">
        <f t="shared" ref="L14:L46" si="2">+D14-G14</f>
        <v>37484704.219999999</v>
      </c>
    </row>
    <row r="15" spans="1:13" ht="20.100000000000001" customHeight="1" x14ac:dyDescent="0.25">
      <c r="B15" s="25" t="s">
        <v>64</v>
      </c>
      <c r="C15" s="26">
        <v>55526427</v>
      </c>
      <c r="D15" s="26">
        <v>58877454</v>
      </c>
      <c r="E15" s="57">
        <v>54609448</v>
      </c>
      <c r="F15" s="57">
        <v>50020019.489999995</v>
      </c>
      <c r="G15" s="26">
        <v>8506451.120000001</v>
      </c>
      <c r="H15" s="26"/>
      <c r="I15" s="27"/>
      <c r="J15" s="27">
        <f t="shared" si="0"/>
        <v>0.15576885377050509</v>
      </c>
      <c r="K15" s="27">
        <f t="shared" si="1"/>
        <v>0</v>
      </c>
      <c r="L15" s="28">
        <f t="shared" si="2"/>
        <v>50371002.879999995</v>
      </c>
    </row>
    <row r="16" spans="1:13" ht="20.100000000000001" customHeight="1" x14ac:dyDescent="0.25">
      <c r="B16" s="25" t="s">
        <v>29</v>
      </c>
      <c r="C16" s="26">
        <v>34797818</v>
      </c>
      <c r="D16" s="26">
        <v>36363137</v>
      </c>
      <c r="E16" s="57">
        <v>35345106</v>
      </c>
      <c r="F16" s="57">
        <v>31525487.270000003</v>
      </c>
      <c r="G16" s="26">
        <v>4807133.1100000013</v>
      </c>
      <c r="H16" s="26"/>
      <c r="I16" s="27"/>
      <c r="J16" s="27">
        <f t="shared" si="0"/>
        <v>0.1360056215420602</v>
      </c>
      <c r="K16" s="27">
        <f t="shared" si="1"/>
        <v>0</v>
      </c>
      <c r="L16" s="28">
        <f t="shared" si="2"/>
        <v>31556003.890000001</v>
      </c>
    </row>
    <row r="17" spans="2:12" ht="20.100000000000001" customHeight="1" x14ac:dyDescent="0.25">
      <c r="B17" s="25" t="s">
        <v>30</v>
      </c>
      <c r="C17" s="26">
        <v>41904084</v>
      </c>
      <c r="D17" s="26">
        <v>43738441</v>
      </c>
      <c r="E17" s="57">
        <v>42036836</v>
      </c>
      <c r="F17" s="57">
        <v>36885766.509999983</v>
      </c>
      <c r="G17" s="26">
        <v>6455275.2299999977</v>
      </c>
      <c r="H17" s="26"/>
      <c r="I17" s="27"/>
      <c r="J17" s="27">
        <f t="shared" si="0"/>
        <v>0.15356234779420597</v>
      </c>
      <c r="K17" s="27">
        <f t="shared" si="1"/>
        <v>0</v>
      </c>
      <c r="L17" s="28">
        <f t="shared" si="2"/>
        <v>37283165.770000003</v>
      </c>
    </row>
    <row r="18" spans="2:12" ht="20.100000000000001" customHeight="1" x14ac:dyDescent="0.25">
      <c r="B18" s="25" t="s">
        <v>31</v>
      </c>
      <c r="C18" s="26">
        <v>197493588</v>
      </c>
      <c r="D18" s="26">
        <v>225554880</v>
      </c>
      <c r="E18" s="57">
        <v>223626302</v>
      </c>
      <c r="F18" s="57">
        <v>193861401.29999986</v>
      </c>
      <c r="G18" s="26">
        <v>33776445.76000002</v>
      </c>
      <c r="H18" s="26"/>
      <c r="I18" s="27"/>
      <c r="J18" s="27">
        <f t="shared" si="0"/>
        <v>0.15103968297968823</v>
      </c>
      <c r="K18" s="27">
        <f t="shared" si="1"/>
        <v>0</v>
      </c>
      <c r="L18" s="28">
        <f t="shared" si="2"/>
        <v>191778434.23999998</v>
      </c>
    </row>
    <row r="19" spans="2:12" ht="20.100000000000001" customHeight="1" x14ac:dyDescent="0.25">
      <c r="B19" s="25" t="s">
        <v>32</v>
      </c>
      <c r="C19" s="26">
        <v>139405863</v>
      </c>
      <c r="D19" s="26">
        <v>151667042</v>
      </c>
      <c r="E19" s="57">
        <v>148535375</v>
      </c>
      <c r="F19" s="57">
        <v>143391441.96000001</v>
      </c>
      <c r="G19" s="26">
        <v>23779824.460000012</v>
      </c>
      <c r="H19" s="26"/>
      <c r="I19" s="27"/>
      <c r="J19" s="27">
        <f t="shared" si="0"/>
        <v>0.1600953608525916</v>
      </c>
      <c r="K19" s="27">
        <f t="shared" si="1"/>
        <v>0</v>
      </c>
      <c r="L19" s="28">
        <f t="shared" si="2"/>
        <v>127887217.53999999</v>
      </c>
    </row>
    <row r="20" spans="2:12" ht="20.100000000000001" customHeight="1" x14ac:dyDescent="0.25">
      <c r="B20" s="25" t="s">
        <v>33</v>
      </c>
      <c r="C20" s="26">
        <v>187331921</v>
      </c>
      <c r="D20" s="26">
        <v>206119953</v>
      </c>
      <c r="E20" s="57">
        <v>193300664</v>
      </c>
      <c r="F20" s="57">
        <v>84861890.900000036</v>
      </c>
      <c r="G20" s="26">
        <v>29012955.880000014</v>
      </c>
      <c r="H20" s="26"/>
      <c r="I20" s="27"/>
      <c r="J20" s="27">
        <f t="shared" si="0"/>
        <v>0.15009237567854405</v>
      </c>
      <c r="K20" s="27">
        <f t="shared" si="1"/>
        <v>0</v>
      </c>
      <c r="L20" s="28">
        <f t="shared" si="2"/>
        <v>177106997.11999997</v>
      </c>
    </row>
    <row r="21" spans="2:12" ht="20.100000000000001" customHeight="1" x14ac:dyDescent="0.25">
      <c r="B21" s="25" t="s">
        <v>34</v>
      </c>
      <c r="C21" s="26">
        <v>42196011</v>
      </c>
      <c r="D21" s="26">
        <v>44388547</v>
      </c>
      <c r="E21" s="57">
        <v>43107872</v>
      </c>
      <c r="F21" s="57">
        <v>38368111.769999988</v>
      </c>
      <c r="G21" s="26">
        <v>6716002.0099999979</v>
      </c>
      <c r="H21" s="26"/>
      <c r="I21" s="27"/>
      <c r="J21" s="27">
        <f t="shared" si="0"/>
        <v>0.15579525730242491</v>
      </c>
      <c r="K21" s="27">
        <f t="shared" si="1"/>
        <v>0</v>
      </c>
      <c r="L21" s="28">
        <f t="shared" si="2"/>
        <v>37672544.990000002</v>
      </c>
    </row>
    <row r="22" spans="2:12" ht="20.100000000000001" customHeight="1" x14ac:dyDescent="0.25">
      <c r="B22" s="25" t="s">
        <v>35</v>
      </c>
      <c r="C22" s="26">
        <v>100819995</v>
      </c>
      <c r="D22" s="26">
        <v>111830412</v>
      </c>
      <c r="E22" s="57">
        <v>105643071</v>
      </c>
      <c r="F22" s="57">
        <v>45877689.930000044</v>
      </c>
      <c r="G22" s="26">
        <v>16092282.200000003</v>
      </c>
      <c r="H22" s="26"/>
      <c r="I22" s="27"/>
      <c r="J22" s="27">
        <f t="shared" si="0"/>
        <v>0.15232690651334818</v>
      </c>
      <c r="K22" s="27">
        <f t="shared" si="1"/>
        <v>0</v>
      </c>
      <c r="L22" s="28">
        <f t="shared" si="2"/>
        <v>95738129.799999997</v>
      </c>
    </row>
    <row r="23" spans="2:12" ht="20.100000000000001" customHeight="1" x14ac:dyDescent="0.25">
      <c r="B23" s="25" t="s">
        <v>36</v>
      </c>
      <c r="C23" s="26">
        <v>190234741</v>
      </c>
      <c r="D23" s="26">
        <v>209456246</v>
      </c>
      <c r="E23" s="57">
        <v>199882306</v>
      </c>
      <c r="F23" s="57">
        <v>180988057.19999999</v>
      </c>
      <c r="G23" s="26">
        <v>29601529.059999995</v>
      </c>
      <c r="H23" s="26"/>
      <c r="I23" s="27"/>
      <c r="J23" s="27">
        <f t="shared" si="0"/>
        <v>0.14809479464380401</v>
      </c>
      <c r="K23" s="27">
        <f t="shared" si="1"/>
        <v>0</v>
      </c>
      <c r="L23" s="28">
        <f t="shared" si="2"/>
        <v>179854716.94</v>
      </c>
    </row>
    <row r="24" spans="2:12" ht="20.100000000000001" customHeight="1" x14ac:dyDescent="0.25">
      <c r="B24" s="25" t="s">
        <v>37</v>
      </c>
      <c r="C24" s="26">
        <v>153893630</v>
      </c>
      <c r="D24" s="26">
        <v>170905800</v>
      </c>
      <c r="E24" s="57">
        <v>168904371</v>
      </c>
      <c r="F24" s="57">
        <v>147611861.34999993</v>
      </c>
      <c r="G24" s="26">
        <v>25185134.439999998</v>
      </c>
      <c r="H24" s="26"/>
      <c r="I24" s="27"/>
      <c r="J24" s="27">
        <f t="shared" si="0"/>
        <v>0.14910883768662209</v>
      </c>
      <c r="K24" s="27">
        <f t="shared" si="1"/>
        <v>0</v>
      </c>
      <c r="L24" s="28">
        <f t="shared" si="2"/>
        <v>145720665.56</v>
      </c>
    </row>
    <row r="25" spans="2:12" ht="20.100000000000001" customHeight="1" x14ac:dyDescent="0.25">
      <c r="B25" s="25" t="s">
        <v>38</v>
      </c>
      <c r="C25" s="26">
        <v>248078947</v>
      </c>
      <c r="D25" s="26">
        <v>278348906</v>
      </c>
      <c r="E25" s="57">
        <v>266829969</v>
      </c>
      <c r="F25" s="57">
        <v>246557612.0699999</v>
      </c>
      <c r="G25" s="26">
        <v>40644190.560000032</v>
      </c>
      <c r="H25" s="26"/>
      <c r="I25" s="27"/>
      <c r="J25" s="27">
        <f t="shared" si="0"/>
        <v>0.15232243481615826</v>
      </c>
      <c r="K25" s="27">
        <f t="shared" si="1"/>
        <v>0</v>
      </c>
      <c r="L25" s="28">
        <f t="shared" si="2"/>
        <v>237704715.43999997</v>
      </c>
    </row>
    <row r="26" spans="2:12" ht="20.100000000000001" customHeight="1" x14ac:dyDescent="0.25">
      <c r="B26" s="25" t="s">
        <v>39</v>
      </c>
      <c r="C26" s="26">
        <v>212265148</v>
      </c>
      <c r="D26" s="26">
        <v>256751642</v>
      </c>
      <c r="E26" s="57">
        <v>249268121</v>
      </c>
      <c r="F26" s="57">
        <v>205339205.67999998</v>
      </c>
      <c r="G26" s="26">
        <v>32408859.230000012</v>
      </c>
      <c r="H26" s="26"/>
      <c r="I26" s="27"/>
      <c r="J26" s="27">
        <f t="shared" si="0"/>
        <v>0.13001606101888982</v>
      </c>
      <c r="K26" s="27">
        <f t="shared" si="1"/>
        <v>0</v>
      </c>
      <c r="L26" s="28">
        <f t="shared" si="2"/>
        <v>224342782.76999998</v>
      </c>
    </row>
    <row r="27" spans="2:12" ht="20.100000000000001" customHeight="1" x14ac:dyDescent="0.25">
      <c r="B27" s="25" t="s">
        <v>40</v>
      </c>
      <c r="C27" s="26">
        <v>109012664</v>
      </c>
      <c r="D27" s="26">
        <v>121499754</v>
      </c>
      <c r="E27" s="57">
        <v>116171943</v>
      </c>
      <c r="F27" s="57">
        <v>100811395.22999999</v>
      </c>
      <c r="G27" s="26">
        <v>17195090.109999996</v>
      </c>
      <c r="H27" s="26"/>
      <c r="I27" s="27"/>
      <c r="J27" s="27">
        <f t="shared" si="0"/>
        <v>0.14801413892164991</v>
      </c>
      <c r="K27" s="27">
        <f t="shared" si="1"/>
        <v>0</v>
      </c>
      <c r="L27" s="28">
        <f t="shared" si="2"/>
        <v>104304663.89</v>
      </c>
    </row>
    <row r="28" spans="2:12" ht="20.100000000000001" customHeight="1" x14ac:dyDescent="0.25">
      <c r="B28" s="25" t="s">
        <v>41</v>
      </c>
      <c r="C28" s="26">
        <v>73483983</v>
      </c>
      <c r="D28" s="26">
        <v>77124843</v>
      </c>
      <c r="E28" s="57">
        <v>75194642</v>
      </c>
      <c r="F28" s="57">
        <v>69977761.329999998</v>
      </c>
      <c r="G28" s="26">
        <v>11412423.459999997</v>
      </c>
      <c r="H28" s="26"/>
      <c r="I28" s="27"/>
      <c r="J28" s="27">
        <f t="shared" si="0"/>
        <v>0.15177176400414272</v>
      </c>
      <c r="K28" s="27">
        <f t="shared" si="1"/>
        <v>0</v>
      </c>
      <c r="L28" s="28">
        <f t="shared" si="2"/>
        <v>65712419.540000007</v>
      </c>
    </row>
    <row r="29" spans="2:12" ht="20.100000000000001" customHeight="1" x14ac:dyDescent="0.25">
      <c r="B29" s="25" t="s">
        <v>42</v>
      </c>
      <c r="C29" s="26">
        <v>51072733</v>
      </c>
      <c r="D29" s="26">
        <v>53409339</v>
      </c>
      <c r="E29" s="57">
        <v>51696240</v>
      </c>
      <c r="F29" s="57">
        <v>47731542.61999999</v>
      </c>
      <c r="G29" s="26">
        <v>7453908.5299999984</v>
      </c>
      <c r="H29" s="26"/>
      <c r="I29" s="27"/>
      <c r="J29" s="27">
        <f t="shared" si="0"/>
        <v>0.14418666676725422</v>
      </c>
      <c r="K29" s="27">
        <f t="shared" si="1"/>
        <v>0</v>
      </c>
      <c r="L29" s="28">
        <f t="shared" si="2"/>
        <v>45955430.469999999</v>
      </c>
    </row>
    <row r="30" spans="2:12" ht="20.100000000000001" customHeight="1" x14ac:dyDescent="0.25">
      <c r="B30" s="25" t="s">
        <v>43</v>
      </c>
      <c r="C30" s="26">
        <v>57621090</v>
      </c>
      <c r="D30" s="26">
        <v>61187854</v>
      </c>
      <c r="E30" s="57">
        <v>60740139</v>
      </c>
      <c r="F30" s="57">
        <v>55166138.920000009</v>
      </c>
      <c r="G30" s="26">
        <v>8557583.8900000043</v>
      </c>
      <c r="H30" s="26"/>
      <c r="I30" s="27"/>
      <c r="J30" s="27">
        <f t="shared" si="0"/>
        <v>0.14088844758817565</v>
      </c>
      <c r="K30" s="27">
        <f t="shared" si="1"/>
        <v>0</v>
      </c>
      <c r="L30" s="28">
        <f t="shared" si="2"/>
        <v>52630270.109999999</v>
      </c>
    </row>
    <row r="31" spans="2:12" ht="20.100000000000001" customHeight="1" x14ac:dyDescent="0.25">
      <c r="B31" s="25" t="s">
        <v>44</v>
      </c>
      <c r="C31" s="26">
        <v>109453988</v>
      </c>
      <c r="D31" s="26">
        <v>116087242</v>
      </c>
      <c r="E31" s="57">
        <v>107771439</v>
      </c>
      <c r="F31" s="57">
        <v>96391146.480000034</v>
      </c>
      <c r="G31" s="26">
        <v>17360021.390000001</v>
      </c>
      <c r="H31" s="26"/>
      <c r="I31" s="27"/>
      <c r="J31" s="27">
        <f t="shared" si="0"/>
        <v>0.16108183718322625</v>
      </c>
      <c r="K31" s="27">
        <f t="shared" si="1"/>
        <v>0</v>
      </c>
      <c r="L31" s="28">
        <f t="shared" si="2"/>
        <v>98727220.609999999</v>
      </c>
    </row>
    <row r="32" spans="2:12" ht="20.100000000000001" customHeight="1" x14ac:dyDescent="0.25">
      <c r="B32" s="25" t="s">
        <v>45</v>
      </c>
      <c r="C32" s="26">
        <v>67006384</v>
      </c>
      <c r="D32" s="26">
        <v>69963518</v>
      </c>
      <c r="E32" s="57">
        <v>66709076</v>
      </c>
      <c r="F32" s="57">
        <v>59708617.929999992</v>
      </c>
      <c r="G32" s="26">
        <v>8330462.8499999987</v>
      </c>
      <c r="H32" s="26"/>
      <c r="I32" s="27"/>
      <c r="J32" s="27">
        <f t="shared" si="0"/>
        <v>0.12487750317513015</v>
      </c>
      <c r="K32" s="27">
        <f t="shared" si="1"/>
        <v>0</v>
      </c>
      <c r="L32" s="28">
        <f t="shared" si="2"/>
        <v>61633055.149999999</v>
      </c>
    </row>
    <row r="33" spans="2:12" ht="20.100000000000001" customHeight="1" x14ac:dyDescent="0.25">
      <c r="B33" s="25" t="s">
        <v>46</v>
      </c>
      <c r="C33" s="26">
        <v>35585666</v>
      </c>
      <c r="D33" s="26">
        <v>37660255</v>
      </c>
      <c r="E33" s="57">
        <v>37163899</v>
      </c>
      <c r="F33" s="57">
        <v>33676942.649999999</v>
      </c>
      <c r="G33" s="26">
        <v>5714064.5099999988</v>
      </c>
      <c r="H33" s="26"/>
      <c r="I33" s="27"/>
      <c r="J33" s="27">
        <f t="shared" si="0"/>
        <v>0.1537530954435109</v>
      </c>
      <c r="K33" s="27">
        <f t="shared" si="1"/>
        <v>0</v>
      </c>
      <c r="L33" s="28">
        <f t="shared" si="2"/>
        <v>31946190.490000002</v>
      </c>
    </row>
    <row r="34" spans="2:12" ht="20.100000000000001" customHeight="1" x14ac:dyDescent="0.25">
      <c r="B34" s="25" t="s">
        <v>47</v>
      </c>
      <c r="C34" s="26">
        <v>83080464</v>
      </c>
      <c r="D34" s="26">
        <v>94877353</v>
      </c>
      <c r="E34" s="57">
        <v>93198056</v>
      </c>
      <c r="F34" s="57">
        <v>39537161.669999987</v>
      </c>
      <c r="G34" s="26">
        <v>13016280.170000004</v>
      </c>
      <c r="H34" s="26"/>
      <c r="I34" s="27"/>
      <c r="J34" s="27">
        <f t="shared" si="0"/>
        <v>0.13966257160986281</v>
      </c>
      <c r="K34" s="27">
        <f t="shared" si="1"/>
        <v>0</v>
      </c>
      <c r="L34" s="28">
        <f t="shared" si="2"/>
        <v>81861072.829999998</v>
      </c>
    </row>
    <row r="35" spans="2:12" ht="20.100000000000001" customHeight="1" x14ac:dyDescent="0.25">
      <c r="B35" s="25" t="s">
        <v>48</v>
      </c>
      <c r="C35" s="26">
        <v>61019960</v>
      </c>
      <c r="D35" s="26">
        <v>63660247</v>
      </c>
      <c r="E35" s="57">
        <v>62797126</v>
      </c>
      <c r="F35" s="57">
        <v>61477641.720000006</v>
      </c>
      <c r="G35" s="26">
        <v>9495030.5399999972</v>
      </c>
      <c r="H35" s="26"/>
      <c r="I35" s="27"/>
      <c r="J35" s="27">
        <f t="shared" si="0"/>
        <v>0.15120167346512001</v>
      </c>
      <c r="K35" s="27">
        <f t="shared" si="1"/>
        <v>0</v>
      </c>
      <c r="L35" s="28">
        <f t="shared" si="2"/>
        <v>54165216.460000001</v>
      </c>
    </row>
    <row r="36" spans="2:12" ht="20.100000000000001" customHeight="1" x14ac:dyDescent="0.25">
      <c r="B36" s="25" t="s">
        <v>49</v>
      </c>
      <c r="C36" s="26">
        <v>1503693340</v>
      </c>
      <c r="D36" s="26">
        <v>1508922160</v>
      </c>
      <c r="E36" s="57">
        <v>1215460926</v>
      </c>
      <c r="F36" s="57">
        <v>571963638.14999998</v>
      </c>
      <c r="G36" s="26">
        <v>124218339.17000002</v>
      </c>
      <c r="H36" s="26"/>
      <c r="I36" s="27"/>
      <c r="J36" s="27">
        <f t="shared" si="0"/>
        <v>0.10219854584613773</v>
      </c>
      <c r="K36" s="27">
        <f t="shared" si="1"/>
        <v>0</v>
      </c>
      <c r="L36" s="28">
        <f t="shared" si="2"/>
        <v>1384703820.8299999</v>
      </c>
    </row>
    <row r="37" spans="2:12" ht="20.100000000000001" customHeight="1" x14ac:dyDescent="0.25">
      <c r="B37" s="25" t="s">
        <v>50</v>
      </c>
      <c r="C37" s="26">
        <v>814620665</v>
      </c>
      <c r="D37" s="26">
        <v>625397394</v>
      </c>
      <c r="E37" s="57">
        <v>509613850</v>
      </c>
      <c r="F37" s="57">
        <v>419042348.46000016</v>
      </c>
      <c r="G37" s="26">
        <v>73078619.169999987</v>
      </c>
      <c r="H37" s="26"/>
      <c r="I37" s="27"/>
      <c r="J37" s="27">
        <f t="shared" si="0"/>
        <v>0.14339998642109117</v>
      </c>
      <c r="K37" s="27">
        <f t="shared" si="1"/>
        <v>0</v>
      </c>
      <c r="L37" s="28">
        <f t="shared" si="2"/>
        <v>552318774.83000004</v>
      </c>
    </row>
    <row r="38" spans="2:12" ht="20.100000000000001" customHeight="1" x14ac:dyDescent="0.25">
      <c r="B38" s="25" t="s">
        <v>51</v>
      </c>
      <c r="C38" s="26">
        <v>128460213</v>
      </c>
      <c r="D38" s="26">
        <v>167010837</v>
      </c>
      <c r="E38" s="57">
        <v>167010837</v>
      </c>
      <c r="F38" s="57">
        <v>121452239.02999993</v>
      </c>
      <c r="G38" s="26">
        <v>17851755.260000017</v>
      </c>
      <c r="H38" s="26"/>
      <c r="I38" s="27"/>
      <c r="J38" s="27">
        <f t="shared" si="0"/>
        <v>0.106889801767774</v>
      </c>
      <c r="K38" s="27">
        <f t="shared" si="1"/>
        <v>0</v>
      </c>
      <c r="L38" s="28">
        <f t="shared" si="2"/>
        <v>149159081.73999998</v>
      </c>
    </row>
    <row r="39" spans="2:12" ht="20.100000000000001" customHeight="1" x14ac:dyDescent="0.25">
      <c r="B39" s="25" t="s">
        <v>52</v>
      </c>
      <c r="C39" s="26">
        <v>35671499</v>
      </c>
      <c r="D39" s="26">
        <v>36639590</v>
      </c>
      <c r="E39" s="57">
        <v>33902188</v>
      </c>
      <c r="F39" s="57">
        <v>28716774.349999975</v>
      </c>
      <c r="G39" s="26">
        <v>4141556.3800000013</v>
      </c>
      <c r="H39" s="26"/>
      <c r="I39" s="27"/>
      <c r="J39" s="27">
        <f t="shared" si="0"/>
        <v>0.1221619200507059</v>
      </c>
      <c r="K39" s="27">
        <f t="shared" si="1"/>
        <v>0</v>
      </c>
      <c r="L39" s="28">
        <f t="shared" si="2"/>
        <v>32498033.619999997</v>
      </c>
    </row>
    <row r="40" spans="2:12" ht="20.100000000000001" customHeight="1" x14ac:dyDescent="0.25">
      <c r="B40" s="25" t="s">
        <v>53</v>
      </c>
      <c r="C40" s="26">
        <v>119179248</v>
      </c>
      <c r="D40" s="26">
        <v>123256042</v>
      </c>
      <c r="E40" s="57">
        <v>112762776</v>
      </c>
      <c r="F40" s="57">
        <v>107030971.78000002</v>
      </c>
      <c r="G40" s="26">
        <v>15971034.339999996</v>
      </c>
      <c r="H40" s="26"/>
      <c r="I40" s="27"/>
      <c r="J40" s="27">
        <f t="shared" si="0"/>
        <v>0.14163392305985795</v>
      </c>
      <c r="K40" s="27">
        <f t="shared" si="1"/>
        <v>0</v>
      </c>
      <c r="L40" s="28">
        <f t="shared" si="2"/>
        <v>107285007.66</v>
      </c>
    </row>
    <row r="41" spans="2:12" ht="20.100000000000001" customHeight="1" x14ac:dyDescent="0.25">
      <c r="B41" s="25" t="s">
        <v>54</v>
      </c>
      <c r="C41" s="26">
        <v>277199935</v>
      </c>
      <c r="D41" s="26">
        <v>302774676</v>
      </c>
      <c r="E41" s="57">
        <v>286256350</v>
      </c>
      <c r="F41" s="57">
        <v>272779351.52999997</v>
      </c>
      <c r="G41" s="26">
        <v>43340205.420000009</v>
      </c>
      <c r="H41" s="26"/>
      <c r="I41" s="27"/>
      <c r="J41" s="27">
        <f t="shared" si="0"/>
        <v>0.15140347251685424</v>
      </c>
      <c r="K41" s="27">
        <f t="shared" si="1"/>
        <v>0</v>
      </c>
      <c r="L41" s="28">
        <f t="shared" si="2"/>
        <v>259434470.57999998</v>
      </c>
    </row>
    <row r="42" spans="2:12" ht="20.100000000000001" customHeight="1" x14ac:dyDescent="0.25">
      <c r="B42" s="25" t="s">
        <v>55</v>
      </c>
      <c r="C42" s="26">
        <v>331297629</v>
      </c>
      <c r="D42" s="26">
        <v>356215214</v>
      </c>
      <c r="E42" s="57">
        <v>317181325</v>
      </c>
      <c r="F42" s="57">
        <v>275024911.50999993</v>
      </c>
      <c r="G42" s="26">
        <v>52553819.789999992</v>
      </c>
      <c r="H42" s="26"/>
      <c r="I42" s="27"/>
      <c r="J42" s="27">
        <f t="shared" si="0"/>
        <v>0.16569014518745703</v>
      </c>
      <c r="K42" s="27">
        <f t="shared" si="1"/>
        <v>0</v>
      </c>
      <c r="L42" s="28">
        <f t="shared" si="2"/>
        <v>303661394.21000004</v>
      </c>
    </row>
    <row r="43" spans="2:12" ht="20.100000000000001" customHeight="1" x14ac:dyDescent="0.25">
      <c r="B43" s="25" t="s">
        <v>56</v>
      </c>
      <c r="C43" s="26">
        <v>360857228</v>
      </c>
      <c r="D43" s="26">
        <v>377483054</v>
      </c>
      <c r="E43" s="57">
        <v>353181452</v>
      </c>
      <c r="F43" s="57">
        <v>327067385.38000005</v>
      </c>
      <c r="G43" s="26">
        <v>52289029.460000023</v>
      </c>
      <c r="H43" s="26"/>
      <c r="I43" s="27"/>
      <c r="J43" s="27">
        <f t="shared" si="0"/>
        <v>0.14805145956532287</v>
      </c>
      <c r="K43" s="27">
        <f t="shared" si="1"/>
        <v>0</v>
      </c>
      <c r="L43" s="28">
        <f t="shared" si="2"/>
        <v>325194024.53999996</v>
      </c>
    </row>
    <row r="44" spans="2:12" ht="20.100000000000001" customHeight="1" x14ac:dyDescent="0.25">
      <c r="B44" s="25" t="s">
        <v>57</v>
      </c>
      <c r="C44" s="26">
        <v>176547846</v>
      </c>
      <c r="D44" s="26">
        <v>193734646</v>
      </c>
      <c r="E44" s="57">
        <v>189208717</v>
      </c>
      <c r="F44" s="57">
        <v>167944030.40000001</v>
      </c>
      <c r="G44" s="26">
        <v>25837679.359999988</v>
      </c>
      <c r="H44" s="26"/>
      <c r="I44" s="27"/>
      <c r="J44" s="27">
        <f t="shared" ref="J44" si="3">IF(ISERROR(+G44/E44)=TRUE,0,++G44/E44)</f>
        <v>0.13655649575595394</v>
      </c>
      <c r="K44" s="27">
        <f t="shared" ref="K44" si="4">IF(ISERROR(+H44/E44)=TRUE,0,++H44/E44)</f>
        <v>0</v>
      </c>
      <c r="L44" s="28">
        <f t="shared" ref="L44" si="5">+D44-G44</f>
        <v>167896966.64000002</v>
      </c>
    </row>
    <row r="45" spans="2:12" ht="20.100000000000001" customHeight="1" x14ac:dyDescent="0.25">
      <c r="B45" s="25" t="s">
        <v>58</v>
      </c>
      <c r="C45" s="26">
        <v>80801306</v>
      </c>
      <c r="D45" s="26">
        <v>81350305</v>
      </c>
      <c r="E45" s="57">
        <v>189208717</v>
      </c>
      <c r="F45" s="57">
        <v>72583121.450000003</v>
      </c>
      <c r="G45" s="26">
        <v>8151671.04</v>
      </c>
      <c r="H45" s="26"/>
      <c r="I45" s="27"/>
      <c r="J45" s="27">
        <f t="shared" ref="J45" si="6">IF(ISERROR(+G45/E45)=TRUE,0,++G45/E45)</f>
        <v>4.3082957113439971E-2</v>
      </c>
      <c r="K45" s="27">
        <f t="shared" ref="K45" si="7">IF(ISERROR(+H45/E45)=TRUE,0,++H45/E45)</f>
        <v>0</v>
      </c>
      <c r="L45" s="28">
        <f t="shared" ref="L45" si="8">+D45-G45</f>
        <v>73198633.959999993</v>
      </c>
    </row>
    <row r="46" spans="2:12" ht="20.100000000000001" customHeight="1" x14ac:dyDescent="0.25">
      <c r="B46" s="25" t="s">
        <v>59</v>
      </c>
      <c r="C46" s="26">
        <v>37817400</v>
      </c>
      <c r="D46" s="26">
        <v>37817400</v>
      </c>
      <c r="E46" s="57">
        <v>37767401</v>
      </c>
      <c r="F46" s="57">
        <v>16050375.469999999</v>
      </c>
      <c r="G46" s="26">
        <v>1362550.07</v>
      </c>
      <c r="H46" s="26"/>
      <c r="I46" s="27"/>
      <c r="J46" s="27">
        <f t="shared" si="0"/>
        <v>3.6077411575130627E-2</v>
      </c>
      <c r="K46" s="27">
        <f t="shared" si="1"/>
        <v>0</v>
      </c>
      <c r="L46" s="28">
        <f t="shared" si="2"/>
        <v>36454849.93</v>
      </c>
    </row>
    <row r="47" spans="2:12" ht="23.25" customHeight="1" x14ac:dyDescent="0.25">
      <c r="B47" s="52" t="s">
        <v>4</v>
      </c>
      <c r="C47" s="53">
        <f t="shared" ref="C47:H47" si="9">SUM(C13:C46)</f>
        <v>8963389752</v>
      </c>
      <c r="D47" s="53">
        <f t="shared" si="9"/>
        <v>8422207969</v>
      </c>
      <c r="E47" s="53">
        <f>SUM(E13:E46)</f>
        <v>7284659453</v>
      </c>
      <c r="F47" s="53">
        <f t="shared" si="9"/>
        <v>5588806038.1799994</v>
      </c>
      <c r="G47" s="53">
        <f t="shared" si="9"/>
        <v>976368768.76999998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0.13403080474378354</v>
      </c>
      <c r="K47" s="54">
        <f>IF(ISERROR(+H47/E47)=TRUE,0,++H47/E47)</f>
        <v>0</v>
      </c>
      <c r="L47" s="55">
        <f>SUM(L13:L46)</f>
        <v>7445839200.2299995</v>
      </c>
    </row>
    <row r="48" spans="2:12" x14ac:dyDescent="0.2">
      <c r="B48" s="11" t="s">
        <v>62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FEBRERO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8963.3897519999991</v>
      </c>
      <c r="D54" s="67">
        <f>+D47/$C$52</f>
        <v>8422.2079689999991</v>
      </c>
      <c r="E54" s="33">
        <f>+E47/$C$52</f>
        <v>7284.6594530000002</v>
      </c>
      <c r="F54" s="67">
        <f>+F47/$C$52</f>
        <v>5588.8060381799996</v>
      </c>
      <c r="G54" s="67">
        <f>+G47/$C$52</f>
        <v>976.36876876999997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101120</v>
      </c>
      <c r="D13" s="8">
        <v>101120</v>
      </c>
      <c r="E13" s="56">
        <v>101120</v>
      </c>
      <c r="F13" s="56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101120</v>
      </c>
    </row>
    <row r="14" spans="1:13" ht="20.100000000000001" customHeight="1" x14ac:dyDescent="0.25">
      <c r="B14" s="7" t="s">
        <v>27</v>
      </c>
      <c r="C14" s="9">
        <v>0</v>
      </c>
      <c r="D14" s="9">
        <v>0</v>
      </c>
      <c r="E14" s="58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 t="shared" ref="J14:J45" si="0">IF(ISERROR(+G14/E14)=TRUE,0,++G14/E14)</f>
        <v>0</v>
      </c>
      <c r="K14" s="13">
        <f t="shared" ref="K14:K45" si="1">IF(ISERROR(+H14/E14)=TRUE,0,++H14/E14)</f>
        <v>0</v>
      </c>
      <c r="L14" s="15">
        <f t="shared" ref="L14:L45" si="2">+D14-G14</f>
        <v>0</v>
      </c>
    </row>
    <row r="15" spans="1:13" ht="20.100000000000001" customHeight="1" x14ac:dyDescent="0.25">
      <c r="B15" s="7" t="s">
        <v>28</v>
      </c>
      <c r="C15" s="9">
        <v>0</v>
      </c>
      <c r="D15" s="9">
        <v>0</v>
      </c>
      <c r="E15" s="58">
        <v>0</v>
      </c>
      <c r="F15" s="59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0</v>
      </c>
    </row>
    <row r="16" spans="1:13" ht="20.100000000000001" customHeight="1" x14ac:dyDescent="0.25">
      <c r="B16" s="7" t="s">
        <v>29</v>
      </c>
      <c r="C16" s="9">
        <v>0</v>
      </c>
      <c r="D16" s="9">
        <v>0</v>
      </c>
      <c r="E16" s="58">
        <v>0</v>
      </c>
      <c r="F16" s="59">
        <v>0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7" t="s">
        <v>30</v>
      </c>
      <c r="C17" s="9">
        <v>0</v>
      </c>
      <c r="D17" s="9">
        <v>0</v>
      </c>
      <c r="E17" s="58">
        <v>0</v>
      </c>
      <c r="F17" s="59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0</v>
      </c>
    </row>
    <row r="18" spans="2:12" ht="20.100000000000001" customHeight="1" x14ac:dyDescent="0.25">
      <c r="B18" s="7" t="s">
        <v>31</v>
      </c>
      <c r="C18" s="9">
        <v>0</v>
      </c>
      <c r="D18" s="9">
        <v>0</v>
      </c>
      <c r="E18" s="58">
        <v>0</v>
      </c>
      <c r="F18" s="59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0</v>
      </c>
    </row>
    <row r="19" spans="2:12" ht="20.100000000000001" customHeight="1" x14ac:dyDescent="0.25">
      <c r="B19" s="7" t="s">
        <v>32</v>
      </c>
      <c r="C19" s="9">
        <v>0</v>
      </c>
      <c r="D19" s="9">
        <v>0</v>
      </c>
      <c r="E19" s="58">
        <v>0</v>
      </c>
      <c r="F19" s="59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0</v>
      </c>
    </row>
    <row r="20" spans="2:12" ht="20.100000000000001" customHeight="1" x14ac:dyDescent="0.25">
      <c r="B20" s="7" t="s">
        <v>33</v>
      </c>
      <c r="C20" s="9">
        <v>0</v>
      </c>
      <c r="D20" s="9">
        <v>0</v>
      </c>
      <c r="E20" s="58">
        <v>0</v>
      </c>
      <c r="F20" s="59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0</v>
      </c>
    </row>
    <row r="21" spans="2:12" ht="20.100000000000001" customHeight="1" x14ac:dyDescent="0.25">
      <c r="B21" s="7" t="s">
        <v>34</v>
      </c>
      <c r="C21" s="9">
        <v>0</v>
      </c>
      <c r="D21" s="9">
        <v>0</v>
      </c>
      <c r="E21" s="58">
        <v>0</v>
      </c>
      <c r="F21" s="59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0</v>
      </c>
    </row>
    <row r="22" spans="2:12" ht="20.100000000000001" customHeight="1" x14ac:dyDescent="0.25">
      <c r="B22" s="7" t="s">
        <v>35</v>
      </c>
      <c r="C22" s="9">
        <v>0</v>
      </c>
      <c r="D22" s="9">
        <v>0</v>
      </c>
      <c r="E22" s="58">
        <v>0</v>
      </c>
      <c r="F22" s="59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0</v>
      </c>
    </row>
    <row r="23" spans="2:12" ht="20.100000000000001" customHeight="1" x14ac:dyDescent="0.25">
      <c r="B23" s="7" t="s">
        <v>36</v>
      </c>
      <c r="C23" s="9">
        <v>0</v>
      </c>
      <c r="D23" s="9">
        <v>0</v>
      </c>
      <c r="E23" s="58">
        <v>0</v>
      </c>
      <c r="F23" s="59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0</v>
      </c>
    </row>
    <row r="24" spans="2:12" ht="20.100000000000001" customHeight="1" x14ac:dyDescent="0.25">
      <c r="B24" s="7" t="s">
        <v>37</v>
      </c>
      <c r="C24" s="9">
        <v>0</v>
      </c>
      <c r="D24" s="9">
        <v>0</v>
      </c>
      <c r="E24" s="58">
        <v>0</v>
      </c>
      <c r="F24" s="59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0</v>
      </c>
    </row>
    <row r="25" spans="2:12" ht="20.100000000000001" customHeight="1" x14ac:dyDescent="0.25">
      <c r="B25" s="7" t="s">
        <v>38</v>
      </c>
      <c r="C25" s="9">
        <v>0</v>
      </c>
      <c r="D25" s="9">
        <v>0</v>
      </c>
      <c r="E25" s="58">
        <v>0</v>
      </c>
      <c r="F25" s="59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0</v>
      </c>
    </row>
    <row r="26" spans="2:12" ht="20.100000000000001" customHeight="1" x14ac:dyDescent="0.25">
      <c r="B26" s="7" t="s">
        <v>39</v>
      </c>
      <c r="C26" s="9">
        <v>0</v>
      </c>
      <c r="D26" s="9">
        <v>0</v>
      </c>
      <c r="E26" s="58">
        <v>0</v>
      </c>
      <c r="F26" s="59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0</v>
      </c>
    </row>
    <row r="27" spans="2:12" ht="20.100000000000001" customHeight="1" x14ac:dyDescent="0.25">
      <c r="B27" s="7" t="s">
        <v>40</v>
      </c>
      <c r="C27" s="9">
        <v>0</v>
      </c>
      <c r="D27" s="9">
        <v>0</v>
      </c>
      <c r="E27" s="58">
        <v>0</v>
      </c>
      <c r="F27" s="59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0</v>
      </c>
    </row>
    <row r="28" spans="2:12" ht="20.100000000000001" customHeight="1" x14ac:dyDescent="0.25">
      <c r="B28" s="7" t="s">
        <v>41</v>
      </c>
      <c r="C28" s="9">
        <v>0</v>
      </c>
      <c r="D28" s="9">
        <v>0</v>
      </c>
      <c r="E28" s="58">
        <v>0</v>
      </c>
      <c r="F28" s="59">
        <v>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0</v>
      </c>
    </row>
    <row r="29" spans="2:12" ht="20.100000000000001" customHeight="1" x14ac:dyDescent="0.25">
      <c r="B29" s="7" t="s">
        <v>42</v>
      </c>
      <c r="C29" s="9">
        <v>0</v>
      </c>
      <c r="D29" s="9">
        <v>0</v>
      </c>
      <c r="E29" s="58">
        <v>0</v>
      </c>
      <c r="F29" s="59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0</v>
      </c>
    </row>
    <row r="30" spans="2:12" ht="20.100000000000001" customHeight="1" x14ac:dyDescent="0.25">
      <c r="B30" s="7" t="s">
        <v>43</v>
      </c>
      <c r="C30" s="9">
        <v>0</v>
      </c>
      <c r="D30" s="9">
        <v>0</v>
      </c>
      <c r="E30" s="58">
        <v>0</v>
      </c>
      <c r="F30" s="59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0</v>
      </c>
    </row>
    <row r="31" spans="2:12" ht="20.100000000000001" customHeight="1" x14ac:dyDescent="0.25">
      <c r="B31" s="7" t="s">
        <v>44</v>
      </c>
      <c r="C31" s="9">
        <v>0</v>
      </c>
      <c r="D31" s="9">
        <v>0</v>
      </c>
      <c r="E31" s="58">
        <v>0</v>
      </c>
      <c r="F31" s="59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0</v>
      </c>
    </row>
    <row r="32" spans="2:12" ht="20.100000000000001" customHeight="1" x14ac:dyDescent="0.25">
      <c r="B32" s="7" t="s">
        <v>45</v>
      </c>
      <c r="C32" s="9">
        <v>0</v>
      </c>
      <c r="D32" s="9">
        <v>0</v>
      </c>
      <c r="E32" s="58">
        <v>0</v>
      </c>
      <c r="F32" s="59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0</v>
      </c>
    </row>
    <row r="33" spans="2:12" ht="20.100000000000001" customHeight="1" x14ac:dyDescent="0.25">
      <c r="B33" s="7" t="s">
        <v>46</v>
      </c>
      <c r="C33" s="9">
        <v>0</v>
      </c>
      <c r="D33" s="9">
        <v>0</v>
      </c>
      <c r="E33" s="58">
        <v>0</v>
      </c>
      <c r="F33" s="59">
        <v>0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0</v>
      </c>
    </row>
    <row r="34" spans="2:12" ht="20.100000000000001" customHeight="1" x14ac:dyDescent="0.25">
      <c r="B34" s="7" t="s">
        <v>47</v>
      </c>
      <c r="C34" s="9">
        <v>0</v>
      </c>
      <c r="D34" s="9">
        <v>0</v>
      </c>
      <c r="E34" s="58">
        <v>0</v>
      </c>
      <c r="F34" s="59">
        <v>0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0</v>
      </c>
    </row>
    <row r="35" spans="2:12" ht="20.100000000000001" customHeight="1" x14ac:dyDescent="0.25">
      <c r="B35" s="7" t="s">
        <v>48</v>
      </c>
      <c r="C35" s="9">
        <v>0</v>
      </c>
      <c r="D35" s="9">
        <v>0</v>
      </c>
      <c r="E35" s="58">
        <v>0</v>
      </c>
      <c r="F35" s="59">
        <v>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0</v>
      </c>
    </row>
    <row r="36" spans="2:12" ht="20.100000000000001" customHeight="1" x14ac:dyDescent="0.25">
      <c r="B36" s="7" t="s">
        <v>49</v>
      </c>
      <c r="C36" s="9">
        <v>0</v>
      </c>
      <c r="D36" s="9">
        <v>0</v>
      </c>
      <c r="E36" s="58">
        <v>0</v>
      </c>
      <c r="F36" s="59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0</v>
      </c>
    </row>
    <row r="37" spans="2:12" ht="20.100000000000001" customHeight="1" x14ac:dyDescent="0.25">
      <c r="B37" s="7" t="s">
        <v>50</v>
      </c>
      <c r="C37" s="9">
        <v>0</v>
      </c>
      <c r="D37" s="9">
        <v>0</v>
      </c>
      <c r="E37" s="58">
        <v>0</v>
      </c>
      <c r="F37" s="59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0</v>
      </c>
    </row>
    <row r="38" spans="2:12" ht="20.100000000000001" customHeight="1" x14ac:dyDescent="0.25">
      <c r="B38" s="7" t="s">
        <v>51</v>
      </c>
      <c r="C38" s="9">
        <v>0</v>
      </c>
      <c r="D38" s="9">
        <v>0</v>
      </c>
      <c r="E38" s="58">
        <v>0</v>
      </c>
      <c r="F38" s="59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0</v>
      </c>
    </row>
    <row r="39" spans="2:12" ht="20.100000000000001" customHeight="1" x14ac:dyDescent="0.25">
      <c r="B39" s="7" t="s">
        <v>52</v>
      </c>
      <c r="C39" s="9">
        <v>0</v>
      </c>
      <c r="D39" s="9">
        <v>0</v>
      </c>
      <c r="E39" s="58">
        <v>0</v>
      </c>
      <c r="F39" s="59">
        <v>0</v>
      </c>
      <c r="G39" s="9">
        <v>0</v>
      </c>
      <c r="H39" s="9"/>
      <c r="I39" s="13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7" t="s">
        <v>53</v>
      </c>
      <c r="C40" s="9">
        <v>0</v>
      </c>
      <c r="D40" s="9">
        <v>0</v>
      </c>
      <c r="E40" s="58">
        <v>0</v>
      </c>
      <c r="F40" s="59">
        <v>0</v>
      </c>
      <c r="G40" s="9">
        <v>0</v>
      </c>
      <c r="H40" s="9"/>
      <c r="I40" s="13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7" t="s">
        <v>54</v>
      </c>
      <c r="C41" s="9">
        <v>0</v>
      </c>
      <c r="D41" s="9">
        <v>0</v>
      </c>
      <c r="E41" s="58">
        <v>0</v>
      </c>
      <c r="F41" s="59">
        <v>0</v>
      </c>
      <c r="G41" s="9">
        <v>0</v>
      </c>
      <c r="H41" s="9"/>
      <c r="I41" s="13"/>
      <c r="J41" s="13">
        <f t="shared" si="0"/>
        <v>0</v>
      </c>
      <c r="K41" s="13">
        <f t="shared" si="1"/>
        <v>0</v>
      </c>
      <c r="L41" s="15">
        <f t="shared" si="2"/>
        <v>0</v>
      </c>
    </row>
    <row r="42" spans="2:12" ht="20.100000000000001" customHeight="1" x14ac:dyDescent="0.25">
      <c r="B42" s="7" t="s">
        <v>55</v>
      </c>
      <c r="C42" s="9">
        <v>0</v>
      </c>
      <c r="D42" s="9">
        <v>0</v>
      </c>
      <c r="E42" s="58">
        <v>0</v>
      </c>
      <c r="F42" s="59">
        <v>0</v>
      </c>
      <c r="G42" s="9">
        <v>0</v>
      </c>
      <c r="H42" s="9"/>
      <c r="I42" s="13"/>
      <c r="J42" s="13">
        <f t="shared" si="0"/>
        <v>0</v>
      </c>
      <c r="K42" s="13">
        <f t="shared" si="1"/>
        <v>0</v>
      </c>
      <c r="L42" s="15">
        <f t="shared" si="2"/>
        <v>0</v>
      </c>
    </row>
    <row r="43" spans="2:12" ht="20.100000000000001" customHeight="1" x14ac:dyDescent="0.25">
      <c r="B43" s="7" t="s">
        <v>56</v>
      </c>
      <c r="C43" s="9">
        <v>0</v>
      </c>
      <c r="D43" s="9">
        <v>0</v>
      </c>
      <c r="E43" s="58">
        <v>0</v>
      </c>
      <c r="F43" s="59">
        <v>0</v>
      </c>
      <c r="G43" s="9">
        <v>0</v>
      </c>
      <c r="H43" s="9"/>
      <c r="I43" s="13"/>
      <c r="J43" s="13">
        <f t="shared" ref="J43" si="3">IF(ISERROR(+G43/E43)=TRUE,0,++G43/E43)</f>
        <v>0</v>
      </c>
      <c r="K43" s="13">
        <f t="shared" ref="K43" si="4">IF(ISERROR(+H43/E43)=TRUE,0,++H43/E43)</f>
        <v>0</v>
      </c>
      <c r="L43" s="15">
        <f t="shared" ref="L43" si="5">+D43-G43</f>
        <v>0</v>
      </c>
    </row>
    <row r="44" spans="2:12" ht="20.100000000000001" customHeight="1" x14ac:dyDescent="0.25">
      <c r="B44" s="7" t="s">
        <v>57</v>
      </c>
      <c r="C44" s="9">
        <v>0</v>
      </c>
      <c r="D44" s="9">
        <v>0</v>
      </c>
      <c r="E44" s="58">
        <v>0</v>
      </c>
      <c r="F44" s="59">
        <v>0</v>
      </c>
      <c r="G44" s="9">
        <v>0</v>
      </c>
      <c r="H44" s="9"/>
      <c r="I44" s="13"/>
      <c r="J44" s="13">
        <f t="shared" si="0"/>
        <v>0</v>
      </c>
      <c r="K44" s="13">
        <f t="shared" si="1"/>
        <v>0</v>
      </c>
      <c r="L44" s="15">
        <f t="shared" si="2"/>
        <v>0</v>
      </c>
    </row>
    <row r="45" spans="2:12" ht="20.100000000000001" customHeight="1" x14ac:dyDescent="0.25">
      <c r="B45" s="7" t="s">
        <v>58</v>
      </c>
      <c r="C45" s="9">
        <v>0</v>
      </c>
      <c r="D45" s="9">
        <v>0</v>
      </c>
      <c r="E45" s="58">
        <v>0</v>
      </c>
      <c r="F45" s="59">
        <v>0</v>
      </c>
      <c r="G45" s="9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3.25" customHeight="1" x14ac:dyDescent="0.25">
      <c r="B46" s="52" t="s">
        <v>4</v>
      </c>
      <c r="C46" s="53">
        <f t="shared" ref="C46:H46" si="6">SUM(C13:C45)</f>
        <v>101120</v>
      </c>
      <c r="D46" s="53">
        <f t="shared" si="6"/>
        <v>101120</v>
      </c>
      <c r="E46" s="53">
        <f t="shared" si="6"/>
        <v>101120</v>
      </c>
      <c r="F46" s="53">
        <f t="shared" si="6"/>
        <v>0</v>
      </c>
      <c r="G46" s="53">
        <f t="shared" si="6"/>
        <v>0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</v>
      </c>
      <c r="K46" s="54">
        <f>IF(ISERROR(+H46/E46)=TRUE,0,++H46/E46)</f>
        <v>0</v>
      </c>
      <c r="L46" s="55">
        <f>SUM(L13:L45)</f>
        <v>101120</v>
      </c>
    </row>
    <row r="47" spans="2:12" x14ac:dyDescent="0.2">
      <c r="B47" s="11" t="s">
        <v>62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FEBRERO
(4)</v>
      </c>
      <c r="K52" s="23"/>
    </row>
    <row r="53" spans="2:11" s="22" customFormat="1" x14ac:dyDescent="0.25">
      <c r="B53" s="22" t="s">
        <v>24</v>
      </c>
      <c r="C53" s="39">
        <f>+C46/$C$51</f>
        <v>0.10112</v>
      </c>
      <c r="D53" s="39">
        <f>+D46/$C$51</f>
        <v>0.10112</v>
      </c>
      <c r="E53" s="39">
        <f>+E46/$C$51</f>
        <v>0.10112</v>
      </c>
      <c r="F53" s="39">
        <f>+F46/$C$51</f>
        <v>0</v>
      </c>
      <c r="G53" s="39">
        <f>+G46/$C$51</f>
        <v>0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0</v>
      </c>
      <c r="D13" s="41">
        <v>0</v>
      </c>
      <c r="E13" s="62">
        <v>0</v>
      </c>
      <c r="F13" s="62">
        <v>0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2">
        <v>0</v>
      </c>
      <c r="D14" s="42">
        <v>0</v>
      </c>
      <c r="E14" s="63">
        <v>0</v>
      </c>
      <c r="F14" s="63">
        <v>0</v>
      </c>
      <c r="G14" s="42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2">
        <v>0</v>
      </c>
      <c r="D15" s="42">
        <v>0</v>
      </c>
      <c r="E15" s="63">
        <v>0</v>
      </c>
      <c r="F15" s="63">
        <v>0</v>
      </c>
      <c r="G15" s="42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2">
        <v>0</v>
      </c>
      <c r="D16" s="42">
        <v>0</v>
      </c>
      <c r="E16" s="63">
        <v>0</v>
      </c>
      <c r="F16" s="63">
        <v>0</v>
      </c>
      <c r="G16" s="42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2">
        <v>0</v>
      </c>
      <c r="D17" s="42">
        <v>0</v>
      </c>
      <c r="E17" s="63">
        <v>0</v>
      </c>
      <c r="F17" s="63">
        <v>0</v>
      </c>
      <c r="G17" s="42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2">
        <v>0</v>
      </c>
      <c r="D18" s="42">
        <v>0</v>
      </c>
      <c r="E18" s="63">
        <v>0</v>
      </c>
      <c r="F18" s="63">
        <v>0</v>
      </c>
      <c r="G18" s="42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2">
        <v>0</v>
      </c>
      <c r="D19" s="42">
        <v>0</v>
      </c>
      <c r="E19" s="63">
        <v>0</v>
      </c>
      <c r="F19" s="63">
        <v>0</v>
      </c>
      <c r="G19" s="42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2">
        <v>0</v>
      </c>
      <c r="D20" s="42">
        <v>0</v>
      </c>
      <c r="E20" s="63">
        <v>0</v>
      </c>
      <c r="F20" s="63">
        <v>0</v>
      </c>
      <c r="G20" s="42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2">
        <v>0</v>
      </c>
      <c r="D21" s="42">
        <v>0</v>
      </c>
      <c r="E21" s="63">
        <v>0</v>
      </c>
      <c r="F21" s="63">
        <v>0</v>
      </c>
      <c r="G21" s="42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2">
        <v>0</v>
      </c>
      <c r="D22" s="42">
        <v>0</v>
      </c>
      <c r="E22" s="63">
        <v>0</v>
      </c>
      <c r="F22" s="63">
        <v>0</v>
      </c>
      <c r="G22" s="42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2">
        <v>0</v>
      </c>
      <c r="D23" s="42">
        <v>0</v>
      </c>
      <c r="E23" s="63">
        <v>0</v>
      </c>
      <c r="F23" s="63">
        <v>0</v>
      </c>
      <c r="G23" s="42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2">
        <v>0</v>
      </c>
      <c r="D24" s="42">
        <v>0</v>
      </c>
      <c r="E24" s="63">
        <v>0</v>
      </c>
      <c r="F24" s="63">
        <v>0</v>
      </c>
      <c r="G24" s="42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2">
        <v>0</v>
      </c>
      <c r="D25" s="42">
        <v>0</v>
      </c>
      <c r="E25" s="63">
        <v>0</v>
      </c>
      <c r="F25" s="63">
        <v>0</v>
      </c>
      <c r="G25" s="42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2">
        <v>0</v>
      </c>
      <c r="D26" s="42">
        <v>0</v>
      </c>
      <c r="E26" s="63">
        <v>0</v>
      </c>
      <c r="F26" s="63">
        <v>0</v>
      </c>
      <c r="G26" s="42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2">
        <v>0</v>
      </c>
      <c r="D27" s="42">
        <v>0</v>
      </c>
      <c r="E27" s="63">
        <v>0</v>
      </c>
      <c r="F27" s="63">
        <v>0</v>
      </c>
      <c r="G27" s="42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2">
        <v>0</v>
      </c>
      <c r="D28" s="42">
        <v>0</v>
      </c>
      <c r="E28" s="63">
        <v>0</v>
      </c>
      <c r="F28" s="63">
        <v>0</v>
      </c>
      <c r="G28" s="42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2">
        <v>0</v>
      </c>
      <c r="D29" s="42">
        <v>0</v>
      </c>
      <c r="E29" s="63">
        <v>0</v>
      </c>
      <c r="F29" s="63">
        <v>0</v>
      </c>
      <c r="G29" s="42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2">
        <v>0</v>
      </c>
      <c r="D30" s="42">
        <v>0</v>
      </c>
      <c r="E30" s="63">
        <v>0</v>
      </c>
      <c r="F30" s="63">
        <v>0</v>
      </c>
      <c r="G30" s="42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2">
        <v>0</v>
      </c>
      <c r="D31" s="42">
        <v>0</v>
      </c>
      <c r="E31" s="63">
        <v>0</v>
      </c>
      <c r="F31" s="63">
        <v>0</v>
      </c>
      <c r="G31" s="42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2">
        <v>0</v>
      </c>
      <c r="D32" s="42">
        <v>0</v>
      </c>
      <c r="E32" s="63">
        <v>0</v>
      </c>
      <c r="F32" s="63">
        <v>0</v>
      </c>
      <c r="G32" s="42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2">
        <v>0</v>
      </c>
      <c r="D33" s="42">
        <v>0</v>
      </c>
      <c r="E33" s="63">
        <v>0</v>
      </c>
      <c r="F33" s="63">
        <v>0</v>
      </c>
      <c r="G33" s="42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2">
        <v>0</v>
      </c>
      <c r="D34" s="42">
        <v>0</v>
      </c>
      <c r="E34" s="63">
        <v>0</v>
      </c>
      <c r="F34" s="63">
        <v>0</v>
      </c>
      <c r="G34" s="42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2">
        <v>0</v>
      </c>
      <c r="D35" s="42">
        <v>0</v>
      </c>
      <c r="E35" s="63">
        <v>0</v>
      </c>
      <c r="F35" s="63">
        <v>0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2">
        <v>0</v>
      </c>
      <c r="D36" s="42">
        <v>0</v>
      </c>
      <c r="E36" s="63">
        <v>0</v>
      </c>
      <c r="F36" s="63">
        <v>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2">
        <v>0</v>
      </c>
      <c r="D37" s="42">
        <v>0</v>
      </c>
      <c r="E37" s="63">
        <v>0</v>
      </c>
      <c r="F37" s="63">
        <v>0</v>
      </c>
      <c r="G37" s="42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2">
        <v>0</v>
      </c>
      <c r="D38" s="42">
        <v>0</v>
      </c>
      <c r="E38" s="63">
        <v>0</v>
      </c>
      <c r="F38" s="63">
        <v>0</v>
      </c>
      <c r="G38" s="42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2">
        <v>0</v>
      </c>
      <c r="D39" s="42">
        <v>0</v>
      </c>
      <c r="E39" s="63">
        <v>0</v>
      </c>
      <c r="F39" s="63">
        <v>0</v>
      </c>
      <c r="G39" s="42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2">
        <v>0</v>
      </c>
      <c r="D40" s="42">
        <v>0</v>
      </c>
      <c r="E40" s="63">
        <v>0</v>
      </c>
      <c r="F40" s="63">
        <v>0</v>
      </c>
      <c r="G40" s="42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2">
        <v>0</v>
      </c>
      <c r="D41" s="42">
        <v>0</v>
      </c>
      <c r="E41" s="63">
        <v>0</v>
      </c>
      <c r="F41" s="63">
        <v>0</v>
      </c>
      <c r="G41" s="42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2">
        <v>0</v>
      </c>
      <c r="D42" s="42">
        <v>0</v>
      </c>
      <c r="E42" s="63">
        <v>0</v>
      </c>
      <c r="F42" s="63">
        <v>0</v>
      </c>
      <c r="G42" s="42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2">
        <v>0</v>
      </c>
      <c r="D43" s="42">
        <v>0</v>
      </c>
      <c r="E43" s="63">
        <v>0</v>
      </c>
      <c r="F43" s="63">
        <v>0</v>
      </c>
      <c r="G43" s="42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2">
        <v>0</v>
      </c>
      <c r="D44" s="42">
        <v>0</v>
      </c>
      <c r="E44" s="63">
        <v>0</v>
      </c>
      <c r="F44" s="63">
        <v>0</v>
      </c>
      <c r="G44" s="42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2">
        <v>0</v>
      </c>
      <c r="D45" s="42">
        <v>0</v>
      </c>
      <c r="E45" s="63">
        <v>0</v>
      </c>
      <c r="F45" s="64">
        <v>0</v>
      </c>
      <c r="G45" s="43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744088219</v>
      </c>
      <c r="D46" s="42">
        <v>744088219</v>
      </c>
      <c r="E46" s="64">
        <v>744088219</v>
      </c>
      <c r="F46" s="64">
        <v>41594603.81000001</v>
      </c>
      <c r="G46" s="43">
        <v>23040</v>
      </c>
      <c r="H46" s="9"/>
      <c r="I46" s="13">
        <f>IF(ISERROR(+#REF!/E46)=TRUE,0,++#REF!/E46)</f>
        <v>0</v>
      </c>
      <c r="J46" s="13">
        <f t="shared" si="0"/>
        <v>3.0964070404130399E-5</v>
      </c>
      <c r="K46" s="13">
        <f t="shared" si="1"/>
        <v>0</v>
      </c>
      <c r="L46" s="15">
        <f t="shared" si="2"/>
        <v>744065179</v>
      </c>
    </row>
    <row r="47" spans="2:12" ht="23.25" customHeight="1" x14ac:dyDescent="0.25">
      <c r="B47" s="52" t="s">
        <v>4</v>
      </c>
      <c r="C47" s="65">
        <f t="shared" ref="C47:H47" si="15">SUM(C13:C46)</f>
        <v>744088219</v>
      </c>
      <c r="D47" s="65">
        <f t="shared" si="15"/>
        <v>744088219</v>
      </c>
      <c r="E47" s="65">
        <f t="shared" si="15"/>
        <v>744088219</v>
      </c>
      <c r="F47" s="65">
        <f t="shared" si="15"/>
        <v>41594603.81000001</v>
      </c>
      <c r="G47" s="65">
        <f t="shared" si="15"/>
        <v>23040</v>
      </c>
      <c r="H47" s="53">
        <f t="shared" si="15"/>
        <v>0</v>
      </c>
      <c r="I47" s="54">
        <f>IF(ISERROR(+#REF!/E47)=TRUE,0,++#REF!/E47)</f>
        <v>0</v>
      </c>
      <c r="J47" s="54">
        <f>IF(ISERROR(+G47/E47)=TRUE,0,++G47/E47)</f>
        <v>3.0964070404130399E-5</v>
      </c>
      <c r="K47" s="54">
        <f>IF(ISERROR(+H47/E47)=TRUE,0,++H47/E47)</f>
        <v>0</v>
      </c>
      <c r="L47" s="55">
        <f>SUM(L13:L46)</f>
        <v>744065179</v>
      </c>
    </row>
    <row r="48" spans="2:12" x14ac:dyDescent="0.2">
      <c r="B48" s="11" t="s">
        <v>62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FEBRERO
(4)</v>
      </c>
      <c r="K53" s="23"/>
    </row>
    <row r="54" spans="2:11" s="22" customFormat="1" x14ac:dyDescent="0.25">
      <c r="B54" s="22" t="s">
        <v>24</v>
      </c>
      <c r="C54" s="39">
        <f>+C47/$B$52</f>
        <v>744.08821899999998</v>
      </c>
      <c r="D54" s="39">
        <f t="shared" ref="D54:G54" si="16">+D47/$B$52</f>
        <v>744.08821899999998</v>
      </c>
      <c r="E54" s="39">
        <f t="shared" si="16"/>
        <v>744.08821899999998</v>
      </c>
      <c r="F54" s="39">
        <f t="shared" si="16"/>
        <v>41.59460381000001</v>
      </c>
      <c r="G54" s="39">
        <f t="shared" si="16"/>
        <v>2.3040000000000001E-2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510612</v>
      </c>
      <c r="E13" s="60">
        <v>508259</v>
      </c>
      <c r="F13" s="60">
        <v>292389.13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510612</v>
      </c>
    </row>
    <row r="14" spans="1:13" ht="20.100000000000001" customHeight="1" x14ac:dyDescent="0.25">
      <c r="B14" s="29" t="s">
        <v>63</v>
      </c>
      <c r="C14" s="45">
        <v>0</v>
      </c>
      <c r="D14" s="45">
        <v>2813106</v>
      </c>
      <c r="E14" s="61">
        <v>2231006</v>
      </c>
      <c r="F14" s="61">
        <v>503593</v>
      </c>
      <c r="G14" s="42">
        <v>0</v>
      </c>
      <c r="H14" s="26"/>
      <c r="I14" s="27"/>
      <c r="J14" s="27">
        <f t="shared" ref="J14:J42" si="0">IF(ISERROR(+G14/E14)=TRUE,0,++G14/E14)</f>
        <v>0</v>
      </c>
      <c r="K14" s="27">
        <f t="shared" ref="K14:K42" si="1">IF(ISERROR(+H14/E14)=TRUE,0,++H14/E14)</f>
        <v>0</v>
      </c>
      <c r="L14" s="28">
        <f t="shared" ref="L14:L42" si="2">+D14-G14</f>
        <v>2813106</v>
      </c>
    </row>
    <row r="15" spans="1:13" ht="20.100000000000001" customHeight="1" x14ac:dyDescent="0.25">
      <c r="B15" s="29" t="s">
        <v>64</v>
      </c>
      <c r="C15" s="45">
        <v>0</v>
      </c>
      <c r="D15" s="45">
        <v>7934482</v>
      </c>
      <c r="E15" s="61">
        <v>7931004</v>
      </c>
      <c r="F15" s="61">
        <v>4792034.5</v>
      </c>
      <c r="G15" s="42">
        <v>772979.19999999995</v>
      </c>
      <c r="H15" s="26"/>
      <c r="I15" s="27"/>
      <c r="J15" s="27">
        <f t="shared" si="0"/>
        <v>9.7462969379412734E-2</v>
      </c>
      <c r="K15" s="27">
        <f t="shared" si="1"/>
        <v>0</v>
      </c>
      <c r="L15" s="28">
        <f t="shared" si="2"/>
        <v>7161502.7999999998</v>
      </c>
    </row>
    <row r="16" spans="1:13" ht="20.100000000000001" customHeight="1" x14ac:dyDescent="0.25">
      <c r="B16" s="29" t="s">
        <v>29</v>
      </c>
      <c r="C16" s="45">
        <v>0</v>
      </c>
      <c r="D16" s="45">
        <v>12057663</v>
      </c>
      <c r="E16" s="61">
        <v>12057663</v>
      </c>
      <c r="F16" s="61">
        <v>9613719.7800000012</v>
      </c>
      <c r="G16" s="42">
        <v>62500</v>
      </c>
      <c r="H16" s="26"/>
      <c r="I16" s="27"/>
      <c r="J16" s="27">
        <f t="shared" si="0"/>
        <v>5.1834256770984556E-3</v>
      </c>
      <c r="K16" s="27">
        <f t="shared" si="1"/>
        <v>0</v>
      </c>
      <c r="L16" s="28">
        <f t="shared" si="2"/>
        <v>11995163</v>
      </c>
    </row>
    <row r="17" spans="2:12" ht="20.100000000000001" customHeight="1" x14ac:dyDescent="0.25">
      <c r="B17" s="29" t="s">
        <v>30</v>
      </c>
      <c r="C17" s="45">
        <v>0</v>
      </c>
      <c r="D17" s="45">
        <v>2511556</v>
      </c>
      <c r="E17" s="61">
        <v>2511556</v>
      </c>
      <c r="F17" s="61">
        <v>980031.60000000009</v>
      </c>
      <c r="G17" s="42">
        <v>0</v>
      </c>
      <c r="H17" s="26"/>
      <c r="I17" s="27"/>
      <c r="J17" s="27">
        <f t="shared" si="0"/>
        <v>0</v>
      </c>
      <c r="K17" s="27">
        <f t="shared" si="1"/>
        <v>0</v>
      </c>
      <c r="L17" s="28">
        <f t="shared" si="2"/>
        <v>2511556</v>
      </c>
    </row>
    <row r="18" spans="2:12" ht="20.100000000000001" customHeight="1" x14ac:dyDescent="0.25">
      <c r="B18" s="29" t="s">
        <v>31</v>
      </c>
      <c r="C18" s="45">
        <v>0</v>
      </c>
      <c r="D18" s="45">
        <v>27895224</v>
      </c>
      <c r="E18" s="61">
        <v>25706973</v>
      </c>
      <c r="F18" s="61">
        <v>16349726.539999997</v>
      </c>
      <c r="G18" s="42">
        <v>2394807.25</v>
      </c>
      <c r="H18" s="26"/>
      <c r="I18" s="27"/>
      <c r="J18" s="27">
        <f t="shared" si="0"/>
        <v>9.3157885605590365E-2</v>
      </c>
      <c r="K18" s="27">
        <f t="shared" si="1"/>
        <v>0</v>
      </c>
      <c r="L18" s="28">
        <f t="shared" si="2"/>
        <v>25500416.75</v>
      </c>
    </row>
    <row r="19" spans="2:12" ht="20.100000000000001" customHeight="1" x14ac:dyDescent="0.25">
      <c r="B19" s="29" t="s">
        <v>32</v>
      </c>
      <c r="C19" s="45">
        <v>0</v>
      </c>
      <c r="D19" s="45">
        <v>21459432</v>
      </c>
      <c r="E19" s="61">
        <v>20710516</v>
      </c>
      <c r="F19" s="61">
        <v>12725839.59</v>
      </c>
      <c r="G19" s="42">
        <v>522573.52999999997</v>
      </c>
      <c r="H19" s="26"/>
      <c r="I19" s="27"/>
      <c r="J19" s="27">
        <f t="shared" si="0"/>
        <v>2.5232279582024897E-2</v>
      </c>
      <c r="K19" s="27">
        <f t="shared" si="1"/>
        <v>0</v>
      </c>
      <c r="L19" s="28">
        <f t="shared" si="2"/>
        <v>20936858.469999999</v>
      </c>
    </row>
    <row r="20" spans="2:12" ht="20.100000000000001" customHeight="1" x14ac:dyDescent="0.25">
      <c r="B20" s="29" t="s">
        <v>33</v>
      </c>
      <c r="C20" s="45">
        <v>0</v>
      </c>
      <c r="D20" s="45">
        <v>25544724</v>
      </c>
      <c r="E20" s="61">
        <v>24378986</v>
      </c>
      <c r="F20" s="61">
        <v>19856518.109999999</v>
      </c>
      <c r="G20" s="42">
        <v>1800291.01</v>
      </c>
      <c r="H20" s="26"/>
      <c r="I20" s="27"/>
      <c r="J20" s="27">
        <f t="shared" si="0"/>
        <v>7.3846016811363685E-2</v>
      </c>
      <c r="K20" s="27">
        <f t="shared" si="1"/>
        <v>0</v>
      </c>
      <c r="L20" s="28">
        <f t="shared" si="2"/>
        <v>23744432.989999998</v>
      </c>
    </row>
    <row r="21" spans="2:12" ht="20.100000000000001" customHeight="1" x14ac:dyDescent="0.25">
      <c r="B21" s="29" t="s">
        <v>34</v>
      </c>
      <c r="C21" s="45">
        <v>0</v>
      </c>
      <c r="D21" s="45">
        <v>6586013</v>
      </c>
      <c r="E21" s="61">
        <v>5772907</v>
      </c>
      <c r="F21" s="61">
        <v>3404536.72</v>
      </c>
      <c r="G21" s="42">
        <v>160533.34</v>
      </c>
      <c r="H21" s="26"/>
      <c r="I21" s="27"/>
      <c r="J21" s="27">
        <f t="shared" si="0"/>
        <v>2.7808059267194152E-2</v>
      </c>
      <c r="K21" s="27">
        <f t="shared" si="1"/>
        <v>0</v>
      </c>
      <c r="L21" s="28">
        <f t="shared" si="2"/>
        <v>6425479.6600000001</v>
      </c>
    </row>
    <row r="22" spans="2:12" ht="20.100000000000001" customHeight="1" x14ac:dyDescent="0.25">
      <c r="B22" s="29" t="s">
        <v>35</v>
      </c>
      <c r="C22" s="45">
        <v>0</v>
      </c>
      <c r="D22" s="45">
        <v>10008191</v>
      </c>
      <c r="E22" s="61">
        <v>9514194</v>
      </c>
      <c r="F22" s="61">
        <v>6371141.120000001</v>
      </c>
      <c r="G22" s="42">
        <v>34182.75</v>
      </c>
      <c r="H22" s="26"/>
      <c r="I22" s="27"/>
      <c r="J22" s="27">
        <f t="shared" si="0"/>
        <v>3.5928161649846535E-3</v>
      </c>
      <c r="K22" s="27">
        <f t="shared" si="1"/>
        <v>0</v>
      </c>
      <c r="L22" s="28">
        <f t="shared" si="2"/>
        <v>9974008.25</v>
      </c>
    </row>
    <row r="23" spans="2:12" ht="20.100000000000001" customHeight="1" x14ac:dyDescent="0.25">
      <c r="B23" s="29" t="s">
        <v>36</v>
      </c>
      <c r="C23" s="45">
        <v>0</v>
      </c>
      <c r="D23" s="45">
        <v>37308304</v>
      </c>
      <c r="E23" s="61">
        <v>30155484</v>
      </c>
      <c r="F23" s="61">
        <v>23137839.589999996</v>
      </c>
      <c r="G23" s="42">
        <v>4529183.82</v>
      </c>
      <c r="H23" s="26"/>
      <c r="I23" s="27"/>
      <c r="J23" s="27">
        <f t="shared" si="0"/>
        <v>0.15019436663659586</v>
      </c>
      <c r="K23" s="27">
        <f t="shared" si="1"/>
        <v>0</v>
      </c>
      <c r="L23" s="28">
        <f t="shared" si="2"/>
        <v>32779120.18</v>
      </c>
    </row>
    <row r="24" spans="2:12" ht="20.100000000000001" customHeight="1" x14ac:dyDescent="0.25">
      <c r="B24" s="29" t="s">
        <v>37</v>
      </c>
      <c r="C24" s="45">
        <v>0</v>
      </c>
      <c r="D24" s="45">
        <v>37060993</v>
      </c>
      <c r="E24" s="61">
        <v>29399162</v>
      </c>
      <c r="F24" s="61">
        <v>22249403.489999998</v>
      </c>
      <c r="G24" s="42">
        <v>2532719.0999999996</v>
      </c>
      <c r="H24" s="26"/>
      <c r="I24" s="27"/>
      <c r="J24" s="27">
        <f t="shared" si="0"/>
        <v>8.6149363713156166E-2</v>
      </c>
      <c r="K24" s="27">
        <f t="shared" si="1"/>
        <v>0</v>
      </c>
      <c r="L24" s="28">
        <f t="shared" si="2"/>
        <v>34528273.899999999</v>
      </c>
    </row>
    <row r="25" spans="2:12" ht="20.100000000000001" customHeight="1" x14ac:dyDescent="0.25">
      <c r="B25" s="29" t="s">
        <v>38</v>
      </c>
      <c r="C25" s="45">
        <v>0</v>
      </c>
      <c r="D25" s="45">
        <v>35631174</v>
      </c>
      <c r="E25" s="61">
        <v>29596907</v>
      </c>
      <c r="F25" s="61">
        <v>24532621.020000003</v>
      </c>
      <c r="G25" s="42">
        <v>1163900.79</v>
      </c>
      <c r="H25" s="26"/>
      <c r="I25" s="27"/>
      <c r="J25" s="27">
        <f t="shared" si="0"/>
        <v>3.9325081840477456E-2</v>
      </c>
      <c r="K25" s="27">
        <f t="shared" si="1"/>
        <v>0</v>
      </c>
      <c r="L25" s="28">
        <f t="shared" si="2"/>
        <v>34467273.210000001</v>
      </c>
    </row>
    <row r="26" spans="2:12" ht="20.100000000000001" customHeight="1" x14ac:dyDescent="0.25">
      <c r="B26" s="29" t="s">
        <v>39</v>
      </c>
      <c r="C26" s="45">
        <v>0</v>
      </c>
      <c r="D26" s="45">
        <v>32236973</v>
      </c>
      <c r="E26" s="61">
        <v>30087295</v>
      </c>
      <c r="F26" s="61">
        <v>20898681.819999997</v>
      </c>
      <c r="G26" s="42">
        <v>2555136.5500000003</v>
      </c>
      <c r="H26" s="26"/>
      <c r="I26" s="27"/>
      <c r="J26" s="27">
        <f t="shared" si="0"/>
        <v>8.4924103346611921E-2</v>
      </c>
      <c r="K26" s="27">
        <f t="shared" si="1"/>
        <v>0</v>
      </c>
      <c r="L26" s="28">
        <f t="shared" si="2"/>
        <v>29681836.449999999</v>
      </c>
    </row>
    <row r="27" spans="2:12" ht="20.100000000000001" customHeight="1" x14ac:dyDescent="0.25">
      <c r="B27" s="29" t="s">
        <v>40</v>
      </c>
      <c r="C27" s="45">
        <v>0</v>
      </c>
      <c r="D27" s="45">
        <v>10545714</v>
      </c>
      <c r="E27" s="61">
        <v>7523128</v>
      </c>
      <c r="F27" s="61">
        <v>6020727.5</v>
      </c>
      <c r="G27" s="42">
        <v>137081.38</v>
      </c>
      <c r="H27" s="26"/>
      <c r="I27" s="27"/>
      <c r="J27" s="27">
        <f t="shared" si="0"/>
        <v>1.822132761798018E-2</v>
      </c>
      <c r="K27" s="27">
        <f t="shared" si="1"/>
        <v>0</v>
      </c>
      <c r="L27" s="28">
        <f t="shared" si="2"/>
        <v>10408632.619999999</v>
      </c>
    </row>
    <row r="28" spans="2:12" ht="20.100000000000001" customHeight="1" x14ac:dyDescent="0.25">
      <c r="B28" s="29" t="s">
        <v>41</v>
      </c>
      <c r="C28" s="45">
        <v>0</v>
      </c>
      <c r="D28" s="45">
        <v>7313640</v>
      </c>
      <c r="E28" s="61">
        <v>7090080</v>
      </c>
      <c r="F28" s="61">
        <v>4397508.42</v>
      </c>
      <c r="G28" s="42">
        <v>580079.54</v>
      </c>
      <c r="H28" s="26"/>
      <c r="I28" s="27"/>
      <c r="J28" s="27">
        <f t="shared" si="0"/>
        <v>8.1815655112495209E-2</v>
      </c>
      <c r="K28" s="27">
        <f t="shared" si="1"/>
        <v>0</v>
      </c>
      <c r="L28" s="28">
        <f t="shared" si="2"/>
        <v>6733560.46</v>
      </c>
    </row>
    <row r="29" spans="2:12" ht="20.100000000000001" customHeight="1" x14ac:dyDescent="0.25">
      <c r="B29" s="29" t="s">
        <v>42</v>
      </c>
      <c r="C29" s="45">
        <v>0</v>
      </c>
      <c r="D29" s="45">
        <v>4823035</v>
      </c>
      <c r="E29" s="61">
        <v>4558303</v>
      </c>
      <c r="F29" s="61">
        <v>3612389.03</v>
      </c>
      <c r="G29" s="42">
        <v>58720</v>
      </c>
      <c r="H29" s="26"/>
      <c r="I29" s="27"/>
      <c r="J29" s="27">
        <f t="shared" si="0"/>
        <v>1.2881987002619177E-2</v>
      </c>
      <c r="K29" s="27">
        <f t="shared" si="1"/>
        <v>0</v>
      </c>
      <c r="L29" s="28">
        <f t="shared" si="2"/>
        <v>4764315</v>
      </c>
    </row>
    <row r="30" spans="2:12" ht="20.100000000000001" customHeight="1" x14ac:dyDescent="0.25">
      <c r="B30" s="29" t="s">
        <v>43</v>
      </c>
      <c r="C30" s="45">
        <v>0</v>
      </c>
      <c r="D30" s="45">
        <v>3048689</v>
      </c>
      <c r="E30" s="61">
        <v>3047937</v>
      </c>
      <c r="F30" s="61">
        <v>2696520.2399999998</v>
      </c>
      <c r="G30" s="42">
        <v>182144.07</v>
      </c>
      <c r="H30" s="26"/>
      <c r="I30" s="27"/>
      <c r="J30" s="27">
        <f t="shared" si="0"/>
        <v>5.9759788342081878E-2</v>
      </c>
      <c r="K30" s="27">
        <f t="shared" si="1"/>
        <v>0</v>
      </c>
      <c r="L30" s="28">
        <f t="shared" si="2"/>
        <v>2866544.93</v>
      </c>
    </row>
    <row r="31" spans="2:12" ht="20.100000000000001" customHeight="1" x14ac:dyDescent="0.25">
      <c r="B31" s="29" t="s">
        <v>44</v>
      </c>
      <c r="C31" s="45">
        <v>0</v>
      </c>
      <c r="D31" s="45">
        <v>19563139</v>
      </c>
      <c r="E31" s="61">
        <v>15639622</v>
      </c>
      <c r="F31" s="61">
        <v>13316835.25</v>
      </c>
      <c r="G31" s="42">
        <v>1372363.0999999999</v>
      </c>
      <c r="H31" s="26"/>
      <c r="I31" s="27"/>
      <c r="J31" s="27">
        <f t="shared" si="0"/>
        <v>8.7749122069574303E-2</v>
      </c>
      <c r="K31" s="27">
        <f t="shared" si="1"/>
        <v>0</v>
      </c>
      <c r="L31" s="28">
        <f t="shared" si="2"/>
        <v>18190775.899999999</v>
      </c>
    </row>
    <row r="32" spans="2:12" ht="20.100000000000001" customHeight="1" x14ac:dyDescent="0.25">
      <c r="B32" s="29" t="s">
        <v>45</v>
      </c>
      <c r="C32" s="45">
        <v>0</v>
      </c>
      <c r="D32" s="45">
        <v>6422740</v>
      </c>
      <c r="E32" s="61">
        <v>5516727</v>
      </c>
      <c r="F32" s="61">
        <v>3694575.7700000005</v>
      </c>
      <c r="G32" s="42">
        <v>129120</v>
      </c>
      <c r="H32" s="26"/>
      <c r="I32" s="27"/>
      <c r="J32" s="27">
        <f t="shared" si="0"/>
        <v>2.3405182094383137E-2</v>
      </c>
      <c r="K32" s="27">
        <f t="shared" si="1"/>
        <v>0</v>
      </c>
      <c r="L32" s="28">
        <f t="shared" si="2"/>
        <v>6293620</v>
      </c>
    </row>
    <row r="33" spans="2:12" ht="20.100000000000001" customHeight="1" x14ac:dyDescent="0.25">
      <c r="B33" s="29" t="s">
        <v>46</v>
      </c>
      <c r="C33" s="45">
        <v>0</v>
      </c>
      <c r="D33" s="45">
        <v>2279449</v>
      </c>
      <c r="E33" s="61">
        <v>2035469</v>
      </c>
      <c r="F33" s="61">
        <v>1466669.38</v>
      </c>
      <c r="G33" s="42">
        <v>225245</v>
      </c>
      <c r="H33" s="26"/>
      <c r="I33" s="27"/>
      <c r="J33" s="27">
        <f t="shared" si="0"/>
        <v>0.11066000022599214</v>
      </c>
      <c r="K33" s="27">
        <f t="shared" si="1"/>
        <v>0</v>
      </c>
      <c r="L33" s="28">
        <f t="shared" si="2"/>
        <v>2054204</v>
      </c>
    </row>
    <row r="34" spans="2:12" ht="20.100000000000001" customHeight="1" x14ac:dyDescent="0.25">
      <c r="B34" s="29" t="s">
        <v>47</v>
      </c>
      <c r="C34" s="45">
        <v>0</v>
      </c>
      <c r="D34" s="45">
        <v>11491662</v>
      </c>
      <c r="E34" s="61">
        <v>9785411</v>
      </c>
      <c r="F34" s="61">
        <v>5768489.6799999997</v>
      </c>
      <c r="G34" s="42">
        <v>827622.96</v>
      </c>
      <c r="H34" s="26"/>
      <c r="I34" s="27"/>
      <c r="J34" s="27">
        <f t="shared" si="0"/>
        <v>8.4577230327883002E-2</v>
      </c>
      <c r="K34" s="27">
        <f t="shared" si="1"/>
        <v>0</v>
      </c>
      <c r="L34" s="28">
        <f t="shared" si="2"/>
        <v>10664039.039999999</v>
      </c>
    </row>
    <row r="35" spans="2:12" ht="20.100000000000001" customHeight="1" x14ac:dyDescent="0.25">
      <c r="B35" s="29" t="s">
        <v>48</v>
      </c>
      <c r="C35" s="45">
        <v>0</v>
      </c>
      <c r="D35" s="45">
        <v>2159423</v>
      </c>
      <c r="E35" s="61">
        <v>2159423</v>
      </c>
      <c r="F35" s="61">
        <v>1823095.2000000002</v>
      </c>
      <c r="G35" s="42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2159423</v>
      </c>
    </row>
    <row r="36" spans="2:12" ht="20.100000000000001" customHeight="1" x14ac:dyDescent="0.25">
      <c r="B36" s="29" t="s">
        <v>50</v>
      </c>
      <c r="C36" s="45">
        <v>0</v>
      </c>
      <c r="D36" s="45">
        <v>14143253</v>
      </c>
      <c r="E36" s="61">
        <v>7540000</v>
      </c>
      <c r="F36" s="61">
        <v>44000</v>
      </c>
      <c r="G36" s="42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14143253</v>
      </c>
    </row>
    <row r="37" spans="2:12" ht="20.100000000000001" customHeight="1" x14ac:dyDescent="0.25">
      <c r="B37" s="29" t="s">
        <v>51</v>
      </c>
      <c r="C37" s="45">
        <v>0</v>
      </c>
      <c r="D37" s="45">
        <v>55189431</v>
      </c>
      <c r="E37" s="61">
        <v>47781556</v>
      </c>
      <c r="F37" s="61">
        <v>34246058.200000003</v>
      </c>
      <c r="G37" s="42">
        <v>452679.13</v>
      </c>
      <c r="H37" s="26"/>
      <c r="I37" s="27"/>
      <c r="J37" s="27">
        <f t="shared" si="0"/>
        <v>9.473930275523049E-3</v>
      </c>
      <c r="K37" s="27">
        <f t="shared" si="1"/>
        <v>0</v>
      </c>
      <c r="L37" s="28">
        <f t="shared" si="2"/>
        <v>54736751.869999997</v>
      </c>
    </row>
    <row r="38" spans="2:12" ht="20.100000000000001" customHeight="1" x14ac:dyDescent="0.25">
      <c r="B38" s="29" t="s">
        <v>52</v>
      </c>
      <c r="C38" s="45">
        <v>0</v>
      </c>
      <c r="D38" s="45">
        <v>3089531</v>
      </c>
      <c r="E38" s="61">
        <v>2236069</v>
      </c>
      <c r="F38" s="61">
        <v>1289151.8999999999</v>
      </c>
      <c r="G38" s="42">
        <v>0</v>
      </c>
      <c r="H38" s="26"/>
      <c r="I38" s="27"/>
      <c r="J38" s="27">
        <f t="shared" ref="J38:J40" si="3">IF(ISERROR(+G38/E38)=TRUE,0,++G38/E38)</f>
        <v>0</v>
      </c>
      <c r="K38" s="27">
        <f t="shared" ref="K38:K40" si="4">IF(ISERROR(+H38/E38)=TRUE,0,++H38/E38)</f>
        <v>0</v>
      </c>
      <c r="L38" s="28">
        <f t="shared" ref="L38:L40" si="5">+D38-G38</f>
        <v>3089531</v>
      </c>
    </row>
    <row r="39" spans="2:12" ht="20.100000000000001" customHeight="1" x14ac:dyDescent="0.25">
      <c r="B39" s="29" t="s">
        <v>53</v>
      </c>
      <c r="C39" s="45">
        <v>0</v>
      </c>
      <c r="D39" s="45">
        <v>34582381</v>
      </c>
      <c r="E39" s="61">
        <v>29901739</v>
      </c>
      <c r="F39" s="61">
        <v>21237997.199999999</v>
      </c>
      <c r="G39" s="42">
        <v>102540.8</v>
      </c>
      <c r="H39" s="26"/>
      <c r="I39" s="27"/>
      <c r="J39" s="27">
        <f t="shared" si="3"/>
        <v>3.4292587464561843E-3</v>
      </c>
      <c r="K39" s="27">
        <f t="shared" si="4"/>
        <v>0</v>
      </c>
      <c r="L39" s="28">
        <f t="shared" si="5"/>
        <v>34479840.200000003</v>
      </c>
    </row>
    <row r="40" spans="2:12" ht="20.100000000000001" customHeight="1" x14ac:dyDescent="0.25">
      <c r="B40" s="29" t="s">
        <v>54</v>
      </c>
      <c r="C40" s="45">
        <v>0</v>
      </c>
      <c r="D40" s="45">
        <v>57200055</v>
      </c>
      <c r="E40" s="61">
        <v>25424631</v>
      </c>
      <c r="F40" s="61">
        <v>14776365.050000001</v>
      </c>
      <c r="G40" s="42">
        <v>1648455.5</v>
      </c>
      <c r="H40" s="26"/>
      <c r="I40" s="27"/>
      <c r="J40" s="27">
        <f t="shared" si="3"/>
        <v>6.483694886269932E-2</v>
      </c>
      <c r="K40" s="27">
        <f t="shared" si="4"/>
        <v>0</v>
      </c>
      <c r="L40" s="28">
        <f t="shared" si="5"/>
        <v>55551599.5</v>
      </c>
    </row>
    <row r="41" spans="2:12" ht="20.100000000000001" customHeight="1" x14ac:dyDescent="0.25">
      <c r="B41" s="29" t="s">
        <v>55</v>
      </c>
      <c r="C41" s="45">
        <v>0</v>
      </c>
      <c r="D41" s="45">
        <v>60057554</v>
      </c>
      <c r="E41" s="61">
        <v>29575655</v>
      </c>
      <c r="F41" s="61">
        <v>14863557.380000001</v>
      </c>
      <c r="G41" s="42">
        <v>1557590.3</v>
      </c>
      <c r="H41" s="26"/>
      <c r="I41" s="27"/>
      <c r="J41" s="27">
        <f t="shared" si="0"/>
        <v>5.2664608780431069E-2</v>
      </c>
      <c r="K41" s="27">
        <f t="shared" si="1"/>
        <v>0</v>
      </c>
      <c r="L41" s="28">
        <f t="shared" si="2"/>
        <v>58499963.700000003</v>
      </c>
    </row>
    <row r="42" spans="2:12" ht="20.100000000000001" customHeight="1" x14ac:dyDescent="0.25">
      <c r="B42" s="29" t="s">
        <v>56</v>
      </c>
      <c r="C42" s="45">
        <v>0</v>
      </c>
      <c r="D42" s="45">
        <v>50751128</v>
      </c>
      <c r="E42" s="61">
        <v>27975375</v>
      </c>
      <c r="F42" s="61">
        <v>14567435.75</v>
      </c>
      <c r="G42" s="42">
        <v>533001</v>
      </c>
      <c r="H42" s="26"/>
      <c r="I42" s="27"/>
      <c r="J42" s="27">
        <f t="shared" si="0"/>
        <v>1.9052505998579109E-2</v>
      </c>
      <c r="K42" s="27">
        <f t="shared" si="1"/>
        <v>0</v>
      </c>
      <c r="L42" s="28">
        <f t="shared" si="2"/>
        <v>50218127</v>
      </c>
    </row>
    <row r="43" spans="2:12" ht="20.100000000000001" customHeight="1" x14ac:dyDescent="0.25">
      <c r="B43" s="29" t="s">
        <v>57</v>
      </c>
      <c r="C43" s="45">
        <v>0</v>
      </c>
      <c r="D43" s="45">
        <v>33289094</v>
      </c>
      <c r="E43" s="61">
        <v>22056021</v>
      </c>
      <c r="F43" s="61">
        <v>10465459.67</v>
      </c>
      <c r="G43" s="42">
        <v>20000</v>
      </c>
      <c r="H43" s="26"/>
      <c r="I43" s="27"/>
      <c r="J43" s="27">
        <f t="shared" ref="J43:J44" si="6">IF(ISERROR(+G43/E43)=TRUE,0,++G43/E43)</f>
        <v>9.0678187148987577E-4</v>
      </c>
      <c r="K43" s="27">
        <f t="shared" ref="K43:K44" si="7">IF(ISERROR(+H43/E43)=TRUE,0,++H43/E43)</f>
        <v>0</v>
      </c>
      <c r="L43" s="28">
        <f t="shared" ref="L43:L44" si="8">+D43-G43</f>
        <v>33269094</v>
      </c>
    </row>
    <row r="44" spans="2:12" ht="20.100000000000001" customHeight="1" x14ac:dyDescent="0.25">
      <c r="B44" s="29" t="s">
        <v>58</v>
      </c>
      <c r="C44" s="45">
        <v>0</v>
      </c>
      <c r="D44" s="45">
        <v>18190843</v>
      </c>
      <c r="E44" s="61">
        <v>17607703</v>
      </c>
      <c r="F44" s="61">
        <v>8654604.9600000009</v>
      </c>
      <c r="G44" s="42">
        <v>0</v>
      </c>
      <c r="H44" s="26"/>
      <c r="I44" s="27"/>
      <c r="J44" s="27">
        <f t="shared" si="6"/>
        <v>0</v>
      </c>
      <c r="K44" s="27">
        <f t="shared" si="7"/>
        <v>0</v>
      </c>
      <c r="L44" s="28">
        <f t="shared" si="8"/>
        <v>18190843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>SUM(D13:D44)</f>
        <v>653699208</v>
      </c>
      <c r="E45" s="65">
        <f>SUM(E13:E44)</f>
        <v>498016761</v>
      </c>
      <c r="F45" s="65">
        <f>SUM(F13:F44)</f>
        <v>328649516.58999997</v>
      </c>
      <c r="G45" s="65">
        <f>SUM(G13:G44)</f>
        <v>24355450.120000005</v>
      </c>
      <c r="H45" s="53">
        <f>SUM(H13:H44)</f>
        <v>0</v>
      </c>
      <c r="I45" s="54">
        <f>IF(ISERROR(+#REF!/E45)=TRUE,0,++#REF!/E45)</f>
        <v>0</v>
      </c>
      <c r="J45" s="54">
        <f>IF(ISERROR(+G45/E45)=TRUE,0,++G45/E45)</f>
        <v>4.8904880372088531E-2</v>
      </c>
      <c r="K45" s="54">
        <f>IF(ISERROR(+H45/E45)=TRUE,0,++H45/E45)</f>
        <v>0</v>
      </c>
      <c r="L45" s="55">
        <f>SUM(L13:L44)</f>
        <v>629343757.88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FEBRERO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653.699208</v>
      </c>
      <c r="E52" s="40">
        <f>+E45/$C$50</f>
        <v>498.01676099999997</v>
      </c>
      <c r="F52" s="40">
        <f>+F45/$C$50</f>
        <v>328.64951658999996</v>
      </c>
      <c r="G52" s="40">
        <f>+G45/$C$50</f>
        <v>24.355450120000004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3" sqref="B13:F1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61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60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54</v>
      </c>
      <c r="C13" s="18">
        <v>0</v>
      </c>
      <c r="D13" s="18">
        <v>105051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105051</v>
      </c>
    </row>
    <row r="14" spans="1:13" ht="20.100000000000001" customHeight="1" x14ac:dyDescent="0.25">
      <c r="B14" s="16" t="s">
        <v>55</v>
      </c>
      <c r="C14" s="19">
        <v>0</v>
      </c>
      <c r="D14" s="19">
        <v>22557</v>
      </c>
      <c r="E14" s="59">
        <v>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22557</v>
      </c>
    </row>
    <row r="15" spans="1:13" ht="20.100000000000001" customHeight="1" x14ac:dyDescent="0.25">
      <c r="B15" s="16" t="s">
        <v>56</v>
      </c>
      <c r="C15" s="19">
        <v>0</v>
      </c>
      <c r="D15" s="19">
        <v>297406</v>
      </c>
      <c r="E15" s="59">
        <v>297406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297406</v>
      </c>
    </row>
    <row r="16" spans="1:13" ht="20.100000000000001" customHeight="1" x14ac:dyDescent="0.25">
      <c r="B16" s="68" t="s">
        <v>57</v>
      </c>
      <c r="C16" s="69">
        <v>0</v>
      </c>
      <c r="D16" s="69">
        <v>284835</v>
      </c>
      <c r="E16" s="74">
        <v>284835</v>
      </c>
      <c r="F16" s="74">
        <v>16825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284835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709849</v>
      </c>
      <c r="E17" s="65">
        <f t="shared" si="0"/>
        <v>582241</v>
      </c>
      <c r="F17" s="65">
        <f t="shared" si="0"/>
        <v>16825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709849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FEBRERO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0.70984899999999995</v>
      </c>
      <c r="E24" s="40">
        <f>+E17/$C$22</f>
        <v>0.58224100000000001</v>
      </c>
      <c r="F24" s="40">
        <f>+F17/$C$22</f>
        <v>1.6825E-2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2023-05-29T21:13:34Z</dcterms:modified>
</cp:coreProperties>
</file>