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CA - 2023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RO!$B$11:$L$46</definedName>
    <definedName name="_xlnm.Print_Area" localSheetId="3">DYT!$B$2:$L$47</definedName>
    <definedName name="_xlnm.Print_Area" localSheetId="4">RD!$B$2:$L$19</definedName>
    <definedName name="_xlnm.Print_Area" localSheetId="1">RDR!$B$2:$L$49</definedName>
    <definedName name="_xlnm.Print_Area" localSheetId="0">RO!$B$2:$L$49</definedName>
    <definedName name="_xlnm.Print_Area" localSheetId="2">ROOC!$B$2:$L$48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4" l="1"/>
  <c r="K17" i="4"/>
  <c r="J17" i="4"/>
  <c r="C47" i="4"/>
  <c r="D47" i="4"/>
  <c r="F47" i="4"/>
  <c r="G47" i="4"/>
  <c r="L45" i="1" l="1"/>
  <c r="K45" i="1"/>
  <c r="J45" i="1"/>
  <c r="C47" i="1"/>
  <c r="D47" i="1"/>
  <c r="C46" i="5" l="1"/>
  <c r="D46" i="5"/>
  <c r="L44" i="6"/>
  <c r="K44" i="6"/>
  <c r="J44" i="6"/>
  <c r="L43" i="6"/>
  <c r="K43" i="6"/>
  <c r="J43" i="6"/>
  <c r="L42" i="6"/>
  <c r="K42" i="6"/>
  <c r="J42" i="6"/>
  <c r="L43" i="5"/>
  <c r="K43" i="5"/>
  <c r="J43" i="5"/>
  <c r="L44" i="4"/>
  <c r="K44" i="4"/>
  <c r="J44" i="4"/>
  <c r="L16" i="5" l="1"/>
  <c r="K16" i="5"/>
  <c r="J16" i="5"/>
  <c r="E46" i="5" l="1"/>
  <c r="L19" i="5"/>
  <c r="K19" i="5"/>
  <c r="J19" i="5"/>
  <c r="L41" i="5" l="1"/>
  <c r="K41" i="5"/>
  <c r="J41" i="5"/>
  <c r="L40" i="5"/>
  <c r="K40" i="5"/>
  <c r="J40" i="5"/>
  <c r="L45" i="5" l="1"/>
  <c r="L44" i="5"/>
  <c r="L42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8" i="5"/>
  <c r="L17" i="5"/>
  <c r="L15" i="5"/>
  <c r="L14" i="5"/>
  <c r="K14" i="5"/>
  <c r="J14" i="5"/>
  <c r="K15" i="5" l="1"/>
  <c r="J15" i="5"/>
  <c r="L44" i="1"/>
  <c r="K44" i="1"/>
  <c r="J44" i="1"/>
  <c r="J17" i="5" l="1"/>
  <c r="K17" i="5"/>
  <c r="E47" i="1"/>
  <c r="K18" i="5" l="1"/>
  <c r="J18" i="5"/>
  <c r="C45" i="6"/>
  <c r="D45" i="6"/>
  <c r="K20" i="5" l="1"/>
  <c r="J20" i="5"/>
  <c r="J37" i="6"/>
  <c r="K21" i="5" l="1"/>
  <c r="J21" i="5"/>
  <c r="G23" i="7"/>
  <c r="G51" i="6"/>
  <c r="G52" i="5"/>
  <c r="G53" i="4"/>
  <c r="G53" i="1"/>
  <c r="K22" i="5" l="1"/>
  <c r="J22" i="5"/>
  <c r="K36" i="6"/>
  <c r="J23" i="5" l="1"/>
  <c r="K23" i="5"/>
  <c r="J36" i="6"/>
  <c r="L36" i="6"/>
  <c r="K24" i="5" l="1"/>
  <c r="J24" i="5"/>
  <c r="L39" i="6"/>
  <c r="K39" i="6"/>
  <c r="J39" i="6"/>
  <c r="L38" i="6"/>
  <c r="K38" i="6"/>
  <c r="J38" i="6"/>
  <c r="L37" i="6"/>
  <c r="K37" i="6"/>
  <c r="C52" i="6"/>
  <c r="D52" i="6"/>
  <c r="K25" i="5" l="1"/>
  <c r="J25" i="5"/>
  <c r="G46" i="5"/>
  <c r="G53" i="5" s="1"/>
  <c r="F46" i="5"/>
  <c r="F53" i="5" s="1"/>
  <c r="D53" i="5"/>
  <c r="C53" i="5"/>
  <c r="J26" i="5" l="1"/>
  <c r="K26" i="5"/>
  <c r="G45" i="6"/>
  <c r="G52" i="6" s="1"/>
  <c r="F45" i="6"/>
  <c r="F52" i="6" s="1"/>
  <c r="E45" i="6"/>
  <c r="E52" i="6" s="1"/>
  <c r="K27" i="5" l="1"/>
  <c r="J27" i="5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8" i="5" l="1"/>
  <c r="J28" i="5"/>
  <c r="L46" i="4"/>
  <c r="K46" i="4"/>
  <c r="J46" i="4"/>
  <c r="L45" i="4"/>
  <c r="K45" i="4"/>
  <c r="J45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6" i="4"/>
  <c r="K16" i="4"/>
  <c r="J16" i="4"/>
  <c r="L15" i="4"/>
  <c r="K15" i="4"/>
  <c r="J15" i="4"/>
  <c r="L14" i="4"/>
  <c r="K14" i="4"/>
  <c r="J14" i="4"/>
  <c r="K46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6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9" i="5" l="1"/>
  <c r="J29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6" i="1"/>
  <c r="C54" i="1"/>
  <c r="D54" i="1"/>
  <c r="K30" i="5" l="1"/>
  <c r="J30" i="5"/>
  <c r="C54" i="4"/>
  <c r="J31" i="5" l="1"/>
  <c r="K31" i="5"/>
  <c r="G54" i="4"/>
  <c r="F54" i="4"/>
  <c r="D54" i="4"/>
  <c r="G17" i="7"/>
  <c r="G24" i="7" s="1"/>
  <c r="F17" i="7"/>
  <c r="F24" i="7" s="1"/>
  <c r="E17" i="7"/>
  <c r="E24" i="7" s="1"/>
  <c r="D17" i="7"/>
  <c r="D24" i="7" s="1"/>
  <c r="G47" i="1"/>
  <c r="G54" i="1" s="1"/>
  <c r="F47" i="1"/>
  <c r="F54" i="1" s="1"/>
  <c r="C17" i="7"/>
  <c r="C24" i="7" s="1"/>
  <c r="K32" i="5" l="1"/>
  <c r="J32" i="5"/>
  <c r="L16" i="7"/>
  <c r="L15" i="7"/>
  <c r="L14" i="7"/>
  <c r="L13" i="4"/>
  <c r="L13" i="6"/>
  <c r="L13" i="5"/>
  <c r="L13" i="7"/>
  <c r="L13" i="1"/>
  <c r="E47" i="4"/>
  <c r="E54" i="4" s="1"/>
  <c r="K33" i="5" l="1"/>
  <c r="J33" i="5"/>
  <c r="E54" i="1"/>
  <c r="J34" i="5" l="1"/>
  <c r="K34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7" i="1"/>
  <c r="I13" i="1"/>
  <c r="H45" i="6"/>
  <c r="K13" i="6"/>
  <c r="J13" i="6"/>
  <c r="I13" i="6"/>
  <c r="H46" i="5"/>
  <c r="K13" i="5"/>
  <c r="J13" i="5"/>
  <c r="I13" i="5"/>
  <c r="H47" i="4"/>
  <c r="I14" i="4"/>
  <c r="K13" i="4"/>
  <c r="J13" i="4"/>
  <c r="I13" i="4"/>
  <c r="K13" i="1"/>
  <c r="J13" i="1"/>
  <c r="K35" i="5" l="1"/>
  <c r="J35" i="5"/>
  <c r="L46" i="5"/>
  <c r="L45" i="6"/>
  <c r="L47" i="4"/>
  <c r="L47" i="1"/>
  <c r="I17" i="7"/>
  <c r="K17" i="7"/>
  <c r="J17" i="7"/>
  <c r="J45" i="6"/>
  <c r="I45" i="6"/>
  <c r="K45" i="6"/>
  <c r="I47" i="4"/>
  <c r="K47" i="4"/>
  <c r="J47" i="4"/>
  <c r="K47" i="1"/>
  <c r="K36" i="5" l="1"/>
  <c r="J36" i="5"/>
  <c r="I47" i="1"/>
  <c r="J47" i="1"/>
  <c r="K37" i="5" l="1"/>
  <c r="J37" i="5"/>
  <c r="K38" i="5" l="1"/>
  <c r="J38" i="5"/>
  <c r="J39" i="5" l="1"/>
  <c r="K39" i="5"/>
  <c r="K42" i="5" l="1"/>
  <c r="J42" i="5"/>
  <c r="K44" i="5" l="1"/>
  <c r="J44" i="5"/>
  <c r="J45" i="5" l="1"/>
  <c r="K45" i="5"/>
  <c r="I45" i="5"/>
  <c r="E53" i="5" l="1"/>
  <c r="J46" i="5"/>
  <c r="I46" i="5"/>
  <c r="K46" i="5"/>
</calcChain>
</file>

<file path=xl/sharedStrings.xml><?xml version="1.0" encoding="utf-8"?>
<sst xmlns="http://schemas.openxmlformats.org/spreadsheetml/2006/main" count="263" uniqueCount="63">
  <si>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</si>
  <si>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</si>
  <si>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</si>
  <si>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</si>
  <si>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</si>
  <si>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</si>
  <si>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</si>
  <si>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</si>
  <si>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</si>
  <si>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</si>
  <si>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</si>
  <si>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</si>
  <si>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</si>
  <si>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</si>
  <si>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</si>
  <si>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</si>
  <si>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</si>
  <si>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</si>
  <si>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</si>
  <si>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</si>
  <si>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</si>
  <si>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</si>
  <si>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</si>
  <si>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</si>
  <si>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</si>
  <si>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</si>
  <si>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</si>
  <si>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</si>
  <si>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</si>
  <si>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</si>
  <si>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</si>
  <si>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</si>
  <si>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</si>
  <si>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</si>
  <si>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</si>
  <si>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</si>
  <si>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</si>
  <si>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</si>
  <si>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</si>
  <si>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</si>
  <si>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</si>
  <si>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</si>
  <si>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</si>
  <si>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</si>
  <si>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</si>
  <si>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</si>
  <si>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</si>
  <si>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</si>
  <si>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</si>
  <si>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</si>
  <si>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</si>
  <si>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</si>
  <si>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</si>
  <si>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</si>
  <si>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</si>
  <si>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</si>
  <si>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</si>
  <si>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</si>
  <si>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DEVENGADO
A JULIO
(4)</t>
  </si>
  <si>
    <t>005-121: INSTITUTO NACIONAL DE SALUD MENTAL</t>
  </si>
  <si>
    <t>007-123: INSTITUTO NACIONAL DE CIENCIAS NEUROLOGICAS</t>
  </si>
  <si>
    <t>EJECUCION PRESUPUESTAL MENSUALIZADA DE GASTOS 
AL MES DE JULIO 2023</t>
  </si>
  <si>
    <t>Fuente: Reporte SIAF Operaciones en Linea al 31 de Julio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</si>
</sst>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JULIO
(4)</c:v>
                </c:pt>
              </c:strCache>
            </c:strRef>
          </c:cat>
          <c:val>
            <c:numRef>
              <c:f>RO!$C$54:$G$54</c:f>
              <c:numCache>
                <c:formatCode>_ * #,##0.0_ ;_ * \-#,##0.0_ ;_ * "-"??_ ;_ @_ </c:formatCode>
                <c:ptCount val="5"/>
                <c:pt idx="0">
                  <c:v>8963.3897519999991</c:v>
                </c:pt>
                <c:pt idx="1">
                  <c:v>8681.9387299999999</c:v>
                </c:pt>
                <c:pt idx="2" formatCode="#,##0">
                  <c:v>7582.8828540000004</c:v>
                </c:pt>
                <c:pt idx="3">
                  <c:v>6092.5327229099985</c:v>
                </c:pt>
                <c:pt idx="4">
                  <c:v>3755.9007680000004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55500224"/>
        <c:axId val="655493152"/>
        <c:axId val="0"/>
      </c:bar3DChart>
      <c:catAx>
        <c:axId val="655500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655493152"/>
        <c:crosses val="autoZero"/>
        <c:auto val="1"/>
        <c:lblAlgn val="ctr"/>
        <c:lblOffset val="100"/>
        <c:noMultiLvlLbl val="0"/>
      </c:catAx>
      <c:valAx>
        <c:axId val="655493152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655500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JULIO
(4)</c:v>
                </c:pt>
              </c:strCache>
            </c:strRef>
          </c:cat>
          <c:val>
            <c:numRef>
              <c:f>RDR!$C$54:$G$54</c:f>
              <c:numCache>
                <c:formatCode>#,##0.0</c:formatCode>
                <c:ptCount val="5"/>
                <c:pt idx="0">
                  <c:v>0.10112</c:v>
                </c:pt>
                <c:pt idx="1">
                  <c:v>0.10112</c:v>
                </c:pt>
                <c:pt idx="2">
                  <c:v>0.10112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55494240"/>
        <c:axId val="655498592"/>
        <c:axId val="0"/>
      </c:bar3DChart>
      <c:catAx>
        <c:axId val="655494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55498592"/>
        <c:crosses val="autoZero"/>
        <c:auto val="1"/>
        <c:lblAlgn val="ctr"/>
        <c:lblOffset val="100"/>
        <c:noMultiLvlLbl val="0"/>
      </c:catAx>
      <c:valAx>
        <c:axId val="65549859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655494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ROOC!$B$53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JULIO
(4)</c:v>
                </c:pt>
              </c:strCache>
            </c:strRef>
          </c:cat>
          <c:val>
            <c:numRef>
              <c:f>ROOC!$C$53:$G$53</c:f>
              <c:numCache>
                <c:formatCode>#,##0.0</c:formatCode>
                <c:ptCount val="5"/>
                <c:pt idx="0">
                  <c:v>744.08821899999998</c:v>
                </c:pt>
                <c:pt idx="1">
                  <c:v>744.08821899999998</c:v>
                </c:pt>
                <c:pt idx="2">
                  <c:v>738.08821899999998</c:v>
                </c:pt>
                <c:pt idx="3">
                  <c:v>58.415620439999998</c:v>
                </c:pt>
                <c:pt idx="4">
                  <c:v>21.880987209999997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655487712"/>
        <c:axId val="486624784"/>
        <c:axId val="0"/>
      </c:bar3DChart>
      <c:catAx>
        <c:axId val="655487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86624784"/>
        <c:crosses val="autoZero"/>
        <c:auto val="1"/>
        <c:lblAlgn val="ctr"/>
        <c:lblOffset val="100"/>
        <c:noMultiLvlLbl val="0"/>
      </c:catAx>
      <c:valAx>
        <c:axId val="48662478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6554877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JULIO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712.75280599999996</c:v>
                </c:pt>
                <c:pt idx="2">
                  <c:v>625.35128099999997</c:v>
                </c:pt>
                <c:pt idx="3">
                  <c:v>476.94528495999998</c:v>
                </c:pt>
                <c:pt idx="4">
                  <c:v>355.26636840999993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86625872"/>
        <c:axId val="485527168"/>
        <c:axId val="0"/>
      </c:bar3DChart>
      <c:catAx>
        <c:axId val="486625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85527168"/>
        <c:crosses val="autoZero"/>
        <c:auto val="1"/>
        <c:lblAlgn val="ctr"/>
        <c:lblOffset val="100"/>
        <c:noMultiLvlLbl val="0"/>
      </c:catAx>
      <c:valAx>
        <c:axId val="4855271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48662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JULIO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0.70984899999999995</c:v>
                </c:pt>
                <c:pt idx="2">
                  <c:v>0.34297650000000002</c:v>
                </c:pt>
                <c:pt idx="3">
                  <c:v>0.34297650000000002</c:v>
                </c:pt>
                <c:pt idx="4">
                  <c:v>0.16882659999999999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5530432"/>
        <c:axId val="1903837840"/>
        <c:axId val="0"/>
      </c:bar3DChart>
      <c:catAx>
        <c:axId val="48553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903837840"/>
        <c:crosses val="autoZero"/>
        <c:auto val="1"/>
        <c:lblAlgn val="ctr"/>
        <c:lblOffset val="100"/>
        <c:noMultiLvlLbl val="0"/>
      </c:catAx>
      <c:valAx>
        <c:axId val="190383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485530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48</xdr:row>
      <xdr:rowOff>145246</xdr:rowOff>
    </xdr:from>
    <xdr:to>
      <xdr:col>11</xdr:col>
      <xdr:colOff>964567</xdr:colOff>
      <xdr:row>74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49</xdr:row>
      <xdr:rowOff>49072</xdr:rowOff>
    </xdr:from>
    <xdr:to>
      <xdr:col>12</xdr:col>
      <xdr:colOff>20478</xdr:colOff>
      <xdr:row>91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48</xdr:row>
      <xdr:rowOff>108929</xdr:rowOff>
    </xdr:from>
    <xdr:to>
      <xdr:col>12</xdr:col>
      <xdr:colOff>51557</xdr:colOff>
      <xdr:row>74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3"/>
  <sheetViews>
    <sheetView showGridLines="0" tabSelected="1" zoomScale="115" zoomScaleNormal="11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58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2804482024</v>
      </c>
      <c r="D13" s="8">
        <v>2060461397</v>
      </c>
      <c r="E13" s="76">
        <v>1478519125</v>
      </c>
      <c r="F13" s="56">
        <v>1276007727.170001</v>
      </c>
      <c r="G13" s="8">
        <v>716605289.90000033</v>
      </c>
      <c r="H13" s="8"/>
      <c r="I13" s="12">
        <f>IF(ISERROR(+#REF!/E13)=TRUE,0,++#REF!/E13)</f>
        <v>0</v>
      </c>
      <c r="J13" s="12">
        <f>IF(ISERROR(+G13/E13)=TRUE,0,++G13/E13)</f>
        <v>0.48467772772300144</v>
      </c>
      <c r="K13" s="12">
        <f>IF(ISERROR(+H13/E13)=TRUE,0,++H13/E13)</f>
        <v>0</v>
      </c>
      <c r="L13" s="14">
        <f>+D13-G13</f>
        <v>1343856107.0999997</v>
      </c>
    </row>
    <row r="14" spans="1:13" ht="20.100000000000001" customHeight="1" x14ac:dyDescent="0.25">
      <c r="B14" s="25" t="s">
        <v>59</v>
      </c>
      <c r="C14" s="26">
        <v>41476314</v>
      </c>
      <c r="D14" s="26">
        <v>46957904</v>
      </c>
      <c r="E14" s="57">
        <v>46461579</v>
      </c>
      <c r="F14" s="57">
        <v>41583507.460000008</v>
      </c>
      <c r="G14" s="26">
        <v>23520751.57</v>
      </c>
      <c r="H14" s="26"/>
      <c r="I14" s="27"/>
      <c r="J14" s="27">
        <f t="shared" ref="J14:J46" si="0">IF(ISERROR(+G14/E14)=TRUE,0,++G14/E14)</f>
        <v>0.5062409000348439</v>
      </c>
      <c r="K14" s="27">
        <f t="shared" ref="K14:K46" si="1">IF(ISERROR(+H14/E14)=TRUE,0,++H14/E14)</f>
        <v>0</v>
      </c>
      <c r="L14" s="28">
        <f t="shared" ref="L14:L46" si="2">+D14-G14</f>
        <v>23437152.43</v>
      </c>
    </row>
    <row r="15" spans="1:13" ht="20.100000000000001" customHeight="1" x14ac:dyDescent="0.25">
      <c r="B15" s="25" t="s">
        <v>60</v>
      </c>
      <c r="C15" s="26">
        <v>55526427</v>
      </c>
      <c r="D15" s="26">
        <v>59629989</v>
      </c>
      <c r="E15" s="57">
        <v>56269927</v>
      </c>
      <c r="F15" s="57">
        <v>53856753.840000004</v>
      </c>
      <c r="G15" s="26">
        <v>32710229.169999998</v>
      </c>
      <c r="H15" s="26"/>
      <c r="I15" s="27"/>
      <c r="J15" s="27">
        <f t="shared" si="0"/>
        <v>0.5813092519206573</v>
      </c>
      <c r="K15" s="27">
        <f t="shared" si="1"/>
        <v>0</v>
      </c>
      <c r="L15" s="28">
        <f t="shared" si="2"/>
        <v>26919759.830000002</v>
      </c>
    </row>
    <row r="16" spans="1:13" ht="20.100000000000001" customHeight="1" x14ac:dyDescent="0.25">
      <c r="B16" s="25" t="s">
        <v>27</v>
      </c>
      <c r="C16" s="26">
        <v>34797818</v>
      </c>
      <c r="D16" s="26">
        <v>37567007</v>
      </c>
      <c r="E16" s="57">
        <v>37360800</v>
      </c>
      <c r="F16" s="57">
        <v>33491601.510000002</v>
      </c>
      <c r="G16" s="26">
        <v>19366327.539999984</v>
      </c>
      <c r="H16" s="26"/>
      <c r="I16" s="27"/>
      <c r="J16" s="27">
        <f t="shared" si="0"/>
        <v>0.51835955172266079</v>
      </c>
      <c r="K16" s="27">
        <f t="shared" si="1"/>
        <v>0</v>
      </c>
      <c r="L16" s="28">
        <f t="shared" si="2"/>
        <v>18200679.460000016</v>
      </c>
    </row>
    <row r="17" spans="2:12" ht="20.100000000000001" customHeight="1" x14ac:dyDescent="0.25">
      <c r="B17" s="25" t="s">
        <v>28</v>
      </c>
      <c r="C17" s="26">
        <v>41904084</v>
      </c>
      <c r="D17" s="26">
        <v>49416474</v>
      </c>
      <c r="E17" s="57">
        <v>47363536</v>
      </c>
      <c r="F17" s="57">
        <v>40031287.830000006</v>
      </c>
      <c r="G17" s="26">
        <v>24423224.940000001</v>
      </c>
      <c r="H17" s="26"/>
      <c r="I17" s="27"/>
      <c r="J17" s="27">
        <f t="shared" si="0"/>
        <v>0.51565459428535909</v>
      </c>
      <c r="K17" s="27">
        <f t="shared" si="1"/>
        <v>0</v>
      </c>
      <c r="L17" s="28">
        <f t="shared" si="2"/>
        <v>24993249.059999999</v>
      </c>
    </row>
    <row r="18" spans="2:12" ht="20.100000000000001" customHeight="1" x14ac:dyDescent="0.25">
      <c r="B18" s="25" t="s">
        <v>29</v>
      </c>
      <c r="C18" s="26">
        <v>197493588</v>
      </c>
      <c r="D18" s="26">
        <v>225630218</v>
      </c>
      <c r="E18" s="57">
        <v>224582040</v>
      </c>
      <c r="F18" s="57">
        <v>195893681.94999993</v>
      </c>
      <c r="G18" s="26">
        <v>123073231.42999987</v>
      </c>
      <c r="H18" s="26"/>
      <c r="I18" s="27"/>
      <c r="J18" s="27">
        <f t="shared" si="0"/>
        <v>0.54801012329391907</v>
      </c>
      <c r="K18" s="27">
        <f t="shared" si="1"/>
        <v>0</v>
      </c>
      <c r="L18" s="28">
        <f t="shared" si="2"/>
        <v>102556986.57000013</v>
      </c>
    </row>
    <row r="19" spans="2:12" ht="20.100000000000001" customHeight="1" x14ac:dyDescent="0.25">
      <c r="B19" s="25" t="s">
        <v>30</v>
      </c>
      <c r="C19" s="26">
        <v>139405863</v>
      </c>
      <c r="D19" s="26">
        <v>164502788</v>
      </c>
      <c r="E19" s="57">
        <v>158014974</v>
      </c>
      <c r="F19" s="57">
        <v>146041175.52999991</v>
      </c>
      <c r="G19" s="26">
        <v>89209468.570000008</v>
      </c>
      <c r="H19" s="26"/>
      <c r="I19" s="27"/>
      <c r="J19" s="27">
        <f t="shared" si="0"/>
        <v>0.56456338479668389</v>
      </c>
      <c r="K19" s="27">
        <f t="shared" si="1"/>
        <v>0</v>
      </c>
      <c r="L19" s="28">
        <f t="shared" si="2"/>
        <v>75293319.429999992</v>
      </c>
    </row>
    <row r="20" spans="2:12" ht="20.100000000000001" customHeight="1" x14ac:dyDescent="0.25">
      <c r="B20" s="25" t="s">
        <v>31</v>
      </c>
      <c r="C20" s="26">
        <v>187331921</v>
      </c>
      <c r="D20" s="26">
        <v>217416987</v>
      </c>
      <c r="E20" s="57">
        <v>204477834</v>
      </c>
      <c r="F20" s="57">
        <v>119164851.89000009</v>
      </c>
      <c r="G20" s="26">
        <v>107363722.46000004</v>
      </c>
      <c r="H20" s="26"/>
      <c r="I20" s="27"/>
      <c r="J20" s="27">
        <f t="shared" si="0"/>
        <v>0.52506288999520623</v>
      </c>
      <c r="K20" s="27">
        <f t="shared" si="1"/>
        <v>0</v>
      </c>
      <c r="L20" s="28">
        <f t="shared" si="2"/>
        <v>110053264.53999996</v>
      </c>
    </row>
    <row r="21" spans="2:12" ht="20.100000000000001" customHeight="1" x14ac:dyDescent="0.25">
      <c r="B21" s="25" t="s">
        <v>32</v>
      </c>
      <c r="C21" s="26">
        <v>42196011</v>
      </c>
      <c r="D21" s="26">
        <v>44917625</v>
      </c>
      <c r="E21" s="57">
        <v>44107872</v>
      </c>
      <c r="F21" s="57">
        <v>39346649.069999993</v>
      </c>
      <c r="G21" s="26">
        <v>25099171.670000013</v>
      </c>
      <c r="H21" s="26"/>
      <c r="I21" s="27"/>
      <c r="J21" s="27">
        <f t="shared" si="0"/>
        <v>0.56904063904964652</v>
      </c>
      <c r="K21" s="27">
        <f t="shared" si="1"/>
        <v>0</v>
      </c>
      <c r="L21" s="28">
        <f t="shared" si="2"/>
        <v>19818453.329999987</v>
      </c>
    </row>
    <row r="22" spans="2:12" ht="20.100000000000001" customHeight="1" x14ac:dyDescent="0.25">
      <c r="B22" s="25" t="s">
        <v>33</v>
      </c>
      <c r="C22" s="26">
        <v>100819995</v>
      </c>
      <c r="D22" s="26">
        <v>119247894</v>
      </c>
      <c r="E22" s="57">
        <v>114779576</v>
      </c>
      <c r="F22" s="57">
        <v>63446885.379999988</v>
      </c>
      <c r="G22" s="26">
        <v>60263735.009999976</v>
      </c>
      <c r="H22" s="26"/>
      <c r="I22" s="27"/>
      <c r="J22" s="27">
        <f t="shared" si="0"/>
        <v>0.52503883626473735</v>
      </c>
      <c r="K22" s="27">
        <f t="shared" si="1"/>
        <v>0</v>
      </c>
      <c r="L22" s="28">
        <f t="shared" si="2"/>
        <v>58984158.990000024</v>
      </c>
    </row>
    <row r="23" spans="2:12" ht="20.100000000000001" customHeight="1" x14ac:dyDescent="0.25">
      <c r="B23" s="25" t="s">
        <v>34</v>
      </c>
      <c r="C23" s="26">
        <v>190234741</v>
      </c>
      <c r="D23" s="26">
        <v>222081079</v>
      </c>
      <c r="E23" s="57">
        <v>216683789</v>
      </c>
      <c r="F23" s="57">
        <v>202466010.97</v>
      </c>
      <c r="G23" s="26">
        <v>117871936.42999987</v>
      </c>
      <c r="H23" s="26"/>
      <c r="I23" s="27"/>
      <c r="J23" s="27">
        <f t="shared" si="0"/>
        <v>0.54398133323208542</v>
      </c>
      <c r="K23" s="27">
        <f t="shared" si="1"/>
        <v>0</v>
      </c>
      <c r="L23" s="28">
        <f t="shared" si="2"/>
        <v>104209142.57000013</v>
      </c>
    </row>
    <row r="24" spans="2:12" ht="20.100000000000001" customHeight="1" x14ac:dyDescent="0.25">
      <c r="B24" s="25" t="s">
        <v>35</v>
      </c>
      <c r="C24" s="26">
        <v>153893630</v>
      </c>
      <c r="D24" s="26">
        <v>183862352</v>
      </c>
      <c r="E24" s="57">
        <v>176948478</v>
      </c>
      <c r="F24" s="57">
        <v>158444517.26999998</v>
      </c>
      <c r="G24" s="26">
        <v>95954104.979999989</v>
      </c>
      <c r="H24" s="26"/>
      <c r="I24" s="27"/>
      <c r="J24" s="27">
        <f t="shared" si="0"/>
        <v>0.54227143440024383</v>
      </c>
      <c r="K24" s="27">
        <f t="shared" si="1"/>
        <v>0</v>
      </c>
      <c r="L24" s="28">
        <f t="shared" si="2"/>
        <v>87908247.020000011</v>
      </c>
    </row>
    <row r="25" spans="2:12" ht="20.100000000000001" customHeight="1" x14ac:dyDescent="0.25">
      <c r="B25" s="25" t="s">
        <v>36</v>
      </c>
      <c r="C25" s="26">
        <v>248078947</v>
      </c>
      <c r="D25" s="26">
        <v>288918345</v>
      </c>
      <c r="E25" s="57">
        <v>281954453</v>
      </c>
      <c r="F25" s="57">
        <v>253985318.04999992</v>
      </c>
      <c r="G25" s="26">
        <v>148677463.77999994</v>
      </c>
      <c r="H25" s="26"/>
      <c r="I25" s="27"/>
      <c r="J25" s="27">
        <f t="shared" si="0"/>
        <v>0.52731021694486213</v>
      </c>
      <c r="K25" s="27">
        <f t="shared" si="1"/>
        <v>0</v>
      </c>
      <c r="L25" s="28">
        <f t="shared" si="2"/>
        <v>140240881.22000006</v>
      </c>
    </row>
    <row r="26" spans="2:12" ht="20.100000000000001" customHeight="1" x14ac:dyDescent="0.25">
      <c r="B26" s="25" t="s">
        <v>37</v>
      </c>
      <c r="C26" s="26">
        <v>212265148</v>
      </c>
      <c r="D26" s="26">
        <v>266660784</v>
      </c>
      <c r="E26" s="57">
        <v>260578392</v>
      </c>
      <c r="F26" s="57">
        <v>220131063.47999996</v>
      </c>
      <c r="G26" s="26">
        <v>125385085.40999989</v>
      </c>
      <c r="H26" s="26"/>
      <c r="I26" s="27"/>
      <c r="J26" s="27">
        <f t="shared" si="0"/>
        <v>0.48117990309035252</v>
      </c>
      <c r="K26" s="27">
        <f t="shared" si="1"/>
        <v>0</v>
      </c>
      <c r="L26" s="28">
        <f t="shared" si="2"/>
        <v>141275698.59000009</v>
      </c>
    </row>
    <row r="27" spans="2:12" ht="20.100000000000001" customHeight="1" x14ac:dyDescent="0.25">
      <c r="B27" s="25" t="s">
        <v>38</v>
      </c>
      <c r="C27" s="26">
        <v>109012664</v>
      </c>
      <c r="D27" s="26">
        <v>128882801</v>
      </c>
      <c r="E27" s="57">
        <v>124674418</v>
      </c>
      <c r="F27" s="57">
        <v>106784603.90000001</v>
      </c>
      <c r="G27" s="26">
        <v>63843679.969999984</v>
      </c>
      <c r="H27" s="26"/>
      <c r="I27" s="27"/>
      <c r="J27" s="27">
        <f t="shared" si="0"/>
        <v>0.51208324044472364</v>
      </c>
      <c r="K27" s="27">
        <f t="shared" si="1"/>
        <v>0</v>
      </c>
      <c r="L27" s="28">
        <f t="shared" si="2"/>
        <v>65039121.030000016</v>
      </c>
    </row>
    <row r="28" spans="2:12" ht="20.100000000000001" customHeight="1" x14ac:dyDescent="0.25">
      <c r="B28" s="25" t="s">
        <v>39</v>
      </c>
      <c r="C28" s="26">
        <v>73483983</v>
      </c>
      <c r="D28" s="26">
        <v>81394772</v>
      </c>
      <c r="E28" s="57">
        <v>79421436</v>
      </c>
      <c r="F28" s="57">
        <v>72200764.519999996</v>
      </c>
      <c r="G28" s="26">
        <v>44422308.520000003</v>
      </c>
      <c r="H28" s="26"/>
      <c r="I28" s="27"/>
      <c r="J28" s="27">
        <f t="shared" si="0"/>
        <v>0.55932391501961765</v>
      </c>
      <c r="K28" s="27">
        <f t="shared" si="1"/>
        <v>0</v>
      </c>
      <c r="L28" s="28">
        <f t="shared" si="2"/>
        <v>36972463.479999997</v>
      </c>
    </row>
    <row r="29" spans="2:12" ht="20.100000000000001" customHeight="1" x14ac:dyDescent="0.25">
      <c r="B29" s="25" t="s">
        <v>40</v>
      </c>
      <c r="C29" s="26">
        <v>51072733</v>
      </c>
      <c r="D29" s="26">
        <v>55424482</v>
      </c>
      <c r="E29" s="57">
        <v>54717769</v>
      </c>
      <c r="F29" s="57">
        <v>49491982.919999979</v>
      </c>
      <c r="G29" s="26">
        <v>30429387.519999981</v>
      </c>
      <c r="H29" s="26"/>
      <c r="I29" s="27"/>
      <c r="J29" s="27">
        <f t="shared" si="0"/>
        <v>0.55611528167385593</v>
      </c>
      <c r="K29" s="27">
        <f t="shared" si="1"/>
        <v>0</v>
      </c>
      <c r="L29" s="28">
        <f t="shared" si="2"/>
        <v>24995094.480000019</v>
      </c>
    </row>
    <row r="30" spans="2:12" ht="20.100000000000001" customHeight="1" x14ac:dyDescent="0.25">
      <c r="B30" s="25" t="s">
        <v>41</v>
      </c>
      <c r="C30" s="26">
        <v>57621090</v>
      </c>
      <c r="D30" s="26">
        <v>63760991</v>
      </c>
      <c r="E30" s="57">
        <v>63525684</v>
      </c>
      <c r="F30" s="57">
        <v>57179432.13000001</v>
      </c>
      <c r="G30" s="26">
        <v>33727631.899999999</v>
      </c>
      <c r="H30" s="26"/>
      <c r="I30" s="27"/>
      <c r="J30" s="27">
        <f t="shared" si="0"/>
        <v>0.53092906327462763</v>
      </c>
      <c r="K30" s="27">
        <f t="shared" si="1"/>
        <v>0</v>
      </c>
      <c r="L30" s="28">
        <f t="shared" si="2"/>
        <v>30033359.100000001</v>
      </c>
    </row>
    <row r="31" spans="2:12" ht="20.100000000000001" customHeight="1" x14ac:dyDescent="0.25">
      <c r="B31" s="25" t="s">
        <v>42</v>
      </c>
      <c r="C31" s="26">
        <v>109453988</v>
      </c>
      <c r="D31" s="26">
        <v>125971242</v>
      </c>
      <c r="E31" s="57">
        <v>118289889</v>
      </c>
      <c r="F31" s="57">
        <v>106080022.15000004</v>
      </c>
      <c r="G31" s="26">
        <v>66862015.810000025</v>
      </c>
      <c r="H31" s="26"/>
      <c r="I31" s="27"/>
      <c r="J31" s="27">
        <f t="shared" si="0"/>
        <v>0.56523863852809964</v>
      </c>
      <c r="K31" s="27">
        <f t="shared" si="1"/>
        <v>0</v>
      </c>
      <c r="L31" s="28">
        <f t="shared" si="2"/>
        <v>59109226.189999975</v>
      </c>
    </row>
    <row r="32" spans="2:12" ht="20.100000000000001" customHeight="1" x14ac:dyDescent="0.25">
      <c r="B32" s="25" t="s">
        <v>43</v>
      </c>
      <c r="C32" s="26">
        <v>67006384</v>
      </c>
      <c r="D32" s="26">
        <v>78561358</v>
      </c>
      <c r="E32" s="57">
        <v>73285353</v>
      </c>
      <c r="F32" s="57">
        <v>60223724.699999996</v>
      </c>
      <c r="G32" s="26">
        <v>38441094.949999981</v>
      </c>
      <c r="H32" s="26"/>
      <c r="I32" s="27"/>
      <c r="J32" s="27">
        <f t="shared" si="0"/>
        <v>0.52453994388210123</v>
      </c>
      <c r="K32" s="27">
        <f t="shared" si="1"/>
        <v>0</v>
      </c>
      <c r="L32" s="28">
        <f t="shared" si="2"/>
        <v>40120263.050000019</v>
      </c>
    </row>
    <row r="33" spans="2:12" ht="20.100000000000001" customHeight="1" x14ac:dyDescent="0.25">
      <c r="B33" s="25" t="s">
        <v>44</v>
      </c>
      <c r="C33" s="26">
        <v>35585666</v>
      </c>
      <c r="D33" s="26">
        <v>48523517</v>
      </c>
      <c r="E33" s="57">
        <v>48408909</v>
      </c>
      <c r="F33" s="57">
        <v>38406348.099999987</v>
      </c>
      <c r="G33" s="26">
        <v>23514163.039999999</v>
      </c>
      <c r="H33" s="26"/>
      <c r="I33" s="27"/>
      <c r="J33" s="27">
        <f t="shared" si="0"/>
        <v>0.48574040451934164</v>
      </c>
      <c r="K33" s="27">
        <f t="shared" si="1"/>
        <v>0</v>
      </c>
      <c r="L33" s="28">
        <f t="shared" si="2"/>
        <v>25009353.960000001</v>
      </c>
    </row>
    <row r="34" spans="2:12" ht="20.100000000000001" customHeight="1" x14ac:dyDescent="0.25">
      <c r="B34" s="25" t="s">
        <v>45</v>
      </c>
      <c r="C34" s="26">
        <v>83080464</v>
      </c>
      <c r="D34" s="26">
        <v>104021245</v>
      </c>
      <c r="E34" s="57">
        <v>102815059</v>
      </c>
      <c r="F34" s="57">
        <v>57183980.689999968</v>
      </c>
      <c r="G34" s="26">
        <v>53570300.419999994</v>
      </c>
      <c r="H34" s="26"/>
      <c r="I34" s="27"/>
      <c r="J34" s="27">
        <f t="shared" si="0"/>
        <v>0.5210355461644971</v>
      </c>
      <c r="K34" s="27">
        <f t="shared" si="1"/>
        <v>0</v>
      </c>
      <c r="L34" s="28">
        <f t="shared" si="2"/>
        <v>50450944.580000006</v>
      </c>
    </row>
    <row r="35" spans="2:12" ht="20.100000000000001" customHeight="1" x14ac:dyDescent="0.25">
      <c r="B35" s="25" t="s">
        <v>46</v>
      </c>
      <c r="C35" s="26">
        <v>61019960</v>
      </c>
      <c r="D35" s="26">
        <v>69394287</v>
      </c>
      <c r="E35" s="57">
        <v>68206166</v>
      </c>
      <c r="F35" s="57">
        <v>63599947.36999999</v>
      </c>
      <c r="G35" s="26">
        <v>35137476.449999981</v>
      </c>
      <c r="H35" s="26"/>
      <c r="I35" s="27"/>
      <c r="J35" s="27">
        <f t="shared" si="0"/>
        <v>0.51516568824583953</v>
      </c>
      <c r="K35" s="27">
        <f t="shared" si="1"/>
        <v>0</v>
      </c>
      <c r="L35" s="28">
        <f t="shared" si="2"/>
        <v>34256810.550000019</v>
      </c>
    </row>
    <row r="36" spans="2:12" ht="20.100000000000001" customHeight="1" x14ac:dyDescent="0.25">
      <c r="B36" s="25" t="s">
        <v>47</v>
      </c>
      <c r="C36" s="26">
        <v>1503693340</v>
      </c>
      <c r="D36" s="26">
        <v>1521894088</v>
      </c>
      <c r="E36" s="57">
        <v>1268499106</v>
      </c>
      <c r="F36" s="57">
        <v>669326529.65999949</v>
      </c>
      <c r="G36" s="26">
        <v>436234112.07999974</v>
      </c>
      <c r="H36" s="26"/>
      <c r="I36" s="27"/>
      <c r="J36" s="27">
        <f t="shared" si="0"/>
        <v>0.34389784747707952</v>
      </c>
      <c r="K36" s="27">
        <f t="shared" si="1"/>
        <v>0</v>
      </c>
      <c r="L36" s="28">
        <f t="shared" si="2"/>
        <v>1085659975.9200003</v>
      </c>
    </row>
    <row r="37" spans="2:12" ht="20.100000000000001" customHeight="1" x14ac:dyDescent="0.25">
      <c r="B37" s="25" t="s">
        <v>48</v>
      </c>
      <c r="C37" s="26">
        <v>814620665</v>
      </c>
      <c r="D37" s="26">
        <v>644615269</v>
      </c>
      <c r="E37" s="57">
        <v>515260417</v>
      </c>
      <c r="F37" s="57">
        <v>426491162.70999998</v>
      </c>
      <c r="G37" s="26">
        <v>327032627.44999999</v>
      </c>
      <c r="H37" s="26"/>
      <c r="I37" s="27"/>
      <c r="J37" s="27">
        <f t="shared" si="0"/>
        <v>0.63469386869280897</v>
      </c>
      <c r="K37" s="27">
        <f t="shared" si="1"/>
        <v>0</v>
      </c>
      <c r="L37" s="28">
        <f t="shared" si="2"/>
        <v>317582641.55000001</v>
      </c>
    </row>
    <row r="38" spans="2:12" ht="20.100000000000001" customHeight="1" x14ac:dyDescent="0.25">
      <c r="B38" s="25" t="s">
        <v>49</v>
      </c>
      <c r="C38" s="26">
        <v>128460213</v>
      </c>
      <c r="D38" s="26">
        <v>176628772</v>
      </c>
      <c r="E38" s="57">
        <v>172528772</v>
      </c>
      <c r="F38" s="57">
        <v>128128852.20999995</v>
      </c>
      <c r="G38" s="26">
        <v>77410065.629999965</v>
      </c>
      <c r="H38" s="26"/>
      <c r="I38" s="27"/>
      <c r="J38" s="27">
        <f t="shared" si="0"/>
        <v>0.44867916656822876</v>
      </c>
      <c r="K38" s="27">
        <f t="shared" si="1"/>
        <v>0</v>
      </c>
      <c r="L38" s="28">
        <f t="shared" si="2"/>
        <v>99218706.370000035</v>
      </c>
    </row>
    <row r="39" spans="2:12" ht="20.100000000000001" customHeight="1" x14ac:dyDescent="0.25">
      <c r="B39" s="25" t="s">
        <v>50</v>
      </c>
      <c r="C39" s="26">
        <v>35671499</v>
      </c>
      <c r="D39" s="26">
        <v>43885391</v>
      </c>
      <c r="E39" s="57">
        <v>39428938</v>
      </c>
      <c r="F39" s="57">
        <v>32979907.609999985</v>
      </c>
      <c r="G39" s="26">
        <v>20125992.189999945</v>
      </c>
      <c r="H39" s="26"/>
      <c r="I39" s="27"/>
      <c r="J39" s="27">
        <f t="shared" si="0"/>
        <v>0.51043708532042997</v>
      </c>
      <c r="K39" s="27">
        <f t="shared" si="1"/>
        <v>0</v>
      </c>
      <c r="L39" s="28">
        <f t="shared" si="2"/>
        <v>23759398.810000055</v>
      </c>
    </row>
    <row r="40" spans="2:12" ht="20.100000000000001" customHeight="1" x14ac:dyDescent="0.25">
      <c r="B40" s="25" t="s">
        <v>51</v>
      </c>
      <c r="C40" s="26">
        <v>119179248</v>
      </c>
      <c r="D40" s="26">
        <v>129419623</v>
      </c>
      <c r="E40" s="57">
        <v>121923776</v>
      </c>
      <c r="F40" s="57">
        <v>114639256.23999999</v>
      </c>
      <c r="G40" s="26">
        <v>70057554.060000002</v>
      </c>
      <c r="H40" s="26"/>
      <c r="I40" s="27"/>
      <c r="J40" s="27">
        <f t="shared" si="0"/>
        <v>0.57460124971851267</v>
      </c>
      <c r="K40" s="27">
        <f t="shared" si="1"/>
        <v>0</v>
      </c>
      <c r="L40" s="28">
        <f t="shared" si="2"/>
        <v>59362068.939999998</v>
      </c>
    </row>
    <row r="41" spans="2:12" ht="20.100000000000001" customHeight="1" x14ac:dyDescent="0.25">
      <c r="B41" s="25" t="s">
        <v>52</v>
      </c>
      <c r="C41" s="26">
        <v>277199935</v>
      </c>
      <c r="D41" s="26">
        <v>319174952</v>
      </c>
      <c r="E41" s="57">
        <v>305344006</v>
      </c>
      <c r="F41" s="57">
        <v>291374071.78999996</v>
      </c>
      <c r="G41" s="26">
        <v>161130155.06999993</v>
      </c>
      <c r="H41" s="26"/>
      <c r="I41" s="27"/>
      <c r="J41" s="27">
        <f t="shared" si="0"/>
        <v>0.52770040316429179</v>
      </c>
      <c r="K41" s="27">
        <f t="shared" si="1"/>
        <v>0</v>
      </c>
      <c r="L41" s="28">
        <f t="shared" si="2"/>
        <v>158044796.93000007</v>
      </c>
    </row>
    <row r="42" spans="2:12" ht="20.100000000000001" customHeight="1" x14ac:dyDescent="0.25">
      <c r="B42" s="25" t="s">
        <v>53</v>
      </c>
      <c r="C42" s="26">
        <v>331297629</v>
      </c>
      <c r="D42" s="26">
        <v>376547607</v>
      </c>
      <c r="E42" s="57">
        <v>366323929</v>
      </c>
      <c r="F42" s="57">
        <v>320587625.72000009</v>
      </c>
      <c r="G42" s="26">
        <v>198663564.60000011</v>
      </c>
      <c r="H42" s="26"/>
      <c r="I42" s="27"/>
      <c r="J42" s="27">
        <f t="shared" si="0"/>
        <v>0.54231664620522269</v>
      </c>
      <c r="K42" s="27">
        <f t="shared" si="1"/>
        <v>0</v>
      </c>
      <c r="L42" s="28">
        <f t="shared" si="2"/>
        <v>177884042.39999989</v>
      </c>
    </row>
    <row r="43" spans="2:12" ht="20.100000000000001" customHeight="1" x14ac:dyDescent="0.25">
      <c r="B43" s="25" t="s">
        <v>54</v>
      </c>
      <c r="C43" s="26">
        <v>360857228</v>
      </c>
      <c r="D43" s="26">
        <v>396978880</v>
      </c>
      <c r="E43" s="57">
        <v>387828863</v>
      </c>
      <c r="F43" s="57">
        <v>363880042.06999975</v>
      </c>
      <c r="G43" s="26">
        <v>204615221.34000015</v>
      </c>
      <c r="H43" s="26"/>
      <c r="I43" s="27"/>
      <c r="J43" s="27">
        <f t="shared" si="0"/>
        <v>0.527591525182591</v>
      </c>
      <c r="K43" s="27">
        <f t="shared" si="1"/>
        <v>0</v>
      </c>
      <c r="L43" s="28">
        <f t="shared" si="2"/>
        <v>192363658.65999985</v>
      </c>
    </row>
    <row r="44" spans="2:12" ht="20.100000000000001" customHeight="1" x14ac:dyDescent="0.25">
      <c r="B44" s="25" t="s">
        <v>55</v>
      </c>
      <c r="C44" s="26">
        <v>176547846</v>
      </c>
      <c r="D44" s="26">
        <v>213912890</v>
      </c>
      <c r="E44" s="57">
        <v>208680283</v>
      </c>
      <c r="F44" s="57">
        <v>194208227.10000023</v>
      </c>
      <c r="G44" s="26">
        <v>110259474.27000007</v>
      </c>
      <c r="H44" s="26"/>
      <c r="I44" s="27"/>
      <c r="J44" s="27">
        <f t="shared" ref="J44" si="3">IF(ISERROR(+G44/E44)=TRUE,0,++G44/E44)</f>
        <v>0.52836555847492339</v>
      </c>
      <c r="K44" s="27">
        <f t="shared" ref="K44" si="4">IF(ISERROR(+H44/E44)=TRUE,0,++H44/E44)</f>
        <v>0</v>
      </c>
      <c r="L44" s="28">
        <f t="shared" ref="L44" si="5">+D44-G44</f>
        <v>103653415.72999993</v>
      </c>
    </row>
    <row r="45" spans="2:12" ht="20.100000000000001" customHeight="1" x14ac:dyDescent="0.25">
      <c r="B45" s="25" t="s">
        <v>56</v>
      </c>
      <c r="C45" s="26">
        <v>80801306</v>
      </c>
      <c r="D45" s="26">
        <v>77858320</v>
      </c>
      <c r="E45" s="57">
        <v>77850305</v>
      </c>
      <c r="F45" s="57">
        <v>73334498.379999995</v>
      </c>
      <c r="G45" s="26">
        <v>37810816.530000001</v>
      </c>
      <c r="H45" s="26"/>
      <c r="I45" s="27"/>
      <c r="J45" s="27">
        <f t="shared" ref="J45" si="6">IF(ISERROR(+G45/E45)=TRUE,0,++G45/E45)</f>
        <v>0.48568617078635723</v>
      </c>
      <c r="K45" s="27">
        <f t="shared" ref="K45" si="7">IF(ISERROR(+H45/E45)=TRUE,0,++H45/E45)</f>
        <v>0</v>
      </c>
      <c r="L45" s="28">
        <f t="shared" ref="L45" si="8">+D45-G45</f>
        <v>40047503.469999999</v>
      </c>
    </row>
    <row r="46" spans="2:12" ht="20.100000000000001" customHeight="1" x14ac:dyDescent="0.25">
      <c r="B46" s="25" t="s">
        <v>57</v>
      </c>
      <c r="C46" s="26">
        <v>37817400</v>
      </c>
      <c r="D46" s="26">
        <v>37817400</v>
      </c>
      <c r="E46" s="57">
        <v>37767401</v>
      </c>
      <c r="F46" s="57">
        <v>22540711.539999999</v>
      </c>
      <c r="G46" s="26">
        <v>13089383.340000002</v>
      </c>
      <c r="H46" s="26"/>
      <c r="I46" s="27"/>
      <c r="J46" s="27">
        <f t="shared" si="0"/>
        <v>0.34657887472849935</v>
      </c>
      <c r="K46" s="27">
        <f t="shared" si="1"/>
        <v>0</v>
      </c>
      <c r="L46" s="28">
        <f t="shared" si="2"/>
        <v>24728016.659999996</v>
      </c>
    </row>
    <row r="47" spans="2:12" ht="23.25" customHeight="1" x14ac:dyDescent="0.25">
      <c r="B47" s="52" t="s">
        <v>4</v>
      </c>
      <c r="C47" s="53">
        <f t="shared" ref="C47:H47" si="9">SUM(C13:C46)</f>
        <v>8963389752</v>
      </c>
      <c r="D47" s="53">
        <f t="shared" si="9"/>
        <v>8681938730</v>
      </c>
      <c r="E47" s="53">
        <f>SUM(E13:E46)</f>
        <v>7582882854</v>
      </c>
      <c r="F47" s="53">
        <f t="shared" si="9"/>
        <v>6092532722.9099989</v>
      </c>
      <c r="G47" s="53">
        <f t="shared" si="9"/>
        <v>3755900768.0000005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0.49531304126882936</v>
      </c>
      <c r="K47" s="54">
        <f>IF(ISERROR(+H47/E47)=TRUE,0,++H47/E47)</f>
        <v>0</v>
      </c>
      <c r="L47" s="55">
        <f>SUM(L13:L46)</f>
        <v>4926037962</v>
      </c>
    </row>
    <row r="48" spans="2:12" x14ac:dyDescent="0.2">
      <c r="B48" s="11" t="s">
        <v>62</v>
      </c>
    </row>
    <row r="49" spans="2:12" s="22" customFormat="1" x14ac:dyDescent="0.2">
      <c r="B49" s="11"/>
    </row>
    <row r="50" spans="2:12" s="22" customFormat="1" x14ac:dyDescent="0.25">
      <c r="K50" s="23"/>
    </row>
    <row r="51" spans="2:12" s="22" customFormat="1" x14ac:dyDescent="0.25">
      <c r="K51" s="23"/>
    </row>
    <row r="52" spans="2:12" s="22" customFormat="1" x14ac:dyDescent="0.25">
      <c r="C52" s="22">
        <v>1000000</v>
      </c>
      <c r="K52" s="23"/>
    </row>
    <row r="53" spans="2:12" s="22" customFormat="1" ht="44.25" customHeight="1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JULIO
(4)</v>
      </c>
      <c r="H53" s="32" t="s">
        <v>15</v>
      </c>
      <c r="I53" s="78"/>
      <c r="J53" s="78"/>
      <c r="K53" s="78"/>
      <c r="L53" s="31"/>
    </row>
    <row r="54" spans="2:12" s="22" customFormat="1" x14ac:dyDescent="0.25">
      <c r="B54" s="33" t="s">
        <v>24</v>
      </c>
      <c r="C54" s="67">
        <f>+C47/$C$52</f>
        <v>8963.3897519999991</v>
      </c>
      <c r="D54" s="67">
        <f>+D47/$C$52</f>
        <v>8681.9387299999999</v>
      </c>
      <c r="E54" s="33">
        <f>+E47/$C$52</f>
        <v>7582.8828540000004</v>
      </c>
      <c r="F54" s="67">
        <f>+F47/$C$52</f>
        <v>6092.5327229099985</v>
      </c>
      <c r="G54" s="67">
        <f>+G47/$C$52</f>
        <v>3755.9007680000004</v>
      </c>
      <c r="H54" s="35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B57" s="33"/>
      <c r="C57" s="34"/>
      <c r="D57" s="34"/>
      <c r="E57" s="33"/>
      <c r="F57" s="34"/>
      <c r="G57" s="34"/>
      <c r="H57" s="38"/>
      <c r="I57" s="36"/>
      <c r="J57" s="36"/>
      <c r="K57" s="36"/>
      <c r="L57" s="37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  <row r="73" spans="11:11" s="22" customFormat="1" x14ac:dyDescent="0.25">
      <c r="K73" s="23"/>
    </row>
  </sheetData>
  <mergeCells count="11">
    <mergeCell ref="B6:L6"/>
    <mergeCell ref="I53:K53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2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58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101120</v>
      </c>
      <c r="D13" s="8">
        <v>101120</v>
      </c>
      <c r="E13" s="56">
        <v>101120</v>
      </c>
      <c r="F13" s="56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101120</v>
      </c>
    </row>
    <row r="14" spans="1:13" ht="20.100000000000001" customHeight="1" x14ac:dyDescent="0.25">
      <c r="B14" s="7" t="s">
        <v>59</v>
      </c>
      <c r="C14" s="9">
        <v>0</v>
      </c>
      <c r="D14" s="9">
        <v>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6" si="0">IF(ISERROR(+G14/E14)=TRUE,0,++G14/E14)</f>
        <v>0</v>
      </c>
      <c r="K14" s="13">
        <f t="shared" ref="K14:K46" si="1">IF(ISERROR(+H14/E14)=TRUE,0,++H14/E14)</f>
        <v>0</v>
      </c>
      <c r="L14" s="15">
        <f t="shared" ref="L14:L46" si="2">+D14-G14</f>
        <v>0</v>
      </c>
    </row>
    <row r="15" spans="1:13" ht="20.100000000000001" customHeight="1" x14ac:dyDescent="0.25">
      <c r="B15" s="7" t="s">
        <v>60</v>
      </c>
      <c r="C15" s="9">
        <v>0</v>
      </c>
      <c r="D15" s="9">
        <v>0</v>
      </c>
      <c r="E15" s="58">
        <v>0</v>
      </c>
      <c r="F15" s="59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27</v>
      </c>
      <c r="C16" s="9">
        <v>0</v>
      </c>
      <c r="D16" s="9">
        <v>0</v>
      </c>
      <c r="E16" s="58">
        <v>0</v>
      </c>
      <c r="F16" s="59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28</v>
      </c>
      <c r="C17" s="9">
        <v>0</v>
      </c>
      <c r="D17" s="9">
        <v>0</v>
      </c>
      <c r="E17" s="58">
        <v>0</v>
      </c>
      <c r="F17" s="59">
        <v>0</v>
      </c>
      <c r="G17" s="9">
        <v>0</v>
      </c>
      <c r="H17" s="9"/>
      <c r="I17" s="13"/>
      <c r="J17" s="13">
        <f t="shared" ref="J17" si="3">IF(ISERROR(+G17/E17)=TRUE,0,++G17/E17)</f>
        <v>0</v>
      </c>
      <c r="K17" s="13">
        <f t="shared" ref="K17" si="4">IF(ISERROR(+H17/E17)=TRUE,0,++H17/E17)</f>
        <v>0</v>
      </c>
      <c r="L17" s="15">
        <f t="shared" ref="L17" si="5">+D17-G17</f>
        <v>0</v>
      </c>
    </row>
    <row r="18" spans="2:12" ht="20.100000000000001" customHeight="1" x14ac:dyDescent="0.25">
      <c r="B18" s="7" t="s">
        <v>29</v>
      </c>
      <c r="C18" s="9">
        <v>0</v>
      </c>
      <c r="D18" s="9">
        <v>0</v>
      </c>
      <c r="E18" s="58">
        <v>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30</v>
      </c>
      <c r="C19" s="9">
        <v>0</v>
      </c>
      <c r="D19" s="9">
        <v>0</v>
      </c>
      <c r="E19" s="58">
        <v>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31</v>
      </c>
      <c r="C20" s="9">
        <v>0</v>
      </c>
      <c r="D20" s="9">
        <v>0</v>
      </c>
      <c r="E20" s="58">
        <v>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32</v>
      </c>
      <c r="C21" s="9">
        <v>0</v>
      </c>
      <c r="D21" s="9">
        <v>0</v>
      </c>
      <c r="E21" s="58">
        <v>0</v>
      </c>
      <c r="F21" s="59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33</v>
      </c>
      <c r="C22" s="9">
        <v>0</v>
      </c>
      <c r="D22" s="9">
        <v>0</v>
      </c>
      <c r="E22" s="58">
        <v>0</v>
      </c>
      <c r="F22" s="59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34</v>
      </c>
      <c r="C23" s="9">
        <v>0</v>
      </c>
      <c r="D23" s="9">
        <v>0</v>
      </c>
      <c r="E23" s="58">
        <v>0</v>
      </c>
      <c r="F23" s="59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35</v>
      </c>
      <c r="C24" s="9">
        <v>0</v>
      </c>
      <c r="D24" s="9">
        <v>0</v>
      </c>
      <c r="E24" s="58">
        <v>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36</v>
      </c>
      <c r="C25" s="9">
        <v>0</v>
      </c>
      <c r="D25" s="9">
        <v>0</v>
      </c>
      <c r="E25" s="58">
        <v>0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37</v>
      </c>
      <c r="C26" s="9">
        <v>0</v>
      </c>
      <c r="D26" s="9">
        <v>0</v>
      </c>
      <c r="E26" s="58">
        <v>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38</v>
      </c>
      <c r="C27" s="9">
        <v>0</v>
      </c>
      <c r="D27" s="9">
        <v>0</v>
      </c>
      <c r="E27" s="58">
        <v>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39</v>
      </c>
      <c r="C28" s="9">
        <v>0</v>
      </c>
      <c r="D28" s="9">
        <v>0</v>
      </c>
      <c r="E28" s="58">
        <v>0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40</v>
      </c>
      <c r="C29" s="9">
        <v>0</v>
      </c>
      <c r="D29" s="9">
        <v>0</v>
      </c>
      <c r="E29" s="58">
        <v>0</v>
      </c>
      <c r="F29" s="59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41</v>
      </c>
      <c r="C30" s="9">
        <v>0</v>
      </c>
      <c r="D30" s="9">
        <v>0</v>
      </c>
      <c r="E30" s="58">
        <v>0</v>
      </c>
      <c r="F30" s="59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42</v>
      </c>
      <c r="C31" s="9">
        <v>0</v>
      </c>
      <c r="D31" s="9">
        <v>0</v>
      </c>
      <c r="E31" s="58">
        <v>0</v>
      </c>
      <c r="F31" s="59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43</v>
      </c>
      <c r="C32" s="9">
        <v>0</v>
      </c>
      <c r="D32" s="9">
        <v>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44</v>
      </c>
      <c r="C33" s="9">
        <v>0</v>
      </c>
      <c r="D33" s="9">
        <v>0</v>
      </c>
      <c r="E33" s="58">
        <v>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45</v>
      </c>
      <c r="C34" s="9">
        <v>0</v>
      </c>
      <c r="D34" s="9">
        <v>0</v>
      </c>
      <c r="E34" s="58">
        <v>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46</v>
      </c>
      <c r="C35" s="9">
        <v>0</v>
      </c>
      <c r="D35" s="9">
        <v>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47</v>
      </c>
      <c r="C36" s="9">
        <v>0</v>
      </c>
      <c r="D36" s="9">
        <v>0</v>
      </c>
      <c r="E36" s="58">
        <v>0</v>
      </c>
      <c r="F36" s="59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49</v>
      </c>
      <c r="C37" s="9">
        <v>0</v>
      </c>
      <c r="D37" s="9">
        <v>0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50</v>
      </c>
      <c r="C38" s="9">
        <v>0</v>
      </c>
      <c r="D38" s="9">
        <v>0</v>
      </c>
      <c r="E38" s="58">
        <v>0</v>
      </c>
      <c r="F38" s="59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48</v>
      </c>
      <c r="C39" s="9">
        <v>0</v>
      </c>
      <c r="D39" s="9">
        <v>0</v>
      </c>
      <c r="E39" s="58">
        <v>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51</v>
      </c>
      <c r="C40" s="9">
        <v>0</v>
      </c>
      <c r="D40" s="9">
        <v>0</v>
      </c>
      <c r="E40" s="58">
        <v>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52</v>
      </c>
      <c r="C41" s="9">
        <v>0</v>
      </c>
      <c r="D41" s="9">
        <v>0</v>
      </c>
      <c r="E41" s="58">
        <v>0</v>
      </c>
      <c r="F41" s="59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53</v>
      </c>
      <c r="C42" s="9">
        <v>0</v>
      </c>
      <c r="D42" s="9">
        <v>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54</v>
      </c>
      <c r="C43" s="9">
        <v>0</v>
      </c>
      <c r="D43" s="9">
        <v>0</v>
      </c>
      <c r="E43" s="58">
        <v>0</v>
      </c>
      <c r="F43" s="59">
        <v>0</v>
      </c>
      <c r="G43" s="9">
        <v>0</v>
      </c>
      <c r="H43" s="9"/>
      <c r="I43" s="13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7" t="s">
        <v>55</v>
      </c>
      <c r="C44" s="9">
        <v>0</v>
      </c>
      <c r="D44" s="9">
        <v>0</v>
      </c>
      <c r="E44" s="58">
        <v>0</v>
      </c>
      <c r="F44" s="59">
        <v>0</v>
      </c>
      <c r="G44" s="9">
        <v>0</v>
      </c>
      <c r="H44" s="9"/>
      <c r="I44" s="13"/>
      <c r="J44" s="13">
        <f t="shared" ref="J44" si="6">IF(ISERROR(+G44/E44)=TRUE,0,++G44/E44)</f>
        <v>0</v>
      </c>
      <c r="K44" s="13">
        <f t="shared" ref="K44" si="7">IF(ISERROR(+H44/E44)=TRUE,0,++H44/E44)</f>
        <v>0</v>
      </c>
      <c r="L44" s="15">
        <f t="shared" ref="L44" si="8">+D44-G44</f>
        <v>0</v>
      </c>
    </row>
    <row r="45" spans="2:12" ht="20.100000000000001" customHeight="1" x14ac:dyDescent="0.25">
      <c r="B45" s="7" t="s">
        <v>56</v>
      </c>
      <c r="C45" s="9">
        <v>0</v>
      </c>
      <c r="D45" s="9">
        <v>0</v>
      </c>
      <c r="E45" s="58">
        <v>0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57</v>
      </c>
      <c r="C46" s="9">
        <v>0</v>
      </c>
      <c r="D46" s="9">
        <v>0</v>
      </c>
      <c r="E46" s="58">
        <v>0</v>
      </c>
      <c r="F46" s="59">
        <v>0</v>
      </c>
      <c r="G46" s="9">
        <v>0</v>
      </c>
      <c r="H46" s="9"/>
      <c r="I46" s="13"/>
      <c r="J46" s="13">
        <f t="shared" si="0"/>
        <v>0</v>
      </c>
      <c r="K46" s="13">
        <f t="shared" si="1"/>
        <v>0</v>
      </c>
      <c r="L46" s="15">
        <f t="shared" si="2"/>
        <v>0</v>
      </c>
    </row>
    <row r="47" spans="2:12" ht="23.25" customHeight="1" x14ac:dyDescent="0.25">
      <c r="B47" s="52" t="s">
        <v>4</v>
      </c>
      <c r="C47" s="53">
        <f t="shared" ref="C47:H47" si="9">SUM(C13:C46)</f>
        <v>101120</v>
      </c>
      <c r="D47" s="53">
        <f t="shared" si="9"/>
        <v>101120</v>
      </c>
      <c r="E47" s="53">
        <f t="shared" si="9"/>
        <v>101120</v>
      </c>
      <c r="F47" s="53">
        <f t="shared" si="9"/>
        <v>0</v>
      </c>
      <c r="G47" s="53">
        <f t="shared" si="9"/>
        <v>0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</v>
      </c>
      <c r="K47" s="54">
        <f>IF(ISERROR(+H47/E47)=TRUE,0,++H47/E47)</f>
        <v>0</v>
      </c>
      <c r="L47" s="55">
        <f>SUM(L13:L46)</f>
        <v>101120</v>
      </c>
    </row>
    <row r="48" spans="2:12" x14ac:dyDescent="0.2">
      <c r="B48" s="11" t="s">
        <v>62</v>
      </c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C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JULIO
(4)</v>
      </c>
      <c r="K53" s="23"/>
    </row>
    <row r="54" spans="2:11" s="22" customFormat="1" x14ac:dyDescent="0.25">
      <c r="B54" s="22" t="s">
        <v>24</v>
      </c>
      <c r="C54" s="39">
        <f>+C47/$C$52</f>
        <v>0.10112</v>
      </c>
      <c r="D54" s="39">
        <f>+D47/$C$52</f>
        <v>0.10112</v>
      </c>
      <c r="E54" s="39">
        <f>+E47/$C$52</f>
        <v>0.10112</v>
      </c>
      <c r="F54" s="39">
        <f>+F47/$C$52</f>
        <v>0</v>
      </c>
      <c r="G54" s="39">
        <f>+G47/$C$52</f>
        <v>0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  <row r="62" spans="2:11" s="22" customFormat="1" x14ac:dyDescent="0.25">
      <c r="K62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58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59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27">
        <f t="shared" ref="J14:J45" si="0">IF(ISERROR(+G14/E14)=TRUE,0,++G14/E14)</f>
        <v>0</v>
      </c>
      <c r="K14" s="27">
        <f t="shared" ref="K14:K45" si="1">IF(ISERROR(+H14/E14)=TRUE,0,++H14/E14)</f>
        <v>0</v>
      </c>
      <c r="L14" s="28">
        <f t="shared" ref="L14:L45" si="2">+D14-G14</f>
        <v>0</v>
      </c>
    </row>
    <row r="15" spans="1:13" ht="20.100000000000001" customHeight="1" x14ac:dyDescent="0.25">
      <c r="B15" s="25" t="s">
        <v>60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28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ref="J16" si="3">IF(ISERROR(+G16/E16)=TRUE,0,++G16/E16)</f>
        <v>0</v>
      </c>
      <c r="K16" s="27">
        <f t="shared" ref="K16" si="4">IF(ISERROR(+H16/E16)=TRUE,0,++H16/E16)</f>
        <v>0</v>
      </c>
      <c r="L16" s="28">
        <f t="shared" ref="L16" si="5">+D16-G16</f>
        <v>0</v>
      </c>
    </row>
    <row r="17" spans="2:12" ht="20.100000000000001" customHeight="1" x14ac:dyDescent="0.25">
      <c r="B17" s="25" t="s">
        <v>29</v>
      </c>
      <c r="C17" s="42">
        <v>0</v>
      </c>
      <c r="D17" s="42">
        <v>0</v>
      </c>
      <c r="E17" s="63">
        <v>0</v>
      </c>
      <c r="F17" s="63">
        <v>0</v>
      </c>
      <c r="G17" s="42">
        <v>0</v>
      </c>
      <c r="H17" s="26"/>
      <c r="I17" s="27"/>
      <c r="J17" s="27">
        <f t="shared" si="0"/>
        <v>0</v>
      </c>
      <c r="K17" s="27">
        <f t="shared" si="1"/>
        <v>0</v>
      </c>
      <c r="L17" s="28">
        <f t="shared" si="2"/>
        <v>0</v>
      </c>
    </row>
    <row r="18" spans="2:12" ht="20.100000000000001" customHeight="1" x14ac:dyDescent="0.25">
      <c r="B18" s="25" t="s">
        <v>30</v>
      </c>
      <c r="C18" s="42">
        <v>0</v>
      </c>
      <c r="D18" s="42">
        <v>0</v>
      </c>
      <c r="E18" s="63">
        <v>0</v>
      </c>
      <c r="F18" s="63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31</v>
      </c>
      <c r="C19" s="42">
        <v>0</v>
      </c>
      <c r="D19" s="42">
        <v>0</v>
      </c>
      <c r="E19" s="63">
        <v>0</v>
      </c>
      <c r="F19" s="63">
        <v>0</v>
      </c>
      <c r="G19" s="42">
        <v>0</v>
      </c>
      <c r="H19" s="26"/>
      <c r="I19" s="27"/>
      <c r="J19" s="27">
        <f t="shared" ref="J19" si="6">IF(ISERROR(+G19/E19)=TRUE,0,++G19/E19)</f>
        <v>0</v>
      </c>
      <c r="K19" s="27">
        <f t="shared" ref="K19" si="7">IF(ISERROR(+H19/E19)=TRUE,0,++H19/E19)</f>
        <v>0</v>
      </c>
      <c r="L19" s="28">
        <f t="shared" ref="L19" si="8">+D19-G19</f>
        <v>0</v>
      </c>
    </row>
    <row r="20" spans="2:12" ht="20.100000000000001" customHeight="1" x14ac:dyDescent="0.25">
      <c r="B20" s="25" t="s">
        <v>32</v>
      </c>
      <c r="C20" s="42">
        <v>0</v>
      </c>
      <c r="D20" s="42">
        <v>0</v>
      </c>
      <c r="E20" s="63">
        <v>0</v>
      </c>
      <c r="F20" s="63">
        <v>0</v>
      </c>
      <c r="G20" s="42">
        <v>0</v>
      </c>
      <c r="H20" s="26"/>
      <c r="I20" s="27"/>
      <c r="J20" s="27">
        <f t="shared" si="0"/>
        <v>0</v>
      </c>
      <c r="K20" s="27">
        <f t="shared" si="1"/>
        <v>0</v>
      </c>
      <c r="L20" s="28">
        <f t="shared" si="2"/>
        <v>0</v>
      </c>
    </row>
    <row r="21" spans="2:12" ht="20.100000000000001" customHeight="1" x14ac:dyDescent="0.25">
      <c r="B21" s="25" t="s">
        <v>33</v>
      </c>
      <c r="C21" s="42">
        <v>0</v>
      </c>
      <c r="D21" s="42">
        <v>0</v>
      </c>
      <c r="E21" s="63">
        <v>0</v>
      </c>
      <c r="F21" s="63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34</v>
      </c>
      <c r="C22" s="42">
        <v>0</v>
      </c>
      <c r="D22" s="42">
        <v>0</v>
      </c>
      <c r="E22" s="63">
        <v>0</v>
      </c>
      <c r="F22" s="63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35</v>
      </c>
      <c r="C23" s="42">
        <v>0</v>
      </c>
      <c r="D23" s="42">
        <v>0</v>
      </c>
      <c r="E23" s="63">
        <v>0</v>
      </c>
      <c r="F23" s="63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36</v>
      </c>
      <c r="C24" s="42">
        <v>0</v>
      </c>
      <c r="D24" s="42">
        <v>0</v>
      </c>
      <c r="E24" s="63">
        <v>0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37</v>
      </c>
      <c r="C25" s="42">
        <v>0</v>
      </c>
      <c r="D25" s="42">
        <v>0</v>
      </c>
      <c r="E25" s="63">
        <v>0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38</v>
      </c>
      <c r="C26" s="42">
        <v>0</v>
      </c>
      <c r="D26" s="42">
        <v>0</v>
      </c>
      <c r="E26" s="63">
        <v>0</v>
      </c>
      <c r="F26" s="63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39</v>
      </c>
      <c r="C27" s="42">
        <v>0</v>
      </c>
      <c r="D27" s="42">
        <v>0</v>
      </c>
      <c r="E27" s="63">
        <v>0</v>
      </c>
      <c r="F27" s="63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40</v>
      </c>
      <c r="C28" s="42">
        <v>0</v>
      </c>
      <c r="D28" s="42">
        <v>0</v>
      </c>
      <c r="E28" s="63">
        <v>0</v>
      </c>
      <c r="F28" s="63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41</v>
      </c>
      <c r="C29" s="42">
        <v>0</v>
      </c>
      <c r="D29" s="42">
        <v>0</v>
      </c>
      <c r="E29" s="63">
        <v>0</v>
      </c>
      <c r="F29" s="63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42</v>
      </c>
      <c r="C30" s="42">
        <v>0</v>
      </c>
      <c r="D30" s="42">
        <v>0</v>
      </c>
      <c r="E30" s="63">
        <v>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43</v>
      </c>
      <c r="C31" s="42">
        <v>0</v>
      </c>
      <c r="D31" s="42">
        <v>0</v>
      </c>
      <c r="E31" s="63">
        <v>0</v>
      </c>
      <c r="F31" s="63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44</v>
      </c>
      <c r="C32" s="42">
        <v>0</v>
      </c>
      <c r="D32" s="42">
        <v>0</v>
      </c>
      <c r="E32" s="63">
        <v>0</v>
      </c>
      <c r="F32" s="63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45</v>
      </c>
      <c r="C33" s="42">
        <v>0</v>
      </c>
      <c r="D33" s="42">
        <v>0</v>
      </c>
      <c r="E33" s="63">
        <v>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46</v>
      </c>
      <c r="C34" s="42">
        <v>0</v>
      </c>
      <c r="D34" s="42">
        <v>0</v>
      </c>
      <c r="E34" s="63">
        <v>0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47</v>
      </c>
      <c r="C35" s="42">
        <v>0</v>
      </c>
      <c r="D35" s="42">
        <v>0</v>
      </c>
      <c r="E35" s="63">
        <v>0</v>
      </c>
      <c r="F35" s="63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2">
        <v>0</v>
      </c>
      <c r="D36" s="42">
        <v>0</v>
      </c>
      <c r="E36" s="63">
        <v>0</v>
      </c>
      <c r="F36" s="63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2">
        <v>0</v>
      </c>
      <c r="D37" s="42">
        <v>0</v>
      </c>
      <c r="E37" s="63">
        <v>0</v>
      </c>
      <c r="F37" s="63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48</v>
      </c>
      <c r="C38" s="42">
        <v>0</v>
      </c>
      <c r="D38" s="42">
        <v>0</v>
      </c>
      <c r="E38" s="63">
        <v>0</v>
      </c>
      <c r="F38" s="63">
        <v>0</v>
      </c>
      <c r="G38" s="42">
        <v>0</v>
      </c>
      <c r="H38" s="26"/>
      <c r="I38" s="27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25" t="s">
        <v>51</v>
      </c>
      <c r="C39" s="42">
        <v>0</v>
      </c>
      <c r="D39" s="42">
        <v>0</v>
      </c>
      <c r="E39" s="63">
        <v>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52</v>
      </c>
      <c r="C40" s="42">
        <v>0</v>
      </c>
      <c r="D40" s="42">
        <v>0</v>
      </c>
      <c r="E40" s="63">
        <v>0</v>
      </c>
      <c r="F40" s="63">
        <v>0</v>
      </c>
      <c r="G40" s="42">
        <v>0</v>
      </c>
      <c r="H40" s="26"/>
      <c r="I40" s="27"/>
      <c r="J40" s="13">
        <f t="shared" ref="J40:J41" si="9">IF(ISERROR(+G40/E40)=TRUE,0,++G40/E40)</f>
        <v>0</v>
      </c>
      <c r="K40" s="13">
        <f t="shared" ref="K40:K41" si="10">IF(ISERROR(+H40/E40)=TRUE,0,++H40/E40)</f>
        <v>0</v>
      </c>
      <c r="L40" s="15">
        <f t="shared" ref="L40:L41" si="11">+D40-G40</f>
        <v>0</v>
      </c>
    </row>
    <row r="41" spans="2:12" ht="20.100000000000001" customHeight="1" x14ac:dyDescent="0.25">
      <c r="B41" s="25" t="s">
        <v>53</v>
      </c>
      <c r="C41" s="42">
        <v>0</v>
      </c>
      <c r="D41" s="42">
        <v>0</v>
      </c>
      <c r="E41" s="63">
        <v>0</v>
      </c>
      <c r="F41" s="63">
        <v>0</v>
      </c>
      <c r="G41" s="42">
        <v>0</v>
      </c>
      <c r="H41" s="26"/>
      <c r="I41" s="27"/>
      <c r="J41" s="13">
        <f t="shared" si="9"/>
        <v>0</v>
      </c>
      <c r="K41" s="13">
        <f t="shared" si="10"/>
        <v>0</v>
      </c>
      <c r="L41" s="15">
        <f t="shared" si="11"/>
        <v>0</v>
      </c>
    </row>
    <row r="42" spans="2:12" ht="20.100000000000001" customHeight="1" x14ac:dyDescent="0.25">
      <c r="B42" s="25" t="s">
        <v>54</v>
      </c>
      <c r="C42" s="42">
        <v>0</v>
      </c>
      <c r="D42" s="42">
        <v>0</v>
      </c>
      <c r="E42" s="63">
        <v>0</v>
      </c>
      <c r="F42" s="63">
        <v>0</v>
      </c>
      <c r="G42" s="42">
        <v>0</v>
      </c>
      <c r="H42" s="26"/>
      <c r="I42" s="27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25" t="s">
        <v>55</v>
      </c>
      <c r="C43" s="42">
        <v>0</v>
      </c>
      <c r="D43" s="42">
        <v>0</v>
      </c>
      <c r="E43" s="63">
        <v>0</v>
      </c>
      <c r="F43" s="63">
        <v>0</v>
      </c>
      <c r="G43" s="42">
        <v>0</v>
      </c>
      <c r="H43" s="26"/>
      <c r="I43" s="27"/>
      <c r="J43" s="13">
        <f t="shared" ref="J43" si="12">IF(ISERROR(+G43/E43)=TRUE,0,++G43/E43)</f>
        <v>0</v>
      </c>
      <c r="K43" s="13">
        <f t="shared" ref="K43" si="13">IF(ISERROR(+H43/E43)=TRUE,0,++H43/E43)</f>
        <v>0</v>
      </c>
      <c r="L43" s="15">
        <f t="shared" ref="L43" si="14">+D43-G43</f>
        <v>0</v>
      </c>
    </row>
    <row r="44" spans="2:12" ht="20.100000000000001" customHeight="1" x14ac:dyDescent="0.25">
      <c r="B44" s="7" t="s">
        <v>56</v>
      </c>
      <c r="C44" s="42">
        <v>0</v>
      </c>
      <c r="D44" s="42">
        <v>0</v>
      </c>
      <c r="E44" s="63">
        <v>0</v>
      </c>
      <c r="F44" s="64">
        <v>0</v>
      </c>
      <c r="G44" s="43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57</v>
      </c>
      <c r="C45" s="42">
        <v>744088219</v>
      </c>
      <c r="D45" s="42">
        <v>744088219</v>
      </c>
      <c r="E45" s="64">
        <v>738088219</v>
      </c>
      <c r="F45" s="64">
        <v>58415620.439999998</v>
      </c>
      <c r="G45" s="43">
        <v>21880987.209999997</v>
      </c>
      <c r="H45" s="9"/>
      <c r="I45" s="13">
        <f>IF(ISERROR(+#REF!/E45)=TRUE,0,++#REF!/E45)</f>
        <v>0</v>
      </c>
      <c r="J45" s="13">
        <f t="shared" si="0"/>
        <v>2.9645490399027759E-2</v>
      </c>
      <c r="K45" s="13">
        <f t="shared" si="1"/>
        <v>0</v>
      </c>
      <c r="L45" s="15">
        <f t="shared" si="2"/>
        <v>722207231.78999996</v>
      </c>
    </row>
    <row r="46" spans="2:12" ht="23.25" customHeight="1" x14ac:dyDescent="0.25">
      <c r="B46" s="52" t="s">
        <v>4</v>
      </c>
      <c r="C46" s="65">
        <f t="shared" ref="C46:H46" si="15">SUM(C13:C45)</f>
        <v>744088219</v>
      </c>
      <c r="D46" s="65">
        <f t="shared" si="15"/>
        <v>744088219</v>
      </c>
      <c r="E46" s="65">
        <f t="shared" si="15"/>
        <v>738088219</v>
      </c>
      <c r="F46" s="65">
        <f t="shared" si="15"/>
        <v>58415620.439999998</v>
      </c>
      <c r="G46" s="65">
        <f t="shared" si="15"/>
        <v>21880987.209999997</v>
      </c>
      <c r="H46" s="53">
        <f t="shared" si="15"/>
        <v>0</v>
      </c>
      <c r="I46" s="54">
        <f>IF(ISERROR(+#REF!/E46)=TRUE,0,++#REF!/E46)</f>
        <v>0</v>
      </c>
      <c r="J46" s="54">
        <f>IF(ISERROR(+G46/E46)=TRUE,0,++G46/E46)</f>
        <v>2.9645490399027759E-2</v>
      </c>
      <c r="K46" s="54">
        <f>IF(ISERROR(+H46/E46)=TRUE,0,++H46/E46)</f>
        <v>0</v>
      </c>
      <c r="L46" s="55">
        <f>SUM(L13:L45)</f>
        <v>722207231.78999996</v>
      </c>
    </row>
    <row r="47" spans="2:12" x14ac:dyDescent="0.2">
      <c r="B47" s="11" t="s">
        <v>62</v>
      </c>
    </row>
    <row r="48" spans="2:12" s="20" customFormat="1" x14ac:dyDescent="0.25">
      <c r="K48" s="24"/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B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25</v>
      </c>
      <c r="G52" s="31" t="str">
        <f>MID(G11,1,25)</f>
        <v>DEVENGADO
A JULIO
(4)</v>
      </c>
      <c r="K52" s="23"/>
    </row>
    <row r="53" spans="2:11" s="22" customFormat="1" x14ac:dyDescent="0.25">
      <c r="B53" s="22" t="s">
        <v>24</v>
      </c>
      <c r="C53" s="39">
        <f>+C46/$B$51</f>
        <v>744.08821899999998</v>
      </c>
      <c r="D53" s="39">
        <f t="shared" ref="D53:G53" si="16">+D46/$B$51</f>
        <v>744.08821899999998</v>
      </c>
      <c r="E53" s="39">
        <f t="shared" si="16"/>
        <v>738.08821899999998</v>
      </c>
      <c r="F53" s="39">
        <f t="shared" si="16"/>
        <v>58.415620439999998</v>
      </c>
      <c r="G53" s="39">
        <f t="shared" si="16"/>
        <v>21.880987209999997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58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26</v>
      </c>
      <c r="C13" s="44">
        <v>0</v>
      </c>
      <c r="D13" s="44">
        <v>510612</v>
      </c>
      <c r="E13" s="60">
        <v>493259</v>
      </c>
      <c r="F13" s="60">
        <v>451963.24</v>
      </c>
      <c r="G13" s="41">
        <v>302395.62</v>
      </c>
      <c r="H13" s="8"/>
      <c r="I13" s="12">
        <f>IF(ISERROR(+#REF!/E13)=TRUE,0,++#REF!/E13)</f>
        <v>0</v>
      </c>
      <c r="J13" s="12">
        <f>IF(ISERROR(+G13/E13)=TRUE,0,++G13/E13)</f>
        <v>0.61305646729203112</v>
      </c>
      <c r="K13" s="12">
        <f>IF(ISERROR(+H13/E13)=TRUE,0,++H13/E13)</f>
        <v>0</v>
      </c>
      <c r="L13" s="14">
        <f>+D13-G13</f>
        <v>208216.38</v>
      </c>
    </row>
    <row r="14" spans="1:13" ht="20.100000000000001" customHeight="1" x14ac:dyDescent="0.25">
      <c r="B14" s="29" t="s">
        <v>59</v>
      </c>
      <c r="C14" s="45">
        <v>0</v>
      </c>
      <c r="D14" s="45">
        <v>2996112</v>
      </c>
      <c r="E14" s="61">
        <v>2231006</v>
      </c>
      <c r="F14" s="61">
        <v>830418</v>
      </c>
      <c r="G14" s="42">
        <v>621573</v>
      </c>
      <c r="H14" s="26"/>
      <c r="I14" s="27"/>
      <c r="J14" s="27">
        <f t="shared" ref="J14:J41" si="0">IF(ISERROR(+G14/E14)=TRUE,0,++G14/E14)</f>
        <v>0.27860660168551765</v>
      </c>
      <c r="K14" s="27">
        <f t="shared" ref="K14:K41" si="1">IF(ISERROR(+H14/E14)=TRUE,0,++H14/E14)</f>
        <v>0</v>
      </c>
      <c r="L14" s="28">
        <f t="shared" ref="L14:L41" si="2">+D14-G14</f>
        <v>2374539</v>
      </c>
    </row>
    <row r="15" spans="1:13" ht="20.100000000000001" customHeight="1" x14ac:dyDescent="0.25">
      <c r="B15" s="29" t="s">
        <v>60</v>
      </c>
      <c r="C15" s="45">
        <v>0</v>
      </c>
      <c r="D15" s="45">
        <v>10869556</v>
      </c>
      <c r="E15" s="61">
        <v>10440482</v>
      </c>
      <c r="F15" s="61">
        <v>7941537.0599999996</v>
      </c>
      <c r="G15" s="42">
        <v>6959150.4300000006</v>
      </c>
      <c r="H15" s="26"/>
      <c r="I15" s="27"/>
      <c r="J15" s="27">
        <f t="shared" si="0"/>
        <v>0.66655451635278917</v>
      </c>
      <c r="K15" s="27">
        <f t="shared" si="1"/>
        <v>0</v>
      </c>
      <c r="L15" s="28">
        <f t="shared" si="2"/>
        <v>3910405.5699999994</v>
      </c>
    </row>
    <row r="16" spans="1:13" ht="20.100000000000001" customHeight="1" x14ac:dyDescent="0.25">
      <c r="B16" s="29" t="s">
        <v>27</v>
      </c>
      <c r="C16" s="45">
        <v>0</v>
      </c>
      <c r="D16" s="45">
        <v>13362166</v>
      </c>
      <c r="E16" s="61">
        <v>11857663</v>
      </c>
      <c r="F16" s="61">
        <v>11161151.48</v>
      </c>
      <c r="G16" s="42">
        <v>10048951.4</v>
      </c>
      <c r="H16" s="26"/>
      <c r="I16" s="27"/>
      <c r="J16" s="27">
        <f t="shared" si="0"/>
        <v>0.84746474916684678</v>
      </c>
      <c r="K16" s="27">
        <f t="shared" si="1"/>
        <v>0</v>
      </c>
      <c r="L16" s="28">
        <f t="shared" si="2"/>
        <v>3313214.5999999996</v>
      </c>
    </row>
    <row r="17" spans="2:12" ht="20.100000000000001" customHeight="1" x14ac:dyDescent="0.25">
      <c r="B17" s="29" t="s">
        <v>28</v>
      </c>
      <c r="C17" s="45">
        <v>0</v>
      </c>
      <c r="D17" s="45">
        <v>2774228</v>
      </c>
      <c r="E17" s="61">
        <v>2774228</v>
      </c>
      <c r="F17" s="61">
        <v>1227376.4100000001</v>
      </c>
      <c r="G17" s="42">
        <v>924131.10000000009</v>
      </c>
      <c r="H17" s="26"/>
      <c r="I17" s="27"/>
      <c r="J17" s="27">
        <f t="shared" si="0"/>
        <v>0.33311288762134911</v>
      </c>
      <c r="K17" s="27">
        <f t="shared" si="1"/>
        <v>0</v>
      </c>
      <c r="L17" s="28">
        <f t="shared" si="2"/>
        <v>1850096.9</v>
      </c>
    </row>
    <row r="18" spans="2:12" ht="20.100000000000001" customHeight="1" x14ac:dyDescent="0.25">
      <c r="B18" s="29" t="s">
        <v>29</v>
      </c>
      <c r="C18" s="45">
        <v>0</v>
      </c>
      <c r="D18" s="45">
        <v>29987949</v>
      </c>
      <c r="E18" s="61">
        <v>29786236</v>
      </c>
      <c r="F18" s="61">
        <v>22996860.709999997</v>
      </c>
      <c r="G18" s="42">
        <v>19900332.009999998</v>
      </c>
      <c r="H18" s="26"/>
      <c r="I18" s="27"/>
      <c r="J18" s="27">
        <f t="shared" si="0"/>
        <v>0.66810495995532959</v>
      </c>
      <c r="K18" s="27">
        <f t="shared" si="1"/>
        <v>0</v>
      </c>
      <c r="L18" s="28">
        <f t="shared" si="2"/>
        <v>10087616.990000002</v>
      </c>
    </row>
    <row r="19" spans="2:12" ht="20.100000000000001" customHeight="1" x14ac:dyDescent="0.25">
      <c r="B19" s="29" t="s">
        <v>30</v>
      </c>
      <c r="C19" s="45">
        <v>0</v>
      </c>
      <c r="D19" s="45">
        <v>23722555</v>
      </c>
      <c r="E19" s="61">
        <v>23673516</v>
      </c>
      <c r="F19" s="61">
        <v>19238512.900000006</v>
      </c>
      <c r="G19" s="42">
        <v>14020683.790000001</v>
      </c>
      <c r="H19" s="26"/>
      <c r="I19" s="27"/>
      <c r="J19" s="27">
        <f t="shared" si="0"/>
        <v>0.59225185604031105</v>
      </c>
      <c r="K19" s="27">
        <f t="shared" si="1"/>
        <v>0</v>
      </c>
      <c r="L19" s="28">
        <f t="shared" si="2"/>
        <v>9701871.209999999</v>
      </c>
    </row>
    <row r="20" spans="2:12" ht="20.100000000000001" customHeight="1" x14ac:dyDescent="0.25">
      <c r="B20" s="29" t="s">
        <v>31</v>
      </c>
      <c r="C20" s="45">
        <v>0</v>
      </c>
      <c r="D20" s="45">
        <v>29774802</v>
      </c>
      <c r="E20" s="61">
        <v>29078986</v>
      </c>
      <c r="F20" s="61">
        <v>24765357.030000001</v>
      </c>
      <c r="G20" s="42">
        <v>20194730.280000001</v>
      </c>
      <c r="H20" s="26"/>
      <c r="I20" s="27"/>
      <c r="J20" s="27">
        <f t="shared" si="0"/>
        <v>0.69447848972450421</v>
      </c>
      <c r="K20" s="27">
        <f t="shared" si="1"/>
        <v>0</v>
      </c>
      <c r="L20" s="28">
        <f t="shared" si="2"/>
        <v>9580071.7199999988</v>
      </c>
    </row>
    <row r="21" spans="2:12" ht="20.100000000000001" customHeight="1" x14ac:dyDescent="0.25">
      <c r="B21" s="29" t="s">
        <v>32</v>
      </c>
      <c r="C21" s="45">
        <v>0</v>
      </c>
      <c r="D21" s="45">
        <v>7227448</v>
      </c>
      <c r="E21" s="61">
        <v>7227448</v>
      </c>
      <c r="F21" s="61">
        <v>4779496.29</v>
      </c>
      <c r="G21" s="42">
        <v>3311634.2</v>
      </c>
      <c r="H21" s="26"/>
      <c r="I21" s="27"/>
      <c r="J21" s="27">
        <f t="shared" si="0"/>
        <v>0.4582024249776685</v>
      </c>
      <c r="K21" s="27">
        <f t="shared" si="1"/>
        <v>0</v>
      </c>
      <c r="L21" s="28">
        <f t="shared" si="2"/>
        <v>3915813.8</v>
      </c>
    </row>
    <row r="22" spans="2:12" ht="20.100000000000001" customHeight="1" x14ac:dyDescent="0.25">
      <c r="B22" s="29" t="s">
        <v>33</v>
      </c>
      <c r="C22" s="45">
        <v>0</v>
      </c>
      <c r="D22" s="45">
        <v>10831576</v>
      </c>
      <c r="E22" s="61">
        <v>9908191</v>
      </c>
      <c r="F22" s="61">
        <v>8186433.0500000007</v>
      </c>
      <c r="G22" s="42">
        <v>6278745.7700000005</v>
      </c>
      <c r="H22" s="26"/>
      <c r="I22" s="27"/>
      <c r="J22" s="27">
        <f t="shared" si="0"/>
        <v>0.6336924439587408</v>
      </c>
      <c r="K22" s="27">
        <f t="shared" si="1"/>
        <v>0</v>
      </c>
      <c r="L22" s="28">
        <f t="shared" si="2"/>
        <v>4552830.2299999995</v>
      </c>
    </row>
    <row r="23" spans="2:12" ht="20.100000000000001" customHeight="1" x14ac:dyDescent="0.25">
      <c r="B23" s="29" t="s">
        <v>34</v>
      </c>
      <c r="C23" s="45">
        <v>0</v>
      </c>
      <c r="D23" s="45">
        <v>41558026</v>
      </c>
      <c r="E23" s="61">
        <v>37555484</v>
      </c>
      <c r="F23" s="61">
        <v>30712478.979999997</v>
      </c>
      <c r="G23" s="42">
        <v>27502315.91</v>
      </c>
      <c r="H23" s="26"/>
      <c r="I23" s="27"/>
      <c r="J23" s="27">
        <f t="shared" si="0"/>
        <v>0.73231158224455317</v>
      </c>
      <c r="K23" s="27">
        <f t="shared" si="1"/>
        <v>0</v>
      </c>
      <c r="L23" s="28">
        <f t="shared" si="2"/>
        <v>14055710.09</v>
      </c>
    </row>
    <row r="24" spans="2:12" ht="20.100000000000001" customHeight="1" x14ac:dyDescent="0.25">
      <c r="B24" s="29" t="s">
        <v>35</v>
      </c>
      <c r="C24" s="45">
        <v>0</v>
      </c>
      <c r="D24" s="45">
        <v>40335870</v>
      </c>
      <c r="E24" s="61">
        <v>37674039</v>
      </c>
      <c r="F24" s="61">
        <v>29747017.310000002</v>
      </c>
      <c r="G24" s="42">
        <v>25952321.859999999</v>
      </c>
      <c r="H24" s="26"/>
      <c r="I24" s="27"/>
      <c r="J24" s="27">
        <f t="shared" si="0"/>
        <v>0.68886486686495174</v>
      </c>
      <c r="K24" s="27">
        <f t="shared" si="1"/>
        <v>0</v>
      </c>
      <c r="L24" s="28">
        <f t="shared" si="2"/>
        <v>14383548.140000001</v>
      </c>
    </row>
    <row r="25" spans="2:12" ht="20.100000000000001" customHeight="1" x14ac:dyDescent="0.25">
      <c r="B25" s="29" t="s">
        <v>36</v>
      </c>
      <c r="C25" s="45">
        <v>0</v>
      </c>
      <c r="D25" s="45">
        <v>38921421</v>
      </c>
      <c r="E25" s="61">
        <v>34319351</v>
      </c>
      <c r="F25" s="61">
        <v>30462989.089999992</v>
      </c>
      <c r="G25" s="42">
        <v>21093235.450000003</v>
      </c>
      <c r="H25" s="26"/>
      <c r="I25" s="27"/>
      <c r="J25" s="27">
        <f t="shared" si="0"/>
        <v>0.61461638508257344</v>
      </c>
      <c r="K25" s="27">
        <f t="shared" si="1"/>
        <v>0</v>
      </c>
      <c r="L25" s="28">
        <f t="shared" si="2"/>
        <v>17828185.549999997</v>
      </c>
    </row>
    <row r="26" spans="2:12" ht="20.100000000000001" customHeight="1" x14ac:dyDescent="0.25">
      <c r="B26" s="29" t="s">
        <v>37</v>
      </c>
      <c r="C26" s="45">
        <v>0</v>
      </c>
      <c r="D26" s="45">
        <v>35704898</v>
      </c>
      <c r="E26" s="61">
        <v>34163062</v>
      </c>
      <c r="F26" s="61">
        <v>29946091.220000003</v>
      </c>
      <c r="G26" s="42">
        <v>22805449.119999994</v>
      </c>
      <c r="H26" s="26"/>
      <c r="I26" s="27"/>
      <c r="J26" s="27">
        <f t="shared" si="0"/>
        <v>0.66754698744509477</v>
      </c>
      <c r="K26" s="27">
        <f t="shared" si="1"/>
        <v>0</v>
      </c>
      <c r="L26" s="28">
        <f t="shared" si="2"/>
        <v>12899448.880000006</v>
      </c>
    </row>
    <row r="27" spans="2:12" ht="20.100000000000001" customHeight="1" x14ac:dyDescent="0.25">
      <c r="B27" s="29" t="s">
        <v>38</v>
      </c>
      <c r="C27" s="45">
        <v>0</v>
      </c>
      <c r="D27" s="45">
        <v>11387802</v>
      </c>
      <c r="E27" s="61">
        <v>11387802</v>
      </c>
      <c r="F27" s="61">
        <v>8879489.410000002</v>
      </c>
      <c r="G27" s="42">
        <v>6522930.7199999997</v>
      </c>
      <c r="H27" s="26"/>
      <c r="I27" s="27"/>
      <c r="J27" s="27">
        <f t="shared" si="0"/>
        <v>0.57279980105028172</v>
      </c>
      <c r="K27" s="27">
        <f t="shared" si="1"/>
        <v>0</v>
      </c>
      <c r="L27" s="28">
        <f t="shared" si="2"/>
        <v>4864871.28</v>
      </c>
    </row>
    <row r="28" spans="2:12" ht="20.100000000000001" customHeight="1" x14ac:dyDescent="0.25">
      <c r="B28" s="29" t="s">
        <v>39</v>
      </c>
      <c r="C28" s="45">
        <v>0</v>
      </c>
      <c r="D28" s="45">
        <v>8086166</v>
      </c>
      <c r="E28" s="61">
        <v>8086166</v>
      </c>
      <c r="F28" s="61">
        <v>6785456.8499999996</v>
      </c>
      <c r="G28" s="42">
        <v>4983208.3499999996</v>
      </c>
      <c r="H28" s="26"/>
      <c r="I28" s="27"/>
      <c r="J28" s="27">
        <f t="shared" si="0"/>
        <v>0.61626342447088023</v>
      </c>
      <c r="K28" s="27">
        <f t="shared" si="1"/>
        <v>0</v>
      </c>
      <c r="L28" s="28">
        <f t="shared" si="2"/>
        <v>3102957.6500000004</v>
      </c>
    </row>
    <row r="29" spans="2:12" ht="20.100000000000001" customHeight="1" x14ac:dyDescent="0.25">
      <c r="B29" s="29" t="s">
        <v>40</v>
      </c>
      <c r="C29" s="45">
        <v>0</v>
      </c>
      <c r="D29" s="45">
        <v>5428884</v>
      </c>
      <c r="E29" s="61">
        <v>5373281</v>
      </c>
      <c r="F29" s="61">
        <v>4682739.4000000004</v>
      </c>
      <c r="G29" s="42">
        <v>3876128.97</v>
      </c>
      <c r="H29" s="26"/>
      <c r="I29" s="27"/>
      <c r="J29" s="27">
        <f t="shared" si="0"/>
        <v>0.72137097799277572</v>
      </c>
      <c r="K29" s="27">
        <f t="shared" si="1"/>
        <v>0</v>
      </c>
      <c r="L29" s="28">
        <f t="shared" si="2"/>
        <v>1552755.0299999998</v>
      </c>
    </row>
    <row r="30" spans="2:12" ht="20.100000000000001" customHeight="1" x14ac:dyDescent="0.25">
      <c r="B30" s="29" t="s">
        <v>41</v>
      </c>
      <c r="C30" s="45">
        <v>0</v>
      </c>
      <c r="D30" s="45">
        <v>3314931</v>
      </c>
      <c r="E30" s="61">
        <v>3314931</v>
      </c>
      <c r="F30" s="61">
        <v>2833111.89</v>
      </c>
      <c r="G30" s="42">
        <v>1873604.27</v>
      </c>
      <c r="H30" s="26"/>
      <c r="I30" s="27"/>
      <c r="J30" s="27">
        <f t="shared" si="0"/>
        <v>0.56520158941468168</v>
      </c>
      <c r="K30" s="27">
        <f t="shared" si="1"/>
        <v>0</v>
      </c>
      <c r="L30" s="28">
        <f t="shared" si="2"/>
        <v>1441326.73</v>
      </c>
    </row>
    <row r="31" spans="2:12" ht="20.100000000000001" customHeight="1" x14ac:dyDescent="0.25">
      <c r="B31" s="29" t="s">
        <v>42</v>
      </c>
      <c r="C31" s="45">
        <v>0</v>
      </c>
      <c r="D31" s="45">
        <v>21562202</v>
      </c>
      <c r="E31" s="61">
        <v>20365795</v>
      </c>
      <c r="F31" s="61">
        <v>16398062.720000001</v>
      </c>
      <c r="G31" s="42">
        <v>12525331.670000004</v>
      </c>
      <c r="H31" s="26"/>
      <c r="I31" s="27"/>
      <c r="J31" s="27">
        <f t="shared" si="0"/>
        <v>0.61501805699212841</v>
      </c>
      <c r="K31" s="27">
        <f t="shared" si="1"/>
        <v>0</v>
      </c>
      <c r="L31" s="28">
        <f t="shared" si="2"/>
        <v>9036870.3299999963</v>
      </c>
    </row>
    <row r="32" spans="2:12" ht="20.100000000000001" customHeight="1" x14ac:dyDescent="0.25">
      <c r="B32" s="29" t="s">
        <v>43</v>
      </c>
      <c r="C32" s="45">
        <v>0</v>
      </c>
      <c r="D32" s="45">
        <v>6887672</v>
      </c>
      <c r="E32" s="61">
        <v>6118727</v>
      </c>
      <c r="F32" s="61">
        <v>4852057.290000001</v>
      </c>
      <c r="G32" s="42">
        <v>3889872.1700000009</v>
      </c>
      <c r="H32" s="26"/>
      <c r="I32" s="27"/>
      <c r="J32" s="27">
        <f t="shared" si="0"/>
        <v>0.63573226424385343</v>
      </c>
      <c r="K32" s="27">
        <f t="shared" si="1"/>
        <v>0</v>
      </c>
      <c r="L32" s="28">
        <f t="shared" si="2"/>
        <v>2997799.8299999991</v>
      </c>
    </row>
    <row r="33" spans="2:12" ht="20.100000000000001" customHeight="1" x14ac:dyDescent="0.25">
      <c r="B33" s="29" t="s">
        <v>44</v>
      </c>
      <c r="C33" s="45">
        <v>0</v>
      </c>
      <c r="D33" s="45">
        <v>2506357</v>
      </c>
      <c r="E33" s="61">
        <v>2465696</v>
      </c>
      <c r="F33" s="61">
        <v>1830590.73</v>
      </c>
      <c r="G33" s="42">
        <v>1412607.62</v>
      </c>
      <c r="H33" s="26"/>
      <c r="I33" s="27"/>
      <c r="J33" s="27">
        <f t="shared" si="0"/>
        <v>0.5729042104136115</v>
      </c>
      <c r="K33" s="27">
        <f t="shared" si="1"/>
        <v>0</v>
      </c>
      <c r="L33" s="28">
        <f t="shared" si="2"/>
        <v>1093749.3799999999</v>
      </c>
    </row>
    <row r="34" spans="2:12" ht="20.100000000000001" customHeight="1" x14ac:dyDescent="0.25">
      <c r="B34" s="29" t="s">
        <v>45</v>
      </c>
      <c r="C34" s="45">
        <v>0</v>
      </c>
      <c r="D34" s="45">
        <v>12383494</v>
      </c>
      <c r="E34" s="61">
        <v>11285411</v>
      </c>
      <c r="F34" s="61">
        <v>8651642.7300000004</v>
      </c>
      <c r="G34" s="42">
        <v>6779082.419999999</v>
      </c>
      <c r="H34" s="26"/>
      <c r="I34" s="27"/>
      <c r="J34" s="27">
        <f t="shared" si="0"/>
        <v>0.60069433182362597</v>
      </c>
      <c r="K34" s="27">
        <f t="shared" si="1"/>
        <v>0</v>
      </c>
      <c r="L34" s="28">
        <f t="shared" si="2"/>
        <v>5604411.580000001</v>
      </c>
    </row>
    <row r="35" spans="2:12" ht="20.100000000000001" customHeight="1" x14ac:dyDescent="0.25">
      <c r="B35" s="29" t="s">
        <v>46</v>
      </c>
      <c r="C35" s="45">
        <v>0</v>
      </c>
      <c r="D35" s="45">
        <v>2226736</v>
      </c>
      <c r="E35" s="61">
        <v>2226736</v>
      </c>
      <c r="F35" s="61">
        <v>1939130.2000000002</v>
      </c>
      <c r="G35" s="42">
        <v>1259790.73</v>
      </c>
      <c r="H35" s="26"/>
      <c r="I35" s="27"/>
      <c r="J35" s="27">
        <f t="shared" si="0"/>
        <v>0.56575666356496679</v>
      </c>
      <c r="K35" s="27">
        <f t="shared" si="1"/>
        <v>0</v>
      </c>
      <c r="L35" s="28">
        <f t="shared" si="2"/>
        <v>966945.27</v>
      </c>
    </row>
    <row r="36" spans="2:12" ht="20.100000000000001" customHeight="1" x14ac:dyDescent="0.25">
      <c r="B36" s="29" t="s">
        <v>48</v>
      </c>
      <c r="C36" s="45">
        <v>0</v>
      </c>
      <c r="D36" s="45">
        <v>14143253</v>
      </c>
      <c r="E36" s="61">
        <v>11261264</v>
      </c>
      <c r="F36" s="61">
        <v>5698731.5099999998</v>
      </c>
      <c r="G36" s="42">
        <v>5407977.54</v>
      </c>
      <c r="H36" s="26"/>
      <c r="I36" s="27"/>
      <c r="J36" s="27">
        <f t="shared" si="0"/>
        <v>0.48022828876048018</v>
      </c>
      <c r="K36" s="27">
        <f t="shared" si="1"/>
        <v>0</v>
      </c>
      <c r="L36" s="28">
        <f t="shared" si="2"/>
        <v>8735275.4600000009</v>
      </c>
    </row>
    <row r="37" spans="2:12" ht="20.100000000000001" customHeight="1" x14ac:dyDescent="0.25">
      <c r="B37" s="29" t="s">
        <v>49</v>
      </c>
      <c r="C37" s="45">
        <v>0</v>
      </c>
      <c r="D37" s="45">
        <v>61802368</v>
      </c>
      <c r="E37" s="61">
        <v>53581556</v>
      </c>
      <c r="F37" s="61">
        <v>43337676.610000022</v>
      </c>
      <c r="G37" s="42">
        <v>31918891.299999993</v>
      </c>
      <c r="H37" s="26"/>
      <c r="I37" s="27"/>
      <c r="J37" s="27">
        <f t="shared" ref="J37:J39" si="3">IF(ISERROR(+G37/E37)=TRUE,0,++G37/E37)</f>
        <v>0.59570668869713295</v>
      </c>
      <c r="K37" s="27">
        <f t="shared" ref="K37:K39" si="4">IF(ISERROR(+H37/E37)=TRUE,0,++H37/E37)</f>
        <v>0</v>
      </c>
      <c r="L37" s="28">
        <f t="shared" ref="L37:L39" si="5">+D37-G37</f>
        <v>29883476.700000007</v>
      </c>
    </row>
    <row r="38" spans="2:12" ht="20.100000000000001" customHeight="1" x14ac:dyDescent="0.25">
      <c r="B38" s="29" t="s">
        <v>50</v>
      </c>
      <c r="C38" s="45">
        <v>0</v>
      </c>
      <c r="D38" s="45">
        <v>3416684</v>
      </c>
      <c r="E38" s="61">
        <v>3416684</v>
      </c>
      <c r="F38" s="61">
        <v>2675819.7800000003</v>
      </c>
      <c r="G38" s="42">
        <v>1913629.7899999996</v>
      </c>
      <c r="H38" s="26"/>
      <c r="I38" s="27"/>
      <c r="J38" s="27">
        <f t="shared" si="3"/>
        <v>0.56008392640349525</v>
      </c>
      <c r="K38" s="27">
        <f t="shared" si="4"/>
        <v>0</v>
      </c>
      <c r="L38" s="28">
        <f t="shared" si="5"/>
        <v>1503054.2100000004</v>
      </c>
    </row>
    <row r="39" spans="2:12" ht="20.100000000000001" customHeight="1" x14ac:dyDescent="0.25">
      <c r="B39" s="29" t="s">
        <v>51</v>
      </c>
      <c r="C39" s="45">
        <v>0</v>
      </c>
      <c r="D39" s="45">
        <v>35750675</v>
      </c>
      <c r="E39" s="61">
        <v>34601739</v>
      </c>
      <c r="F39" s="61">
        <v>27363207.800000004</v>
      </c>
      <c r="G39" s="42">
        <v>18401267.979999997</v>
      </c>
      <c r="H39" s="26"/>
      <c r="I39" s="27"/>
      <c r="J39" s="27">
        <f t="shared" si="3"/>
        <v>0.5318018259140096</v>
      </c>
      <c r="K39" s="27">
        <f t="shared" si="4"/>
        <v>0</v>
      </c>
      <c r="L39" s="28">
        <f t="shared" si="5"/>
        <v>17349407.020000003</v>
      </c>
    </row>
    <row r="40" spans="2:12" ht="20.100000000000001" customHeight="1" x14ac:dyDescent="0.25">
      <c r="B40" s="29" t="s">
        <v>52</v>
      </c>
      <c r="C40" s="45">
        <v>0</v>
      </c>
      <c r="D40" s="45">
        <v>61477006</v>
      </c>
      <c r="E40" s="61">
        <v>42873074</v>
      </c>
      <c r="F40" s="61">
        <v>21891535.550000001</v>
      </c>
      <c r="G40" s="42">
        <v>13972993.039999997</v>
      </c>
      <c r="H40" s="26"/>
      <c r="I40" s="27"/>
      <c r="J40" s="27">
        <f t="shared" si="0"/>
        <v>0.3259153528389403</v>
      </c>
      <c r="K40" s="27">
        <f t="shared" si="1"/>
        <v>0</v>
      </c>
      <c r="L40" s="28">
        <f t="shared" si="2"/>
        <v>47504012.960000001</v>
      </c>
    </row>
    <row r="41" spans="2:12" ht="20.100000000000001" customHeight="1" x14ac:dyDescent="0.25">
      <c r="B41" s="29" t="s">
        <v>53</v>
      </c>
      <c r="C41" s="45">
        <v>0</v>
      </c>
      <c r="D41" s="45">
        <v>65423725</v>
      </c>
      <c r="E41" s="61">
        <v>48232632</v>
      </c>
      <c r="F41" s="61">
        <v>36597391.760000005</v>
      </c>
      <c r="G41" s="42">
        <v>22469127.779999997</v>
      </c>
      <c r="H41" s="26"/>
      <c r="I41" s="27"/>
      <c r="J41" s="27">
        <f t="shared" si="0"/>
        <v>0.46584909112983919</v>
      </c>
      <c r="K41" s="27">
        <f t="shared" si="1"/>
        <v>0</v>
      </c>
      <c r="L41" s="28">
        <f t="shared" si="2"/>
        <v>42954597.219999999</v>
      </c>
    </row>
    <row r="42" spans="2:12" ht="20.100000000000001" customHeight="1" x14ac:dyDescent="0.25">
      <c r="B42" s="29" t="s">
        <v>54</v>
      </c>
      <c r="C42" s="45">
        <v>0</v>
      </c>
      <c r="D42" s="45">
        <v>54023619</v>
      </c>
      <c r="E42" s="61">
        <v>36267152</v>
      </c>
      <c r="F42" s="61">
        <v>23606879.939999994</v>
      </c>
      <c r="G42" s="42">
        <v>13670338.060000002</v>
      </c>
      <c r="H42" s="26"/>
      <c r="I42" s="27"/>
      <c r="J42" s="27">
        <f t="shared" ref="J42:J44" si="6">IF(ISERROR(+G42/E42)=TRUE,0,++G42/E42)</f>
        <v>0.3769344242966749</v>
      </c>
      <c r="K42" s="27">
        <f t="shared" ref="K42:K44" si="7">IF(ISERROR(+H42/E42)=TRUE,0,++H42/E42)</f>
        <v>0</v>
      </c>
      <c r="L42" s="28">
        <f t="shared" ref="L42:L44" si="8">+D42-G42</f>
        <v>40353280.939999998</v>
      </c>
    </row>
    <row r="43" spans="2:12" ht="20.100000000000001" customHeight="1" x14ac:dyDescent="0.25">
      <c r="B43" s="29" t="s">
        <v>55</v>
      </c>
      <c r="C43" s="45">
        <v>0</v>
      </c>
      <c r="D43" s="45">
        <v>36163170</v>
      </c>
      <c r="E43" s="61">
        <v>35118841</v>
      </c>
      <c r="F43" s="61">
        <v>22625078.460000001</v>
      </c>
      <c r="G43" s="42">
        <v>14756459.969999999</v>
      </c>
      <c r="H43" s="26"/>
      <c r="I43" s="27"/>
      <c r="J43" s="27">
        <f t="shared" si="6"/>
        <v>0.42018641702896742</v>
      </c>
      <c r="K43" s="27">
        <f t="shared" si="7"/>
        <v>0</v>
      </c>
      <c r="L43" s="28">
        <f t="shared" si="8"/>
        <v>21406710.030000001</v>
      </c>
    </row>
    <row r="44" spans="2:12" ht="20.100000000000001" customHeight="1" x14ac:dyDescent="0.25">
      <c r="B44" s="29" t="s">
        <v>56</v>
      </c>
      <c r="C44" s="45">
        <v>0</v>
      </c>
      <c r="D44" s="45">
        <v>18190843</v>
      </c>
      <c r="E44" s="61">
        <v>18190843</v>
      </c>
      <c r="F44" s="61">
        <v>13848999.560000002</v>
      </c>
      <c r="G44" s="42">
        <v>9717476.0899999999</v>
      </c>
      <c r="H44" s="26"/>
      <c r="I44" s="27"/>
      <c r="J44" s="27">
        <f t="shared" si="6"/>
        <v>0.53419602873819538</v>
      </c>
      <c r="K44" s="27">
        <f t="shared" si="7"/>
        <v>0</v>
      </c>
      <c r="L44" s="28">
        <f t="shared" si="8"/>
        <v>8473366.9100000001</v>
      </c>
    </row>
    <row r="45" spans="2:12" ht="23.25" customHeight="1" x14ac:dyDescent="0.25">
      <c r="B45" s="52" t="s">
        <v>4</v>
      </c>
      <c r="C45" s="65">
        <f t="shared" ref="C45:H45" si="9">SUM(C13:C44)</f>
        <v>0</v>
      </c>
      <c r="D45" s="65">
        <f t="shared" si="9"/>
        <v>712752806</v>
      </c>
      <c r="E45" s="65">
        <f t="shared" si="9"/>
        <v>625351281</v>
      </c>
      <c r="F45" s="65">
        <f t="shared" si="9"/>
        <v>476945284.95999998</v>
      </c>
      <c r="G45" s="65">
        <f t="shared" si="9"/>
        <v>355266368.40999991</v>
      </c>
      <c r="H45" s="53">
        <f t="shared" si="9"/>
        <v>0</v>
      </c>
      <c r="I45" s="54">
        <f>IF(ISERROR(+#REF!/E45)=TRUE,0,++#REF!/E45)</f>
        <v>0</v>
      </c>
      <c r="J45" s="54">
        <f>IF(ISERROR(+G45/E45)=TRUE,0,++G45/E45)</f>
        <v>0.56810688520841124</v>
      </c>
      <c r="K45" s="54">
        <f>IF(ISERROR(+H45/E45)=TRUE,0,++H45/E45)</f>
        <v>0</v>
      </c>
      <c r="L45" s="55">
        <f>SUM(L13:L44)</f>
        <v>357486437.59000009</v>
      </c>
    </row>
    <row r="46" spans="2:12" x14ac:dyDescent="0.2">
      <c r="B46" s="11" t="s">
        <v>62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JULIO
(4)</v>
      </c>
      <c r="K51" s="23"/>
    </row>
    <row r="52" spans="2:11" s="22" customFormat="1" x14ac:dyDescent="0.25">
      <c r="B52" s="22" t="s">
        <v>24</v>
      </c>
      <c r="C52" s="66">
        <f>+C45/$C$50</f>
        <v>0</v>
      </c>
      <c r="D52" s="40">
        <f>+D45/$C$50</f>
        <v>712.75280599999996</v>
      </c>
      <c r="E52" s="40">
        <f>+E45/$C$50</f>
        <v>625.35128099999997</v>
      </c>
      <c r="F52" s="40">
        <f>+F45/$C$50</f>
        <v>476.94528495999998</v>
      </c>
      <c r="G52" s="40">
        <f>+G45/$C$50</f>
        <v>355.26636840999993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58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52</v>
      </c>
      <c r="C13" s="18">
        <v>0</v>
      </c>
      <c r="D13" s="18">
        <v>105051</v>
      </c>
      <c r="E13" s="59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105051</v>
      </c>
    </row>
    <row r="14" spans="1:13" ht="20.100000000000001" customHeight="1" x14ac:dyDescent="0.25">
      <c r="B14" s="16" t="s">
        <v>53</v>
      </c>
      <c r="C14" s="19">
        <v>0</v>
      </c>
      <c r="D14" s="19">
        <v>22557</v>
      </c>
      <c r="E14" s="59">
        <v>22000</v>
      </c>
      <c r="F14" s="59">
        <v>22000</v>
      </c>
      <c r="G14" s="9">
        <v>22000</v>
      </c>
      <c r="H14" s="9"/>
      <c r="I14" s="13">
        <f>IF(ISERROR(+#REF!/E14)=TRUE,0,++#REF!/E14)</f>
        <v>0</v>
      </c>
      <c r="J14" s="13">
        <f>IF(ISERROR(+G14/E14)=TRUE,0,++G14/E14)</f>
        <v>1</v>
      </c>
      <c r="K14" s="13">
        <f>IF(ISERROR(+H14/E14)=TRUE,0,++H14/E14)</f>
        <v>0</v>
      </c>
      <c r="L14" s="15">
        <f>+D14-G14</f>
        <v>557</v>
      </c>
    </row>
    <row r="15" spans="1:13" ht="20.100000000000001" customHeight="1" x14ac:dyDescent="0.25">
      <c r="B15" s="16" t="s">
        <v>54</v>
      </c>
      <c r="C15" s="19">
        <v>0</v>
      </c>
      <c r="D15" s="19">
        <v>297406</v>
      </c>
      <c r="E15" s="59">
        <v>52985</v>
      </c>
      <c r="F15" s="59">
        <v>52985</v>
      </c>
      <c r="G15" s="9">
        <v>15600</v>
      </c>
      <c r="H15" s="9"/>
      <c r="I15" s="13">
        <f>IF(ISERROR(+#REF!/E15)=TRUE,0,++#REF!/E15)</f>
        <v>0</v>
      </c>
      <c r="J15" s="13">
        <f>IF(ISERROR(+G15/E15)=TRUE,0,++G15/E15)</f>
        <v>0.29442294989147871</v>
      </c>
      <c r="K15" s="13">
        <f>IF(ISERROR(+H15/E15)=TRUE,0,++H15/E15)</f>
        <v>0</v>
      </c>
      <c r="L15" s="15">
        <f>+D15-G15</f>
        <v>281806</v>
      </c>
    </row>
    <row r="16" spans="1:13" ht="20.100000000000001" customHeight="1" x14ac:dyDescent="0.25">
      <c r="B16" s="68" t="s">
        <v>55</v>
      </c>
      <c r="C16" s="69">
        <v>0</v>
      </c>
      <c r="D16" s="69">
        <v>284835</v>
      </c>
      <c r="E16" s="74">
        <v>267991.5</v>
      </c>
      <c r="F16" s="74">
        <v>267991.5</v>
      </c>
      <c r="G16" s="70">
        <v>131226.6</v>
      </c>
      <c r="H16" s="70"/>
      <c r="I16" s="71">
        <f>IF(ISERROR(+#REF!/E16)=TRUE,0,++#REF!/E16)</f>
        <v>0</v>
      </c>
      <c r="J16" s="71">
        <f>IF(ISERROR(+G16/E16)=TRUE,0,++G16/E16)</f>
        <v>0.48966702302125253</v>
      </c>
      <c r="K16" s="71">
        <f>IF(ISERROR(+H16/E16)=TRUE,0,++H16/E16)</f>
        <v>0</v>
      </c>
      <c r="L16" s="72">
        <f>+D16-G16</f>
        <v>153608.4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709849</v>
      </c>
      <c r="E17" s="65">
        <f t="shared" si="0"/>
        <v>342976.5</v>
      </c>
      <c r="F17" s="65">
        <f t="shared" si="0"/>
        <v>342976.5</v>
      </c>
      <c r="G17" s="65">
        <f t="shared" si="0"/>
        <v>168826.6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0.49223955577131379</v>
      </c>
      <c r="K17" s="54">
        <f>IF(ISERROR(+H17/E17)=TRUE,0,++H17/E17)</f>
        <v>0</v>
      </c>
      <c r="L17" s="55">
        <f>SUM(L13:L16)</f>
        <v>541022.4</v>
      </c>
    </row>
    <row r="18" spans="2:12" x14ac:dyDescent="0.2">
      <c r="B18" s="11" t="s">
        <v>62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JULIO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0.70984899999999995</v>
      </c>
      <c r="E24" s="40">
        <f>+E17/$C$22</f>
        <v>0.34297650000000002</v>
      </c>
      <c r="F24" s="40">
        <f>+F17/$C$22</f>
        <v>0.34297650000000002</v>
      </c>
      <c r="G24" s="40">
        <f>+G17/$C$22</f>
        <v>0.16882659999999999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2023-07-31T15:47:52Z</dcterms:modified>
</cp:coreProperties>
</file>