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ño 2023\2.- Informacion Portal MINSA - Transparencia\PCA - 2023\"/>
    </mc:Choice>
  </mc:AlternateContent>
  <bookViews>
    <workbookView xWindow="-120" yWindow="-120" windowWidth="29040" windowHeight="15840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RO!$B$11:$L$46</definedName>
    <definedName name="_xlnm.Print_Area" localSheetId="3">DYT!$B$2:$L$47</definedName>
    <definedName name="_xlnm.Print_Area" localSheetId="4">RD!$B$2:$L$19</definedName>
    <definedName name="_xlnm.Print_Area" localSheetId="1">RDR!$B$2:$L$49</definedName>
    <definedName name="_xlnm.Print_Area" localSheetId="0">RO!$B$2:$L$49</definedName>
    <definedName name="_xlnm.Print_Area" localSheetId="2">ROOC!$B$2:$L$48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6" l="1"/>
  <c r="L17" i="4" l="1"/>
  <c r="K17" i="4"/>
  <c r="J17" i="4"/>
  <c r="C47" i="4"/>
  <c r="D47" i="4"/>
  <c r="F47" i="4"/>
  <c r="G47" i="4"/>
  <c r="L45" i="1" l="1"/>
  <c r="K45" i="1"/>
  <c r="J45" i="1"/>
  <c r="C47" i="1"/>
  <c r="D47" i="1"/>
  <c r="C46" i="5" l="1"/>
  <c r="D46" i="5"/>
  <c r="L44" i="6"/>
  <c r="K44" i="6"/>
  <c r="J44" i="6"/>
  <c r="L43" i="6"/>
  <c r="K43" i="6"/>
  <c r="J43" i="6"/>
  <c r="L42" i="6"/>
  <c r="K42" i="6"/>
  <c r="J42" i="6"/>
  <c r="L43" i="5"/>
  <c r="K43" i="5"/>
  <c r="J43" i="5"/>
  <c r="L44" i="4"/>
  <c r="K44" i="4"/>
  <c r="J44" i="4"/>
  <c r="L16" i="5" l="1"/>
  <c r="K16" i="5"/>
  <c r="J16" i="5"/>
  <c r="E46" i="5" l="1"/>
  <c r="L19" i="5"/>
  <c r="K19" i="5"/>
  <c r="J19" i="5"/>
  <c r="L41" i="5" l="1"/>
  <c r="K41" i="5"/>
  <c r="J41" i="5"/>
  <c r="L40" i="5"/>
  <c r="K40" i="5"/>
  <c r="J40" i="5"/>
  <c r="L45" i="5" l="1"/>
  <c r="L44" i="5"/>
  <c r="L42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8" i="5"/>
  <c r="L17" i="5"/>
  <c r="L15" i="5"/>
  <c r="L14" i="5"/>
  <c r="K14" i="5"/>
  <c r="J14" i="5"/>
  <c r="K15" i="5" l="1"/>
  <c r="J15" i="5"/>
  <c r="L44" i="1"/>
  <c r="K44" i="1"/>
  <c r="J44" i="1"/>
  <c r="J17" i="5" l="1"/>
  <c r="K17" i="5"/>
  <c r="E47" i="1"/>
  <c r="K18" i="5" l="1"/>
  <c r="J18" i="5"/>
  <c r="D45" i="6"/>
  <c r="K20" i="5" l="1"/>
  <c r="J20" i="5"/>
  <c r="J37" i="6"/>
  <c r="K21" i="5" l="1"/>
  <c r="J21" i="5"/>
  <c r="G23" i="7"/>
  <c r="G51" i="6"/>
  <c r="G52" i="5"/>
  <c r="G53" i="4"/>
  <c r="G53" i="1"/>
  <c r="K22" i="5" l="1"/>
  <c r="J22" i="5"/>
  <c r="K36" i="6"/>
  <c r="J23" i="5" l="1"/>
  <c r="K23" i="5"/>
  <c r="J36" i="6"/>
  <c r="L36" i="6"/>
  <c r="K24" i="5" l="1"/>
  <c r="J24" i="5"/>
  <c r="L39" i="6"/>
  <c r="K39" i="6"/>
  <c r="J39" i="6"/>
  <c r="L38" i="6"/>
  <c r="K38" i="6"/>
  <c r="J38" i="6"/>
  <c r="L37" i="6"/>
  <c r="K37" i="6"/>
  <c r="C52" i="6"/>
  <c r="D52" i="6"/>
  <c r="K25" i="5" l="1"/>
  <c r="J25" i="5"/>
  <c r="G46" i="5"/>
  <c r="G53" i="5" s="1"/>
  <c r="F46" i="5"/>
  <c r="F53" i="5" s="1"/>
  <c r="D53" i="5"/>
  <c r="C53" i="5"/>
  <c r="J26" i="5" l="1"/>
  <c r="K26" i="5"/>
  <c r="G45" i="6"/>
  <c r="G52" i="6" s="1"/>
  <c r="F45" i="6"/>
  <c r="F52" i="6" s="1"/>
  <c r="E45" i="6"/>
  <c r="E52" i="6" s="1"/>
  <c r="K27" i="5" l="1"/>
  <c r="J27" i="5"/>
  <c r="L41" i="6"/>
  <c r="K41" i="6"/>
  <c r="J41" i="6"/>
  <c r="L40" i="6"/>
  <c r="K40" i="6"/>
  <c r="J40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K28" i="5" l="1"/>
  <c r="J28" i="5"/>
  <c r="L46" i="4"/>
  <c r="K46" i="4"/>
  <c r="J46" i="4"/>
  <c r="L45" i="4"/>
  <c r="K45" i="4"/>
  <c r="J45" i="4"/>
  <c r="L43" i="4"/>
  <c r="K43" i="4"/>
  <c r="J43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6" i="4"/>
  <c r="K16" i="4"/>
  <c r="J16" i="4"/>
  <c r="L15" i="4"/>
  <c r="K15" i="4"/>
  <c r="J15" i="4"/>
  <c r="L14" i="4"/>
  <c r="K14" i="4"/>
  <c r="J14" i="4"/>
  <c r="K46" i="1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6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K29" i="5" l="1"/>
  <c r="J29" i="5"/>
  <c r="J18" i="1"/>
  <c r="J26" i="1"/>
  <c r="J34" i="1"/>
  <c r="J42" i="1"/>
  <c r="K22" i="1"/>
  <c r="K31" i="1"/>
  <c r="J38" i="1"/>
  <c r="J30" i="1"/>
  <c r="K15" i="1"/>
  <c r="K37" i="1"/>
  <c r="J20" i="1"/>
  <c r="J28" i="1"/>
  <c r="J36" i="1"/>
  <c r="J46" i="1"/>
  <c r="C54" i="1"/>
  <c r="D54" i="1"/>
  <c r="K30" i="5" l="1"/>
  <c r="J30" i="5"/>
  <c r="C54" i="4"/>
  <c r="J31" i="5" l="1"/>
  <c r="K31" i="5"/>
  <c r="G54" i="4"/>
  <c r="F54" i="4"/>
  <c r="D54" i="4"/>
  <c r="G17" i="7"/>
  <c r="G24" i="7" s="1"/>
  <c r="F17" i="7"/>
  <c r="F24" i="7" s="1"/>
  <c r="E17" i="7"/>
  <c r="E24" i="7" s="1"/>
  <c r="D17" i="7"/>
  <c r="D24" i="7" s="1"/>
  <c r="G47" i="1"/>
  <c r="G54" i="1" s="1"/>
  <c r="F47" i="1"/>
  <c r="F54" i="1" s="1"/>
  <c r="C17" i="7"/>
  <c r="C24" i="7" s="1"/>
  <c r="K32" i="5" l="1"/>
  <c r="J32" i="5"/>
  <c r="L16" i="7"/>
  <c r="L15" i="7"/>
  <c r="L14" i="7"/>
  <c r="L13" i="4"/>
  <c r="L13" i="6"/>
  <c r="L13" i="5"/>
  <c r="L13" i="7"/>
  <c r="L13" i="1"/>
  <c r="E47" i="4"/>
  <c r="E54" i="4" s="1"/>
  <c r="K33" i="5" l="1"/>
  <c r="J33" i="5"/>
  <c r="E54" i="1"/>
  <c r="J34" i="5" l="1"/>
  <c r="K34" i="5"/>
  <c r="H17" i="7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7" i="1"/>
  <c r="I13" i="1"/>
  <c r="H45" i="6"/>
  <c r="K13" i="6"/>
  <c r="J13" i="6"/>
  <c r="I13" i="6"/>
  <c r="H46" i="5"/>
  <c r="K13" i="5"/>
  <c r="J13" i="5"/>
  <c r="I13" i="5"/>
  <c r="H47" i="4"/>
  <c r="I14" i="4"/>
  <c r="K13" i="4"/>
  <c r="J13" i="4"/>
  <c r="I13" i="4"/>
  <c r="K13" i="1"/>
  <c r="J13" i="1"/>
  <c r="K35" i="5" l="1"/>
  <c r="J35" i="5"/>
  <c r="L46" i="5"/>
  <c r="L45" i="6"/>
  <c r="L47" i="4"/>
  <c r="L47" i="1"/>
  <c r="I17" i="7"/>
  <c r="K17" i="7"/>
  <c r="J17" i="7"/>
  <c r="J45" i="6"/>
  <c r="I45" i="6"/>
  <c r="K45" i="6"/>
  <c r="I47" i="4"/>
  <c r="K47" i="4"/>
  <c r="J47" i="4"/>
  <c r="K47" i="1"/>
  <c r="K36" i="5" l="1"/>
  <c r="J36" i="5"/>
  <c r="I47" i="1"/>
  <c r="J47" i="1"/>
  <c r="K37" i="5" l="1"/>
  <c r="J37" i="5"/>
  <c r="K38" i="5" l="1"/>
  <c r="J38" i="5"/>
  <c r="J39" i="5" l="1"/>
  <c r="K39" i="5"/>
  <c r="K42" i="5" l="1"/>
  <c r="J42" i="5"/>
  <c r="K44" i="5" l="1"/>
  <c r="J44" i="5"/>
  <c r="J45" i="5" l="1"/>
  <c r="K45" i="5"/>
  <c r="I45" i="5"/>
  <c r="E53" i="5" l="1"/>
  <c r="J46" i="5"/>
  <c r="I46" i="5"/>
  <c r="K46" i="5"/>
</calcChain>
</file>

<file path=xl/sharedStrings.xml><?xml version="1.0" encoding="utf-8"?>
<sst xmlns="http://schemas.openxmlformats.org/spreadsheetml/2006/main" count="263" uniqueCount="64">
  <si>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</si>
  <si>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</si>
  <si>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</si>
  <si>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</si>
  <si>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</si>
  <si>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</si>
  <si>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</si>
  <si>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</si>
  <si>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</si>
  <si>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</si>
  <si>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</si>
  <si>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</si>
  <si>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</si>
  <si>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</si>
  <si>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</si>
  <si>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</si>
  <si>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</si>
  <si>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</si>
  <si>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</si>
  <si>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</si>
  <si>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</si>
  <si>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</si>
  <si>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</si>
  <si>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PLIEGO</t>
  </si>
  <si>
    <t>011 MINISTERIO DE SALUD</t>
  </si>
  <si>
    <t>COMP ANUAL</t>
  </si>
  <si>
    <t>001-117: ADMINISTRACION CENTRAL - MINSA</t>
  </si>
  <si>
    <t>008-124: INSTITUTO NACIONAL DE OFTALMOLOGIA</t>
  </si>
  <si>
    <t>009-125: INSTITUTO NACIONAL DE REHABILITACION</t>
  </si>
  <si>
    <t>010-126: INSTITUTO NACIONAL DE SALUD DEL NIÑO</t>
  </si>
  <si>
    <t>011-127: INSTITUTO NACIONAL MATERNO PERINATAL</t>
  </si>
  <si>
    <t>016-132: HOSPITAL NACIONAL HIPOLITO UNANUE</t>
  </si>
  <si>
    <t>017-133: HOSPITAL HERMILIO VALDIZAN</t>
  </si>
  <si>
    <t>020-136: HOSPITAL SERGIO BERNALES</t>
  </si>
  <si>
    <t>021-137: HOSPITAL CAYETANO HEREDIA</t>
  </si>
  <si>
    <t>025-141: HOSPITAL DE APOYO DEPARTAMENTAL MARIA AUXILIADORA</t>
  </si>
  <si>
    <t>027-143: HOSPITAL NACIONAL ARZOBISPO LOAYZA</t>
  </si>
  <si>
    <t>028-144: HOSPITAL NACIONAL DOS DE MAYO</t>
  </si>
  <si>
    <t>029-145: HOSPITAL DE APOYO SANTA ROSA</t>
  </si>
  <si>
    <t>030-146: HOSPITAL DE EMERGENCIAS CASIMIRO ULLOA</t>
  </si>
  <si>
    <t>031-147: HOSPITAL DE EMERGENCIAS PEDIATRICAS</t>
  </si>
  <si>
    <t>032-148: HOSPITAL NACIONAL VICTOR LARCO HERRERA</t>
  </si>
  <si>
    <t>033-149: HOSPITAL NACIONAL DOCENTE MADRE NIÑO - SAN BARTOLOME</t>
  </si>
  <si>
    <t>036-522: HOSPITAL CARLOS LANFRANCO LA HOZ</t>
  </si>
  <si>
    <t>042-1138: HOSPITAL "JOSE AGURTO TELLO DE CHOSICA"</t>
  </si>
  <si>
    <t>049-1216: HOSPITAL SAN JUAN DE LURIGANCHO</t>
  </si>
  <si>
    <t>050-1217: HOSPITAL VITARTE</t>
  </si>
  <si>
    <t>124-1345: CENTRO NACIONAL DE ABASTECIMIENTOS DE RECURSOS ESTRATEGICOS DE SALUD</t>
  </si>
  <si>
    <t>125-1655: PROGRAMA NACIONAL DE INVERSIONES EN SALUD</t>
  </si>
  <si>
    <t>139-1512: INSTITUTO NACIONAL DE SALUD DEL NIÑO - SAN BORJA</t>
  </si>
  <si>
    <t>140-1528: HOSPITAL DE HUAYCAN</t>
  </si>
  <si>
    <t>142-1670: HOSPITAL DE EMERGENCIAS VILLA EL SALVADOR</t>
  </si>
  <si>
    <t>143-1683: DIRECCION DE REDES INTEGRADAS DE SALUD LIMA CENTRO</t>
  </si>
  <si>
    <t>144-1684: DIRECCION DE REDES INTEGRADAS DE SALUD LIMA NORTE</t>
  </si>
  <si>
    <t>145-1685: DIRECCION DE REDES INTEGRADAS DE SALUD LIMA SUR</t>
  </si>
  <si>
    <t>146-1686: DIRECCION DE REDES INTEGRADAS DE SALUD LIMA ESTE</t>
  </si>
  <si>
    <t>148-1726: HOSPITAL EMERGENCIA ATE VITARTE</t>
  </si>
  <si>
    <t>149-1734: PROGRAMA DE CREACIÓN DE REDES INTEGRADAS EN SALUD</t>
  </si>
  <si>
    <t>005-121: INSTITUTO NACIONAL DE SALUD MENTAL</t>
  </si>
  <si>
    <t>007-123: INSTITUTO NACIONAL DE CIENCIAS NEUROLOGICAS</t>
  </si>
  <si>
    <t>DEVENGADO
A SETIEMBRE
(4)</t>
  </si>
  <si>
    <t xml:space="preserve">UNIDADES EJECUTORAS </t>
  </si>
  <si>
    <t>EJECUCION PRESUPUESTAL MENSUALIZADA DE GASTOS 
AL MES DE SETIEMBRE 2023</t>
  </si>
  <si>
    <t>Fuente: Reporte SIAF Operaciones en Linea al 30 de Setiembre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</si>
</sst>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26" fillId="0" borderId="0"/>
    <xf numFmtId="43" fontId="26" fillId="0" borderId="0" applyNumberFormat="0" applyFill="0" applyBorder="0" applyAlignment="0" applyProtection="0"/>
    <xf numFmtId="43" fontId="26" fillId="0" borderId="0" applyNumberFormat="0" applyFill="0" applyBorder="0" applyAlignment="0" applyProtection="0"/>
  </cellStyleXfs>
  <cellXfs count="88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43" fontId="0" fillId="36" borderId="2" xfId="0" applyNumberFormat="1" applyFill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/>
    <cellStyle name="Millares 3" xfId="45"/>
    <cellStyle name="Neutral" xfId="9" builtinId="28" customBuiltin="1"/>
    <cellStyle name="Normal" xfId="0" builtinId="0"/>
    <cellStyle name="Normal 2" xfId="43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RO!$B$54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85-4DA9-A368-E84D3FF245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85-4DA9-A368-E84D3FF245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85-4DA9-A368-E84D3FF245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85-4DA9-A368-E84D3FF2455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585-4DA9-A368-E84D3FF24551}"/>
              </c:ext>
            </c:extLst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RO!$C$53:$G$53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SETIEMBRE
(4)</c:v>
                </c:pt>
              </c:strCache>
            </c:strRef>
          </c:cat>
          <c:val>
            <c:numRef>
              <c:f>RO!$C$54:$G$54</c:f>
              <c:numCache>
                <c:formatCode>_ * #,##0.0_ ;_ * \-#,##0.0_ ;_ * "-"??_ ;_ @_ </c:formatCode>
                <c:ptCount val="5"/>
                <c:pt idx="0">
                  <c:v>8963.3897519999991</c:v>
                </c:pt>
                <c:pt idx="1">
                  <c:v>8536.4167340000004</c:v>
                </c:pt>
                <c:pt idx="2" formatCode="#,##0">
                  <c:v>7812.7836079999997</c:v>
                </c:pt>
                <c:pt idx="3">
                  <c:v>7067.7917865899999</c:v>
                </c:pt>
                <c:pt idx="4">
                  <c:v>5220.7331187699983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585-4DA9-A368-E84D3FF24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754200160"/>
        <c:axId val="-754199616"/>
        <c:axId val="0"/>
      </c:bar3DChart>
      <c:catAx>
        <c:axId val="-754200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754199616"/>
        <c:crosses val="autoZero"/>
        <c:auto val="1"/>
        <c:lblAlgn val="ctr"/>
        <c:lblOffset val="100"/>
        <c:noMultiLvlLbl val="0"/>
      </c:catAx>
      <c:valAx>
        <c:axId val="-754199616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-754200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RDR!$B$54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59-459B-A063-30CD633763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E59-459B-A063-30CD633763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59-459B-A063-30CD633763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E59-459B-A063-30CD633763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E59-459B-A063-30CD63376309}"/>
              </c:ext>
            </c:extLst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RDR!$C$53:$G$53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SETIEMBRE
(4)</c:v>
                </c:pt>
              </c:strCache>
            </c:strRef>
          </c:cat>
          <c:val>
            <c:numRef>
              <c:f>RDR!$C$54:$G$54</c:f>
              <c:numCache>
                <c:formatCode>#,##0.0</c:formatCode>
                <c:ptCount val="5"/>
                <c:pt idx="0">
                  <c:v>0.10112</c:v>
                </c:pt>
                <c:pt idx="1">
                  <c:v>0.10112</c:v>
                </c:pt>
                <c:pt idx="2">
                  <c:v>0.10112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E59-459B-A063-30CD63376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642568384"/>
        <c:axId val="-642565664"/>
        <c:axId val="0"/>
      </c:bar3DChart>
      <c:catAx>
        <c:axId val="-6425683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642565664"/>
        <c:crosses val="autoZero"/>
        <c:auto val="1"/>
        <c:lblAlgn val="ctr"/>
        <c:lblOffset val="100"/>
        <c:noMultiLvlLbl val="0"/>
      </c:catAx>
      <c:valAx>
        <c:axId val="-64256566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642568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ROOC!$B$53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EB-47E0-B94E-B082B07EC6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9EB-47E0-B94E-B082B07EC6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9EB-47E0-B94E-B082B07EC6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9EB-47E0-B94E-B082B07EC6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9EB-47E0-B94E-B082B07EC6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 SETIEMBRE
(4)</c:v>
                </c:pt>
              </c:strCache>
            </c:strRef>
          </c:cat>
          <c:val>
            <c:numRef>
              <c:f>ROOC!$C$53:$G$53</c:f>
              <c:numCache>
                <c:formatCode>#,##0.0</c:formatCode>
                <c:ptCount val="5"/>
                <c:pt idx="0">
                  <c:v>744.08821899999998</c:v>
                </c:pt>
                <c:pt idx="1">
                  <c:v>744.08821899999998</c:v>
                </c:pt>
                <c:pt idx="2">
                  <c:v>706.08821899999998</c:v>
                </c:pt>
                <c:pt idx="3">
                  <c:v>90.771028999999984</c:v>
                </c:pt>
                <c:pt idx="4">
                  <c:v>44.375978679999996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9EB-47E0-B94E-B082B07EC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642562944"/>
        <c:axId val="-642568928"/>
        <c:axId val="0"/>
      </c:bar3DChart>
      <c:catAx>
        <c:axId val="-6425629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642568928"/>
        <c:crosses val="autoZero"/>
        <c:auto val="1"/>
        <c:lblAlgn val="ctr"/>
        <c:lblOffset val="100"/>
        <c:noMultiLvlLbl val="0"/>
      </c:catAx>
      <c:valAx>
        <c:axId val="-642568928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642562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79A-4661-BCDB-99F4EB9F66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9A-4661-BCDB-99F4EB9F66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9A-4661-BCDB-99F4EB9F66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79A-4661-BCDB-99F4EB9F66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79A-4661-BCDB-99F4EB9F6690}"/>
              </c:ext>
            </c:extLst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SETIEMBRE
(4)</c:v>
                </c:pt>
              </c:strCache>
            </c:strRef>
          </c:cat>
          <c:val>
            <c:numRef>
              <c:f>DYT!$C$52:$G$52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776.64227600000004</c:v>
                </c:pt>
                <c:pt idx="2">
                  <c:v>735.39288599999998</c:v>
                </c:pt>
                <c:pt idx="3">
                  <c:v>603.03556674000004</c:v>
                </c:pt>
                <c:pt idx="4">
                  <c:v>482.53242759999995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79A-4661-BCDB-99F4EB9F6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642562400"/>
        <c:axId val="-642567840"/>
        <c:axId val="0"/>
      </c:bar3DChart>
      <c:catAx>
        <c:axId val="-6425624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642567840"/>
        <c:crosses val="autoZero"/>
        <c:auto val="1"/>
        <c:lblAlgn val="ctr"/>
        <c:lblOffset val="100"/>
        <c:noMultiLvlLbl val="0"/>
      </c:catAx>
      <c:valAx>
        <c:axId val="-642567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-642562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36C-4201-80E6-B25E8D6604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36C-4201-80E6-B25E8D6604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36C-4201-80E6-B25E8D66041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A36C-4201-80E6-B25E8D6604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A36C-4201-80E6-B25E8D660418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SETIEMBRE
(4)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0.70984899999999995</c:v>
                </c:pt>
                <c:pt idx="2">
                  <c:v>0.70479800000000004</c:v>
                </c:pt>
                <c:pt idx="3">
                  <c:v>0.4345639</c:v>
                </c:pt>
                <c:pt idx="4">
                  <c:v>0.27482690000000004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36C-4201-80E6-B25E8D66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642566752"/>
        <c:axId val="-642561856"/>
        <c:axId val="0"/>
      </c:bar3DChart>
      <c:catAx>
        <c:axId val="-64256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42561856"/>
        <c:crosses val="autoZero"/>
        <c:auto val="1"/>
        <c:lblAlgn val="ctr"/>
        <c:lblOffset val="100"/>
        <c:noMultiLvlLbl val="0"/>
      </c:catAx>
      <c:valAx>
        <c:axId val="-642561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42566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48</xdr:row>
      <xdr:rowOff>145246</xdr:rowOff>
    </xdr:from>
    <xdr:to>
      <xdr:col>11</xdr:col>
      <xdr:colOff>964567</xdr:colOff>
      <xdr:row>74</xdr:row>
      <xdr:rowOff>111629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425918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>
            <a:extLst>
              <a:ext uri="{FF2B5EF4-FFF2-40B4-BE49-F238E27FC236}">
                <a16:creationId xmlns=""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000-000009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>
            <a:extLst>
              <a:ext uri="{FF2B5EF4-FFF2-40B4-BE49-F238E27FC236}">
                <a16:creationId xmlns="" xmlns:a16="http://schemas.microsoft.com/office/drawing/2014/main" id="{00000000-0008-0000-0000-00000A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49</xdr:row>
      <xdr:rowOff>49072</xdr:rowOff>
    </xdr:from>
    <xdr:to>
      <xdr:col>12</xdr:col>
      <xdr:colOff>20478</xdr:colOff>
      <xdr:row>91</xdr:row>
      <xdr:rowOff>15455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1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1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376528</xdr:colOff>
      <xdr:row>48</xdr:row>
      <xdr:rowOff>108929</xdr:rowOff>
    </xdr:from>
    <xdr:to>
      <xdr:col>12</xdr:col>
      <xdr:colOff>51557</xdr:colOff>
      <xdr:row>74</xdr:row>
      <xdr:rowOff>40575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393770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2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2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47</xdr:row>
      <xdr:rowOff>5953</xdr:rowOff>
    </xdr:from>
    <xdr:to>
      <xdr:col>11</xdr:col>
      <xdr:colOff>991368</xdr:colOff>
      <xdr:row>83</xdr:row>
      <xdr:rowOff>104706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GrpSpPr>
          <a:grpSpLocks/>
        </xdr:cNvGrpSpPr>
      </xdr:nvGrpSpPr>
      <xdr:grpSpPr bwMode="auto">
        <a:xfrm>
          <a:off x="435952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3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3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348582</xdr:colOff>
      <xdr:row>18</xdr:row>
      <xdr:rowOff>145117</xdr:rowOff>
    </xdr:from>
    <xdr:to>
      <xdr:col>12</xdr:col>
      <xdr:colOff>87680</xdr:colOff>
      <xdr:row>46</xdr:row>
      <xdr:rowOff>29989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4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4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73"/>
  <sheetViews>
    <sheetView showGridLines="0" tabSelected="1" zoomScale="115" zoomScaleNormal="115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3" width="14.7109375" style="1" customWidth="1"/>
    <col min="4" max="4" width="15.28515625" style="1" bestFit="1" customWidth="1"/>
    <col min="5" max="5" width="17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3.7109375" style="1" bestFit="1" customWidth="1"/>
    <col min="14" max="14" width="12.7109375" style="1" bestFit="1" customWidth="1"/>
    <col min="15" max="16384" width="11.42578125" style="1"/>
  </cols>
  <sheetData>
    <row r="1" spans="1:13" s="48" customFormat="1" x14ac:dyDescent="0.25">
      <c r="A1"/>
      <c r="B1" s="47"/>
      <c r="C1" s="47"/>
      <c r="D1" s="47"/>
      <c r="E1" s="75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75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75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75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62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5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61</v>
      </c>
      <c r="C11" s="83" t="s">
        <v>0</v>
      </c>
      <c r="D11" s="83"/>
      <c r="E11" s="81" t="s">
        <v>13</v>
      </c>
      <c r="F11" s="81" t="s">
        <v>22</v>
      </c>
      <c r="G11" s="81" t="s">
        <v>60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26</v>
      </c>
      <c r="C13" s="8">
        <v>2804482024</v>
      </c>
      <c r="D13" s="8">
        <v>1927532007</v>
      </c>
      <c r="E13" s="76">
        <v>1531555894</v>
      </c>
      <c r="F13" s="56">
        <v>1436699587.0899994</v>
      </c>
      <c r="G13" s="8">
        <v>926580351.48999941</v>
      </c>
      <c r="H13" s="8"/>
      <c r="I13" s="12">
        <f>IF(ISERROR(+#REF!/E13)=TRUE,0,++#REF!/E13)</f>
        <v>0</v>
      </c>
      <c r="J13" s="12">
        <f>IF(ISERROR(+G13/E13)=TRUE,0,++G13/E13)</f>
        <v>0.60499284101870288</v>
      </c>
      <c r="K13" s="12">
        <f>IF(ISERROR(+H13/E13)=TRUE,0,++H13/E13)</f>
        <v>0</v>
      </c>
      <c r="L13" s="14">
        <f>+D13-G13</f>
        <v>1000951655.5100006</v>
      </c>
    </row>
    <row r="14" spans="1:13" ht="20.100000000000001" customHeight="1" x14ac:dyDescent="0.25">
      <c r="B14" s="25" t="s">
        <v>58</v>
      </c>
      <c r="C14" s="26">
        <v>41476314</v>
      </c>
      <c r="D14" s="26">
        <v>47812935</v>
      </c>
      <c r="E14" s="57">
        <v>47289469</v>
      </c>
      <c r="F14" s="57">
        <v>45571644.910000011</v>
      </c>
      <c r="G14" s="26">
        <v>32956461.489999998</v>
      </c>
      <c r="H14" s="26"/>
      <c r="I14" s="27"/>
      <c r="J14" s="27">
        <f t="shared" ref="J14:J46" si="0">IF(ISERROR(+G14/E14)=TRUE,0,++G14/E14)</f>
        <v>0.69690910443506981</v>
      </c>
      <c r="K14" s="27">
        <f t="shared" ref="K14:K46" si="1">IF(ISERROR(+H14/E14)=TRUE,0,++H14/E14)</f>
        <v>0</v>
      </c>
      <c r="L14" s="28">
        <f t="shared" ref="L14:L46" si="2">+D14-G14</f>
        <v>14856473.510000002</v>
      </c>
    </row>
    <row r="15" spans="1:13" ht="20.100000000000001" customHeight="1" x14ac:dyDescent="0.25">
      <c r="B15" s="25" t="s">
        <v>59</v>
      </c>
      <c r="C15" s="26">
        <v>55526427</v>
      </c>
      <c r="D15" s="26">
        <v>60472232</v>
      </c>
      <c r="E15" s="57">
        <v>60193585</v>
      </c>
      <c r="F15" s="57">
        <v>59306352.410000011</v>
      </c>
      <c r="G15" s="26">
        <v>43204860.410000034</v>
      </c>
      <c r="H15" s="26"/>
      <c r="I15" s="27"/>
      <c r="J15" s="27">
        <f t="shared" si="0"/>
        <v>0.71776519723821119</v>
      </c>
      <c r="K15" s="27">
        <f t="shared" si="1"/>
        <v>0</v>
      </c>
      <c r="L15" s="28">
        <f t="shared" si="2"/>
        <v>17267371.589999966</v>
      </c>
    </row>
    <row r="16" spans="1:13" ht="20.100000000000001" customHeight="1" x14ac:dyDescent="0.25">
      <c r="B16" s="25" t="s">
        <v>27</v>
      </c>
      <c r="C16" s="26">
        <v>34797818</v>
      </c>
      <c r="D16" s="26">
        <v>37567007</v>
      </c>
      <c r="E16" s="57">
        <v>37307113</v>
      </c>
      <c r="F16" s="57">
        <v>36425326.659999996</v>
      </c>
      <c r="G16" s="26">
        <v>26200077.550000008</v>
      </c>
      <c r="H16" s="26"/>
      <c r="I16" s="27"/>
      <c r="J16" s="27">
        <f t="shared" si="0"/>
        <v>0.70228102480082033</v>
      </c>
      <c r="K16" s="27">
        <f t="shared" si="1"/>
        <v>0</v>
      </c>
      <c r="L16" s="28">
        <f t="shared" si="2"/>
        <v>11366929.449999992</v>
      </c>
    </row>
    <row r="17" spans="2:12" ht="20.100000000000001" customHeight="1" x14ac:dyDescent="0.25">
      <c r="B17" s="25" t="s">
        <v>28</v>
      </c>
      <c r="C17" s="26">
        <v>41904084</v>
      </c>
      <c r="D17" s="26">
        <v>49803054</v>
      </c>
      <c r="E17" s="57">
        <v>47852766</v>
      </c>
      <c r="F17" s="57">
        <v>45818850.109999999</v>
      </c>
      <c r="G17" s="26">
        <v>33645090.199999996</v>
      </c>
      <c r="H17" s="26"/>
      <c r="I17" s="27"/>
      <c r="J17" s="27">
        <f t="shared" si="0"/>
        <v>0.70309603837738444</v>
      </c>
      <c r="K17" s="27">
        <f t="shared" si="1"/>
        <v>0</v>
      </c>
      <c r="L17" s="28">
        <f t="shared" si="2"/>
        <v>16157963.800000004</v>
      </c>
    </row>
    <row r="18" spans="2:12" ht="20.100000000000001" customHeight="1" x14ac:dyDescent="0.25">
      <c r="B18" s="25" t="s">
        <v>29</v>
      </c>
      <c r="C18" s="26">
        <v>197493588</v>
      </c>
      <c r="D18" s="26">
        <v>225922218</v>
      </c>
      <c r="E18" s="57">
        <v>225355935</v>
      </c>
      <c r="F18" s="57">
        <v>212597580.20000002</v>
      </c>
      <c r="G18" s="26">
        <v>157051850.63000003</v>
      </c>
      <c r="H18" s="26"/>
      <c r="I18" s="27"/>
      <c r="J18" s="27">
        <f t="shared" si="0"/>
        <v>0.69690576655990899</v>
      </c>
      <c r="K18" s="27">
        <f t="shared" si="1"/>
        <v>0</v>
      </c>
      <c r="L18" s="28">
        <f t="shared" si="2"/>
        <v>68870367.369999975</v>
      </c>
    </row>
    <row r="19" spans="2:12" ht="20.100000000000001" customHeight="1" x14ac:dyDescent="0.25">
      <c r="B19" s="25" t="s">
        <v>30</v>
      </c>
      <c r="C19" s="26">
        <v>139405863</v>
      </c>
      <c r="D19" s="26">
        <v>165882845</v>
      </c>
      <c r="E19" s="57">
        <v>160014325</v>
      </c>
      <c r="F19" s="57">
        <v>157404798.43999994</v>
      </c>
      <c r="G19" s="26">
        <v>119301874.20999995</v>
      </c>
      <c r="H19" s="26"/>
      <c r="I19" s="27"/>
      <c r="J19" s="27">
        <f t="shared" si="0"/>
        <v>0.74556996200183923</v>
      </c>
      <c r="K19" s="27">
        <f t="shared" si="1"/>
        <v>0</v>
      </c>
      <c r="L19" s="28">
        <f t="shared" si="2"/>
        <v>46580970.790000051</v>
      </c>
    </row>
    <row r="20" spans="2:12" ht="20.100000000000001" customHeight="1" x14ac:dyDescent="0.25">
      <c r="B20" s="25" t="s">
        <v>31</v>
      </c>
      <c r="C20" s="26">
        <v>187331921</v>
      </c>
      <c r="D20" s="26">
        <v>218903611</v>
      </c>
      <c r="E20" s="57">
        <v>213218896</v>
      </c>
      <c r="F20" s="57">
        <v>157490525.35999992</v>
      </c>
      <c r="G20" s="26">
        <v>149573272.80999994</v>
      </c>
      <c r="H20" s="26"/>
      <c r="I20" s="27"/>
      <c r="J20" s="27">
        <f t="shared" si="0"/>
        <v>0.70150101898098161</v>
      </c>
      <c r="K20" s="27">
        <f t="shared" si="1"/>
        <v>0</v>
      </c>
      <c r="L20" s="28">
        <f t="shared" si="2"/>
        <v>69330338.190000057</v>
      </c>
    </row>
    <row r="21" spans="2:12" ht="20.100000000000001" customHeight="1" x14ac:dyDescent="0.25">
      <c r="B21" s="25" t="s">
        <v>32</v>
      </c>
      <c r="C21" s="26">
        <v>42196011</v>
      </c>
      <c r="D21" s="26">
        <v>46005857</v>
      </c>
      <c r="E21" s="57">
        <v>46005857</v>
      </c>
      <c r="F21" s="57">
        <v>34414670.890000015</v>
      </c>
      <c r="G21" s="26">
        <v>33608522.500000015</v>
      </c>
      <c r="H21" s="26"/>
      <c r="I21" s="27"/>
      <c r="J21" s="27">
        <f t="shared" si="0"/>
        <v>0.73052703919850936</v>
      </c>
      <c r="K21" s="27">
        <f t="shared" si="1"/>
        <v>0</v>
      </c>
      <c r="L21" s="28">
        <f t="shared" si="2"/>
        <v>12397334.499999985</v>
      </c>
    </row>
    <row r="22" spans="2:12" ht="20.100000000000001" customHeight="1" x14ac:dyDescent="0.25">
      <c r="B22" s="25" t="s">
        <v>33</v>
      </c>
      <c r="C22" s="26">
        <v>100819995</v>
      </c>
      <c r="D22" s="26">
        <v>121190522</v>
      </c>
      <c r="E22" s="57">
        <v>121749708</v>
      </c>
      <c r="F22" s="57">
        <v>103418676.00000006</v>
      </c>
      <c r="G22" s="26">
        <v>81625835.659999952</v>
      </c>
      <c r="H22" s="26"/>
      <c r="I22" s="27"/>
      <c r="J22" s="27">
        <f t="shared" si="0"/>
        <v>0.67043968319004055</v>
      </c>
      <c r="K22" s="27">
        <f t="shared" si="1"/>
        <v>0</v>
      </c>
      <c r="L22" s="28">
        <f t="shared" si="2"/>
        <v>39564686.340000048</v>
      </c>
    </row>
    <row r="23" spans="2:12" ht="20.100000000000001" customHeight="1" x14ac:dyDescent="0.25">
      <c r="B23" s="25" t="s">
        <v>34</v>
      </c>
      <c r="C23" s="26">
        <v>190234741</v>
      </c>
      <c r="D23" s="26">
        <v>226515928</v>
      </c>
      <c r="E23" s="57">
        <v>226048528</v>
      </c>
      <c r="F23" s="57">
        <v>219837453.93999997</v>
      </c>
      <c r="G23" s="26">
        <v>159286922.66000006</v>
      </c>
      <c r="H23" s="26"/>
      <c r="I23" s="27"/>
      <c r="J23" s="27">
        <f t="shared" si="0"/>
        <v>0.70465808412607778</v>
      </c>
      <c r="K23" s="27">
        <f t="shared" si="1"/>
        <v>0</v>
      </c>
      <c r="L23" s="28">
        <f t="shared" si="2"/>
        <v>67229005.339999944</v>
      </c>
    </row>
    <row r="24" spans="2:12" ht="20.100000000000001" customHeight="1" x14ac:dyDescent="0.25">
      <c r="B24" s="25" t="s">
        <v>35</v>
      </c>
      <c r="C24" s="26">
        <v>153893630</v>
      </c>
      <c r="D24" s="26">
        <v>186391130</v>
      </c>
      <c r="E24" s="57">
        <v>182899278</v>
      </c>
      <c r="F24" s="57">
        <v>169638552.40000001</v>
      </c>
      <c r="G24" s="26">
        <v>129378503.57999994</v>
      </c>
      <c r="H24" s="26"/>
      <c r="I24" s="27"/>
      <c r="J24" s="27">
        <f t="shared" si="0"/>
        <v>0.70737569330372063</v>
      </c>
      <c r="K24" s="27">
        <f t="shared" si="1"/>
        <v>0</v>
      </c>
      <c r="L24" s="28">
        <f t="shared" si="2"/>
        <v>57012626.420000061</v>
      </c>
    </row>
    <row r="25" spans="2:12" ht="20.100000000000001" customHeight="1" x14ac:dyDescent="0.25">
      <c r="B25" s="25" t="s">
        <v>36</v>
      </c>
      <c r="C25" s="26">
        <v>248078947</v>
      </c>
      <c r="D25" s="26">
        <v>288814170</v>
      </c>
      <c r="E25" s="57">
        <v>283563929</v>
      </c>
      <c r="F25" s="57">
        <v>266432743.31000003</v>
      </c>
      <c r="G25" s="26">
        <v>199573194.83999994</v>
      </c>
      <c r="H25" s="26"/>
      <c r="I25" s="27"/>
      <c r="J25" s="27">
        <f t="shared" si="0"/>
        <v>0.70380317956449234</v>
      </c>
      <c r="K25" s="27">
        <f t="shared" si="1"/>
        <v>0</v>
      </c>
      <c r="L25" s="28">
        <f t="shared" si="2"/>
        <v>89240975.160000056</v>
      </c>
    </row>
    <row r="26" spans="2:12" ht="20.100000000000001" customHeight="1" x14ac:dyDescent="0.25">
      <c r="B26" s="25" t="s">
        <v>37</v>
      </c>
      <c r="C26" s="26">
        <v>212265148</v>
      </c>
      <c r="D26" s="26">
        <v>265860784</v>
      </c>
      <c r="E26" s="57">
        <v>260618760</v>
      </c>
      <c r="F26" s="57">
        <v>222175290.79999995</v>
      </c>
      <c r="G26" s="26">
        <v>168764687.22999996</v>
      </c>
      <c r="H26" s="26"/>
      <c r="I26" s="27"/>
      <c r="J26" s="27">
        <f t="shared" si="0"/>
        <v>0.64755387229223238</v>
      </c>
      <c r="K26" s="27">
        <f t="shared" si="1"/>
        <v>0</v>
      </c>
      <c r="L26" s="28">
        <f t="shared" si="2"/>
        <v>97096096.770000041</v>
      </c>
    </row>
    <row r="27" spans="2:12" ht="20.100000000000001" customHeight="1" x14ac:dyDescent="0.25">
      <c r="B27" s="25" t="s">
        <v>38</v>
      </c>
      <c r="C27" s="26">
        <v>109012664</v>
      </c>
      <c r="D27" s="26">
        <v>128907677</v>
      </c>
      <c r="E27" s="57">
        <v>124694843</v>
      </c>
      <c r="F27" s="57">
        <v>111815834.53999995</v>
      </c>
      <c r="G27" s="26">
        <v>87003853.00999999</v>
      </c>
      <c r="H27" s="26"/>
      <c r="I27" s="27"/>
      <c r="J27" s="27">
        <f t="shared" si="0"/>
        <v>0.69773417181334429</v>
      </c>
      <c r="K27" s="27">
        <f t="shared" si="1"/>
        <v>0</v>
      </c>
      <c r="L27" s="28">
        <f t="shared" si="2"/>
        <v>41903823.99000001</v>
      </c>
    </row>
    <row r="28" spans="2:12" ht="20.100000000000001" customHeight="1" x14ac:dyDescent="0.25">
      <c r="B28" s="25" t="s">
        <v>39</v>
      </c>
      <c r="C28" s="26">
        <v>73483983</v>
      </c>
      <c r="D28" s="26">
        <v>82671324</v>
      </c>
      <c r="E28" s="57">
        <v>81889667</v>
      </c>
      <c r="F28" s="57">
        <v>80942075.350000009</v>
      </c>
      <c r="G28" s="26">
        <v>59218704.819999978</v>
      </c>
      <c r="H28" s="26"/>
      <c r="I28" s="27"/>
      <c r="J28" s="27">
        <f t="shared" si="0"/>
        <v>0.72315234619283497</v>
      </c>
      <c r="K28" s="27">
        <f t="shared" si="1"/>
        <v>0</v>
      </c>
      <c r="L28" s="28">
        <f t="shared" si="2"/>
        <v>23452619.180000022</v>
      </c>
    </row>
    <row r="29" spans="2:12" ht="20.100000000000001" customHeight="1" x14ac:dyDescent="0.25">
      <c r="B29" s="25" t="s">
        <v>40</v>
      </c>
      <c r="C29" s="26">
        <v>51072733</v>
      </c>
      <c r="D29" s="26">
        <v>56280980</v>
      </c>
      <c r="E29" s="57">
        <v>55843807</v>
      </c>
      <c r="F29" s="57">
        <v>54548274.679999992</v>
      </c>
      <c r="G29" s="26">
        <v>40422898.839999996</v>
      </c>
      <c r="H29" s="26"/>
      <c r="I29" s="27"/>
      <c r="J29" s="27">
        <f t="shared" si="0"/>
        <v>0.72385643120641818</v>
      </c>
      <c r="K29" s="27">
        <f t="shared" si="1"/>
        <v>0</v>
      </c>
      <c r="L29" s="28">
        <f t="shared" si="2"/>
        <v>15858081.160000004</v>
      </c>
    </row>
    <row r="30" spans="2:12" ht="20.100000000000001" customHeight="1" x14ac:dyDescent="0.25">
      <c r="B30" s="25" t="s">
        <v>41</v>
      </c>
      <c r="C30" s="26">
        <v>57621090</v>
      </c>
      <c r="D30" s="26">
        <v>63760991</v>
      </c>
      <c r="E30" s="57">
        <v>63526674</v>
      </c>
      <c r="F30" s="57">
        <v>60491986.570000008</v>
      </c>
      <c r="G30" s="26">
        <v>47693924.12000002</v>
      </c>
      <c r="H30" s="26"/>
      <c r="I30" s="27"/>
      <c r="J30" s="27">
        <f t="shared" si="0"/>
        <v>0.75077004849962736</v>
      </c>
      <c r="K30" s="27">
        <f t="shared" si="1"/>
        <v>0</v>
      </c>
      <c r="L30" s="28">
        <f t="shared" si="2"/>
        <v>16067066.87999998</v>
      </c>
    </row>
    <row r="31" spans="2:12" ht="20.100000000000001" customHeight="1" x14ac:dyDescent="0.25">
      <c r="B31" s="25" t="s">
        <v>42</v>
      </c>
      <c r="C31" s="26">
        <v>109453988</v>
      </c>
      <c r="D31" s="26">
        <v>128277992</v>
      </c>
      <c r="E31" s="57">
        <v>119813808</v>
      </c>
      <c r="F31" s="57">
        <v>117161322.81000002</v>
      </c>
      <c r="G31" s="26">
        <v>90245041.139999896</v>
      </c>
      <c r="H31" s="26"/>
      <c r="I31" s="27"/>
      <c r="J31" s="27">
        <f t="shared" si="0"/>
        <v>0.75321069120847817</v>
      </c>
      <c r="K31" s="27">
        <f t="shared" si="1"/>
        <v>0</v>
      </c>
      <c r="L31" s="28">
        <f t="shared" si="2"/>
        <v>38032950.860000104</v>
      </c>
    </row>
    <row r="32" spans="2:12" ht="20.100000000000001" customHeight="1" x14ac:dyDescent="0.25">
      <c r="B32" s="25" t="s">
        <v>43</v>
      </c>
      <c r="C32" s="26">
        <v>67006384</v>
      </c>
      <c r="D32" s="26">
        <v>79600238</v>
      </c>
      <c r="E32" s="57">
        <v>75481330</v>
      </c>
      <c r="F32" s="57">
        <v>68514536.069999993</v>
      </c>
      <c r="G32" s="26">
        <v>52764126.25000003</v>
      </c>
      <c r="H32" s="26"/>
      <c r="I32" s="27"/>
      <c r="J32" s="27">
        <f t="shared" si="0"/>
        <v>0.69903546015948614</v>
      </c>
      <c r="K32" s="27">
        <f t="shared" si="1"/>
        <v>0</v>
      </c>
      <c r="L32" s="28">
        <f t="shared" si="2"/>
        <v>26836111.74999997</v>
      </c>
    </row>
    <row r="33" spans="2:12" ht="20.100000000000001" customHeight="1" x14ac:dyDescent="0.25">
      <c r="B33" s="25" t="s">
        <v>44</v>
      </c>
      <c r="C33" s="26">
        <v>35585666</v>
      </c>
      <c r="D33" s="26">
        <v>49042760</v>
      </c>
      <c r="E33" s="57">
        <v>48928514</v>
      </c>
      <c r="F33" s="57">
        <v>46841779.20000001</v>
      </c>
      <c r="G33" s="26">
        <v>33744586.389999978</v>
      </c>
      <c r="H33" s="26"/>
      <c r="I33" s="27"/>
      <c r="J33" s="27">
        <f t="shared" si="0"/>
        <v>0.6896711882564015</v>
      </c>
      <c r="K33" s="27">
        <f t="shared" si="1"/>
        <v>0</v>
      </c>
      <c r="L33" s="28">
        <f t="shared" si="2"/>
        <v>15298173.610000022</v>
      </c>
    </row>
    <row r="34" spans="2:12" ht="20.100000000000001" customHeight="1" x14ac:dyDescent="0.25">
      <c r="B34" s="25" t="s">
        <v>45</v>
      </c>
      <c r="C34" s="26">
        <v>83080464</v>
      </c>
      <c r="D34" s="26">
        <v>105619951</v>
      </c>
      <c r="E34" s="57">
        <v>103384413</v>
      </c>
      <c r="F34" s="57">
        <v>74650424.680000037</v>
      </c>
      <c r="G34" s="26">
        <v>72239248.330000058</v>
      </c>
      <c r="H34" s="26"/>
      <c r="I34" s="27"/>
      <c r="J34" s="27">
        <f t="shared" si="0"/>
        <v>0.69874409723639919</v>
      </c>
      <c r="K34" s="27">
        <f t="shared" si="1"/>
        <v>0</v>
      </c>
      <c r="L34" s="28">
        <f t="shared" si="2"/>
        <v>33380702.669999942</v>
      </c>
    </row>
    <row r="35" spans="2:12" ht="20.100000000000001" customHeight="1" x14ac:dyDescent="0.25">
      <c r="B35" s="25" t="s">
        <v>46</v>
      </c>
      <c r="C35" s="26">
        <v>61019960</v>
      </c>
      <c r="D35" s="26">
        <v>70765866</v>
      </c>
      <c r="E35" s="57">
        <v>69476949</v>
      </c>
      <c r="F35" s="57">
        <v>66238048.039999992</v>
      </c>
      <c r="G35" s="26">
        <v>46667892.909999937</v>
      </c>
      <c r="H35" s="26"/>
      <c r="I35" s="27"/>
      <c r="J35" s="27">
        <f t="shared" si="0"/>
        <v>0.6717032567161223</v>
      </c>
      <c r="K35" s="27">
        <f t="shared" si="1"/>
        <v>0</v>
      </c>
      <c r="L35" s="28">
        <f t="shared" si="2"/>
        <v>24097973.090000063</v>
      </c>
    </row>
    <row r="36" spans="2:12" ht="20.100000000000001" customHeight="1" x14ac:dyDescent="0.25">
      <c r="B36" s="25" t="s">
        <v>47</v>
      </c>
      <c r="C36" s="26">
        <v>1503693340</v>
      </c>
      <c r="D36" s="26">
        <v>1536870459</v>
      </c>
      <c r="E36" s="57">
        <v>1368522613</v>
      </c>
      <c r="F36" s="57">
        <v>1146767931.6900005</v>
      </c>
      <c r="G36" s="26">
        <v>866437448.46000016</v>
      </c>
      <c r="H36" s="26"/>
      <c r="I36" s="27"/>
      <c r="J36" s="27">
        <f t="shared" si="0"/>
        <v>0.63311883941811065</v>
      </c>
      <c r="K36" s="27">
        <f t="shared" si="1"/>
        <v>0</v>
      </c>
      <c r="L36" s="28">
        <f t="shared" si="2"/>
        <v>670433010.53999984</v>
      </c>
    </row>
    <row r="37" spans="2:12" ht="20.100000000000001" customHeight="1" x14ac:dyDescent="0.25">
      <c r="B37" s="25" t="s">
        <v>48</v>
      </c>
      <c r="C37" s="26">
        <v>814620665</v>
      </c>
      <c r="D37" s="26">
        <v>594737952</v>
      </c>
      <c r="E37" s="57">
        <v>519163899</v>
      </c>
      <c r="F37" s="57">
        <v>440663059.22999996</v>
      </c>
      <c r="G37" s="26">
        <v>372408802.5200001</v>
      </c>
      <c r="H37" s="26"/>
      <c r="I37" s="27"/>
      <c r="J37" s="27">
        <f t="shared" si="0"/>
        <v>0.71732414992129512</v>
      </c>
      <c r="K37" s="27">
        <f t="shared" si="1"/>
        <v>0</v>
      </c>
      <c r="L37" s="28">
        <f t="shared" si="2"/>
        <v>222329149.4799999</v>
      </c>
    </row>
    <row r="38" spans="2:12" ht="20.100000000000001" customHeight="1" x14ac:dyDescent="0.25">
      <c r="B38" s="25" t="s">
        <v>49</v>
      </c>
      <c r="C38" s="26">
        <v>128460213</v>
      </c>
      <c r="D38" s="26">
        <v>176354804</v>
      </c>
      <c r="E38" s="57">
        <v>176054804</v>
      </c>
      <c r="F38" s="57">
        <v>146524167.16999987</v>
      </c>
      <c r="G38" s="26">
        <v>104168477.16999996</v>
      </c>
      <c r="H38" s="26"/>
      <c r="I38" s="27"/>
      <c r="J38" s="27">
        <f t="shared" si="0"/>
        <v>0.59168210581745873</v>
      </c>
      <c r="K38" s="27">
        <f t="shared" si="1"/>
        <v>0</v>
      </c>
      <c r="L38" s="28">
        <f t="shared" si="2"/>
        <v>72186326.830000043</v>
      </c>
    </row>
    <row r="39" spans="2:12" ht="20.100000000000001" customHeight="1" x14ac:dyDescent="0.25">
      <c r="B39" s="25" t="s">
        <v>50</v>
      </c>
      <c r="C39" s="26">
        <v>35671499</v>
      </c>
      <c r="D39" s="26">
        <v>44360056</v>
      </c>
      <c r="E39" s="57">
        <v>43429116</v>
      </c>
      <c r="F39" s="57">
        <v>40055005.979999967</v>
      </c>
      <c r="G39" s="26">
        <v>30176850.490000006</v>
      </c>
      <c r="H39" s="26"/>
      <c r="I39" s="27"/>
      <c r="J39" s="27">
        <f t="shared" si="0"/>
        <v>0.69485297582386907</v>
      </c>
      <c r="K39" s="27">
        <f t="shared" si="1"/>
        <v>0</v>
      </c>
      <c r="L39" s="28">
        <f t="shared" si="2"/>
        <v>14183205.509999994</v>
      </c>
    </row>
    <row r="40" spans="2:12" ht="20.100000000000001" customHeight="1" x14ac:dyDescent="0.25">
      <c r="B40" s="25" t="s">
        <v>51</v>
      </c>
      <c r="C40" s="26">
        <v>119179248</v>
      </c>
      <c r="D40" s="26">
        <v>128419623</v>
      </c>
      <c r="E40" s="57">
        <v>125942633</v>
      </c>
      <c r="F40" s="57">
        <v>122005917.65999998</v>
      </c>
      <c r="G40" s="26">
        <v>90880383.329999924</v>
      </c>
      <c r="H40" s="26"/>
      <c r="I40" s="27"/>
      <c r="J40" s="27">
        <f t="shared" si="0"/>
        <v>0.72160142411823269</v>
      </c>
      <c r="K40" s="27">
        <f t="shared" si="1"/>
        <v>0</v>
      </c>
      <c r="L40" s="28">
        <f t="shared" si="2"/>
        <v>37539239.670000076</v>
      </c>
    </row>
    <row r="41" spans="2:12" ht="20.100000000000001" customHeight="1" x14ac:dyDescent="0.25">
      <c r="B41" s="25" t="s">
        <v>52</v>
      </c>
      <c r="C41" s="26">
        <v>277199935</v>
      </c>
      <c r="D41" s="26">
        <v>318958060</v>
      </c>
      <c r="E41" s="57">
        <v>309112237</v>
      </c>
      <c r="F41" s="57">
        <v>303815438.48000008</v>
      </c>
      <c r="G41" s="26">
        <v>214869242.80999988</v>
      </c>
      <c r="H41" s="26"/>
      <c r="I41" s="27"/>
      <c r="J41" s="27">
        <f t="shared" si="0"/>
        <v>0.6951172328062829</v>
      </c>
      <c r="K41" s="27">
        <f t="shared" si="1"/>
        <v>0</v>
      </c>
      <c r="L41" s="28">
        <f t="shared" si="2"/>
        <v>104088817.19000012</v>
      </c>
    </row>
    <row r="42" spans="2:12" ht="20.100000000000001" customHeight="1" x14ac:dyDescent="0.25">
      <c r="B42" s="25" t="s">
        <v>53</v>
      </c>
      <c r="C42" s="26">
        <v>331297629</v>
      </c>
      <c r="D42" s="26">
        <v>377505662</v>
      </c>
      <c r="E42" s="57">
        <v>368978394</v>
      </c>
      <c r="F42" s="57">
        <v>335556339.8900001</v>
      </c>
      <c r="G42" s="26">
        <v>260767036.75000018</v>
      </c>
      <c r="H42" s="26"/>
      <c r="I42" s="27"/>
      <c r="J42" s="27">
        <f t="shared" si="0"/>
        <v>0.70672711733359694</v>
      </c>
      <c r="K42" s="27">
        <f t="shared" si="1"/>
        <v>0</v>
      </c>
      <c r="L42" s="28">
        <f t="shared" si="2"/>
        <v>116738625.24999982</v>
      </c>
    </row>
    <row r="43" spans="2:12" ht="20.100000000000001" customHeight="1" x14ac:dyDescent="0.25">
      <c r="B43" s="25" t="s">
        <v>54</v>
      </c>
      <c r="C43" s="26">
        <v>360857228</v>
      </c>
      <c r="D43" s="26">
        <v>396103113</v>
      </c>
      <c r="E43" s="57">
        <v>391790225</v>
      </c>
      <c r="F43" s="57">
        <v>377435335.27000016</v>
      </c>
      <c r="G43" s="26">
        <v>276731287.15000027</v>
      </c>
      <c r="H43" s="26"/>
      <c r="I43" s="27"/>
      <c r="J43" s="27">
        <f t="shared" si="0"/>
        <v>0.70632514415080228</v>
      </c>
      <c r="K43" s="27">
        <f t="shared" si="1"/>
        <v>0</v>
      </c>
      <c r="L43" s="28">
        <f t="shared" si="2"/>
        <v>119371825.84999973</v>
      </c>
    </row>
    <row r="44" spans="2:12" ht="20.100000000000001" customHeight="1" x14ac:dyDescent="0.25">
      <c r="B44" s="25" t="s">
        <v>55</v>
      </c>
      <c r="C44" s="26">
        <v>176547846</v>
      </c>
      <c r="D44" s="26">
        <v>216329749</v>
      </c>
      <c r="E44" s="57">
        <v>210300462</v>
      </c>
      <c r="F44" s="57">
        <v>204904924.50000024</v>
      </c>
      <c r="G44" s="26">
        <v>147559870.26999995</v>
      </c>
      <c r="H44" s="26"/>
      <c r="I44" s="27"/>
      <c r="J44" s="27">
        <f t="shared" ref="J44" si="3">IF(ISERROR(+G44/E44)=TRUE,0,++G44/E44)</f>
        <v>0.70166213077553752</v>
      </c>
      <c r="K44" s="27">
        <f t="shared" ref="K44" si="4">IF(ISERROR(+H44/E44)=TRUE,0,++H44/E44)</f>
        <v>0</v>
      </c>
      <c r="L44" s="28">
        <f t="shared" ref="L44" si="5">+D44-G44</f>
        <v>68769878.730000049</v>
      </c>
    </row>
    <row r="45" spans="2:12" ht="20.100000000000001" customHeight="1" x14ac:dyDescent="0.25">
      <c r="B45" s="25" t="s">
        <v>56</v>
      </c>
      <c r="C45" s="26">
        <v>80801306</v>
      </c>
      <c r="D45" s="26">
        <v>75358320</v>
      </c>
      <c r="E45" s="57">
        <v>75358320</v>
      </c>
      <c r="F45" s="57">
        <v>72255978.989999995</v>
      </c>
      <c r="G45" s="26">
        <v>49774861.120000005</v>
      </c>
      <c r="H45" s="26"/>
      <c r="I45" s="27"/>
      <c r="J45" s="27">
        <f t="shared" ref="J45" si="6">IF(ISERROR(+G45/E45)=TRUE,0,++G45/E45)</f>
        <v>0.66050916634022638</v>
      </c>
      <c r="K45" s="27">
        <f t="shared" ref="K45" si="7">IF(ISERROR(+H45/E45)=TRUE,0,++H45/E45)</f>
        <v>0</v>
      </c>
      <c r="L45" s="28">
        <f t="shared" ref="L45" si="8">+D45-G45</f>
        <v>25583458.879999995</v>
      </c>
    </row>
    <row r="46" spans="2:12" ht="20.100000000000001" customHeight="1" x14ac:dyDescent="0.25">
      <c r="B46" s="25" t="s">
        <v>57</v>
      </c>
      <c r="C46" s="26">
        <v>37817400</v>
      </c>
      <c r="D46" s="26">
        <v>37816857</v>
      </c>
      <c r="E46" s="57">
        <v>37416857</v>
      </c>
      <c r="F46" s="57">
        <v>29371353.269999992</v>
      </c>
      <c r="G46" s="26">
        <v>16207077.630000003</v>
      </c>
      <c r="H46" s="26"/>
      <c r="I46" s="27"/>
      <c r="J46" s="27">
        <f t="shared" si="0"/>
        <v>0.43314909186519868</v>
      </c>
      <c r="K46" s="27">
        <f t="shared" si="1"/>
        <v>0</v>
      </c>
      <c r="L46" s="28">
        <f t="shared" si="2"/>
        <v>21609779.369999997</v>
      </c>
    </row>
    <row r="47" spans="2:12" ht="23.25" customHeight="1" x14ac:dyDescent="0.25">
      <c r="B47" s="52" t="s">
        <v>4</v>
      </c>
      <c r="C47" s="53">
        <f t="shared" ref="C47:H47" si="9">SUM(C13:C46)</f>
        <v>8963389752</v>
      </c>
      <c r="D47" s="53">
        <f t="shared" si="9"/>
        <v>8536416734</v>
      </c>
      <c r="E47" s="53">
        <f>SUM(E13:E46)</f>
        <v>7812783608</v>
      </c>
      <c r="F47" s="53">
        <f t="shared" si="9"/>
        <v>7067791786.5900002</v>
      </c>
      <c r="G47" s="53">
        <f t="shared" si="9"/>
        <v>5220733118.7699986</v>
      </c>
      <c r="H47" s="53">
        <f t="shared" si="9"/>
        <v>0</v>
      </c>
      <c r="I47" s="54">
        <f>IF(ISERROR(+#REF!/E47)=TRUE,0,++#REF!/E47)</f>
        <v>0</v>
      </c>
      <c r="J47" s="54">
        <f>IF(ISERROR(+G47/E47)=TRUE,0,++G47/E47)</f>
        <v>0.66822958124990972</v>
      </c>
      <c r="K47" s="54">
        <f>IF(ISERROR(+H47/E47)=TRUE,0,++H47/E47)</f>
        <v>0</v>
      </c>
      <c r="L47" s="55">
        <f>SUM(L13:L46)</f>
        <v>3315683615.230001</v>
      </c>
    </row>
    <row r="48" spans="2:12" x14ac:dyDescent="0.2">
      <c r="B48" s="11" t="s">
        <v>63</v>
      </c>
    </row>
    <row r="49" spans="2:12" s="22" customFormat="1" x14ac:dyDescent="0.2">
      <c r="B49" s="11"/>
    </row>
    <row r="50" spans="2:12" s="22" customFormat="1" x14ac:dyDescent="0.25">
      <c r="K50" s="23"/>
    </row>
    <row r="51" spans="2:12" s="22" customFormat="1" x14ac:dyDescent="0.25">
      <c r="K51" s="23"/>
    </row>
    <row r="52" spans="2:12" s="22" customFormat="1" x14ac:dyDescent="0.25">
      <c r="C52" s="22">
        <v>1000000</v>
      </c>
      <c r="K52" s="23"/>
    </row>
    <row r="53" spans="2:12" s="22" customFormat="1" ht="44.25" customHeight="1" x14ac:dyDescent="0.25">
      <c r="B53" s="30" t="s">
        <v>23</v>
      </c>
      <c r="C53" s="30" t="s">
        <v>3</v>
      </c>
      <c r="D53" s="30" t="s">
        <v>2</v>
      </c>
      <c r="E53" s="31" t="s">
        <v>18</v>
      </c>
      <c r="F53" s="31" t="s">
        <v>19</v>
      </c>
      <c r="G53" s="31" t="str">
        <f>MID(G11,1,25)</f>
        <v>DEVENGADO
A SETIEMBRE
(4)</v>
      </c>
      <c r="H53" s="32" t="s">
        <v>15</v>
      </c>
      <c r="I53" s="78"/>
      <c r="J53" s="78"/>
      <c r="K53" s="78"/>
      <c r="L53" s="31"/>
    </row>
    <row r="54" spans="2:12" s="22" customFormat="1" x14ac:dyDescent="0.25">
      <c r="B54" s="33" t="s">
        <v>24</v>
      </c>
      <c r="C54" s="67">
        <f>+C47/$C$52</f>
        <v>8963.3897519999991</v>
      </c>
      <c r="D54" s="67">
        <f>+D47/$C$52</f>
        <v>8536.4167340000004</v>
      </c>
      <c r="E54" s="33">
        <f>+E47/$C$52</f>
        <v>7812.7836079999997</v>
      </c>
      <c r="F54" s="67">
        <f>+F47/$C$52</f>
        <v>7067.7917865899999</v>
      </c>
      <c r="G54" s="67">
        <f>+G47/$C$52</f>
        <v>5220.7331187699983</v>
      </c>
      <c r="H54" s="35"/>
      <c r="I54" s="36"/>
      <c r="J54" s="36"/>
      <c r="K54" s="36"/>
      <c r="L54" s="37"/>
    </row>
    <row r="55" spans="2:12" s="22" customFormat="1" x14ac:dyDescent="0.25">
      <c r="B55" s="33"/>
      <c r="C55" s="34"/>
      <c r="D55" s="34"/>
      <c r="E55" s="33"/>
      <c r="F55" s="34"/>
      <c r="G55" s="34"/>
      <c r="H55" s="38"/>
      <c r="I55" s="36"/>
      <c r="J55" s="36"/>
      <c r="K55" s="36"/>
      <c r="L55" s="37"/>
    </row>
    <row r="56" spans="2:12" s="22" customFormat="1" x14ac:dyDescent="0.25">
      <c r="B56" s="33"/>
      <c r="C56" s="34"/>
      <c r="D56" s="34"/>
      <c r="E56" s="33"/>
      <c r="F56" s="34"/>
      <c r="G56" s="34"/>
      <c r="H56" s="38"/>
      <c r="I56" s="36"/>
      <c r="J56" s="36"/>
      <c r="K56" s="36"/>
      <c r="L56" s="37"/>
    </row>
    <row r="57" spans="2:12" s="22" customFormat="1" x14ac:dyDescent="0.25">
      <c r="B57" s="33"/>
      <c r="C57" s="34"/>
      <c r="D57" s="34"/>
      <c r="E57" s="33"/>
      <c r="F57" s="34"/>
      <c r="G57" s="34"/>
      <c r="H57" s="38"/>
      <c r="I57" s="36"/>
      <c r="J57" s="36"/>
      <c r="K57" s="36"/>
      <c r="L57" s="37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  <row r="72" spans="11:11" s="22" customFormat="1" x14ac:dyDescent="0.25">
      <c r="K72" s="23"/>
    </row>
    <row r="73" spans="11:11" s="22" customFormat="1" x14ac:dyDescent="0.25">
      <c r="K73" s="23"/>
    </row>
  </sheetData>
  <mergeCells count="11">
    <mergeCell ref="B6:L6"/>
    <mergeCell ref="I53:K53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2"/>
  <sheetViews>
    <sheetView showGridLines="0" zoomScale="130" zoomScaleNormal="130" workbookViewId="0">
      <selection activeCell="E13" sqref="E13"/>
    </sheetView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62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60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26</v>
      </c>
      <c r="C13" s="8">
        <v>101120</v>
      </c>
      <c r="D13" s="8">
        <v>101120</v>
      </c>
      <c r="E13" s="56">
        <v>101120</v>
      </c>
      <c r="F13" s="56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101120</v>
      </c>
    </row>
    <row r="14" spans="1:13" ht="20.100000000000001" customHeight="1" x14ac:dyDescent="0.25">
      <c r="B14" s="7" t="s">
        <v>58</v>
      </c>
      <c r="C14" s="9">
        <v>0</v>
      </c>
      <c r="D14" s="9">
        <v>0</v>
      </c>
      <c r="E14" s="58">
        <v>0</v>
      </c>
      <c r="F14" s="59">
        <v>0</v>
      </c>
      <c r="G14" s="9">
        <v>0</v>
      </c>
      <c r="H14" s="9"/>
      <c r="I14" s="13">
        <f>IF(ISERROR(+#REF!/E14)=TRUE,0,++#REF!/E14)</f>
        <v>0</v>
      </c>
      <c r="J14" s="13">
        <f t="shared" ref="J14:J46" si="0">IF(ISERROR(+G14/E14)=TRUE,0,++G14/E14)</f>
        <v>0</v>
      </c>
      <c r="K14" s="13">
        <f t="shared" ref="K14:K46" si="1">IF(ISERROR(+H14/E14)=TRUE,0,++H14/E14)</f>
        <v>0</v>
      </c>
      <c r="L14" s="15">
        <f t="shared" ref="L14:L46" si="2">+D14-G14</f>
        <v>0</v>
      </c>
    </row>
    <row r="15" spans="1:13" ht="20.100000000000001" customHeight="1" x14ac:dyDescent="0.25">
      <c r="B15" s="7" t="s">
        <v>59</v>
      </c>
      <c r="C15" s="9">
        <v>0</v>
      </c>
      <c r="D15" s="9">
        <v>0</v>
      </c>
      <c r="E15" s="58">
        <v>0</v>
      </c>
      <c r="F15" s="59">
        <v>0</v>
      </c>
      <c r="G15" s="9">
        <v>0</v>
      </c>
      <c r="H15" s="9"/>
      <c r="I15" s="13"/>
      <c r="J15" s="13">
        <f t="shared" si="0"/>
        <v>0</v>
      </c>
      <c r="K15" s="13">
        <f t="shared" si="1"/>
        <v>0</v>
      </c>
      <c r="L15" s="15">
        <f t="shared" si="2"/>
        <v>0</v>
      </c>
    </row>
    <row r="16" spans="1:13" ht="20.100000000000001" customHeight="1" x14ac:dyDescent="0.25">
      <c r="B16" s="7" t="s">
        <v>27</v>
      </c>
      <c r="C16" s="9">
        <v>0</v>
      </c>
      <c r="D16" s="9">
        <v>0</v>
      </c>
      <c r="E16" s="58">
        <v>0</v>
      </c>
      <c r="F16" s="59">
        <v>0</v>
      </c>
      <c r="G16" s="9">
        <v>0</v>
      </c>
      <c r="H16" s="9"/>
      <c r="I16" s="13"/>
      <c r="J16" s="13">
        <f t="shared" si="0"/>
        <v>0</v>
      </c>
      <c r="K16" s="13">
        <f t="shared" si="1"/>
        <v>0</v>
      </c>
      <c r="L16" s="15">
        <f t="shared" si="2"/>
        <v>0</v>
      </c>
    </row>
    <row r="17" spans="2:12" ht="20.100000000000001" customHeight="1" x14ac:dyDescent="0.25">
      <c r="B17" s="7" t="s">
        <v>28</v>
      </c>
      <c r="C17" s="9">
        <v>0</v>
      </c>
      <c r="D17" s="9">
        <v>0</v>
      </c>
      <c r="E17" s="58">
        <v>0</v>
      </c>
      <c r="F17" s="59">
        <v>0</v>
      </c>
      <c r="G17" s="9">
        <v>0</v>
      </c>
      <c r="H17" s="9"/>
      <c r="I17" s="13"/>
      <c r="J17" s="13">
        <f t="shared" ref="J17" si="3">IF(ISERROR(+G17/E17)=TRUE,0,++G17/E17)</f>
        <v>0</v>
      </c>
      <c r="K17" s="13">
        <f t="shared" ref="K17" si="4">IF(ISERROR(+H17/E17)=TRUE,0,++H17/E17)</f>
        <v>0</v>
      </c>
      <c r="L17" s="15">
        <f t="shared" ref="L17" si="5">+D17-G17</f>
        <v>0</v>
      </c>
    </row>
    <row r="18" spans="2:12" ht="20.100000000000001" customHeight="1" x14ac:dyDescent="0.25">
      <c r="B18" s="7" t="s">
        <v>29</v>
      </c>
      <c r="C18" s="9">
        <v>0</v>
      </c>
      <c r="D18" s="9">
        <v>0</v>
      </c>
      <c r="E18" s="58">
        <v>0</v>
      </c>
      <c r="F18" s="59">
        <v>0</v>
      </c>
      <c r="G18" s="9">
        <v>0</v>
      </c>
      <c r="H18" s="9"/>
      <c r="I18" s="13"/>
      <c r="J18" s="13">
        <f t="shared" si="0"/>
        <v>0</v>
      </c>
      <c r="K18" s="13">
        <f t="shared" si="1"/>
        <v>0</v>
      </c>
      <c r="L18" s="15">
        <f t="shared" si="2"/>
        <v>0</v>
      </c>
    </row>
    <row r="19" spans="2:12" ht="20.100000000000001" customHeight="1" x14ac:dyDescent="0.25">
      <c r="B19" s="7" t="s">
        <v>30</v>
      </c>
      <c r="C19" s="9">
        <v>0</v>
      </c>
      <c r="D19" s="9">
        <v>0</v>
      </c>
      <c r="E19" s="58">
        <v>0</v>
      </c>
      <c r="F19" s="59">
        <v>0</v>
      </c>
      <c r="G19" s="9">
        <v>0</v>
      </c>
      <c r="H19" s="9"/>
      <c r="I19" s="13"/>
      <c r="J19" s="13">
        <f t="shared" si="0"/>
        <v>0</v>
      </c>
      <c r="K19" s="13">
        <f t="shared" si="1"/>
        <v>0</v>
      </c>
      <c r="L19" s="15">
        <f t="shared" si="2"/>
        <v>0</v>
      </c>
    </row>
    <row r="20" spans="2:12" ht="20.100000000000001" customHeight="1" x14ac:dyDescent="0.25">
      <c r="B20" s="7" t="s">
        <v>31</v>
      </c>
      <c r="C20" s="9">
        <v>0</v>
      </c>
      <c r="D20" s="9">
        <v>0</v>
      </c>
      <c r="E20" s="58">
        <v>0</v>
      </c>
      <c r="F20" s="59">
        <v>0</v>
      </c>
      <c r="G20" s="9">
        <v>0</v>
      </c>
      <c r="H20" s="9"/>
      <c r="I20" s="13"/>
      <c r="J20" s="13">
        <f t="shared" si="0"/>
        <v>0</v>
      </c>
      <c r="K20" s="13">
        <f t="shared" si="1"/>
        <v>0</v>
      </c>
      <c r="L20" s="15">
        <f t="shared" si="2"/>
        <v>0</v>
      </c>
    </row>
    <row r="21" spans="2:12" ht="20.100000000000001" customHeight="1" x14ac:dyDescent="0.25">
      <c r="B21" s="7" t="s">
        <v>32</v>
      </c>
      <c r="C21" s="9">
        <v>0</v>
      </c>
      <c r="D21" s="9">
        <v>0</v>
      </c>
      <c r="E21" s="58">
        <v>0</v>
      </c>
      <c r="F21" s="59">
        <v>0</v>
      </c>
      <c r="G21" s="9">
        <v>0</v>
      </c>
      <c r="H21" s="9"/>
      <c r="I21" s="13"/>
      <c r="J21" s="13">
        <f t="shared" si="0"/>
        <v>0</v>
      </c>
      <c r="K21" s="13">
        <f t="shared" si="1"/>
        <v>0</v>
      </c>
      <c r="L21" s="15">
        <f t="shared" si="2"/>
        <v>0</v>
      </c>
    </row>
    <row r="22" spans="2:12" ht="20.100000000000001" customHeight="1" x14ac:dyDescent="0.25">
      <c r="B22" s="7" t="s">
        <v>33</v>
      </c>
      <c r="C22" s="9">
        <v>0</v>
      </c>
      <c r="D22" s="9">
        <v>0</v>
      </c>
      <c r="E22" s="58">
        <v>0</v>
      </c>
      <c r="F22" s="59">
        <v>0</v>
      </c>
      <c r="G22" s="9">
        <v>0</v>
      </c>
      <c r="H22" s="9"/>
      <c r="I22" s="13"/>
      <c r="J22" s="13">
        <f t="shared" si="0"/>
        <v>0</v>
      </c>
      <c r="K22" s="13">
        <f t="shared" si="1"/>
        <v>0</v>
      </c>
      <c r="L22" s="15">
        <f t="shared" si="2"/>
        <v>0</v>
      </c>
    </row>
    <row r="23" spans="2:12" ht="20.100000000000001" customHeight="1" x14ac:dyDescent="0.25">
      <c r="B23" s="7" t="s">
        <v>34</v>
      </c>
      <c r="C23" s="9">
        <v>0</v>
      </c>
      <c r="D23" s="9">
        <v>0</v>
      </c>
      <c r="E23" s="58">
        <v>0</v>
      </c>
      <c r="F23" s="59">
        <v>0</v>
      </c>
      <c r="G23" s="9">
        <v>0</v>
      </c>
      <c r="H23" s="9"/>
      <c r="I23" s="13"/>
      <c r="J23" s="13">
        <f t="shared" si="0"/>
        <v>0</v>
      </c>
      <c r="K23" s="13">
        <f t="shared" si="1"/>
        <v>0</v>
      </c>
      <c r="L23" s="15">
        <f t="shared" si="2"/>
        <v>0</v>
      </c>
    </row>
    <row r="24" spans="2:12" ht="20.100000000000001" customHeight="1" x14ac:dyDescent="0.25">
      <c r="B24" s="7" t="s">
        <v>35</v>
      </c>
      <c r="C24" s="9">
        <v>0</v>
      </c>
      <c r="D24" s="9">
        <v>0</v>
      </c>
      <c r="E24" s="58">
        <v>0</v>
      </c>
      <c r="F24" s="59">
        <v>0</v>
      </c>
      <c r="G24" s="9">
        <v>0</v>
      </c>
      <c r="H24" s="9"/>
      <c r="I24" s="13"/>
      <c r="J24" s="13">
        <f t="shared" si="0"/>
        <v>0</v>
      </c>
      <c r="K24" s="13">
        <f t="shared" si="1"/>
        <v>0</v>
      </c>
      <c r="L24" s="15">
        <f t="shared" si="2"/>
        <v>0</v>
      </c>
    </row>
    <row r="25" spans="2:12" ht="20.100000000000001" customHeight="1" x14ac:dyDescent="0.25">
      <c r="B25" s="7" t="s">
        <v>36</v>
      </c>
      <c r="C25" s="9">
        <v>0</v>
      </c>
      <c r="D25" s="9">
        <v>0</v>
      </c>
      <c r="E25" s="58">
        <v>0</v>
      </c>
      <c r="F25" s="59">
        <v>0</v>
      </c>
      <c r="G25" s="9">
        <v>0</v>
      </c>
      <c r="H25" s="9"/>
      <c r="I25" s="13"/>
      <c r="J25" s="13">
        <f t="shared" si="0"/>
        <v>0</v>
      </c>
      <c r="K25" s="13">
        <f t="shared" si="1"/>
        <v>0</v>
      </c>
      <c r="L25" s="15">
        <f t="shared" si="2"/>
        <v>0</v>
      </c>
    </row>
    <row r="26" spans="2:12" ht="20.100000000000001" customHeight="1" x14ac:dyDescent="0.25">
      <c r="B26" s="7" t="s">
        <v>37</v>
      </c>
      <c r="C26" s="9">
        <v>0</v>
      </c>
      <c r="D26" s="9">
        <v>0</v>
      </c>
      <c r="E26" s="58">
        <v>0</v>
      </c>
      <c r="F26" s="59">
        <v>0</v>
      </c>
      <c r="G26" s="9">
        <v>0</v>
      </c>
      <c r="H26" s="9"/>
      <c r="I26" s="13"/>
      <c r="J26" s="13">
        <f t="shared" si="0"/>
        <v>0</v>
      </c>
      <c r="K26" s="13">
        <f t="shared" si="1"/>
        <v>0</v>
      </c>
      <c r="L26" s="15">
        <f t="shared" si="2"/>
        <v>0</v>
      </c>
    </row>
    <row r="27" spans="2:12" ht="20.100000000000001" customHeight="1" x14ac:dyDescent="0.25">
      <c r="B27" s="7" t="s">
        <v>38</v>
      </c>
      <c r="C27" s="9">
        <v>0</v>
      </c>
      <c r="D27" s="9">
        <v>0</v>
      </c>
      <c r="E27" s="58">
        <v>0</v>
      </c>
      <c r="F27" s="59">
        <v>0</v>
      </c>
      <c r="G27" s="9">
        <v>0</v>
      </c>
      <c r="H27" s="9"/>
      <c r="I27" s="13"/>
      <c r="J27" s="13">
        <f t="shared" si="0"/>
        <v>0</v>
      </c>
      <c r="K27" s="13">
        <f t="shared" si="1"/>
        <v>0</v>
      </c>
      <c r="L27" s="15">
        <f t="shared" si="2"/>
        <v>0</v>
      </c>
    </row>
    <row r="28" spans="2:12" ht="20.100000000000001" customHeight="1" x14ac:dyDescent="0.25">
      <c r="B28" s="7" t="s">
        <v>39</v>
      </c>
      <c r="C28" s="9">
        <v>0</v>
      </c>
      <c r="D28" s="9">
        <v>0</v>
      </c>
      <c r="E28" s="58">
        <v>0</v>
      </c>
      <c r="F28" s="59">
        <v>0</v>
      </c>
      <c r="G28" s="9">
        <v>0</v>
      </c>
      <c r="H28" s="9"/>
      <c r="I28" s="13"/>
      <c r="J28" s="13">
        <f t="shared" si="0"/>
        <v>0</v>
      </c>
      <c r="K28" s="13">
        <f t="shared" si="1"/>
        <v>0</v>
      </c>
      <c r="L28" s="15">
        <f t="shared" si="2"/>
        <v>0</v>
      </c>
    </row>
    <row r="29" spans="2:12" ht="20.100000000000001" customHeight="1" x14ac:dyDescent="0.25">
      <c r="B29" s="7" t="s">
        <v>40</v>
      </c>
      <c r="C29" s="9">
        <v>0</v>
      </c>
      <c r="D29" s="9">
        <v>0</v>
      </c>
      <c r="E29" s="58">
        <v>0</v>
      </c>
      <c r="F29" s="59">
        <v>0</v>
      </c>
      <c r="G29" s="9">
        <v>0</v>
      </c>
      <c r="H29" s="9"/>
      <c r="I29" s="13"/>
      <c r="J29" s="13">
        <f t="shared" si="0"/>
        <v>0</v>
      </c>
      <c r="K29" s="13">
        <f t="shared" si="1"/>
        <v>0</v>
      </c>
      <c r="L29" s="15">
        <f t="shared" si="2"/>
        <v>0</v>
      </c>
    </row>
    <row r="30" spans="2:12" ht="20.100000000000001" customHeight="1" x14ac:dyDescent="0.25">
      <c r="B30" s="7" t="s">
        <v>41</v>
      </c>
      <c r="C30" s="9">
        <v>0</v>
      </c>
      <c r="D30" s="9">
        <v>0</v>
      </c>
      <c r="E30" s="58">
        <v>0</v>
      </c>
      <c r="F30" s="59">
        <v>0</v>
      </c>
      <c r="G30" s="9">
        <v>0</v>
      </c>
      <c r="H30" s="9"/>
      <c r="I30" s="13"/>
      <c r="J30" s="13">
        <f t="shared" si="0"/>
        <v>0</v>
      </c>
      <c r="K30" s="13">
        <f t="shared" si="1"/>
        <v>0</v>
      </c>
      <c r="L30" s="15">
        <f t="shared" si="2"/>
        <v>0</v>
      </c>
    </row>
    <row r="31" spans="2:12" ht="20.100000000000001" customHeight="1" x14ac:dyDescent="0.25">
      <c r="B31" s="7" t="s">
        <v>42</v>
      </c>
      <c r="C31" s="9">
        <v>0</v>
      </c>
      <c r="D31" s="9">
        <v>0</v>
      </c>
      <c r="E31" s="58">
        <v>0</v>
      </c>
      <c r="F31" s="59">
        <v>0</v>
      </c>
      <c r="G31" s="9">
        <v>0</v>
      </c>
      <c r="H31" s="9"/>
      <c r="I31" s="13"/>
      <c r="J31" s="13">
        <f t="shared" si="0"/>
        <v>0</v>
      </c>
      <c r="K31" s="13">
        <f t="shared" si="1"/>
        <v>0</v>
      </c>
      <c r="L31" s="15">
        <f t="shared" si="2"/>
        <v>0</v>
      </c>
    </row>
    <row r="32" spans="2:12" ht="20.100000000000001" customHeight="1" x14ac:dyDescent="0.25">
      <c r="B32" s="7" t="s">
        <v>43</v>
      </c>
      <c r="C32" s="9">
        <v>0</v>
      </c>
      <c r="D32" s="9">
        <v>0</v>
      </c>
      <c r="E32" s="58">
        <v>0</v>
      </c>
      <c r="F32" s="59">
        <v>0</v>
      </c>
      <c r="G32" s="9">
        <v>0</v>
      </c>
      <c r="H32" s="9"/>
      <c r="I32" s="13"/>
      <c r="J32" s="13">
        <f t="shared" si="0"/>
        <v>0</v>
      </c>
      <c r="K32" s="13">
        <f t="shared" si="1"/>
        <v>0</v>
      </c>
      <c r="L32" s="15">
        <f t="shared" si="2"/>
        <v>0</v>
      </c>
    </row>
    <row r="33" spans="2:12" ht="20.100000000000001" customHeight="1" x14ac:dyDescent="0.25">
      <c r="B33" s="7" t="s">
        <v>44</v>
      </c>
      <c r="C33" s="9">
        <v>0</v>
      </c>
      <c r="D33" s="9">
        <v>0</v>
      </c>
      <c r="E33" s="58">
        <v>0</v>
      </c>
      <c r="F33" s="59">
        <v>0</v>
      </c>
      <c r="G33" s="9">
        <v>0</v>
      </c>
      <c r="H33" s="9"/>
      <c r="I33" s="13"/>
      <c r="J33" s="13">
        <f t="shared" si="0"/>
        <v>0</v>
      </c>
      <c r="K33" s="13">
        <f t="shared" si="1"/>
        <v>0</v>
      </c>
      <c r="L33" s="15">
        <f t="shared" si="2"/>
        <v>0</v>
      </c>
    </row>
    <row r="34" spans="2:12" ht="20.100000000000001" customHeight="1" x14ac:dyDescent="0.25">
      <c r="B34" s="7" t="s">
        <v>45</v>
      </c>
      <c r="C34" s="9">
        <v>0</v>
      </c>
      <c r="D34" s="9">
        <v>0</v>
      </c>
      <c r="E34" s="58">
        <v>0</v>
      </c>
      <c r="F34" s="59">
        <v>0</v>
      </c>
      <c r="G34" s="9">
        <v>0</v>
      </c>
      <c r="H34" s="9"/>
      <c r="I34" s="13"/>
      <c r="J34" s="13">
        <f t="shared" si="0"/>
        <v>0</v>
      </c>
      <c r="K34" s="13">
        <f t="shared" si="1"/>
        <v>0</v>
      </c>
      <c r="L34" s="15">
        <f t="shared" si="2"/>
        <v>0</v>
      </c>
    </row>
    <row r="35" spans="2:12" ht="20.100000000000001" customHeight="1" x14ac:dyDescent="0.25">
      <c r="B35" s="7" t="s">
        <v>46</v>
      </c>
      <c r="C35" s="9">
        <v>0</v>
      </c>
      <c r="D35" s="9">
        <v>0</v>
      </c>
      <c r="E35" s="58">
        <v>0</v>
      </c>
      <c r="F35" s="59">
        <v>0</v>
      </c>
      <c r="G35" s="9">
        <v>0</v>
      </c>
      <c r="H35" s="9"/>
      <c r="I35" s="13"/>
      <c r="J35" s="13">
        <f t="shared" si="0"/>
        <v>0</v>
      </c>
      <c r="K35" s="13">
        <f t="shared" si="1"/>
        <v>0</v>
      </c>
      <c r="L35" s="15">
        <f t="shared" si="2"/>
        <v>0</v>
      </c>
    </row>
    <row r="36" spans="2:12" ht="20.100000000000001" customHeight="1" x14ac:dyDescent="0.25">
      <c r="B36" s="7" t="s">
        <v>47</v>
      </c>
      <c r="C36" s="9">
        <v>0</v>
      </c>
      <c r="D36" s="9">
        <v>0</v>
      </c>
      <c r="E36" s="58">
        <v>0</v>
      </c>
      <c r="F36" s="59">
        <v>0</v>
      </c>
      <c r="G36" s="9">
        <v>0</v>
      </c>
      <c r="H36" s="9"/>
      <c r="I36" s="13"/>
      <c r="J36" s="13">
        <f t="shared" si="0"/>
        <v>0</v>
      </c>
      <c r="K36" s="13">
        <f t="shared" si="1"/>
        <v>0</v>
      </c>
      <c r="L36" s="15">
        <f t="shared" si="2"/>
        <v>0</v>
      </c>
    </row>
    <row r="37" spans="2:12" ht="20.100000000000001" customHeight="1" x14ac:dyDescent="0.25">
      <c r="B37" s="7" t="s">
        <v>48</v>
      </c>
      <c r="C37" s="9">
        <v>0</v>
      </c>
      <c r="D37" s="9">
        <v>0</v>
      </c>
      <c r="E37" s="58">
        <v>0</v>
      </c>
      <c r="F37" s="59">
        <v>0</v>
      </c>
      <c r="G37" s="9">
        <v>0</v>
      </c>
      <c r="H37" s="9"/>
      <c r="I37" s="13"/>
      <c r="J37" s="13">
        <f t="shared" si="0"/>
        <v>0</v>
      </c>
      <c r="K37" s="13">
        <f t="shared" si="1"/>
        <v>0</v>
      </c>
      <c r="L37" s="15">
        <f t="shared" si="2"/>
        <v>0</v>
      </c>
    </row>
    <row r="38" spans="2:12" ht="20.100000000000001" customHeight="1" x14ac:dyDescent="0.25">
      <c r="B38" s="7" t="s">
        <v>49</v>
      </c>
      <c r="C38" s="9">
        <v>0</v>
      </c>
      <c r="D38" s="9">
        <v>0</v>
      </c>
      <c r="E38" s="58">
        <v>0</v>
      </c>
      <c r="F38" s="59">
        <v>0</v>
      </c>
      <c r="G38" s="9">
        <v>0</v>
      </c>
      <c r="H38" s="9"/>
      <c r="I38" s="13"/>
      <c r="J38" s="13">
        <f t="shared" si="0"/>
        <v>0</v>
      </c>
      <c r="K38" s="13">
        <f t="shared" si="1"/>
        <v>0</v>
      </c>
      <c r="L38" s="15">
        <f t="shared" si="2"/>
        <v>0</v>
      </c>
    </row>
    <row r="39" spans="2:12" ht="20.100000000000001" customHeight="1" x14ac:dyDescent="0.25">
      <c r="B39" s="7" t="s">
        <v>50</v>
      </c>
      <c r="C39" s="9">
        <v>0</v>
      </c>
      <c r="D39" s="9">
        <v>0</v>
      </c>
      <c r="E39" s="58">
        <v>0</v>
      </c>
      <c r="F39" s="59">
        <v>0</v>
      </c>
      <c r="G39" s="9">
        <v>0</v>
      </c>
      <c r="H39" s="9"/>
      <c r="I39" s="13"/>
      <c r="J39" s="13">
        <f t="shared" si="0"/>
        <v>0</v>
      </c>
      <c r="K39" s="13">
        <f t="shared" si="1"/>
        <v>0</v>
      </c>
      <c r="L39" s="15">
        <f t="shared" si="2"/>
        <v>0</v>
      </c>
    </row>
    <row r="40" spans="2:12" ht="20.100000000000001" customHeight="1" x14ac:dyDescent="0.25">
      <c r="B40" s="7" t="s">
        <v>51</v>
      </c>
      <c r="C40" s="9">
        <v>0</v>
      </c>
      <c r="D40" s="9">
        <v>0</v>
      </c>
      <c r="E40" s="58">
        <v>0</v>
      </c>
      <c r="F40" s="59">
        <v>0</v>
      </c>
      <c r="G40" s="9">
        <v>0</v>
      </c>
      <c r="H40" s="9"/>
      <c r="I40" s="13"/>
      <c r="J40" s="13">
        <f t="shared" si="0"/>
        <v>0</v>
      </c>
      <c r="K40" s="13">
        <f t="shared" si="1"/>
        <v>0</v>
      </c>
      <c r="L40" s="15">
        <f t="shared" si="2"/>
        <v>0</v>
      </c>
    </row>
    <row r="41" spans="2:12" ht="20.100000000000001" customHeight="1" x14ac:dyDescent="0.25">
      <c r="B41" s="7" t="s">
        <v>52</v>
      </c>
      <c r="C41" s="9">
        <v>0</v>
      </c>
      <c r="D41" s="9">
        <v>0</v>
      </c>
      <c r="E41" s="58">
        <v>0</v>
      </c>
      <c r="F41" s="59">
        <v>0</v>
      </c>
      <c r="G41" s="9">
        <v>0</v>
      </c>
      <c r="H41" s="9"/>
      <c r="I41" s="13"/>
      <c r="J41" s="13">
        <f t="shared" si="0"/>
        <v>0</v>
      </c>
      <c r="K41" s="13">
        <f t="shared" si="1"/>
        <v>0</v>
      </c>
      <c r="L41" s="15">
        <f t="shared" si="2"/>
        <v>0</v>
      </c>
    </row>
    <row r="42" spans="2:12" ht="20.100000000000001" customHeight="1" x14ac:dyDescent="0.25">
      <c r="B42" s="7" t="s">
        <v>53</v>
      </c>
      <c r="C42" s="9">
        <v>0</v>
      </c>
      <c r="D42" s="9">
        <v>0</v>
      </c>
      <c r="E42" s="58">
        <v>0</v>
      </c>
      <c r="F42" s="59">
        <v>0</v>
      </c>
      <c r="G42" s="9">
        <v>0</v>
      </c>
      <c r="H42" s="9"/>
      <c r="I42" s="13"/>
      <c r="J42" s="13">
        <f t="shared" si="0"/>
        <v>0</v>
      </c>
      <c r="K42" s="13">
        <f t="shared" si="1"/>
        <v>0</v>
      </c>
      <c r="L42" s="15">
        <f t="shared" si="2"/>
        <v>0</v>
      </c>
    </row>
    <row r="43" spans="2:12" ht="20.100000000000001" customHeight="1" x14ac:dyDescent="0.25">
      <c r="B43" s="7" t="s">
        <v>54</v>
      </c>
      <c r="C43" s="9">
        <v>0</v>
      </c>
      <c r="D43" s="9">
        <v>0</v>
      </c>
      <c r="E43" s="58">
        <v>0</v>
      </c>
      <c r="F43" s="59">
        <v>0</v>
      </c>
      <c r="G43" s="9">
        <v>0</v>
      </c>
      <c r="H43" s="9"/>
      <c r="I43" s="13"/>
      <c r="J43" s="13">
        <f t="shared" si="0"/>
        <v>0</v>
      </c>
      <c r="K43" s="13">
        <f t="shared" si="1"/>
        <v>0</v>
      </c>
      <c r="L43" s="15">
        <f t="shared" si="2"/>
        <v>0</v>
      </c>
    </row>
    <row r="44" spans="2:12" ht="20.100000000000001" customHeight="1" x14ac:dyDescent="0.25">
      <c r="B44" s="7" t="s">
        <v>55</v>
      </c>
      <c r="C44" s="9">
        <v>0</v>
      </c>
      <c r="D44" s="9">
        <v>0</v>
      </c>
      <c r="E44" s="58">
        <v>0</v>
      </c>
      <c r="F44" s="59">
        <v>0</v>
      </c>
      <c r="G44" s="9">
        <v>0</v>
      </c>
      <c r="H44" s="9"/>
      <c r="I44" s="13"/>
      <c r="J44" s="13">
        <f t="shared" ref="J44" si="6">IF(ISERROR(+G44/E44)=TRUE,0,++G44/E44)</f>
        <v>0</v>
      </c>
      <c r="K44" s="13">
        <f t="shared" ref="K44" si="7">IF(ISERROR(+H44/E44)=TRUE,0,++H44/E44)</f>
        <v>0</v>
      </c>
      <c r="L44" s="15">
        <f t="shared" ref="L44" si="8">+D44-G44</f>
        <v>0</v>
      </c>
    </row>
    <row r="45" spans="2:12" ht="20.100000000000001" customHeight="1" x14ac:dyDescent="0.25">
      <c r="B45" s="7" t="s">
        <v>56</v>
      </c>
      <c r="C45" s="9">
        <v>0</v>
      </c>
      <c r="D45" s="9">
        <v>0</v>
      </c>
      <c r="E45" s="58">
        <v>0</v>
      </c>
      <c r="F45" s="59">
        <v>0</v>
      </c>
      <c r="G45" s="9">
        <v>0</v>
      </c>
      <c r="H45" s="9"/>
      <c r="I45" s="13"/>
      <c r="J45" s="13">
        <f t="shared" si="0"/>
        <v>0</v>
      </c>
      <c r="K45" s="13">
        <f t="shared" si="1"/>
        <v>0</v>
      </c>
      <c r="L45" s="15">
        <f t="shared" si="2"/>
        <v>0</v>
      </c>
    </row>
    <row r="46" spans="2:12" ht="20.100000000000001" customHeight="1" x14ac:dyDescent="0.25">
      <c r="B46" s="7" t="s">
        <v>57</v>
      </c>
      <c r="C46" s="9">
        <v>0</v>
      </c>
      <c r="D46" s="9">
        <v>0</v>
      </c>
      <c r="E46" s="58">
        <v>0</v>
      </c>
      <c r="F46" s="59">
        <v>0</v>
      </c>
      <c r="G46" s="9">
        <v>0</v>
      </c>
      <c r="H46" s="9"/>
      <c r="I46" s="13"/>
      <c r="J46" s="13">
        <f t="shared" si="0"/>
        <v>0</v>
      </c>
      <c r="K46" s="13">
        <f t="shared" si="1"/>
        <v>0</v>
      </c>
      <c r="L46" s="15">
        <f t="shared" si="2"/>
        <v>0</v>
      </c>
    </row>
    <row r="47" spans="2:12" ht="23.25" customHeight="1" x14ac:dyDescent="0.25">
      <c r="B47" s="52" t="s">
        <v>4</v>
      </c>
      <c r="C47" s="53">
        <f t="shared" ref="C47:H47" si="9">SUM(C13:C46)</f>
        <v>101120</v>
      </c>
      <c r="D47" s="53">
        <f t="shared" si="9"/>
        <v>101120</v>
      </c>
      <c r="E47" s="53">
        <f t="shared" si="9"/>
        <v>101120</v>
      </c>
      <c r="F47" s="53">
        <f t="shared" si="9"/>
        <v>0</v>
      </c>
      <c r="G47" s="53">
        <f t="shared" si="9"/>
        <v>0</v>
      </c>
      <c r="H47" s="53">
        <f t="shared" si="9"/>
        <v>0</v>
      </c>
      <c r="I47" s="54">
        <f>IF(ISERROR(+#REF!/E47)=TRUE,0,++#REF!/E47)</f>
        <v>0</v>
      </c>
      <c r="J47" s="54">
        <f>IF(ISERROR(+G47/E47)=TRUE,0,++G47/E47)</f>
        <v>0</v>
      </c>
      <c r="K47" s="54">
        <f>IF(ISERROR(+H47/E47)=TRUE,0,++H47/E47)</f>
        <v>0</v>
      </c>
      <c r="L47" s="55">
        <f>SUM(L13:L46)</f>
        <v>101120</v>
      </c>
    </row>
    <row r="48" spans="2:12" x14ac:dyDescent="0.2">
      <c r="B48" s="11" t="s">
        <v>63</v>
      </c>
    </row>
    <row r="50" spans="2:11" s="20" customFormat="1" x14ac:dyDescent="0.25">
      <c r="K50" s="24"/>
    </row>
    <row r="51" spans="2:11" s="22" customFormat="1" x14ac:dyDescent="0.25">
      <c r="K51" s="23"/>
    </row>
    <row r="52" spans="2:11" s="22" customFormat="1" x14ac:dyDescent="0.25">
      <c r="C52" s="22">
        <v>1000000</v>
      </c>
      <c r="K52" s="23"/>
    </row>
    <row r="53" spans="2:11" s="22" customFormat="1" ht="45" x14ac:dyDescent="0.25">
      <c r="B53" s="30" t="s">
        <v>23</v>
      </c>
      <c r="C53" s="30" t="s">
        <v>3</v>
      </c>
      <c r="D53" s="30" t="s">
        <v>2</v>
      </c>
      <c r="E53" s="31" t="s">
        <v>18</v>
      </c>
      <c r="F53" s="31" t="s">
        <v>19</v>
      </c>
      <c r="G53" s="31" t="str">
        <f>MID(G11,1,25)</f>
        <v>DEVENGADO
A SETIEMBRE
(4)</v>
      </c>
      <c r="K53" s="23"/>
    </row>
    <row r="54" spans="2:11" s="22" customFormat="1" x14ac:dyDescent="0.25">
      <c r="B54" s="22" t="s">
        <v>24</v>
      </c>
      <c r="C54" s="39">
        <f>+C47/$C$52</f>
        <v>0.10112</v>
      </c>
      <c r="D54" s="39">
        <f>+D47/$C$52</f>
        <v>0.10112</v>
      </c>
      <c r="E54" s="39">
        <f>+E47/$C$52</f>
        <v>0.10112</v>
      </c>
      <c r="F54" s="39">
        <f>+F47/$C$52</f>
        <v>0</v>
      </c>
      <c r="G54" s="39">
        <f>+G47/$C$52</f>
        <v>0</v>
      </c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C57" s="39"/>
      <c r="D57" s="39"/>
      <c r="E57" s="39"/>
      <c r="F57" s="39"/>
      <c r="G57" s="39"/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  <row r="62" spans="2:11" s="22" customFormat="1" x14ac:dyDescent="0.25">
      <c r="K62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0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3" width="16.140625" style="1" bestFit="1" customWidth="1"/>
    <col min="4" max="5" width="15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62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60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26</v>
      </c>
      <c r="C13" s="41">
        <v>0</v>
      </c>
      <c r="D13" s="41">
        <v>0</v>
      </c>
      <c r="E13" s="62">
        <v>0</v>
      </c>
      <c r="F13" s="62">
        <v>0</v>
      </c>
      <c r="G13" s="41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0</v>
      </c>
    </row>
    <row r="14" spans="1:13" ht="20.100000000000001" customHeight="1" x14ac:dyDescent="0.25">
      <c r="B14" s="25" t="s">
        <v>58</v>
      </c>
      <c r="C14" s="42">
        <v>0</v>
      </c>
      <c r="D14" s="42">
        <v>0</v>
      </c>
      <c r="E14" s="63">
        <v>0</v>
      </c>
      <c r="F14" s="63">
        <v>0</v>
      </c>
      <c r="G14" s="42">
        <v>0</v>
      </c>
      <c r="H14" s="26"/>
      <c r="I14" s="27"/>
      <c r="J14" s="27">
        <f t="shared" ref="J14:J45" si="0">IF(ISERROR(+G14/E14)=TRUE,0,++G14/E14)</f>
        <v>0</v>
      </c>
      <c r="K14" s="27">
        <f t="shared" ref="K14:K45" si="1">IF(ISERROR(+H14/E14)=TRUE,0,++H14/E14)</f>
        <v>0</v>
      </c>
      <c r="L14" s="28">
        <f t="shared" ref="L14:L45" si="2">+D14-G14</f>
        <v>0</v>
      </c>
    </row>
    <row r="15" spans="1:13" ht="20.100000000000001" customHeight="1" x14ac:dyDescent="0.25">
      <c r="B15" s="25" t="s">
        <v>59</v>
      </c>
      <c r="C15" s="42">
        <v>0</v>
      </c>
      <c r="D15" s="42">
        <v>0</v>
      </c>
      <c r="E15" s="63">
        <v>0</v>
      </c>
      <c r="F15" s="63">
        <v>0</v>
      </c>
      <c r="G15" s="42">
        <v>0</v>
      </c>
      <c r="H15" s="26"/>
      <c r="I15" s="27"/>
      <c r="J15" s="27">
        <f t="shared" si="0"/>
        <v>0</v>
      </c>
      <c r="K15" s="27">
        <f t="shared" si="1"/>
        <v>0</v>
      </c>
      <c r="L15" s="28">
        <f t="shared" si="2"/>
        <v>0</v>
      </c>
    </row>
    <row r="16" spans="1:13" ht="20.100000000000001" customHeight="1" x14ac:dyDescent="0.25">
      <c r="B16" s="25" t="s">
        <v>28</v>
      </c>
      <c r="C16" s="42">
        <v>0</v>
      </c>
      <c r="D16" s="42">
        <v>0</v>
      </c>
      <c r="E16" s="63">
        <v>0</v>
      </c>
      <c r="F16" s="63">
        <v>0</v>
      </c>
      <c r="G16" s="42">
        <v>0</v>
      </c>
      <c r="H16" s="26"/>
      <c r="I16" s="27"/>
      <c r="J16" s="27">
        <f t="shared" ref="J16" si="3">IF(ISERROR(+G16/E16)=TRUE,0,++G16/E16)</f>
        <v>0</v>
      </c>
      <c r="K16" s="27">
        <f t="shared" ref="K16" si="4">IF(ISERROR(+H16/E16)=TRUE,0,++H16/E16)</f>
        <v>0</v>
      </c>
      <c r="L16" s="28">
        <f t="shared" ref="L16" si="5">+D16-G16</f>
        <v>0</v>
      </c>
    </row>
    <row r="17" spans="2:12" ht="20.100000000000001" customHeight="1" x14ac:dyDescent="0.25">
      <c r="B17" s="25" t="s">
        <v>29</v>
      </c>
      <c r="C17" s="42">
        <v>0</v>
      </c>
      <c r="D17" s="42">
        <v>0</v>
      </c>
      <c r="E17" s="63">
        <v>0</v>
      </c>
      <c r="F17" s="63">
        <v>0</v>
      </c>
      <c r="G17" s="42">
        <v>0</v>
      </c>
      <c r="H17" s="26"/>
      <c r="I17" s="27"/>
      <c r="J17" s="27">
        <f t="shared" si="0"/>
        <v>0</v>
      </c>
      <c r="K17" s="27">
        <f t="shared" si="1"/>
        <v>0</v>
      </c>
      <c r="L17" s="28">
        <f t="shared" si="2"/>
        <v>0</v>
      </c>
    </row>
    <row r="18" spans="2:12" ht="20.100000000000001" customHeight="1" x14ac:dyDescent="0.25">
      <c r="B18" s="25" t="s">
        <v>30</v>
      </c>
      <c r="C18" s="42">
        <v>0</v>
      </c>
      <c r="D18" s="42">
        <v>0</v>
      </c>
      <c r="E18" s="63">
        <v>0</v>
      </c>
      <c r="F18" s="63">
        <v>0</v>
      </c>
      <c r="G18" s="42">
        <v>0</v>
      </c>
      <c r="H18" s="26"/>
      <c r="I18" s="27"/>
      <c r="J18" s="27">
        <f t="shared" si="0"/>
        <v>0</v>
      </c>
      <c r="K18" s="27">
        <f t="shared" si="1"/>
        <v>0</v>
      </c>
      <c r="L18" s="28">
        <f t="shared" si="2"/>
        <v>0</v>
      </c>
    </row>
    <row r="19" spans="2:12" ht="20.100000000000001" customHeight="1" x14ac:dyDescent="0.25">
      <c r="B19" s="25" t="s">
        <v>31</v>
      </c>
      <c r="C19" s="42">
        <v>0</v>
      </c>
      <c r="D19" s="42">
        <v>0</v>
      </c>
      <c r="E19" s="63">
        <v>0</v>
      </c>
      <c r="F19" s="63">
        <v>0</v>
      </c>
      <c r="G19" s="42">
        <v>0</v>
      </c>
      <c r="H19" s="26"/>
      <c r="I19" s="27"/>
      <c r="J19" s="27">
        <f t="shared" ref="J19" si="6">IF(ISERROR(+G19/E19)=TRUE,0,++G19/E19)</f>
        <v>0</v>
      </c>
      <c r="K19" s="27">
        <f t="shared" ref="K19" si="7">IF(ISERROR(+H19/E19)=TRUE,0,++H19/E19)</f>
        <v>0</v>
      </c>
      <c r="L19" s="28">
        <f t="shared" ref="L19" si="8">+D19-G19</f>
        <v>0</v>
      </c>
    </row>
    <row r="20" spans="2:12" ht="20.100000000000001" customHeight="1" x14ac:dyDescent="0.25">
      <c r="B20" s="25" t="s">
        <v>32</v>
      </c>
      <c r="C20" s="42">
        <v>0</v>
      </c>
      <c r="D20" s="42">
        <v>0</v>
      </c>
      <c r="E20" s="63">
        <v>0</v>
      </c>
      <c r="F20" s="63">
        <v>0</v>
      </c>
      <c r="G20" s="42">
        <v>0</v>
      </c>
      <c r="H20" s="26"/>
      <c r="I20" s="27"/>
      <c r="J20" s="27">
        <f t="shared" si="0"/>
        <v>0</v>
      </c>
      <c r="K20" s="27">
        <f t="shared" si="1"/>
        <v>0</v>
      </c>
      <c r="L20" s="28">
        <f t="shared" si="2"/>
        <v>0</v>
      </c>
    </row>
    <row r="21" spans="2:12" ht="20.100000000000001" customHeight="1" x14ac:dyDescent="0.25">
      <c r="B21" s="25" t="s">
        <v>33</v>
      </c>
      <c r="C21" s="42">
        <v>0</v>
      </c>
      <c r="D21" s="42">
        <v>0</v>
      </c>
      <c r="E21" s="63">
        <v>0</v>
      </c>
      <c r="F21" s="63">
        <v>0</v>
      </c>
      <c r="G21" s="42">
        <v>0</v>
      </c>
      <c r="H21" s="26"/>
      <c r="I21" s="27"/>
      <c r="J21" s="27">
        <f t="shared" si="0"/>
        <v>0</v>
      </c>
      <c r="K21" s="27">
        <f t="shared" si="1"/>
        <v>0</v>
      </c>
      <c r="L21" s="28">
        <f t="shared" si="2"/>
        <v>0</v>
      </c>
    </row>
    <row r="22" spans="2:12" ht="20.100000000000001" customHeight="1" x14ac:dyDescent="0.25">
      <c r="B22" s="25" t="s">
        <v>34</v>
      </c>
      <c r="C22" s="42">
        <v>0</v>
      </c>
      <c r="D22" s="42">
        <v>0</v>
      </c>
      <c r="E22" s="63">
        <v>0</v>
      </c>
      <c r="F22" s="63">
        <v>0</v>
      </c>
      <c r="G22" s="42">
        <v>0</v>
      </c>
      <c r="H22" s="26"/>
      <c r="I22" s="27"/>
      <c r="J22" s="27">
        <f t="shared" si="0"/>
        <v>0</v>
      </c>
      <c r="K22" s="27">
        <f t="shared" si="1"/>
        <v>0</v>
      </c>
      <c r="L22" s="28">
        <f t="shared" si="2"/>
        <v>0</v>
      </c>
    </row>
    <row r="23" spans="2:12" ht="20.100000000000001" customHeight="1" x14ac:dyDescent="0.25">
      <c r="B23" s="25" t="s">
        <v>35</v>
      </c>
      <c r="C23" s="42">
        <v>0</v>
      </c>
      <c r="D23" s="42">
        <v>0</v>
      </c>
      <c r="E23" s="63">
        <v>0</v>
      </c>
      <c r="F23" s="63">
        <v>0</v>
      </c>
      <c r="G23" s="42">
        <v>0</v>
      </c>
      <c r="H23" s="26"/>
      <c r="I23" s="27"/>
      <c r="J23" s="27">
        <f t="shared" si="0"/>
        <v>0</v>
      </c>
      <c r="K23" s="27">
        <f t="shared" si="1"/>
        <v>0</v>
      </c>
      <c r="L23" s="28">
        <f t="shared" si="2"/>
        <v>0</v>
      </c>
    </row>
    <row r="24" spans="2:12" ht="20.100000000000001" customHeight="1" x14ac:dyDescent="0.25">
      <c r="B24" s="25" t="s">
        <v>36</v>
      </c>
      <c r="C24" s="42">
        <v>0</v>
      </c>
      <c r="D24" s="42">
        <v>0</v>
      </c>
      <c r="E24" s="63">
        <v>0</v>
      </c>
      <c r="F24" s="63">
        <v>0</v>
      </c>
      <c r="G24" s="42">
        <v>0</v>
      </c>
      <c r="H24" s="26"/>
      <c r="I24" s="27"/>
      <c r="J24" s="27">
        <f t="shared" si="0"/>
        <v>0</v>
      </c>
      <c r="K24" s="27">
        <f t="shared" si="1"/>
        <v>0</v>
      </c>
      <c r="L24" s="28">
        <f t="shared" si="2"/>
        <v>0</v>
      </c>
    </row>
    <row r="25" spans="2:12" ht="20.100000000000001" customHeight="1" x14ac:dyDescent="0.25">
      <c r="B25" s="25" t="s">
        <v>37</v>
      </c>
      <c r="C25" s="42">
        <v>0</v>
      </c>
      <c r="D25" s="42">
        <v>0</v>
      </c>
      <c r="E25" s="63">
        <v>0</v>
      </c>
      <c r="F25" s="63">
        <v>0</v>
      </c>
      <c r="G25" s="42">
        <v>0</v>
      </c>
      <c r="H25" s="26"/>
      <c r="I25" s="27"/>
      <c r="J25" s="27">
        <f t="shared" si="0"/>
        <v>0</v>
      </c>
      <c r="K25" s="27">
        <f t="shared" si="1"/>
        <v>0</v>
      </c>
      <c r="L25" s="28">
        <f t="shared" si="2"/>
        <v>0</v>
      </c>
    </row>
    <row r="26" spans="2:12" ht="20.100000000000001" customHeight="1" x14ac:dyDescent="0.25">
      <c r="B26" s="25" t="s">
        <v>38</v>
      </c>
      <c r="C26" s="42">
        <v>0</v>
      </c>
      <c r="D26" s="42">
        <v>0</v>
      </c>
      <c r="E26" s="63">
        <v>0</v>
      </c>
      <c r="F26" s="63">
        <v>0</v>
      </c>
      <c r="G26" s="42">
        <v>0</v>
      </c>
      <c r="H26" s="26"/>
      <c r="I26" s="27"/>
      <c r="J26" s="27">
        <f t="shared" si="0"/>
        <v>0</v>
      </c>
      <c r="K26" s="27">
        <f t="shared" si="1"/>
        <v>0</v>
      </c>
      <c r="L26" s="28">
        <f t="shared" si="2"/>
        <v>0</v>
      </c>
    </row>
    <row r="27" spans="2:12" ht="20.100000000000001" customHeight="1" x14ac:dyDescent="0.25">
      <c r="B27" s="25" t="s">
        <v>39</v>
      </c>
      <c r="C27" s="42">
        <v>0</v>
      </c>
      <c r="D27" s="42">
        <v>0</v>
      </c>
      <c r="E27" s="63">
        <v>0</v>
      </c>
      <c r="F27" s="63">
        <v>0</v>
      </c>
      <c r="G27" s="42">
        <v>0</v>
      </c>
      <c r="H27" s="26"/>
      <c r="I27" s="27"/>
      <c r="J27" s="27">
        <f t="shared" si="0"/>
        <v>0</v>
      </c>
      <c r="K27" s="27">
        <f t="shared" si="1"/>
        <v>0</v>
      </c>
      <c r="L27" s="28">
        <f t="shared" si="2"/>
        <v>0</v>
      </c>
    </row>
    <row r="28" spans="2:12" ht="20.100000000000001" customHeight="1" x14ac:dyDescent="0.25">
      <c r="B28" s="25" t="s">
        <v>40</v>
      </c>
      <c r="C28" s="42">
        <v>0</v>
      </c>
      <c r="D28" s="42">
        <v>0</v>
      </c>
      <c r="E28" s="63">
        <v>0</v>
      </c>
      <c r="F28" s="63">
        <v>0</v>
      </c>
      <c r="G28" s="42">
        <v>0</v>
      </c>
      <c r="H28" s="26"/>
      <c r="I28" s="27"/>
      <c r="J28" s="27">
        <f t="shared" si="0"/>
        <v>0</v>
      </c>
      <c r="K28" s="27">
        <f t="shared" si="1"/>
        <v>0</v>
      </c>
      <c r="L28" s="28">
        <f t="shared" si="2"/>
        <v>0</v>
      </c>
    </row>
    <row r="29" spans="2:12" ht="20.100000000000001" customHeight="1" x14ac:dyDescent="0.25">
      <c r="B29" s="25" t="s">
        <v>41</v>
      </c>
      <c r="C29" s="42">
        <v>0</v>
      </c>
      <c r="D29" s="42">
        <v>0</v>
      </c>
      <c r="E29" s="63">
        <v>0</v>
      </c>
      <c r="F29" s="63">
        <v>0</v>
      </c>
      <c r="G29" s="42">
        <v>0</v>
      </c>
      <c r="H29" s="26"/>
      <c r="I29" s="27"/>
      <c r="J29" s="27">
        <f t="shared" si="0"/>
        <v>0</v>
      </c>
      <c r="K29" s="27">
        <f t="shared" si="1"/>
        <v>0</v>
      </c>
      <c r="L29" s="28">
        <f t="shared" si="2"/>
        <v>0</v>
      </c>
    </row>
    <row r="30" spans="2:12" ht="20.100000000000001" customHeight="1" x14ac:dyDescent="0.25">
      <c r="B30" s="25" t="s">
        <v>42</v>
      </c>
      <c r="C30" s="42">
        <v>0</v>
      </c>
      <c r="D30" s="42">
        <v>0</v>
      </c>
      <c r="E30" s="63">
        <v>0</v>
      </c>
      <c r="F30" s="63">
        <v>0</v>
      </c>
      <c r="G30" s="42">
        <v>0</v>
      </c>
      <c r="H30" s="26"/>
      <c r="I30" s="27"/>
      <c r="J30" s="27">
        <f t="shared" si="0"/>
        <v>0</v>
      </c>
      <c r="K30" s="27">
        <f t="shared" si="1"/>
        <v>0</v>
      </c>
      <c r="L30" s="28">
        <f t="shared" si="2"/>
        <v>0</v>
      </c>
    </row>
    <row r="31" spans="2:12" ht="20.100000000000001" customHeight="1" x14ac:dyDescent="0.25">
      <c r="B31" s="25" t="s">
        <v>43</v>
      </c>
      <c r="C31" s="42">
        <v>0</v>
      </c>
      <c r="D31" s="42">
        <v>0</v>
      </c>
      <c r="E31" s="63">
        <v>0</v>
      </c>
      <c r="F31" s="63">
        <v>0</v>
      </c>
      <c r="G31" s="42">
        <v>0</v>
      </c>
      <c r="H31" s="26"/>
      <c r="I31" s="27"/>
      <c r="J31" s="27">
        <f t="shared" si="0"/>
        <v>0</v>
      </c>
      <c r="K31" s="27">
        <f t="shared" si="1"/>
        <v>0</v>
      </c>
      <c r="L31" s="28">
        <f t="shared" si="2"/>
        <v>0</v>
      </c>
    </row>
    <row r="32" spans="2:12" ht="20.100000000000001" customHeight="1" x14ac:dyDescent="0.25">
      <c r="B32" s="25" t="s">
        <v>44</v>
      </c>
      <c r="C32" s="42">
        <v>0</v>
      </c>
      <c r="D32" s="42">
        <v>0</v>
      </c>
      <c r="E32" s="63">
        <v>0</v>
      </c>
      <c r="F32" s="63">
        <v>0</v>
      </c>
      <c r="G32" s="42">
        <v>0</v>
      </c>
      <c r="H32" s="26"/>
      <c r="I32" s="27"/>
      <c r="J32" s="27">
        <f t="shared" si="0"/>
        <v>0</v>
      </c>
      <c r="K32" s="27">
        <f t="shared" si="1"/>
        <v>0</v>
      </c>
      <c r="L32" s="28">
        <f t="shared" si="2"/>
        <v>0</v>
      </c>
    </row>
    <row r="33" spans="2:12" ht="20.100000000000001" customHeight="1" x14ac:dyDescent="0.25">
      <c r="B33" s="25" t="s">
        <v>45</v>
      </c>
      <c r="C33" s="42">
        <v>0</v>
      </c>
      <c r="D33" s="42">
        <v>0</v>
      </c>
      <c r="E33" s="63">
        <v>0</v>
      </c>
      <c r="F33" s="63">
        <v>0</v>
      </c>
      <c r="G33" s="42">
        <v>0</v>
      </c>
      <c r="H33" s="26"/>
      <c r="I33" s="27"/>
      <c r="J33" s="27">
        <f t="shared" si="0"/>
        <v>0</v>
      </c>
      <c r="K33" s="27">
        <f t="shared" si="1"/>
        <v>0</v>
      </c>
      <c r="L33" s="28">
        <f t="shared" si="2"/>
        <v>0</v>
      </c>
    </row>
    <row r="34" spans="2:12" ht="20.100000000000001" customHeight="1" x14ac:dyDescent="0.25">
      <c r="B34" s="25" t="s">
        <v>46</v>
      </c>
      <c r="C34" s="42">
        <v>0</v>
      </c>
      <c r="D34" s="42">
        <v>0</v>
      </c>
      <c r="E34" s="63">
        <v>0</v>
      </c>
      <c r="F34" s="63">
        <v>0</v>
      </c>
      <c r="G34" s="42">
        <v>0</v>
      </c>
      <c r="H34" s="26"/>
      <c r="I34" s="27"/>
      <c r="J34" s="27">
        <f t="shared" si="0"/>
        <v>0</v>
      </c>
      <c r="K34" s="27">
        <f t="shared" si="1"/>
        <v>0</v>
      </c>
      <c r="L34" s="28">
        <f t="shared" si="2"/>
        <v>0</v>
      </c>
    </row>
    <row r="35" spans="2:12" ht="20.100000000000001" customHeight="1" x14ac:dyDescent="0.25">
      <c r="B35" s="25" t="s">
        <v>47</v>
      </c>
      <c r="C35" s="42">
        <v>0</v>
      </c>
      <c r="D35" s="42">
        <v>0</v>
      </c>
      <c r="E35" s="63">
        <v>0</v>
      </c>
      <c r="F35" s="63">
        <v>0</v>
      </c>
      <c r="G35" s="42">
        <v>0</v>
      </c>
      <c r="H35" s="26"/>
      <c r="I35" s="27"/>
      <c r="J35" s="27">
        <f t="shared" si="0"/>
        <v>0</v>
      </c>
      <c r="K35" s="27">
        <f t="shared" si="1"/>
        <v>0</v>
      </c>
      <c r="L35" s="28">
        <f t="shared" si="2"/>
        <v>0</v>
      </c>
    </row>
    <row r="36" spans="2:12" ht="20.100000000000001" customHeight="1" x14ac:dyDescent="0.25">
      <c r="B36" s="25" t="s">
        <v>48</v>
      </c>
      <c r="C36" s="42">
        <v>0</v>
      </c>
      <c r="D36" s="42">
        <v>0</v>
      </c>
      <c r="E36" s="63">
        <v>0</v>
      </c>
      <c r="F36" s="63">
        <v>0</v>
      </c>
      <c r="G36" s="42">
        <v>0</v>
      </c>
      <c r="H36" s="26"/>
      <c r="I36" s="27"/>
      <c r="J36" s="27">
        <f t="shared" si="0"/>
        <v>0</v>
      </c>
      <c r="K36" s="27">
        <f t="shared" si="1"/>
        <v>0</v>
      </c>
      <c r="L36" s="28">
        <f t="shared" si="2"/>
        <v>0</v>
      </c>
    </row>
    <row r="37" spans="2:12" ht="20.100000000000001" customHeight="1" x14ac:dyDescent="0.25">
      <c r="B37" s="25" t="s">
        <v>49</v>
      </c>
      <c r="C37" s="42">
        <v>0</v>
      </c>
      <c r="D37" s="42">
        <v>0</v>
      </c>
      <c r="E37" s="63">
        <v>0</v>
      </c>
      <c r="F37" s="63">
        <v>0</v>
      </c>
      <c r="G37" s="42">
        <v>0</v>
      </c>
      <c r="H37" s="26"/>
      <c r="I37" s="27"/>
      <c r="J37" s="27">
        <f t="shared" si="0"/>
        <v>0</v>
      </c>
      <c r="K37" s="27">
        <f t="shared" si="1"/>
        <v>0</v>
      </c>
      <c r="L37" s="28">
        <f t="shared" si="2"/>
        <v>0</v>
      </c>
    </row>
    <row r="38" spans="2:12" ht="20.100000000000001" customHeight="1" x14ac:dyDescent="0.25">
      <c r="B38" s="25" t="s">
        <v>50</v>
      </c>
      <c r="C38" s="42">
        <v>0</v>
      </c>
      <c r="D38" s="42">
        <v>0</v>
      </c>
      <c r="E38" s="63">
        <v>0</v>
      </c>
      <c r="F38" s="63">
        <v>0</v>
      </c>
      <c r="G38" s="42">
        <v>0</v>
      </c>
      <c r="H38" s="26"/>
      <c r="I38" s="27"/>
      <c r="J38" s="13">
        <f t="shared" si="0"/>
        <v>0</v>
      </c>
      <c r="K38" s="13">
        <f t="shared" si="1"/>
        <v>0</v>
      </c>
      <c r="L38" s="15">
        <f t="shared" si="2"/>
        <v>0</v>
      </c>
    </row>
    <row r="39" spans="2:12" ht="20.100000000000001" customHeight="1" x14ac:dyDescent="0.25">
      <c r="B39" s="25" t="s">
        <v>51</v>
      </c>
      <c r="C39" s="42">
        <v>0</v>
      </c>
      <c r="D39" s="42">
        <v>0</v>
      </c>
      <c r="E39" s="63">
        <v>0</v>
      </c>
      <c r="F39" s="63">
        <v>0</v>
      </c>
      <c r="G39" s="42">
        <v>0</v>
      </c>
      <c r="H39" s="26"/>
      <c r="I39" s="27"/>
      <c r="J39" s="13">
        <f t="shared" si="0"/>
        <v>0</v>
      </c>
      <c r="K39" s="13">
        <f t="shared" si="1"/>
        <v>0</v>
      </c>
      <c r="L39" s="15">
        <f t="shared" si="2"/>
        <v>0</v>
      </c>
    </row>
    <row r="40" spans="2:12" ht="20.100000000000001" customHeight="1" x14ac:dyDescent="0.25">
      <c r="B40" s="25" t="s">
        <v>52</v>
      </c>
      <c r="C40" s="42">
        <v>0</v>
      </c>
      <c r="D40" s="42">
        <v>0</v>
      </c>
      <c r="E40" s="63">
        <v>0</v>
      </c>
      <c r="F40" s="63">
        <v>0</v>
      </c>
      <c r="G40" s="42">
        <v>0</v>
      </c>
      <c r="H40" s="26"/>
      <c r="I40" s="27"/>
      <c r="J40" s="13">
        <f t="shared" ref="J40:J41" si="9">IF(ISERROR(+G40/E40)=TRUE,0,++G40/E40)</f>
        <v>0</v>
      </c>
      <c r="K40" s="13">
        <f t="shared" ref="K40:K41" si="10">IF(ISERROR(+H40/E40)=TRUE,0,++H40/E40)</f>
        <v>0</v>
      </c>
      <c r="L40" s="15">
        <f t="shared" ref="L40:L41" si="11">+D40-G40</f>
        <v>0</v>
      </c>
    </row>
    <row r="41" spans="2:12" ht="20.100000000000001" customHeight="1" x14ac:dyDescent="0.25">
      <c r="B41" s="25" t="s">
        <v>53</v>
      </c>
      <c r="C41" s="42">
        <v>0</v>
      </c>
      <c r="D41" s="42">
        <v>0</v>
      </c>
      <c r="E41" s="63">
        <v>0</v>
      </c>
      <c r="F41" s="63">
        <v>0</v>
      </c>
      <c r="G41" s="42">
        <v>0</v>
      </c>
      <c r="H41" s="26"/>
      <c r="I41" s="27"/>
      <c r="J41" s="13">
        <f t="shared" si="9"/>
        <v>0</v>
      </c>
      <c r="K41" s="13">
        <f t="shared" si="10"/>
        <v>0</v>
      </c>
      <c r="L41" s="15">
        <f t="shared" si="11"/>
        <v>0</v>
      </c>
    </row>
    <row r="42" spans="2:12" ht="20.100000000000001" customHeight="1" x14ac:dyDescent="0.25">
      <c r="B42" s="25" t="s">
        <v>54</v>
      </c>
      <c r="C42" s="42">
        <v>0</v>
      </c>
      <c r="D42" s="42">
        <v>0</v>
      </c>
      <c r="E42" s="63">
        <v>0</v>
      </c>
      <c r="F42" s="63">
        <v>0</v>
      </c>
      <c r="G42" s="42">
        <v>0</v>
      </c>
      <c r="H42" s="26"/>
      <c r="I42" s="27"/>
      <c r="J42" s="13">
        <f t="shared" si="0"/>
        <v>0</v>
      </c>
      <c r="K42" s="13">
        <f t="shared" si="1"/>
        <v>0</v>
      </c>
      <c r="L42" s="15">
        <f t="shared" si="2"/>
        <v>0</v>
      </c>
    </row>
    <row r="43" spans="2:12" ht="20.100000000000001" customHeight="1" x14ac:dyDescent="0.25">
      <c r="B43" s="25" t="s">
        <v>55</v>
      </c>
      <c r="C43" s="42">
        <v>0</v>
      </c>
      <c r="D43" s="42">
        <v>0</v>
      </c>
      <c r="E43" s="63">
        <v>0</v>
      </c>
      <c r="F43" s="63">
        <v>0</v>
      </c>
      <c r="G43" s="42">
        <v>0</v>
      </c>
      <c r="H43" s="26"/>
      <c r="I43" s="27"/>
      <c r="J43" s="13">
        <f t="shared" ref="J43" si="12">IF(ISERROR(+G43/E43)=TRUE,0,++G43/E43)</f>
        <v>0</v>
      </c>
      <c r="K43" s="13">
        <f t="shared" ref="K43" si="13">IF(ISERROR(+H43/E43)=TRUE,0,++H43/E43)</f>
        <v>0</v>
      </c>
      <c r="L43" s="15">
        <f t="shared" ref="L43" si="14">+D43-G43</f>
        <v>0</v>
      </c>
    </row>
    <row r="44" spans="2:12" ht="20.100000000000001" customHeight="1" x14ac:dyDescent="0.25">
      <c r="B44" s="7" t="s">
        <v>56</v>
      </c>
      <c r="C44" s="42">
        <v>0</v>
      </c>
      <c r="D44" s="42">
        <v>0</v>
      </c>
      <c r="E44" s="63">
        <v>0</v>
      </c>
      <c r="F44" s="64">
        <v>0</v>
      </c>
      <c r="G44" s="43">
        <v>0</v>
      </c>
      <c r="H44" s="9"/>
      <c r="I44" s="13"/>
      <c r="J44" s="13">
        <f t="shared" si="0"/>
        <v>0</v>
      </c>
      <c r="K44" s="13">
        <f t="shared" si="1"/>
        <v>0</v>
      </c>
      <c r="L44" s="15">
        <f t="shared" si="2"/>
        <v>0</v>
      </c>
    </row>
    <row r="45" spans="2:12" ht="20.100000000000001" customHeight="1" x14ac:dyDescent="0.25">
      <c r="B45" s="7" t="s">
        <v>57</v>
      </c>
      <c r="C45" s="42">
        <v>744088219</v>
      </c>
      <c r="D45" s="42">
        <v>744088219</v>
      </c>
      <c r="E45" s="64">
        <v>706088219</v>
      </c>
      <c r="F45" s="64">
        <v>90771028.999999985</v>
      </c>
      <c r="G45" s="43">
        <v>44375978.679999992</v>
      </c>
      <c r="H45" s="9"/>
      <c r="I45" s="13">
        <f>IF(ISERROR(+#REF!/E45)=TRUE,0,++#REF!/E45)</f>
        <v>0</v>
      </c>
      <c r="J45" s="13">
        <f t="shared" si="0"/>
        <v>6.2847640685533085E-2</v>
      </c>
      <c r="K45" s="13">
        <f t="shared" si="1"/>
        <v>0</v>
      </c>
      <c r="L45" s="15">
        <f t="shared" si="2"/>
        <v>699712240.32000005</v>
      </c>
    </row>
    <row r="46" spans="2:12" ht="23.25" customHeight="1" x14ac:dyDescent="0.25">
      <c r="B46" s="52" t="s">
        <v>4</v>
      </c>
      <c r="C46" s="65">
        <f t="shared" ref="C46:H46" si="15">SUM(C13:C45)</f>
        <v>744088219</v>
      </c>
      <c r="D46" s="65">
        <f t="shared" si="15"/>
        <v>744088219</v>
      </c>
      <c r="E46" s="65">
        <f t="shared" si="15"/>
        <v>706088219</v>
      </c>
      <c r="F46" s="65">
        <f t="shared" si="15"/>
        <v>90771028.999999985</v>
      </c>
      <c r="G46" s="65">
        <f t="shared" si="15"/>
        <v>44375978.679999992</v>
      </c>
      <c r="H46" s="53">
        <f t="shared" si="15"/>
        <v>0</v>
      </c>
      <c r="I46" s="54">
        <f>IF(ISERROR(+#REF!/E46)=TRUE,0,++#REF!/E46)</f>
        <v>0</v>
      </c>
      <c r="J46" s="54">
        <f>IF(ISERROR(+G46/E46)=TRUE,0,++G46/E46)</f>
        <v>6.2847640685533085E-2</v>
      </c>
      <c r="K46" s="54">
        <f>IF(ISERROR(+H46/E46)=TRUE,0,++H46/E46)</f>
        <v>0</v>
      </c>
      <c r="L46" s="55">
        <f>SUM(L13:L45)</f>
        <v>699712240.32000005</v>
      </c>
    </row>
    <row r="47" spans="2:12" x14ac:dyDescent="0.2">
      <c r="B47" s="11" t="s">
        <v>63</v>
      </c>
    </row>
    <row r="48" spans="2:12" s="20" customFormat="1" x14ac:dyDescent="0.25">
      <c r="K48" s="24"/>
    </row>
    <row r="49" spans="2:11" s="20" customFormat="1" x14ac:dyDescent="0.25">
      <c r="K49" s="24"/>
    </row>
    <row r="50" spans="2:11" s="22" customFormat="1" x14ac:dyDescent="0.25">
      <c r="K50" s="23"/>
    </row>
    <row r="51" spans="2:11" s="22" customFormat="1" x14ac:dyDescent="0.25">
      <c r="B51" s="22">
        <v>1000000</v>
      </c>
      <c r="K51" s="23"/>
    </row>
    <row r="52" spans="2:11" s="22" customFormat="1" ht="45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25</v>
      </c>
      <c r="G52" s="31" t="str">
        <f>MID(G11,1,25)</f>
        <v>DEVENGADO
A SETIEMBRE
(4)</v>
      </c>
      <c r="K52" s="23"/>
    </row>
    <row r="53" spans="2:11" s="22" customFormat="1" x14ac:dyDescent="0.25">
      <c r="B53" s="22" t="s">
        <v>24</v>
      </c>
      <c r="C53" s="39">
        <f>+C46/$B$51</f>
        <v>744.08821899999998</v>
      </c>
      <c r="D53" s="39">
        <f t="shared" ref="D53:G53" si="16">+D46/$B$51</f>
        <v>744.08821899999998</v>
      </c>
      <c r="E53" s="39">
        <f t="shared" si="16"/>
        <v>706.08821899999998</v>
      </c>
      <c r="F53" s="39">
        <f t="shared" si="16"/>
        <v>90.771028999999984</v>
      </c>
      <c r="G53" s="39">
        <f t="shared" si="16"/>
        <v>44.375978679999996</v>
      </c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59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76.855468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62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60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17" t="s">
        <v>26</v>
      </c>
      <c r="C13" s="44">
        <v>0</v>
      </c>
      <c r="D13" s="44">
        <v>510612</v>
      </c>
      <c r="E13" s="60">
        <v>493260</v>
      </c>
      <c r="F13" s="60">
        <v>491197.60000000003</v>
      </c>
      <c r="G13" s="41">
        <v>486134.88000000006</v>
      </c>
      <c r="H13" s="8"/>
      <c r="I13" s="12">
        <f>IF(ISERROR(+#REF!/E13)=TRUE,0,++#REF!/E13)</f>
        <v>0</v>
      </c>
      <c r="J13" s="12">
        <f>IF(ISERROR(+G13/E13)=TRUE,0,++G13/E13)</f>
        <v>0.98555504196569776</v>
      </c>
      <c r="K13" s="12">
        <f>IF(ISERROR(+H13/E13)=TRUE,0,++H13/E13)</f>
        <v>0</v>
      </c>
      <c r="L13" s="14">
        <f>+D13-G13</f>
        <v>24477.119999999937</v>
      </c>
    </row>
    <row r="14" spans="1:13" ht="20.100000000000001" customHeight="1" x14ac:dyDescent="0.25">
      <c r="B14" s="29" t="s">
        <v>58</v>
      </c>
      <c r="C14" s="45">
        <v>0</v>
      </c>
      <c r="D14" s="45">
        <v>2996112</v>
      </c>
      <c r="E14" s="61">
        <v>2996112</v>
      </c>
      <c r="F14" s="61">
        <v>1960056.84</v>
      </c>
      <c r="G14" s="42">
        <v>1080940.48</v>
      </c>
      <c r="H14" s="26"/>
      <c r="I14" s="27"/>
      <c r="J14" s="27">
        <f t="shared" ref="J14:J41" si="0">IF(ISERROR(+G14/E14)=TRUE,0,++G14/E14)</f>
        <v>0.36078106559434359</v>
      </c>
      <c r="K14" s="27">
        <f t="shared" ref="K14:K41" si="1">IF(ISERROR(+H14/E14)=TRUE,0,++H14/E14)</f>
        <v>0</v>
      </c>
      <c r="L14" s="28">
        <f t="shared" ref="L14:L41" si="2">+D14-G14</f>
        <v>1915171.52</v>
      </c>
    </row>
    <row r="15" spans="1:13" ht="20.100000000000001" customHeight="1" x14ac:dyDescent="0.25">
      <c r="B15" s="29" t="s">
        <v>59</v>
      </c>
      <c r="C15" s="45">
        <v>0</v>
      </c>
      <c r="D15" s="45">
        <v>10970923</v>
      </c>
      <c r="E15" s="61">
        <v>10440482</v>
      </c>
      <c r="F15" s="61">
        <v>9019750.0500000007</v>
      </c>
      <c r="G15" s="42">
        <v>8265517.4100000011</v>
      </c>
      <c r="H15" s="26"/>
      <c r="I15" s="27"/>
      <c r="J15" s="27">
        <f t="shared" si="0"/>
        <v>0.79167967628314484</v>
      </c>
      <c r="K15" s="27">
        <f t="shared" si="1"/>
        <v>0</v>
      </c>
      <c r="L15" s="28">
        <f t="shared" si="2"/>
        <v>2705405.5899999989</v>
      </c>
    </row>
    <row r="16" spans="1:13" ht="20.100000000000001" customHeight="1" x14ac:dyDescent="0.25">
      <c r="B16" s="29" t="s">
        <v>27</v>
      </c>
      <c r="C16" s="45">
        <v>0</v>
      </c>
      <c r="D16" s="45">
        <v>15114210</v>
      </c>
      <c r="E16" s="61">
        <v>13657663</v>
      </c>
      <c r="F16" s="61">
        <v>11747359.630000001</v>
      </c>
      <c r="G16" s="42">
        <v>11093136.230000002</v>
      </c>
      <c r="H16" s="26"/>
      <c r="I16" s="27"/>
      <c r="J16" s="27">
        <f t="shared" si="0"/>
        <v>0.81222799464300754</v>
      </c>
      <c r="K16" s="27">
        <f t="shared" si="1"/>
        <v>0</v>
      </c>
      <c r="L16" s="28">
        <f t="shared" si="2"/>
        <v>4021073.7699999977</v>
      </c>
    </row>
    <row r="17" spans="2:12" ht="20.100000000000001" customHeight="1" x14ac:dyDescent="0.25">
      <c r="B17" s="29" t="s">
        <v>28</v>
      </c>
      <c r="C17" s="45">
        <v>0</v>
      </c>
      <c r="D17" s="45">
        <v>2774228</v>
      </c>
      <c r="E17" s="61">
        <v>2774228</v>
      </c>
      <c r="F17" s="61">
        <v>2503675.7600000002</v>
      </c>
      <c r="G17" s="42">
        <v>2294554.4699999997</v>
      </c>
      <c r="H17" s="26"/>
      <c r="I17" s="27"/>
      <c r="J17" s="27">
        <f t="shared" si="0"/>
        <v>0.82709657245186763</v>
      </c>
      <c r="K17" s="27">
        <f t="shared" si="1"/>
        <v>0</v>
      </c>
      <c r="L17" s="28">
        <f t="shared" si="2"/>
        <v>479673.53000000026</v>
      </c>
    </row>
    <row r="18" spans="2:12" ht="20.100000000000001" customHeight="1" x14ac:dyDescent="0.25">
      <c r="B18" s="29" t="s">
        <v>29</v>
      </c>
      <c r="C18" s="45">
        <v>0</v>
      </c>
      <c r="D18" s="45">
        <v>39452527</v>
      </c>
      <c r="E18" s="61">
        <v>38285005</v>
      </c>
      <c r="F18" s="61">
        <v>35304229.920000002</v>
      </c>
      <c r="G18" s="42">
        <v>31032281.000000004</v>
      </c>
      <c r="H18" s="26"/>
      <c r="I18" s="27"/>
      <c r="J18" s="27">
        <f t="shared" si="0"/>
        <v>0.81055966951029534</v>
      </c>
      <c r="K18" s="27">
        <f t="shared" si="1"/>
        <v>0</v>
      </c>
      <c r="L18" s="28">
        <f t="shared" si="2"/>
        <v>8420245.9999999963</v>
      </c>
    </row>
    <row r="19" spans="2:12" ht="20.100000000000001" customHeight="1" x14ac:dyDescent="0.25">
      <c r="B19" s="29" t="s">
        <v>30</v>
      </c>
      <c r="C19" s="45">
        <v>0</v>
      </c>
      <c r="D19" s="45">
        <v>25247259</v>
      </c>
      <c r="E19" s="61">
        <v>25173516</v>
      </c>
      <c r="F19" s="61">
        <v>23154295.929999996</v>
      </c>
      <c r="G19" s="42">
        <v>19446382.109999996</v>
      </c>
      <c r="H19" s="26"/>
      <c r="I19" s="27"/>
      <c r="J19" s="27">
        <f t="shared" si="0"/>
        <v>0.77249368383820505</v>
      </c>
      <c r="K19" s="27">
        <f t="shared" si="1"/>
        <v>0</v>
      </c>
      <c r="L19" s="28">
        <f t="shared" si="2"/>
        <v>5800876.8900000043</v>
      </c>
    </row>
    <row r="20" spans="2:12" ht="20.100000000000001" customHeight="1" x14ac:dyDescent="0.25">
      <c r="B20" s="29" t="s">
        <v>31</v>
      </c>
      <c r="C20" s="45">
        <v>0</v>
      </c>
      <c r="D20" s="45">
        <v>38905365</v>
      </c>
      <c r="E20" s="61">
        <v>38578986</v>
      </c>
      <c r="F20" s="61">
        <v>34500528.939999998</v>
      </c>
      <c r="G20" s="42">
        <v>28552095.240000002</v>
      </c>
      <c r="H20" s="26"/>
      <c r="I20" s="27"/>
      <c r="J20" s="27">
        <f t="shared" si="0"/>
        <v>0.74009449704043551</v>
      </c>
      <c r="K20" s="27">
        <f t="shared" si="1"/>
        <v>0</v>
      </c>
      <c r="L20" s="28">
        <f t="shared" si="2"/>
        <v>10353269.759999998</v>
      </c>
    </row>
    <row r="21" spans="2:12" ht="20.100000000000001" customHeight="1" x14ac:dyDescent="0.25">
      <c r="B21" s="29" t="s">
        <v>32</v>
      </c>
      <c r="C21" s="45">
        <v>0</v>
      </c>
      <c r="D21" s="45">
        <v>7243828</v>
      </c>
      <c r="E21" s="61">
        <v>7229190</v>
      </c>
      <c r="F21" s="61">
        <v>5667680.96</v>
      </c>
      <c r="G21" s="42">
        <v>4693331.8500000006</v>
      </c>
      <c r="H21" s="26"/>
      <c r="I21" s="27"/>
      <c r="J21" s="27">
        <f t="shared" si="0"/>
        <v>0.64921960136612822</v>
      </c>
      <c r="K21" s="27">
        <f t="shared" si="1"/>
        <v>0</v>
      </c>
      <c r="L21" s="28">
        <f t="shared" si="2"/>
        <v>2550496.1499999994</v>
      </c>
    </row>
    <row r="22" spans="2:12" ht="20.100000000000001" customHeight="1" x14ac:dyDescent="0.25">
      <c r="B22" s="29" t="s">
        <v>33</v>
      </c>
      <c r="C22" s="45">
        <v>0</v>
      </c>
      <c r="D22" s="45">
        <v>11069822</v>
      </c>
      <c r="E22" s="61">
        <v>11069822</v>
      </c>
      <c r="F22" s="61">
        <v>9430761.3600000013</v>
      </c>
      <c r="G22" s="42">
        <v>7558730.0999999996</v>
      </c>
      <c r="H22" s="26"/>
      <c r="I22" s="27"/>
      <c r="J22" s="27">
        <f t="shared" si="0"/>
        <v>0.68282309327105706</v>
      </c>
      <c r="K22" s="27">
        <f t="shared" si="1"/>
        <v>0</v>
      </c>
      <c r="L22" s="28">
        <f t="shared" si="2"/>
        <v>3511091.9000000004</v>
      </c>
    </row>
    <row r="23" spans="2:12" ht="20.100000000000001" customHeight="1" x14ac:dyDescent="0.25">
      <c r="B23" s="29" t="s">
        <v>34</v>
      </c>
      <c r="C23" s="45">
        <v>0</v>
      </c>
      <c r="D23" s="45">
        <v>48269937</v>
      </c>
      <c r="E23" s="61">
        <v>48075484</v>
      </c>
      <c r="F23" s="61">
        <v>41733966.649999991</v>
      </c>
      <c r="G23" s="42">
        <v>37932273.469999991</v>
      </c>
      <c r="H23" s="26"/>
      <c r="I23" s="27"/>
      <c r="J23" s="27">
        <f t="shared" si="0"/>
        <v>0.78901490560136622</v>
      </c>
      <c r="K23" s="27">
        <f t="shared" si="1"/>
        <v>0</v>
      </c>
      <c r="L23" s="28">
        <f t="shared" si="2"/>
        <v>10337663.530000009</v>
      </c>
    </row>
    <row r="24" spans="2:12" ht="20.100000000000001" customHeight="1" x14ac:dyDescent="0.25">
      <c r="B24" s="29" t="s">
        <v>35</v>
      </c>
      <c r="C24" s="45">
        <v>0</v>
      </c>
      <c r="D24" s="45">
        <v>43125073</v>
      </c>
      <c r="E24" s="61">
        <v>41630407</v>
      </c>
      <c r="F24" s="61">
        <v>35441554.779999994</v>
      </c>
      <c r="G24" s="42">
        <v>31663469.210000008</v>
      </c>
      <c r="H24" s="26"/>
      <c r="I24" s="27"/>
      <c r="J24" s="27">
        <f t="shared" si="0"/>
        <v>0.76058514657327292</v>
      </c>
      <c r="K24" s="27">
        <f t="shared" si="1"/>
        <v>0</v>
      </c>
      <c r="L24" s="28">
        <f t="shared" si="2"/>
        <v>11461603.789999992</v>
      </c>
    </row>
    <row r="25" spans="2:12" ht="20.100000000000001" customHeight="1" x14ac:dyDescent="0.25">
      <c r="B25" s="29" t="s">
        <v>36</v>
      </c>
      <c r="C25" s="45">
        <v>0</v>
      </c>
      <c r="D25" s="45">
        <v>42213165</v>
      </c>
      <c r="E25" s="61">
        <v>41469351</v>
      </c>
      <c r="F25" s="61">
        <v>36906589.929999992</v>
      </c>
      <c r="G25" s="42">
        <v>29447476.820000011</v>
      </c>
      <c r="H25" s="26"/>
      <c r="I25" s="27"/>
      <c r="J25" s="27">
        <f t="shared" si="0"/>
        <v>0.71010218655218427</v>
      </c>
      <c r="K25" s="27">
        <f t="shared" si="1"/>
        <v>0</v>
      </c>
      <c r="L25" s="28">
        <f t="shared" si="2"/>
        <v>12765688.179999989</v>
      </c>
    </row>
    <row r="26" spans="2:12" ht="20.100000000000001" customHeight="1" x14ac:dyDescent="0.25">
      <c r="B26" s="29" t="s">
        <v>37</v>
      </c>
      <c r="C26" s="45">
        <v>0</v>
      </c>
      <c r="D26" s="45">
        <v>39109542</v>
      </c>
      <c r="E26" s="61">
        <v>38975062</v>
      </c>
      <c r="F26" s="61">
        <v>34881188.650000006</v>
      </c>
      <c r="G26" s="42">
        <v>28853406.259999994</v>
      </c>
      <c r="H26" s="26"/>
      <c r="I26" s="27"/>
      <c r="J26" s="27">
        <f t="shared" si="0"/>
        <v>0.74030430689244298</v>
      </c>
      <c r="K26" s="27">
        <f t="shared" si="1"/>
        <v>0</v>
      </c>
      <c r="L26" s="28">
        <f t="shared" si="2"/>
        <v>10256135.740000006</v>
      </c>
    </row>
    <row r="27" spans="2:12" ht="20.100000000000001" customHeight="1" x14ac:dyDescent="0.25">
      <c r="B27" s="29" t="s">
        <v>38</v>
      </c>
      <c r="C27" s="45">
        <v>0</v>
      </c>
      <c r="D27" s="45">
        <v>12458934</v>
      </c>
      <c r="E27" s="61">
        <v>12498600</v>
      </c>
      <c r="F27" s="61">
        <v>11472050.199999997</v>
      </c>
      <c r="G27" s="42">
        <v>8875323.2299999986</v>
      </c>
      <c r="H27" s="26"/>
      <c r="I27" s="27"/>
      <c r="J27" s="27">
        <f t="shared" si="0"/>
        <v>0.71010539020370267</v>
      </c>
      <c r="K27" s="27">
        <f t="shared" si="1"/>
        <v>0</v>
      </c>
      <c r="L27" s="28">
        <f t="shared" si="2"/>
        <v>3583610.7700000014</v>
      </c>
    </row>
    <row r="28" spans="2:12" ht="20.100000000000001" customHeight="1" x14ac:dyDescent="0.25">
      <c r="B28" s="29" t="s">
        <v>39</v>
      </c>
      <c r="C28" s="45">
        <v>0</v>
      </c>
      <c r="D28" s="45">
        <v>10157347</v>
      </c>
      <c r="E28" s="61">
        <v>10157347</v>
      </c>
      <c r="F28" s="61">
        <v>8755866.5999999996</v>
      </c>
      <c r="G28" s="42">
        <v>6922839.6599999992</v>
      </c>
      <c r="H28" s="26"/>
      <c r="I28" s="27"/>
      <c r="J28" s="27">
        <f t="shared" si="0"/>
        <v>0.68155982659645276</v>
      </c>
      <c r="K28" s="27">
        <f t="shared" si="1"/>
        <v>0</v>
      </c>
      <c r="L28" s="28">
        <f t="shared" si="2"/>
        <v>3234507.3400000008</v>
      </c>
    </row>
    <row r="29" spans="2:12" ht="20.100000000000001" customHeight="1" x14ac:dyDescent="0.25">
      <c r="B29" s="29" t="s">
        <v>40</v>
      </c>
      <c r="C29" s="45">
        <v>0</v>
      </c>
      <c r="D29" s="45">
        <v>5812749</v>
      </c>
      <c r="E29" s="61">
        <v>5801966</v>
      </c>
      <c r="F29" s="61">
        <v>5242627.1899999995</v>
      </c>
      <c r="G29" s="42">
        <v>4447971.3</v>
      </c>
      <c r="H29" s="26"/>
      <c r="I29" s="27"/>
      <c r="J29" s="27">
        <f t="shared" si="0"/>
        <v>0.76663174172340887</v>
      </c>
      <c r="K29" s="27">
        <f t="shared" si="1"/>
        <v>0</v>
      </c>
      <c r="L29" s="28">
        <f t="shared" si="2"/>
        <v>1364777.7000000002</v>
      </c>
    </row>
    <row r="30" spans="2:12" ht="20.100000000000001" customHeight="1" x14ac:dyDescent="0.25">
      <c r="B30" s="29" t="s">
        <v>41</v>
      </c>
      <c r="C30" s="45">
        <v>0</v>
      </c>
      <c r="D30" s="45">
        <v>4864421</v>
      </c>
      <c r="E30" s="61">
        <v>4864421</v>
      </c>
      <c r="F30" s="61">
        <v>4247527.22</v>
      </c>
      <c r="G30" s="42">
        <v>3015732.64</v>
      </c>
      <c r="H30" s="26"/>
      <c r="I30" s="27"/>
      <c r="J30" s="27">
        <f t="shared" si="0"/>
        <v>0.61995716242488064</v>
      </c>
      <c r="K30" s="27">
        <f t="shared" si="1"/>
        <v>0</v>
      </c>
      <c r="L30" s="28">
        <f t="shared" si="2"/>
        <v>1848688.3599999999</v>
      </c>
    </row>
    <row r="31" spans="2:12" ht="20.100000000000001" customHeight="1" x14ac:dyDescent="0.25">
      <c r="B31" s="29" t="s">
        <v>42</v>
      </c>
      <c r="C31" s="45">
        <v>0</v>
      </c>
      <c r="D31" s="45">
        <v>26284171</v>
      </c>
      <c r="E31" s="61">
        <v>22658948</v>
      </c>
      <c r="F31" s="61">
        <v>20783566.439999998</v>
      </c>
      <c r="G31" s="42">
        <v>15809924.989999998</v>
      </c>
      <c r="H31" s="26"/>
      <c r="I31" s="27"/>
      <c r="J31" s="27">
        <f t="shared" si="0"/>
        <v>0.6977342897825618</v>
      </c>
      <c r="K31" s="27">
        <f t="shared" si="1"/>
        <v>0</v>
      </c>
      <c r="L31" s="28">
        <f t="shared" si="2"/>
        <v>10474246.010000002</v>
      </c>
    </row>
    <row r="32" spans="2:12" ht="20.100000000000001" customHeight="1" x14ac:dyDescent="0.25">
      <c r="B32" s="29" t="s">
        <v>43</v>
      </c>
      <c r="C32" s="45">
        <v>0</v>
      </c>
      <c r="D32" s="45">
        <v>6887672</v>
      </c>
      <c r="E32" s="61">
        <v>6118727</v>
      </c>
      <c r="F32" s="61">
        <v>5190600.5199999996</v>
      </c>
      <c r="G32" s="42">
        <v>4438413.1000000006</v>
      </c>
      <c r="H32" s="26"/>
      <c r="I32" s="27"/>
      <c r="J32" s="27">
        <f t="shared" si="0"/>
        <v>0.72538178284469967</v>
      </c>
      <c r="K32" s="27">
        <f t="shared" si="1"/>
        <v>0</v>
      </c>
      <c r="L32" s="28">
        <f t="shared" si="2"/>
        <v>2449258.8999999994</v>
      </c>
    </row>
    <row r="33" spans="2:12" ht="20.100000000000001" customHeight="1" x14ac:dyDescent="0.25">
      <c r="B33" s="29" t="s">
        <v>44</v>
      </c>
      <c r="C33" s="45">
        <v>0</v>
      </c>
      <c r="D33" s="45">
        <v>3267113</v>
      </c>
      <c r="E33" s="61">
        <v>3044696</v>
      </c>
      <c r="F33" s="61">
        <v>2363465.5699999998</v>
      </c>
      <c r="G33" s="42">
        <v>1847414.99</v>
      </c>
      <c r="H33" s="26"/>
      <c r="I33" s="27"/>
      <c r="J33" s="27">
        <f t="shared" si="0"/>
        <v>0.60676500708116676</v>
      </c>
      <c r="K33" s="27">
        <f t="shared" si="1"/>
        <v>0</v>
      </c>
      <c r="L33" s="28">
        <f t="shared" si="2"/>
        <v>1419698.01</v>
      </c>
    </row>
    <row r="34" spans="2:12" ht="20.100000000000001" customHeight="1" x14ac:dyDescent="0.25">
      <c r="B34" s="29" t="s">
        <v>45</v>
      </c>
      <c r="C34" s="45">
        <v>0</v>
      </c>
      <c r="D34" s="45">
        <v>12383494</v>
      </c>
      <c r="E34" s="61">
        <v>12383494</v>
      </c>
      <c r="F34" s="61">
        <v>11530308.57</v>
      </c>
      <c r="G34" s="42">
        <v>10004579.41</v>
      </c>
      <c r="H34" s="26"/>
      <c r="I34" s="27"/>
      <c r="J34" s="27">
        <f t="shared" si="0"/>
        <v>0.80789633442710107</v>
      </c>
      <c r="K34" s="27">
        <f t="shared" si="1"/>
        <v>0</v>
      </c>
      <c r="L34" s="28">
        <f t="shared" si="2"/>
        <v>2378914.59</v>
      </c>
    </row>
    <row r="35" spans="2:12" ht="20.100000000000001" customHeight="1" x14ac:dyDescent="0.25">
      <c r="B35" s="29" t="s">
        <v>46</v>
      </c>
      <c r="C35" s="45">
        <v>0</v>
      </c>
      <c r="D35" s="45">
        <v>4634023</v>
      </c>
      <c r="E35" s="61">
        <v>4276736</v>
      </c>
      <c r="F35" s="61">
        <v>2823084.2</v>
      </c>
      <c r="G35" s="42">
        <v>1862319.6500000001</v>
      </c>
      <c r="H35" s="26"/>
      <c r="I35" s="27"/>
      <c r="J35" s="27">
        <f t="shared" si="0"/>
        <v>0.43545349771414466</v>
      </c>
      <c r="K35" s="27">
        <f t="shared" si="1"/>
        <v>0</v>
      </c>
      <c r="L35" s="28">
        <f t="shared" si="2"/>
        <v>2771703.3499999996</v>
      </c>
    </row>
    <row r="36" spans="2:12" ht="20.100000000000001" customHeight="1" x14ac:dyDescent="0.25">
      <c r="B36" s="29" t="s">
        <v>48</v>
      </c>
      <c r="C36" s="45">
        <v>0</v>
      </c>
      <c r="D36" s="45">
        <v>14143253</v>
      </c>
      <c r="E36" s="61">
        <v>11609572</v>
      </c>
      <c r="F36" s="61">
        <v>6218779.1099999994</v>
      </c>
      <c r="G36" s="42">
        <v>5483125.1399999997</v>
      </c>
      <c r="H36" s="26"/>
      <c r="I36" s="27"/>
      <c r="J36" s="27">
        <f t="shared" si="0"/>
        <v>0.47229347817473372</v>
      </c>
      <c r="K36" s="27">
        <f t="shared" si="1"/>
        <v>0</v>
      </c>
      <c r="L36" s="28">
        <f t="shared" si="2"/>
        <v>8660127.8599999994</v>
      </c>
    </row>
    <row r="37" spans="2:12" ht="20.100000000000001" customHeight="1" x14ac:dyDescent="0.25">
      <c r="B37" s="29" t="s">
        <v>49</v>
      </c>
      <c r="C37" s="45">
        <v>0</v>
      </c>
      <c r="D37" s="45">
        <v>61855329</v>
      </c>
      <c r="E37" s="61">
        <v>59281556</v>
      </c>
      <c r="F37" s="61">
        <v>51947343.909999996</v>
      </c>
      <c r="G37" s="42">
        <v>43694664.300000012</v>
      </c>
      <c r="H37" s="26"/>
      <c r="I37" s="27"/>
      <c r="J37" s="27">
        <f t="shared" ref="J37:J39" si="3">IF(ISERROR(+G37/E37)=TRUE,0,++G37/E37)</f>
        <v>0.73707013189734782</v>
      </c>
      <c r="K37" s="27">
        <f t="shared" ref="K37:K39" si="4">IF(ISERROR(+H37/E37)=TRUE,0,++H37/E37)</f>
        <v>0</v>
      </c>
      <c r="L37" s="28">
        <f t="shared" ref="L37:L39" si="5">+D37-G37</f>
        <v>18160664.699999988</v>
      </c>
    </row>
    <row r="38" spans="2:12" ht="20.100000000000001" customHeight="1" x14ac:dyDescent="0.25">
      <c r="B38" s="29" t="s">
        <v>50</v>
      </c>
      <c r="C38" s="45">
        <v>0</v>
      </c>
      <c r="D38" s="45">
        <v>4251599</v>
      </c>
      <c r="E38" s="61">
        <v>4127284</v>
      </c>
      <c r="F38" s="61">
        <v>3494729.3800000004</v>
      </c>
      <c r="G38" s="42">
        <v>2894559.8199999994</v>
      </c>
      <c r="H38" s="26"/>
      <c r="I38" s="27"/>
      <c r="J38" s="27">
        <f t="shared" si="3"/>
        <v>0.70132315101165787</v>
      </c>
      <c r="K38" s="27">
        <f t="shared" si="4"/>
        <v>0</v>
      </c>
      <c r="L38" s="28">
        <f t="shared" si="5"/>
        <v>1357039.1800000006</v>
      </c>
    </row>
    <row r="39" spans="2:12" ht="20.100000000000001" customHeight="1" x14ac:dyDescent="0.25">
      <c r="B39" s="29" t="s">
        <v>51</v>
      </c>
      <c r="C39" s="45">
        <v>0</v>
      </c>
      <c r="D39" s="45">
        <v>43576162</v>
      </c>
      <c r="E39" s="61">
        <v>40646009</v>
      </c>
      <c r="F39" s="61">
        <v>32789149.100000005</v>
      </c>
      <c r="G39" s="42">
        <v>24155585.190000001</v>
      </c>
      <c r="H39" s="26"/>
      <c r="I39" s="27"/>
      <c r="J39" s="27">
        <f t="shared" si="3"/>
        <v>0.59429168531650922</v>
      </c>
      <c r="K39" s="27">
        <f t="shared" si="4"/>
        <v>0</v>
      </c>
      <c r="L39" s="28">
        <f t="shared" si="5"/>
        <v>19420576.809999999</v>
      </c>
    </row>
    <row r="40" spans="2:12" ht="20.100000000000001" customHeight="1" x14ac:dyDescent="0.25">
      <c r="B40" s="29" t="s">
        <v>52</v>
      </c>
      <c r="C40" s="45">
        <v>0</v>
      </c>
      <c r="D40" s="45">
        <v>61477006</v>
      </c>
      <c r="E40" s="61">
        <v>49723760</v>
      </c>
      <c r="F40" s="61">
        <v>33186025.559999999</v>
      </c>
      <c r="G40" s="42">
        <v>21361967.110000003</v>
      </c>
      <c r="H40" s="26"/>
      <c r="I40" s="27"/>
      <c r="J40" s="27">
        <f t="shared" si="0"/>
        <v>0.42961286736964388</v>
      </c>
      <c r="K40" s="27">
        <f t="shared" si="1"/>
        <v>0</v>
      </c>
      <c r="L40" s="28">
        <f t="shared" si="2"/>
        <v>40115038.890000001</v>
      </c>
    </row>
    <row r="41" spans="2:12" ht="20.100000000000001" customHeight="1" x14ac:dyDescent="0.25">
      <c r="B41" s="29" t="s">
        <v>53</v>
      </c>
      <c r="C41" s="45">
        <v>0</v>
      </c>
      <c r="D41" s="45">
        <v>65423725</v>
      </c>
      <c r="E41" s="61">
        <v>63610132</v>
      </c>
      <c r="F41" s="61">
        <v>47549778.470000021</v>
      </c>
      <c r="G41" s="42">
        <v>33139529.199999999</v>
      </c>
      <c r="H41" s="26"/>
      <c r="I41" s="27"/>
      <c r="J41" s="27">
        <f t="shared" si="0"/>
        <v>0.52097878369439632</v>
      </c>
      <c r="K41" s="27">
        <f t="shared" si="1"/>
        <v>0</v>
      </c>
      <c r="L41" s="28">
        <f t="shared" si="2"/>
        <v>32284195.800000001</v>
      </c>
    </row>
    <row r="42" spans="2:12" ht="20.100000000000001" customHeight="1" x14ac:dyDescent="0.25">
      <c r="B42" s="29" t="s">
        <v>54</v>
      </c>
      <c r="C42" s="45">
        <v>0</v>
      </c>
      <c r="D42" s="45">
        <v>54023619</v>
      </c>
      <c r="E42" s="61">
        <v>45686487</v>
      </c>
      <c r="F42" s="61">
        <v>29281554.41</v>
      </c>
      <c r="G42" s="42">
        <v>20838033.200000003</v>
      </c>
      <c r="H42" s="26"/>
      <c r="I42" s="27"/>
      <c r="J42" s="27">
        <f t="shared" ref="J42:J44" si="6">IF(ISERROR(+G42/E42)=TRUE,0,++G42/E42)</f>
        <v>0.45610933491121791</v>
      </c>
      <c r="K42" s="27">
        <f t="shared" ref="K42:K44" si="7">IF(ISERROR(+H42/E42)=TRUE,0,++H42/E42)</f>
        <v>0</v>
      </c>
      <c r="L42" s="28">
        <f t="shared" ref="L42:L44" si="8">+D42-G42</f>
        <v>33185585.799999997</v>
      </c>
    </row>
    <row r="43" spans="2:12" ht="20.100000000000001" customHeight="1" x14ac:dyDescent="0.25">
      <c r="B43" s="29" t="s">
        <v>55</v>
      </c>
      <c r="C43" s="45">
        <v>0</v>
      </c>
      <c r="D43" s="45">
        <v>36163170</v>
      </c>
      <c r="E43" s="61">
        <v>36163170</v>
      </c>
      <c r="F43" s="61">
        <v>26800946.620000005</v>
      </c>
      <c r="G43" s="42">
        <v>19335989.75</v>
      </c>
      <c r="H43" s="26"/>
      <c r="I43" s="27"/>
      <c r="J43" s="27">
        <f t="shared" si="6"/>
        <v>0.53468735594805439</v>
      </c>
      <c r="K43" s="27">
        <f t="shared" si="7"/>
        <v>0</v>
      </c>
      <c r="L43" s="28">
        <f t="shared" si="8"/>
        <v>16827180.25</v>
      </c>
    </row>
    <row r="44" spans="2:12" ht="20.100000000000001" customHeight="1" x14ac:dyDescent="0.25">
      <c r="B44" s="29" t="s">
        <v>56</v>
      </c>
      <c r="C44" s="45">
        <v>0</v>
      </c>
      <c r="D44" s="45">
        <v>21975886</v>
      </c>
      <c r="E44" s="61">
        <v>21891413</v>
      </c>
      <c r="F44" s="61">
        <v>16615326.67</v>
      </c>
      <c r="G44" s="42">
        <v>12004725.390000001</v>
      </c>
      <c r="H44" s="26"/>
      <c r="I44" s="27"/>
      <c r="J44" s="27">
        <f t="shared" si="6"/>
        <v>0.548375995190443</v>
      </c>
      <c r="K44" s="27">
        <f t="shared" si="7"/>
        <v>0</v>
      </c>
      <c r="L44" s="28">
        <f t="shared" si="8"/>
        <v>9971160.6099999994</v>
      </c>
    </row>
    <row r="45" spans="2:12" ht="23.25" customHeight="1" x14ac:dyDescent="0.25">
      <c r="B45" s="52" t="s">
        <v>4</v>
      </c>
      <c r="C45" s="65">
        <f t="shared" ref="C45:H45" si="9">SUM(C13:C44)</f>
        <v>0</v>
      </c>
      <c r="D45" s="65">
        <f t="shared" si="9"/>
        <v>776642276</v>
      </c>
      <c r="E45" s="65">
        <f t="shared" si="9"/>
        <v>735392886</v>
      </c>
      <c r="F45" s="65">
        <f t="shared" si="9"/>
        <v>603035566.74000001</v>
      </c>
      <c r="G45" s="65">
        <f t="shared" si="9"/>
        <v>482532427.59999996</v>
      </c>
      <c r="H45" s="53">
        <f t="shared" si="9"/>
        <v>0</v>
      </c>
      <c r="I45" s="54">
        <f>IF(ISERROR(+#REF!/E45)=TRUE,0,++#REF!/E45)</f>
        <v>0</v>
      </c>
      <c r="J45" s="54">
        <f>IF(ISERROR(+G45/E45)=TRUE,0,++G45/E45)</f>
        <v>0.65615596341246085</v>
      </c>
      <c r="K45" s="54">
        <f>IF(ISERROR(+H45/E45)=TRUE,0,++H45/E45)</f>
        <v>0</v>
      </c>
      <c r="L45" s="55">
        <f>SUM(L13:L44)</f>
        <v>294109848.40000004</v>
      </c>
    </row>
    <row r="46" spans="2:12" x14ac:dyDescent="0.2">
      <c r="B46" s="11" t="s">
        <v>63</v>
      </c>
    </row>
    <row r="49" spans="2:11" s="22" customFormat="1" x14ac:dyDescent="0.25">
      <c r="K49" s="23"/>
    </row>
    <row r="50" spans="2:11" s="22" customFormat="1" x14ac:dyDescent="0.25">
      <c r="C50" s="22">
        <v>1000000</v>
      </c>
      <c r="K50" s="23"/>
    </row>
    <row r="51" spans="2:11" s="22" customFormat="1" ht="45" x14ac:dyDescent="0.25">
      <c r="B51" s="30" t="s">
        <v>23</v>
      </c>
      <c r="C51" s="30" t="s">
        <v>3</v>
      </c>
      <c r="D51" s="30" t="s">
        <v>2</v>
      </c>
      <c r="E51" s="31" t="s">
        <v>18</v>
      </c>
      <c r="F51" s="31" t="s">
        <v>19</v>
      </c>
      <c r="G51" s="31" t="str">
        <f>MID(G11,1,25)</f>
        <v>DEVENGADO
A SETIEMBRE
(4)</v>
      </c>
      <c r="K51" s="23"/>
    </row>
    <row r="52" spans="2:11" s="22" customFormat="1" x14ac:dyDescent="0.25">
      <c r="B52" s="22" t="s">
        <v>24</v>
      </c>
      <c r="C52" s="66">
        <f>+C45/$C$50</f>
        <v>0</v>
      </c>
      <c r="D52" s="40">
        <f>+D45/$C$50</f>
        <v>776.64227600000004</v>
      </c>
      <c r="E52" s="40">
        <f>+E45/$C$50</f>
        <v>735.39288599999998</v>
      </c>
      <c r="F52" s="40">
        <f>+F45/$C$50</f>
        <v>603.03556674000004</v>
      </c>
      <c r="G52" s="40">
        <f>+G45/$C$50</f>
        <v>482.53242759999995</v>
      </c>
      <c r="H52" s="22">
        <v>1373981</v>
      </c>
      <c r="K52" s="23"/>
    </row>
    <row r="53" spans="2:11" s="22" customFormat="1" x14ac:dyDescent="0.25">
      <c r="C53" s="40"/>
      <c r="D53" s="40"/>
      <c r="E53" s="40"/>
      <c r="F53" s="40"/>
      <c r="G53" s="40"/>
      <c r="H53" s="22">
        <v>5072</v>
      </c>
      <c r="K53" s="23"/>
    </row>
    <row r="54" spans="2:11" s="22" customFormat="1" x14ac:dyDescent="0.25">
      <c r="C54" s="40"/>
      <c r="D54" s="40"/>
      <c r="E54" s="40"/>
      <c r="F54" s="40"/>
      <c r="G54" s="40"/>
      <c r="H54" s="22">
        <v>3078714.9799999995</v>
      </c>
      <c r="K54" s="23"/>
    </row>
    <row r="55" spans="2:11" s="22" customFormat="1" x14ac:dyDescent="0.25">
      <c r="C55" s="40"/>
      <c r="D55" s="40"/>
      <c r="E55" s="40"/>
      <c r="F55" s="40"/>
      <c r="G55" s="40"/>
      <c r="H55" s="22">
        <v>0</v>
      </c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1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ht="15" customHeigh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48" customFormat="1" ht="15" customHeight="1" x14ac:dyDescent="0.25">
      <c r="A3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13" s="48" customFormat="1" ht="15" customHeight="1" x14ac:dyDescent="0.25">
      <c r="A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62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60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46.5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17" t="s">
        <v>52</v>
      </c>
      <c r="C13" s="18">
        <v>0</v>
      </c>
      <c r="D13" s="18">
        <v>105051</v>
      </c>
      <c r="E13" s="59">
        <v>100000</v>
      </c>
      <c r="F13" s="73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105051</v>
      </c>
    </row>
    <row r="14" spans="1:13" ht="20.100000000000001" customHeight="1" x14ac:dyDescent="0.25">
      <c r="B14" s="16" t="s">
        <v>53</v>
      </c>
      <c r="C14" s="19">
        <v>0</v>
      </c>
      <c r="D14" s="19">
        <v>22557</v>
      </c>
      <c r="E14" s="59">
        <v>22557</v>
      </c>
      <c r="F14" s="59">
        <v>22000</v>
      </c>
      <c r="G14" s="9">
        <v>22000</v>
      </c>
      <c r="H14" s="9"/>
      <c r="I14" s="13">
        <f>IF(ISERROR(+#REF!/E14)=TRUE,0,++#REF!/E14)</f>
        <v>0</v>
      </c>
      <c r="J14" s="13">
        <f>IF(ISERROR(+G14/E14)=TRUE,0,++G14/E14)</f>
        <v>0.97530700004433213</v>
      </c>
      <c r="K14" s="13">
        <f>IF(ISERROR(+H14/E14)=TRUE,0,++H14/E14)</f>
        <v>0</v>
      </c>
      <c r="L14" s="15">
        <f>+D14-G14</f>
        <v>557</v>
      </c>
    </row>
    <row r="15" spans="1:13" ht="20.100000000000001" customHeight="1" x14ac:dyDescent="0.25">
      <c r="B15" s="16" t="s">
        <v>54</v>
      </c>
      <c r="C15" s="19">
        <v>0</v>
      </c>
      <c r="D15" s="19">
        <v>297406</v>
      </c>
      <c r="E15" s="59">
        <v>297406</v>
      </c>
      <c r="F15" s="59">
        <v>196248.4</v>
      </c>
      <c r="G15" s="9">
        <v>60511.4</v>
      </c>
      <c r="H15" s="9"/>
      <c r="I15" s="13">
        <f>IF(ISERROR(+#REF!/E15)=TRUE,0,++#REF!/E15)</f>
        <v>0</v>
      </c>
      <c r="J15" s="13">
        <f>IF(ISERROR(+G15/E15)=TRUE,0,++G15/E15)</f>
        <v>0.2034639516351385</v>
      </c>
      <c r="K15" s="13">
        <f>IF(ISERROR(+H15/E15)=TRUE,0,++H15/E15)</f>
        <v>0</v>
      </c>
      <c r="L15" s="15">
        <f>+D15-G15</f>
        <v>236894.6</v>
      </c>
    </row>
    <row r="16" spans="1:13" ht="20.100000000000001" customHeight="1" x14ac:dyDescent="0.25">
      <c r="B16" s="68" t="s">
        <v>55</v>
      </c>
      <c r="C16" s="69">
        <v>0</v>
      </c>
      <c r="D16" s="69">
        <v>284835</v>
      </c>
      <c r="E16" s="74">
        <v>284835</v>
      </c>
      <c r="F16" s="74">
        <v>216315.5</v>
      </c>
      <c r="G16" s="70">
        <v>192315.5</v>
      </c>
      <c r="H16" s="70"/>
      <c r="I16" s="71">
        <f>IF(ISERROR(+#REF!/E16)=TRUE,0,++#REF!/E16)</f>
        <v>0</v>
      </c>
      <c r="J16" s="71">
        <f>IF(ISERROR(+G16/E16)=TRUE,0,++G16/E16)</f>
        <v>0.67518212298348168</v>
      </c>
      <c r="K16" s="71">
        <f>IF(ISERROR(+H16/E16)=TRUE,0,++H16/E16)</f>
        <v>0</v>
      </c>
      <c r="L16" s="72">
        <f>+D16-G16</f>
        <v>92519.5</v>
      </c>
    </row>
    <row r="17" spans="2:12" ht="23.25" customHeight="1" x14ac:dyDescent="0.25">
      <c r="B17" s="52" t="s">
        <v>4</v>
      </c>
      <c r="C17" s="65">
        <f t="shared" ref="C17:H17" si="0">SUM(C13:C16)</f>
        <v>0</v>
      </c>
      <c r="D17" s="65">
        <f t="shared" si="0"/>
        <v>709849</v>
      </c>
      <c r="E17" s="65">
        <f t="shared" si="0"/>
        <v>704798</v>
      </c>
      <c r="F17" s="65">
        <f t="shared" si="0"/>
        <v>434563.9</v>
      </c>
      <c r="G17" s="65">
        <f t="shared" si="0"/>
        <v>274826.90000000002</v>
      </c>
      <c r="H17" s="53">
        <f t="shared" si="0"/>
        <v>0</v>
      </c>
      <c r="I17" s="54">
        <f>IF(ISERROR(+#REF!/E17)=TRUE,0,++#REF!/E17)</f>
        <v>0</v>
      </c>
      <c r="J17" s="54">
        <f>IF(ISERROR(+G17/E17)=TRUE,0,++G17/E17)</f>
        <v>0.38993711673415649</v>
      </c>
      <c r="K17" s="54">
        <f>IF(ISERROR(+H17/E17)=TRUE,0,++H17/E17)</f>
        <v>0</v>
      </c>
      <c r="L17" s="55">
        <f>SUM(L13:L16)</f>
        <v>435022.1</v>
      </c>
    </row>
    <row r="18" spans="2:12" x14ac:dyDescent="0.2">
      <c r="B18" s="11" t="s">
        <v>63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45" x14ac:dyDescent="0.25">
      <c r="B23" s="30" t="s">
        <v>23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 SETIEMBRE
(4)</v>
      </c>
      <c r="K23" s="23"/>
    </row>
    <row r="24" spans="2:12" s="22" customFormat="1" x14ac:dyDescent="0.25">
      <c r="B24" s="22" t="s">
        <v>24</v>
      </c>
      <c r="C24" s="66">
        <f>+C17/$C$22</f>
        <v>0</v>
      </c>
      <c r="D24" s="40">
        <f>+D17/$C$22</f>
        <v>0.70984899999999995</v>
      </c>
      <c r="E24" s="40">
        <f>+E17/$C$22</f>
        <v>0.70479800000000004</v>
      </c>
      <c r="F24" s="40">
        <f>+F17/$C$22</f>
        <v>0.4345639</v>
      </c>
      <c r="G24" s="40">
        <f>+G17/$C$22</f>
        <v>0.27482690000000004</v>
      </c>
      <c r="H24" s="22">
        <v>1373981</v>
      </c>
      <c r="K24" s="23"/>
    </row>
    <row r="25" spans="2:12" s="22" customFormat="1" x14ac:dyDescent="0.25">
      <c r="C25" s="40"/>
      <c r="D25" s="40"/>
      <c r="E25" s="40"/>
      <c r="F25" s="40"/>
      <c r="G25" s="40"/>
      <c r="H25" s="22">
        <v>5072</v>
      </c>
      <c r="K25" s="23"/>
    </row>
    <row r="26" spans="2:12" s="22" customFormat="1" x14ac:dyDescent="0.25">
      <c r="C26" s="40"/>
      <c r="D26" s="40"/>
      <c r="E26" s="40"/>
      <c r="F26" s="40"/>
      <c r="G26" s="40"/>
      <c r="H26" s="22">
        <v>3078714.9799999995</v>
      </c>
      <c r="K26" s="23"/>
    </row>
    <row r="27" spans="2:12" s="22" customFormat="1" x14ac:dyDescent="0.25">
      <c r="C27" s="40"/>
      <c r="D27" s="40"/>
      <c r="E27" s="40"/>
      <c r="F27" s="40"/>
      <c r="G27" s="40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2023-10-04T22:00:58Z</dcterms:modified>
</cp:coreProperties>
</file>