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<sst xmlns="http://schemas.openxmlformats.org/spreadsheetml/2006/main" count="263" uniqueCount="63">
  <si>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</si>
  <si>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</si>
  <si>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</si>
  <si>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</si>
  <si>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</si>
  <si>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</si>
  <si>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</si>
  <si>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</si>
  <si>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</si>
  <si>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</si>
  <si>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</si>
  <si>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</si>
  <si>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</si>
  <si>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</si>
  <si>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</si>
  <si>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</si>
  <si>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</si>
  <si>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</si>
  <si>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</si>
  <si>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</si>
  <si>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</si>
  <si>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</si>
  <si>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</si>
  <si>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</si>
  <si>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</si>
  <si>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</si>
  <si>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</si>
  <si>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</si>
  <si>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</si>
  <si>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</si>
  <si>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</si>
  <si>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</si>
  <si>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</si>
  <si>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</si>
  <si>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</si>
  <si>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</si>
  <si>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</si>
  <si>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</si>
  <si>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</si>
  <si>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</si>
  <si>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</si>
  <si>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</si>
  <si>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</si>
  <si>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</si>
  <si>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</si>
  <si>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</si>
  <si>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</si>
  <si>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</si>
  <si>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</si>
  <si>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</si>
  <si>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</si>
  <si>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</si>
  <si>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</si>
  <si>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</si>
  <si>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</si>
  <si>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</si>
  <si>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</si>
  <si>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</si>
  <si>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</si>
  <si>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</si>
  <si>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OCTUBRE
(4)</t>
  </si>
  <si>
    <t>EJECUCION PRESUPUESTAL MENSUALIZADA DE GASTOS 
AL MES DE OCTUBRE 2023</t>
  </si>
  <si>
    <t>Fuente: Reporte SIAF Operaciones en Linea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</si>
</sst>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9020.8574769999996</c:v>
                </c:pt>
                <c:pt idx="2" formatCode="#,##0">
                  <c:v>8741.0949959999998</c:v>
                </c:pt>
                <c:pt idx="3">
                  <c:v>8243.3710298299993</c:v>
                </c:pt>
                <c:pt idx="4">
                  <c:v>6513.0830840199988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2303856"/>
        <c:axId val="1532302768"/>
        <c:axId val="0"/>
      </c:bar3DChart>
      <c:catAx>
        <c:axId val="153230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2302768"/>
        <c:crosses val="autoZero"/>
        <c:auto val="1"/>
        <c:lblAlgn val="ctr"/>
        <c:lblOffset val="100"/>
        <c:noMultiLvlLbl val="0"/>
      </c:catAx>
      <c:valAx>
        <c:axId val="153230276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53230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2305488"/>
        <c:axId val="1532304400"/>
        <c:axId val="0"/>
      </c:bar3DChart>
      <c:catAx>
        <c:axId val="153230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2304400"/>
        <c:crosses val="autoZero"/>
        <c:auto val="1"/>
        <c:lblAlgn val="ctr"/>
        <c:lblOffset val="100"/>
        <c:noMultiLvlLbl val="0"/>
      </c:catAx>
      <c:valAx>
        <c:axId val="15323044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53230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OCTUBRE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238.04280800000001</c:v>
                </c:pt>
                <c:pt idx="2">
                  <c:v>228.04280800000001</c:v>
                </c:pt>
                <c:pt idx="3">
                  <c:v>92.54315711000001</c:v>
                </c:pt>
                <c:pt idx="4">
                  <c:v>51.905404230000002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2301136"/>
        <c:axId val="1532306032"/>
        <c:axId val="0"/>
      </c:bar3DChart>
      <c:catAx>
        <c:axId val="1532301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2306032"/>
        <c:crosses val="autoZero"/>
        <c:auto val="1"/>
        <c:lblAlgn val="ctr"/>
        <c:lblOffset val="100"/>
        <c:noMultiLvlLbl val="0"/>
      </c:catAx>
      <c:valAx>
        <c:axId val="153230603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53230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823.93399299999999</c:v>
                </c:pt>
                <c:pt idx="2">
                  <c:v>778.47215700000004</c:v>
                </c:pt>
                <c:pt idx="3">
                  <c:v>694.46391252000001</c:v>
                </c:pt>
                <c:pt idx="4">
                  <c:v>541.57785816000012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2298960"/>
        <c:axId val="1532300592"/>
        <c:axId val="0"/>
      </c:bar3DChart>
      <c:catAx>
        <c:axId val="153229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2300592"/>
        <c:crosses val="autoZero"/>
        <c:auto val="1"/>
        <c:lblAlgn val="ctr"/>
        <c:lblOffset val="100"/>
        <c:noMultiLvlLbl val="0"/>
      </c:catAx>
      <c:valAx>
        <c:axId val="153230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3229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0.64050200000000002</c:v>
                </c:pt>
                <c:pt idx="3">
                  <c:v>0.54324843999999994</c:v>
                </c:pt>
                <c:pt idx="4">
                  <c:v>0.40140222999999997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2301680"/>
        <c:axId val="1532302224"/>
        <c:axId val="0"/>
      </c:bar3DChart>
      <c:catAx>
        <c:axId val="153230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32302224"/>
        <c:crosses val="autoZero"/>
        <c:auto val="1"/>
        <c:lblAlgn val="ctr"/>
        <c:lblOffset val="100"/>
        <c:noMultiLvlLbl val="0"/>
      </c:catAx>
      <c:valAx>
        <c:axId val="15323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3230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zoomScale="115" zoomScaleNormal="115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60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8">
        <v>2804482024</v>
      </c>
      <c r="D13" s="8">
        <v>1735477414</v>
      </c>
      <c r="E13" s="57">
        <v>1511716727</v>
      </c>
      <c r="F13" s="56">
        <v>1436196324.1399999</v>
      </c>
      <c r="G13" s="8">
        <v>1062142659.3000008</v>
      </c>
      <c r="H13" s="8"/>
      <c r="I13" s="12">
        <f>IF(ISERROR(+#REF!/E13)=TRUE,0,++#REF!/E13)</f>
        <v>0</v>
      </c>
      <c r="J13" s="12">
        <f>IF(ISERROR(+G13/E13)=TRUE,0,++G13/E13)</f>
        <v>0.70260693708656752</v>
      </c>
      <c r="K13" s="12">
        <f>IF(ISERROR(+H13/E13)=TRUE,0,++H13/E13)</f>
        <v>0</v>
      </c>
      <c r="L13" s="14">
        <f>+D13-G13</f>
        <v>673334754.69999921</v>
      </c>
    </row>
    <row r="14" spans="1:13" ht="20.100000000000001" customHeight="1" x14ac:dyDescent="0.25">
      <c r="B14" s="25" t="s">
        <v>58</v>
      </c>
      <c r="C14" s="26">
        <v>41476314</v>
      </c>
      <c r="D14" s="26">
        <v>48373716</v>
      </c>
      <c r="E14" s="57">
        <v>48157623</v>
      </c>
      <c r="F14" s="57">
        <v>47090775.970000014</v>
      </c>
      <c r="G14" s="26">
        <v>36449721.060000002</v>
      </c>
      <c r="H14" s="26"/>
      <c r="I14" s="27"/>
      <c r="J14" s="27">
        <f t="shared" ref="J14:J46" si="0">IF(ISERROR(+G14/E14)=TRUE,0,++G14/E14)</f>
        <v>0.75688372451439312</v>
      </c>
      <c r="K14" s="27">
        <f t="shared" ref="K14:K46" si="1">IF(ISERROR(+H14/E14)=TRUE,0,++H14/E14)</f>
        <v>0</v>
      </c>
      <c r="L14" s="28">
        <f t="shared" ref="L14:L46" si="2">+D14-G14</f>
        <v>11923994.939999998</v>
      </c>
    </row>
    <row r="15" spans="1:13" ht="20.100000000000001" customHeight="1" x14ac:dyDescent="0.25">
      <c r="B15" s="25" t="s">
        <v>59</v>
      </c>
      <c r="C15" s="26">
        <v>55526427</v>
      </c>
      <c r="D15" s="26">
        <v>65204092</v>
      </c>
      <c r="E15" s="57">
        <v>63559361</v>
      </c>
      <c r="F15" s="57">
        <v>61499784.630000003</v>
      </c>
      <c r="G15" s="26">
        <v>47563815.570000015</v>
      </c>
      <c r="H15" s="26"/>
      <c r="I15" s="27"/>
      <c r="J15" s="27">
        <f t="shared" si="0"/>
        <v>0.74833690618758764</v>
      </c>
      <c r="K15" s="27">
        <f t="shared" si="1"/>
        <v>0</v>
      </c>
      <c r="L15" s="28">
        <f t="shared" si="2"/>
        <v>17640276.429999985</v>
      </c>
    </row>
    <row r="16" spans="1:13" ht="20.100000000000001" customHeight="1" x14ac:dyDescent="0.25">
      <c r="B16" s="25" t="s">
        <v>27</v>
      </c>
      <c r="C16" s="26">
        <v>34797818</v>
      </c>
      <c r="D16" s="26">
        <v>47125513</v>
      </c>
      <c r="E16" s="57">
        <v>46847956</v>
      </c>
      <c r="F16" s="57">
        <v>40157517.379999995</v>
      </c>
      <c r="G16" s="26">
        <v>29040935.129999999</v>
      </c>
      <c r="H16" s="26"/>
      <c r="I16" s="27"/>
      <c r="J16" s="27">
        <f t="shared" si="0"/>
        <v>0.61989759233038899</v>
      </c>
      <c r="K16" s="27">
        <f t="shared" si="1"/>
        <v>0</v>
      </c>
      <c r="L16" s="28">
        <f t="shared" si="2"/>
        <v>18084577.870000001</v>
      </c>
    </row>
    <row r="17" spans="2:12" ht="20.100000000000001" customHeight="1" x14ac:dyDescent="0.25">
      <c r="B17" s="25" t="s">
        <v>28</v>
      </c>
      <c r="C17" s="26">
        <v>41904084</v>
      </c>
      <c r="D17" s="26">
        <v>53363195</v>
      </c>
      <c r="E17" s="57">
        <v>51456205</v>
      </c>
      <c r="F17" s="57">
        <v>47469913.960000008</v>
      </c>
      <c r="G17" s="26">
        <v>37525521.04999999</v>
      </c>
      <c r="H17" s="26"/>
      <c r="I17" s="27"/>
      <c r="J17" s="27">
        <f t="shared" si="0"/>
        <v>0.72927105778593637</v>
      </c>
      <c r="K17" s="27">
        <f t="shared" si="1"/>
        <v>0</v>
      </c>
      <c r="L17" s="28">
        <f t="shared" si="2"/>
        <v>15837673.95000001</v>
      </c>
    </row>
    <row r="18" spans="2:12" ht="20.100000000000001" customHeight="1" x14ac:dyDescent="0.25">
      <c r="B18" s="25" t="s">
        <v>29</v>
      </c>
      <c r="C18" s="26">
        <v>197493588</v>
      </c>
      <c r="D18" s="26">
        <v>259093214</v>
      </c>
      <c r="E18" s="57">
        <v>257693409</v>
      </c>
      <c r="F18" s="57">
        <v>241215415.06000003</v>
      </c>
      <c r="G18" s="26">
        <v>172991333.06000006</v>
      </c>
      <c r="H18" s="26"/>
      <c r="I18" s="27"/>
      <c r="J18" s="27">
        <f t="shared" si="0"/>
        <v>0.67130678169576341</v>
      </c>
      <c r="K18" s="27">
        <f t="shared" si="1"/>
        <v>0</v>
      </c>
      <c r="L18" s="28">
        <f t="shared" si="2"/>
        <v>86101880.939999938</v>
      </c>
    </row>
    <row r="19" spans="2:12" ht="20.100000000000001" customHeight="1" x14ac:dyDescent="0.25">
      <c r="B19" s="25" t="s">
        <v>30</v>
      </c>
      <c r="C19" s="26">
        <v>139405863</v>
      </c>
      <c r="D19" s="26">
        <v>167960967</v>
      </c>
      <c r="E19" s="57">
        <v>167873103</v>
      </c>
      <c r="F19" s="57">
        <v>165212871.28999993</v>
      </c>
      <c r="G19" s="26">
        <v>131970702.00999996</v>
      </c>
      <c r="H19" s="26"/>
      <c r="I19" s="27"/>
      <c r="J19" s="27">
        <f t="shared" si="0"/>
        <v>0.78613369057698279</v>
      </c>
      <c r="K19" s="27">
        <f t="shared" si="1"/>
        <v>0</v>
      </c>
      <c r="L19" s="28">
        <f t="shared" si="2"/>
        <v>35990264.990000039</v>
      </c>
    </row>
    <row r="20" spans="2:12" ht="20.100000000000001" customHeight="1" x14ac:dyDescent="0.25">
      <c r="B20" s="25" t="s">
        <v>31</v>
      </c>
      <c r="C20" s="26">
        <v>187331921</v>
      </c>
      <c r="D20" s="26">
        <v>225783314</v>
      </c>
      <c r="E20" s="57">
        <v>223590670</v>
      </c>
      <c r="F20" s="57">
        <v>194704585.12000012</v>
      </c>
      <c r="G20" s="26">
        <v>167049919.21999988</v>
      </c>
      <c r="H20" s="26"/>
      <c r="I20" s="27"/>
      <c r="J20" s="27">
        <f t="shared" si="0"/>
        <v>0.74712383669676319</v>
      </c>
      <c r="K20" s="27">
        <f t="shared" si="1"/>
        <v>0</v>
      </c>
      <c r="L20" s="28">
        <f t="shared" si="2"/>
        <v>58733394.78000012</v>
      </c>
    </row>
    <row r="21" spans="2:12" ht="20.100000000000001" customHeight="1" x14ac:dyDescent="0.25">
      <c r="B21" s="25" t="s">
        <v>32</v>
      </c>
      <c r="C21" s="26">
        <v>42196011</v>
      </c>
      <c r="D21" s="26">
        <v>50966149</v>
      </c>
      <c r="E21" s="57">
        <v>50966149</v>
      </c>
      <c r="F21" s="57">
        <v>48750218.309999987</v>
      </c>
      <c r="G21" s="26">
        <v>36608927.399999969</v>
      </c>
      <c r="H21" s="26"/>
      <c r="I21" s="27"/>
      <c r="J21" s="27">
        <f t="shared" si="0"/>
        <v>0.71829887323839137</v>
      </c>
      <c r="K21" s="27">
        <f t="shared" si="1"/>
        <v>0</v>
      </c>
      <c r="L21" s="28">
        <f t="shared" si="2"/>
        <v>14357221.600000031</v>
      </c>
    </row>
    <row r="22" spans="2:12" ht="20.100000000000001" customHeight="1" x14ac:dyDescent="0.25">
      <c r="B22" s="25" t="s">
        <v>33</v>
      </c>
      <c r="C22" s="26">
        <v>100819995</v>
      </c>
      <c r="D22" s="26">
        <v>123181046</v>
      </c>
      <c r="E22" s="57">
        <v>122694707</v>
      </c>
      <c r="F22" s="57">
        <v>105818880.87999995</v>
      </c>
      <c r="G22" s="26">
        <v>91089443.680000067</v>
      </c>
      <c r="H22" s="26"/>
      <c r="I22" s="27"/>
      <c r="J22" s="27">
        <f t="shared" si="0"/>
        <v>0.74240727988372035</v>
      </c>
      <c r="K22" s="27">
        <f t="shared" si="1"/>
        <v>0</v>
      </c>
      <c r="L22" s="28">
        <f t="shared" si="2"/>
        <v>32091602.319999933</v>
      </c>
    </row>
    <row r="23" spans="2:12" ht="20.100000000000001" customHeight="1" x14ac:dyDescent="0.25">
      <c r="B23" s="25" t="s">
        <v>34</v>
      </c>
      <c r="C23" s="26">
        <v>190234741</v>
      </c>
      <c r="D23" s="26">
        <v>229560282</v>
      </c>
      <c r="E23" s="57">
        <v>229560282</v>
      </c>
      <c r="F23" s="57">
        <v>221621350.01999998</v>
      </c>
      <c r="G23" s="26">
        <v>175829593.67999992</v>
      </c>
      <c r="H23" s="26"/>
      <c r="I23" s="27"/>
      <c r="J23" s="27">
        <f t="shared" si="0"/>
        <v>0.76594083326661844</v>
      </c>
      <c r="K23" s="27">
        <f t="shared" si="1"/>
        <v>0</v>
      </c>
      <c r="L23" s="28">
        <f t="shared" si="2"/>
        <v>53730688.320000082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188379537</v>
      </c>
      <c r="E24" s="57">
        <v>186326733</v>
      </c>
      <c r="F24" s="57">
        <v>181239832.55000001</v>
      </c>
      <c r="G24" s="26">
        <v>143976528.29999992</v>
      </c>
      <c r="H24" s="26"/>
      <c r="I24" s="27"/>
      <c r="J24" s="27">
        <f t="shared" si="0"/>
        <v>0.7727099916467699</v>
      </c>
      <c r="K24" s="27">
        <f t="shared" si="1"/>
        <v>0</v>
      </c>
      <c r="L24" s="28">
        <f t="shared" si="2"/>
        <v>44403008.700000077</v>
      </c>
    </row>
    <row r="25" spans="2:12" ht="20.100000000000001" customHeight="1" x14ac:dyDescent="0.25">
      <c r="B25" s="25" t="s">
        <v>36</v>
      </c>
      <c r="C25" s="26">
        <v>248078947</v>
      </c>
      <c r="D25" s="26">
        <v>292567995</v>
      </c>
      <c r="E25" s="57">
        <v>285489840</v>
      </c>
      <c r="F25" s="57">
        <v>271597632.05000007</v>
      </c>
      <c r="G25" s="26">
        <v>221143347.8400003</v>
      </c>
      <c r="H25" s="26"/>
      <c r="I25" s="27"/>
      <c r="J25" s="27">
        <f t="shared" si="0"/>
        <v>0.77461022024461645</v>
      </c>
      <c r="K25" s="27">
        <f t="shared" si="1"/>
        <v>0</v>
      </c>
      <c r="L25" s="28">
        <f t="shared" si="2"/>
        <v>71424647.159999698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269279409</v>
      </c>
      <c r="E26" s="57">
        <v>266181983</v>
      </c>
      <c r="F26" s="57">
        <v>237499142.85999984</v>
      </c>
      <c r="G26" s="26">
        <v>189583217.41</v>
      </c>
      <c r="H26" s="26"/>
      <c r="I26" s="27"/>
      <c r="J26" s="27">
        <f t="shared" si="0"/>
        <v>0.71223159161001515</v>
      </c>
      <c r="K26" s="27">
        <f t="shared" si="1"/>
        <v>0</v>
      </c>
      <c r="L26" s="28">
        <f t="shared" si="2"/>
        <v>79696191.590000004</v>
      </c>
    </row>
    <row r="27" spans="2:12" ht="20.100000000000001" customHeight="1" x14ac:dyDescent="0.25">
      <c r="B27" s="25" t="s">
        <v>38</v>
      </c>
      <c r="C27" s="26">
        <v>109012664</v>
      </c>
      <c r="D27" s="26">
        <v>130671974</v>
      </c>
      <c r="E27" s="57">
        <v>128254317</v>
      </c>
      <c r="F27" s="57">
        <v>120053907.54000001</v>
      </c>
      <c r="G27" s="26">
        <v>96154563.469999999</v>
      </c>
      <c r="H27" s="26"/>
      <c r="I27" s="27"/>
      <c r="J27" s="27">
        <f t="shared" si="0"/>
        <v>0.74971794883130527</v>
      </c>
      <c r="K27" s="27">
        <f t="shared" si="1"/>
        <v>0</v>
      </c>
      <c r="L27" s="28">
        <f t="shared" si="2"/>
        <v>34517410.530000001</v>
      </c>
    </row>
    <row r="28" spans="2:12" ht="20.100000000000001" customHeight="1" x14ac:dyDescent="0.25">
      <c r="B28" s="25" t="s">
        <v>39</v>
      </c>
      <c r="C28" s="26">
        <v>73483983</v>
      </c>
      <c r="D28" s="26">
        <v>83761839</v>
      </c>
      <c r="E28" s="57">
        <v>83280384</v>
      </c>
      <c r="F28" s="57">
        <v>79934685.51000002</v>
      </c>
      <c r="G28" s="26">
        <v>65910564.909999974</v>
      </c>
      <c r="H28" s="26"/>
      <c r="I28" s="27"/>
      <c r="J28" s="27">
        <f t="shared" si="0"/>
        <v>0.79142964698625762</v>
      </c>
      <c r="K28" s="27">
        <f t="shared" si="1"/>
        <v>0</v>
      </c>
      <c r="L28" s="28">
        <f t="shared" si="2"/>
        <v>17851274.090000026</v>
      </c>
    </row>
    <row r="29" spans="2:12" ht="20.100000000000001" customHeight="1" x14ac:dyDescent="0.25">
      <c r="B29" s="25" t="s">
        <v>40</v>
      </c>
      <c r="C29" s="26">
        <v>51072733</v>
      </c>
      <c r="D29" s="26">
        <v>58107970</v>
      </c>
      <c r="E29" s="57">
        <v>57976336</v>
      </c>
      <c r="F29" s="57">
        <v>56815441.099999994</v>
      </c>
      <c r="G29" s="26">
        <v>44635115.73999998</v>
      </c>
      <c r="H29" s="26"/>
      <c r="I29" s="27"/>
      <c r="J29" s="27">
        <f t="shared" si="0"/>
        <v>0.76988507414473351</v>
      </c>
      <c r="K29" s="27">
        <f t="shared" si="1"/>
        <v>0</v>
      </c>
      <c r="L29" s="28">
        <f t="shared" si="2"/>
        <v>13472854.26000002</v>
      </c>
    </row>
    <row r="30" spans="2:12" ht="20.100000000000001" customHeight="1" x14ac:dyDescent="0.25">
      <c r="B30" s="25" t="s">
        <v>41</v>
      </c>
      <c r="C30" s="26">
        <v>57621090</v>
      </c>
      <c r="D30" s="26">
        <v>64303254</v>
      </c>
      <c r="E30" s="57">
        <v>64180294</v>
      </c>
      <c r="F30" s="57">
        <v>61314350.259999998</v>
      </c>
      <c r="G30" s="26">
        <v>49312312.059999987</v>
      </c>
      <c r="H30" s="26"/>
      <c r="I30" s="27"/>
      <c r="J30" s="27">
        <f t="shared" si="0"/>
        <v>0.76834038902969171</v>
      </c>
      <c r="K30" s="27">
        <f t="shared" si="1"/>
        <v>0</v>
      </c>
      <c r="L30" s="28">
        <f t="shared" si="2"/>
        <v>14990941.940000013</v>
      </c>
    </row>
    <row r="31" spans="2:12" ht="20.100000000000001" customHeight="1" x14ac:dyDescent="0.25">
      <c r="B31" s="25" t="s">
        <v>42</v>
      </c>
      <c r="C31" s="26">
        <v>109453988</v>
      </c>
      <c r="D31" s="26">
        <v>130388187</v>
      </c>
      <c r="E31" s="57">
        <v>127898498</v>
      </c>
      <c r="F31" s="57">
        <v>125679673.50999998</v>
      </c>
      <c r="G31" s="26">
        <v>100525509.46999989</v>
      </c>
      <c r="H31" s="26"/>
      <c r="I31" s="27"/>
      <c r="J31" s="27">
        <f t="shared" si="0"/>
        <v>0.78597881165109451</v>
      </c>
      <c r="K31" s="27">
        <f t="shared" si="1"/>
        <v>0</v>
      </c>
      <c r="L31" s="28">
        <f t="shared" si="2"/>
        <v>29862677.530000106</v>
      </c>
    </row>
    <row r="32" spans="2:12" ht="20.100000000000001" customHeight="1" x14ac:dyDescent="0.25">
      <c r="B32" s="25" t="s">
        <v>43</v>
      </c>
      <c r="C32" s="26">
        <v>67006384</v>
      </c>
      <c r="D32" s="26">
        <v>80698249</v>
      </c>
      <c r="E32" s="57">
        <v>80640033</v>
      </c>
      <c r="F32" s="57">
        <v>77610665.519999966</v>
      </c>
      <c r="G32" s="26">
        <v>58422445.149999969</v>
      </c>
      <c r="H32" s="26"/>
      <c r="I32" s="27"/>
      <c r="J32" s="27">
        <f t="shared" si="0"/>
        <v>0.72448439040197277</v>
      </c>
      <c r="K32" s="27">
        <f t="shared" si="1"/>
        <v>0</v>
      </c>
      <c r="L32" s="28">
        <f t="shared" si="2"/>
        <v>22275803.850000031</v>
      </c>
    </row>
    <row r="33" spans="2:12" ht="20.100000000000001" customHeight="1" x14ac:dyDescent="0.25">
      <c r="B33" s="25" t="s">
        <v>44</v>
      </c>
      <c r="C33" s="26">
        <v>35585666</v>
      </c>
      <c r="D33" s="26">
        <v>50079413</v>
      </c>
      <c r="E33" s="57">
        <v>50079167</v>
      </c>
      <c r="F33" s="57">
        <v>47548933.189999998</v>
      </c>
      <c r="G33" s="26">
        <v>37535433.170000002</v>
      </c>
      <c r="H33" s="26"/>
      <c r="I33" s="27"/>
      <c r="J33" s="27">
        <f t="shared" si="0"/>
        <v>0.74952191537051727</v>
      </c>
      <c r="K33" s="27">
        <f t="shared" si="1"/>
        <v>0</v>
      </c>
      <c r="L33" s="28">
        <f t="shared" si="2"/>
        <v>12543979.829999998</v>
      </c>
    </row>
    <row r="34" spans="2:12" ht="20.100000000000001" customHeight="1" x14ac:dyDescent="0.25">
      <c r="B34" s="25" t="s">
        <v>45</v>
      </c>
      <c r="C34" s="26">
        <v>83080464</v>
      </c>
      <c r="D34" s="26">
        <v>107515226</v>
      </c>
      <c r="E34" s="57">
        <v>107046167</v>
      </c>
      <c r="F34" s="57">
        <v>94114738.079999939</v>
      </c>
      <c r="G34" s="26">
        <v>81321267.149999976</v>
      </c>
      <c r="H34" s="26"/>
      <c r="I34" s="27"/>
      <c r="J34" s="27">
        <f t="shared" si="0"/>
        <v>0.7596840636993567</v>
      </c>
      <c r="K34" s="27">
        <f t="shared" si="1"/>
        <v>0</v>
      </c>
      <c r="L34" s="28">
        <f t="shared" si="2"/>
        <v>26193958.850000024</v>
      </c>
    </row>
    <row r="35" spans="2:12" ht="20.100000000000001" customHeight="1" x14ac:dyDescent="0.25">
      <c r="B35" s="25" t="s">
        <v>46</v>
      </c>
      <c r="C35" s="26">
        <v>61019960</v>
      </c>
      <c r="D35" s="26">
        <v>71718044</v>
      </c>
      <c r="E35" s="57">
        <v>71616554</v>
      </c>
      <c r="F35" s="57">
        <v>66747940.309999995</v>
      </c>
      <c r="G35" s="26">
        <v>52913741.949999966</v>
      </c>
      <c r="H35" s="26"/>
      <c r="I35" s="27"/>
      <c r="J35" s="27">
        <f t="shared" si="0"/>
        <v>0.73884791985383669</v>
      </c>
      <c r="K35" s="27">
        <f t="shared" si="1"/>
        <v>0</v>
      </c>
      <c r="L35" s="28">
        <f t="shared" si="2"/>
        <v>18804302.050000034</v>
      </c>
    </row>
    <row r="36" spans="2:12" ht="20.100000000000001" customHeight="1" x14ac:dyDescent="0.25">
      <c r="B36" s="25" t="s">
        <v>47</v>
      </c>
      <c r="C36" s="26">
        <v>1503693340</v>
      </c>
      <c r="D36" s="26">
        <v>2097455814</v>
      </c>
      <c r="E36" s="57">
        <v>2094131171</v>
      </c>
      <c r="F36" s="57">
        <v>1988820420.7999988</v>
      </c>
      <c r="G36" s="26">
        <v>1565605215.4999993</v>
      </c>
      <c r="H36" s="26"/>
      <c r="I36" s="27"/>
      <c r="J36" s="27">
        <f t="shared" si="0"/>
        <v>0.74761563992783875</v>
      </c>
      <c r="K36" s="27">
        <f t="shared" si="1"/>
        <v>0</v>
      </c>
      <c r="L36" s="28">
        <f t="shared" si="2"/>
        <v>531850598.50000072</v>
      </c>
    </row>
    <row r="37" spans="2:12" ht="20.100000000000001" customHeight="1" x14ac:dyDescent="0.25">
      <c r="B37" s="25" t="s">
        <v>48</v>
      </c>
      <c r="C37" s="26">
        <v>814620665</v>
      </c>
      <c r="D37" s="26">
        <v>590023314</v>
      </c>
      <c r="E37" s="57">
        <v>583514445</v>
      </c>
      <c r="F37" s="57">
        <v>535582855.86000007</v>
      </c>
      <c r="G37" s="26">
        <v>475758614.34999996</v>
      </c>
      <c r="H37" s="26"/>
      <c r="I37" s="27"/>
      <c r="J37" s="27">
        <f t="shared" si="0"/>
        <v>0.81533305375156562</v>
      </c>
      <c r="K37" s="27">
        <f t="shared" si="1"/>
        <v>0</v>
      </c>
      <c r="L37" s="28">
        <f t="shared" si="2"/>
        <v>114264699.65000004</v>
      </c>
    </row>
    <row r="38" spans="2:12" ht="20.100000000000001" customHeight="1" x14ac:dyDescent="0.25">
      <c r="B38" s="25" t="s">
        <v>49</v>
      </c>
      <c r="C38" s="26">
        <v>128460213</v>
      </c>
      <c r="D38" s="26">
        <v>178122652</v>
      </c>
      <c r="E38" s="57">
        <v>176927812</v>
      </c>
      <c r="F38" s="57">
        <v>148026537.83999991</v>
      </c>
      <c r="G38" s="26">
        <v>123654254.67000008</v>
      </c>
      <c r="H38" s="26"/>
      <c r="I38" s="27"/>
      <c r="J38" s="27">
        <f t="shared" si="0"/>
        <v>0.69889664757737513</v>
      </c>
      <c r="K38" s="27">
        <f t="shared" si="1"/>
        <v>0</v>
      </c>
      <c r="L38" s="28">
        <f t="shared" si="2"/>
        <v>54468397.329999924</v>
      </c>
    </row>
    <row r="39" spans="2:12" ht="20.100000000000001" customHeight="1" x14ac:dyDescent="0.25">
      <c r="B39" s="25" t="s">
        <v>50</v>
      </c>
      <c r="C39" s="26">
        <v>35671499</v>
      </c>
      <c r="D39" s="26">
        <v>45117610</v>
      </c>
      <c r="E39" s="57">
        <v>45117610</v>
      </c>
      <c r="F39" s="57">
        <v>40599283.709999979</v>
      </c>
      <c r="G39" s="26">
        <v>33203048.369999956</v>
      </c>
      <c r="H39" s="26"/>
      <c r="I39" s="27"/>
      <c r="J39" s="27">
        <f t="shared" si="0"/>
        <v>0.73592214592040572</v>
      </c>
      <c r="K39" s="27">
        <f t="shared" si="1"/>
        <v>0</v>
      </c>
      <c r="L39" s="28">
        <f t="shared" si="2"/>
        <v>11914561.630000044</v>
      </c>
    </row>
    <row r="40" spans="2:12" ht="20.100000000000001" customHeight="1" x14ac:dyDescent="0.25">
      <c r="B40" s="25" t="s">
        <v>51</v>
      </c>
      <c r="C40" s="26">
        <v>119179248</v>
      </c>
      <c r="D40" s="26">
        <v>130768306</v>
      </c>
      <c r="E40" s="57">
        <v>128014526</v>
      </c>
      <c r="F40" s="57">
        <v>125223016.19000004</v>
      </c>
      <c r="G40" s="26">
        <v>100913854.69999996</v>
      </c>
      <c r="H40" s="26"/>
      <c r="I40" s="27"/>
      <c r="J40" s="27">
        <f t="shared" si="0"/>
        <v>0.78830003010752048</v>
      </c>
      <c r="K40" s="27">
        <f t="shared" si="1"/>
        <v>0</v>
      </c>
      <c r="L40" s="28">
        <f t="shared" si="2"/>
        <v>29854451.300000042</v>
      </c>
    </row>
    <row r="41" spans="2:12" ht="20.100000000000001" customHeight="1" x14ac:dyDescent="0.25">
      <c r="B41" s="25" t="s">
        <v>52</v>
      </c>
      <c r="C41" s="26">
        <v>277199935</v>
      </c>
      <c r="D41" s="26">
        <v>323769567</v>
      </c>
      <c r="E41" s="57">
        <v>318857712</v>
      </c>
      <c r="F41" s="57">
        <v>304158818.69</v>
      </c>
      <c r="G41" s="26">
        <v>239671501.59999996</v>
      </c>
      <c r="H41" s="26"/>
      <c r="I41" s="27"/>
      <c r="J41" s="27">
        <f t="shared" si="0"/>
        <v>0.75165659345884028</v>
      </c>
      <c r="K41" s="27">
        <f t="shared" si="1"/>
        <v>0</v>
      </c>
      <c r="L41" s="28">
        <f t="shared" si="2"/>
        <v>84098065.400000036</v>
      </c>
    </row>
    <row r="42" spans="2:12" ht="20.100000000000001" customHeight="1" x14ac:dyDescent="0.25">
      <c r="B42" s="25" t="s">
        <v>53</v>
      </c>
      <c r="C42" s="26">
        <v>331297629</v>
      </c>
      <c r="D42" s="26">
        <v>383051292</v>
      </c>
      <c r="E42" s="57">
        <v>379482719</v>
      </c>
      <c r="F42" s="57">
        <v>368872601.5</v>
      </c>
      <c r="G42" s="26">
        <v>292857169.63999993</v>
      </c>
      <c r="H42" s="26"/>
      <c r="I42" s="27"/>
      <c r="J42" s="27">
        <f t="shared" si="0"/>
        <v>0.77172728816671077</v>
      </c>
      <c r="K42" s="27">
        <f t="shared" si="1"/>
        <v>0</v>
      </c>
      <c r="L42" s="28">
        <f t="shared" si="2"/>
        <v>90194122.360000074</v>
      </c>
    </row>
    <row r="43" spans="2:12" ht="20.100000000000001" customHeight="1" x14ac:dyDescent="0.25">
      <c r="B43" s="25" t="s">
        <v>54</v>
      </c>
      <c r="C43" s="26">
        <v>360857228</v>
      </c>
      <c r="D43" s="26">
        <v>401723771</v>
      </c>
      <c r="E43" s="57">
        <v>398851517</v>
      </c>
      <c r="F43" s="57">
        <v>383910553.90999985</v>
      </c>
      <c r="G43" s="26">
        <v>312195401.97999978</v>
      </c>
      <c r="H43" s="26"/>
      <c r="I43" s="27"/>
      <c r="J43" s="27">
        <f t="shared" si="0"/>
        <v>0.78273590214275102</v>
      </c>
      <c r="K43" s="27">
        <f t="shared" si="1"/>
        <v>0</v>
      </c>
      <c r="L43" s="28">
        <f t="shared" si="2"/>
        <v>89528369.020000219</v>
      </c>
    </row>
    <row r="44" spans="2:12" ht="20.100000000000001" customHeight="1" x14ac:dyDescent="0.25">
      <c r="B44" s="25" t="s">
        <v>55</v>
      </c>
      <c r="C44" s="26">
        <v>176547846</v>
      </c>
      <c r="D44" s="26">
        <v>219162213</v>
      </c>
      <c r="E44" s="57">
        <v>218008047</v>
      </c>
      <c r="F44" s="57">
        <v>212347613.23000008</v>
      </c>
      <c r="G44" s="26">
        <v>163130196.49000007</v>
      </c>
      <c r="H44" s="26"/>
      <c r="I44" s="27"/>
      <c r="J44" s="27">
        <f t="shared" ref="J44" si="3">IF(ISERROR(+G44/E44)=TRUE,0,++G44/E44)</f>
        <v>0.74827603262736475</v>
      </c>
      <c r="K44" s="27">
        <f t="shared" ref="K44" si="4">IF(ISERROR(+H44/E44)=TRUE,0,++H44/E44)</f>
        <v>0</v>
      </c>
      <c r="L44" s="28">
        <f t="shared" ref="L44" si="5">+D44-G44</f>
        <v>56032016.509999931</v>
      </c>
    </row>
    <row r="45" spans="2:12" ht="20.100000000000001" customHeight="1" x14ac:dyDescent="0.25">
      <c r="B45" s="25" t="s">
        <v>56</v>
      </c>
      <c r="C45" s="26">
        <v>80801306</v>
      </c>
      <c r="D45" s="26">
        <v>80286082</v>
      </c>
      <c r="E45" s="57">
        <v>80286082</v>
      </c>
      <c r="F45" s="57">
        <v>75715474.930000007</v>
      </c>
      <c r="G45" s="26">
        <v>57354248.329999998</v>
      </c>
      <c r="H45" s="26"/>
      <c r="I45" s="27"/>
      <c r="J45" s="27">
        <f t="shared" ref="J45" si="6">IF(ISERROR(+G45/E45)=TRUE,0,++G45/E45)</f>
        <v>0.71437348667730471</v>
      </c>
      <c r="K45" s="27">
        <f t="shared" ref="K45" si="7">IF(ISERROR(+H45/E45)=TRUE,0,++H45/E45)</f>
        <v>0</v>
      </c>
      <c r="L45" s="28">
        <f t="shared" ref="L45" si="8">+D45-G45</f>
        <v>22931833.670000002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37816857</v>
      </c>
      <c r="E46" s="57">
        <v>34816857</v>
      </c>
      <c r="F46" s="57">
        <v>30219273.929999996</v>
      </c>
      <c r="G46" s="26">
        <v>19042960.609999996</v>
      </c>
      <c r="H46" s="26"/>
      <c r="I46" s="27"/>
      <c r="J46" s="27">
        <f t="shared" si="0"/>
        <v>0.54694657274779268</v>
      </c>
      <c r="K46" s="27">
        <f t="shared" si="1"/>
        <v>0</v>
      </c>
      <c r="L46" s="28">
        <f t="shared" si="2"/>
        <v>18773896.390000004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9020857477</v>
      </c>
      <c r="E47" s="53">
        <f>SUM(E13:E46)</f>
        <v>8741094996</v>
      </c>
      <c r="F47" s="53">
        <f t="shared" si="9"/>
        <v>8243371029.829999</v>
      </c>
      <c r="G47" s="53">
        <f t="shared" si="9"/>
        <v>6513083084.0199986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0.74511066256578162</v>
      </c>
      <c r="K47" s="54">
        <f>IF(ISERROR(+H47/E47)=TRUE,0,++H47/E47)</f>
        <v>0</v>
      </c>
      <c r="L47" s="55">
        <f>SUM(L13:L46)</f>
        <v>2507774392.9799995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OCTUBRE
(4)</v>
      </c>
      <c r="H53" s="32" t="s">
        <v>15</v>
      </c>
      <c r="I53" s="77"/>
      <c r="J53" s="77"/>
      <c r="K53" s="77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9020.8574769999996</v>
      </c>
      <c r="E54" s="33">
        <f>+E47/$C$52</f>
        <v>8741.0949959999998</v>
      </c>
      <c r="F54" s="67">
        <f>+F47/$C$52</f>
        <v>8243.3710298299993</v>
      </c>
      <c r="G54" s="67">
        <f>+G47/$C$52</f>
        <v>6513.0830840199988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B13" sqref="B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60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58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59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48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49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50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101120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OCTUBRE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0.10112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60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58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48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49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238042808</v>
      </c>
      <c r="E45" s="64">
        <v>228042808</v>
      </c>
      <c r="F45" s="64">
        <v>92543157.110000014</v>
      </c>
      <c r="G45" s="43">
        <v>51905404.230000004</v>
      </c>
      <c r="H45" s="9"/>
      <c r="I45" s="13">
        <f>IF(ISERROR(+#REF!/E45)=TRUE,0,++#REF!/E45)</f>
        <v>0</v>
      </c>
      <c r="J45" s="13">
        <f t="shared" si="0"/>
        <v>0.22761254645662846</v>
      </c>
      <c r="K45" s="13">
        <f t="shared" si="1"/>
        <v>0</v>
      </c>
      <c r="L45" s="15">
        <f t="shared" si="2"/>
        <v>186137403.76999998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238042808</v>
      </c>
      <c r="E46" s="65">
        <f t="shared" si="15"/>
        <v>228042808</v>
      </c>
      <c r="F46" s="65">
        <f t="shared" si="15"/>
        <v>92543157.110000014</v>
      </c>
      <c r="G46" s="65">
        <f t="shared" si="15"/>
        <v>51905404.230000004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0.22761254645662846</v>
      </c>
      <c r="K46" s="54">
        <f>IF(ISERROR(+H46/E46)=TRUE,0,++H46/E46)</f>
        <v>0</v>
      </c>
      <c r="L46" s="55">
        <f>SUM(L13:L45)</f>
        <v>186137403.76999998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OCTUBRE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238.04280800000001</v>
      </c>
      <c r="E53" s="39">
        <f t="shared" si="16"/>
        <v>228.04280800000001</v>
      </c>
      <c r="F53" s="39">
        <f t="shared" si="16"/>
        <v>92.54315711000001</v>
      </c>
      <c r="G53" s="39">
        <f t="shared" si="16"/>
        <v>51.905404230000002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60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492116</v>
      </c>
      <c r="F13" s="60">
        <v>491197.6</v>
      </c>
      <c r="G13" s="41">
        <v>486134.88</v>
      </c>
      <c r="H13" s="8"/>
      <c r="I13" s="12">
        <f>IF(ISERROR(+#REF!/E13)=TRUE,0,++#REF!/E13)</f>
        <v>0</v>
      </c>
      <c r="J13" s="12">
        <f>IF(ISERROR(+G13/E13)=TRUE,0,++G13/E13)</f>
        <v>0.98784611758203356</v>
      </c>
      <c r="K13" s="12">
        <f>IF(ISERROR(+H13/E13)=TRUE,0,++H13/E13)</f>
        <v>0</v>
      </c>
      <c r="L13" s="14">
        <f>+D13-G13</f>
        <v>24477.119999999995</v>
      </c>
    </row>
    <row r="14" spans="1:13" ht="20.100000000000001" customHeight="1" x14ac:dyDescent="0.25">
      <c r="B14" s="29" t="s">
        <v>58</v>
      </c>
      <c r="C14" s="45">
        <v>0</v>
      </c>
      <c r="D14" s="45">
        <v>3332070</v>
      </c>
      <c r="E14" s="61">
        <v>3329670</v>
      </c>
      <c r="F14" s="61">
        <v>2463497.94</v>
      </c>
      <c r="G14" s="42">
        <v>1493916.7099999997</v>
      </c>
      <c r="H14" s="26"/>
      <c r="I14" s="27"/>
      <c r="J14" s="27">
        <f t="shared" ref="J14:J41" si="0">IF(ISERROR(+G14/E14)=TRUE,0,++G14/E14)</f>
        <v>0.44866809924106588</v>
      </c>
      <c r="K14" s="27">
        <f t="shared" ref="K14:K41" si="1">IF(ISERROR(+H14/E14)=TRUE,0,++H14/E14)</f>
        <v>0</v>
      </c>
      <c r="L14" s="28">
        <f t="shared" ref="L14:L41" si="2">+D14-G14</f>
        <v>1838153.2900000003</v>
      </c>
    </row>
    <row r="15" spans="1:13" ht="20.100000000000001" customHeight="1" x14ac:dyDescent="0.25">
      <c r="B15" s="29" t="s">
        <v>59</v>
      </c>
      <c r="C15" s="45">
        <v>0</v>
      </c>
      <c r="D15" s="45">
        <v>12803952</v>
      </c>
      <c r="E15" s="61">
        <v>11038931</v>
      </c>
      <c r="F15" s="61">
        <v>10898796.090000002</v>
      </c>
      <c r="G15" s="42">
        <v>8628679.1900000013</v>
      </c>
      <c r="H15" s="26"/>
      <c r="I15" s="27"/>
      <c r="J15" s="27">
        <f t="shared" si="0"/>
        <v>0.78165894777311329</v>
      </c>
      <c r="K15" s="27">
        <f t="shared" si="1"/>
        <v>0</v>
      </c>
      <c r="L15" s="28">
        <f t="shared" si="2"/>
        <v>4175272.8099999987</v>
      </c>
    </row>
    <row r="16" spans="1:13" ht="20.100000000000001" customHeight="1" x14ac:dyDescent="0.25">
      <c r="B16" s="29" t="s">
        <v>27</v>
      </c>
      <c r="C16" s="45">
        <v>0</v>
      </c>
      <c r="D16" s="45">
        <v>16184992</v>
      </c>
      <c r="E16" s="61">
        <v>15296595</v>
      </c>
      <c r="F16" s="61">
        <v>14801904.940000001</v>
      </c>
      <c r="G16" s="42">
        <v>11271889.93</v>
      </c>
      <c r="H16" s="26"/>
      <c r="I16" s="27"/>
      <c r="J16" s="27">
        <f t="shared" si="0"/>
        <v>0.73688882591191041</v>
      </c>
      <c r="K16" s="27">
        <f t="shared" si="1"/>
        <v>0</v>
      </c>
      <c r="L16" s="28">
        <f t="shared" si="2"/>
        <v>4913102.07</v>
      </c>
    </row>
    <row r="17" spans="2:12" ht="20.100000000000001" customHeight="1" x14ac:dyDescent="0.25">
      <c r="B17" s="29" t="s">
        <v>28</v>
      </c>
      <c r="C17" s="45">
        <v>0</v>
      </c>
      <c r="D17" s="45">
        <v>2960177</v>
      </c>
      <c r="E17" s="61">
        <v>2960177</v>
      </c>
      <c r="F17" s="61">
        <v>2655236.23</v>
      </c>
      <c r="G17" s="42">
        <v>2443146.56</v>
      </c>
      <c r="H17" s="26"/>
      <c r="I17" s="27"/>
      <c r="J17" s="27">
        <f t="shared" si="0"/>
        <v>0.82533799836969213</v>
      </c>
      <c r="K17" s="27">
        <f t="shared" si="1"/>
        <v>0</v>
      </c>
      <c r="L17" s="28">
        <f t="shared" si="2"/>
        <v>517030.43999999994</v>
      </c>
    </row>
    <row r="18" spans="2:12" ht="20.100000000000001" customHeight="1" x14ac:dyDescent="0.25">
      <c r="B18" s="29" t="s">
        <v>29</v>
      </c>
      <c r="C18" s="45">
        <v>0</v>
      </c>
      <c r="D18" s="45">
        <v>41988413</v>
      </c>
      <c r="E18" s="61">
        <v>41258732</v>
      </c>
      <c r="F18" s="61">
        <v>39564511.519999988</v>
      </c>
      <c r="G18" s="42">
        <v>33651609.690000005</v>
      </c>
      <c r="H18" s="26"/>
      <c r="I18" s="27"/>
      <c r="J18" s="27">
        <f t="shared" si="0"/>
        <v>0.81562394331459354</v>
      </c>
      <c r="K18" s="27">
        <f t="shared" si="1"/>
        <v>0</v>
      </c>
      <c r="L18" s="28">
        <f t="shared" si="2"/>
        <v>8336803.3099999949</v>
      </c>
    </row>
    <row r="19" spans="2:12" ht="20.100000000000001" customHeight="1" x14ac:dyDescent="0.25">
      <c r="B19" s="29" t="s">
        <v>30</v>
      </c>
      <c r="C19" s="45">
        <v>0</v>
      </c>
      <c r="D19" s="45">
        <v>27292674</v>
      </c>
      <c r="E19" s="61">
        <v>26521928</v>
      </c>
      <c r="F19" s="61">
        <v>25386498.170000006</v>
      </c>
      <c r="G19" s="42">
        <v>20805629.720000003</v>
      </c>
      <c r="H19" s="26"/>
      <c r="I19" s="27"/>
      <c r="J19" s="27">
        <f t="shared" si="0"/>
        <v>0.78446897676518856</v>
      </c>
      <c r="K19" s="27">
        <f t="shared" si="1"/>
        <v>0</v>
      </c>
      <c r="L19" s="28">
        <f t="shared" si="2"/>
        <v>6487044.2799999975</v>
      </c>
    </row>
    <row r="20" spans="2:12" ht="20.100000000000001" customHeight="1" x14ac:dyDescent="0.25">
      <c r="B20" s="29" t="s">
        <v>31</v>
      </c>
      <c r="C20" s="45">
        <v>0</v>
      </c>
      <c r="D20" s="45">
        <v>43531281</v>
      </c>
      <c r="E20" s="61">
        <v>42905756</v>
      </c>
      <c r="F20" s="61">
        <v>40392486.629999995</v>
      </c>
      <c r="G20" s="42">
        <v>33399711.65000001</v>
      </c>
      <c r="H20" s="26"/>
      <c r="I20" s="27"/>
      <c r="J20" s="27">
        <f t="shared" si="0"/>
        <v>0.77844361138864471</v>
      </c>
      <c r="K20" s="27">
        <f t="shared" si="1"/>
        <v>0</v>
      </c>
      <c r="L20" s="28">
        <f t="shared" si="2"/>
        <v>10131569.34999999</v>
      </c>
    </row>
    <row r="21" spans="2:12" ht="20.100000000000001" customHeight="1" x14ac:dyDescent="0.25">
      <c r="B21" s="29" t="s">
        <v>32</v>
      </c>
      <c r="C21" s="45">
        <v>0</v>
      </c>
      <c r="D21" s="45">
        <v>7823988</v>
      </c>
      <c r="E21" s="61">
        <v>7776938</v>
      </c>
      <c r="F21" s="61">
        <v>6296392.4499999983</v>
      </c>
      <c r="G21" s="42">
        <v>5030586.67</v>
      </c>
      <c r="H21" s="26"/>
      <c r="I21" s="27"/>
      <c r="J21" s="27">
        <f t="shared" si="0"/>
        <v>0.64685955706474707</v>
      </c>
      <c r="K21" s="27">
        <f t="shared" si="1"/>
        <v>0</v>
      </c>
      <c r="L21" s="28">
        <f t="shared" si="2"/>
        <v>2793401.33</v>
      </c>
    </row>
    <row r="22" spans="2:12" ht="20.100000000000001" customHeight="1" x14ac:dyDescent="0.25">
      <c r="B22" s="29" t="s">
        <v>33</v>
      </c>
      <c r="C22" s="45">
        <v>0</v>
      </c>
      <c r="D22" s="45">
        <v>11857540</v>
      </c>
      <c r="E22" s="61">
        <v>11717540</v>
      </c>
      <c r="F22" s="61">
        <v>10818915.390000002</v>
      </c>
      <c r="G22" s="42">
        <v>8715559.209999999</v>
      </c>
      <c r="H22" s="26"/>
      <c r="I22" s="27"/>
      <c r="J22" s="27">
        <f t="shared" si="0"/>
        <v>0.74380451954932514</v>
      </c>
      <c r="K22" s="27">
        <f t="shared" si="1"/>
        <v>0</v>
      </c>
      <c r="L22" s="28">
        <f t="shared" si="2"/>
        <v>3141980.790000001</v>
      </c>
    </row>
    <row r="23" spans="2:12" ht="20.100000000000001" customHeight="1" x14ac:dyDescent="0.25">
      <c r="B23" s="29" t="s">
        <v>34</v>
      </c>
      <c r="C23" s="45">
        <v>0</v>
      </c>
      <c r="D23" s="45">
        <v>54306193</v>
      </c>
      <c r="E23" s="61">
        <v>53377258</v>
      </c>
      <c r="F23" s="61">
        <v>50716548.50999999</v>
      </c>
      <c r="G23" s="42">
        <v>41963722.410000004</v>
      </c>
      <c r="H23" s="26"/>
      <c r="I23" s="27"/>
      <c r="J23" s="27">
        <f t="shared" si="0"/>
        <v>0.78617231349725769</v>
      </c>
      <c r="K23" s="27">
        <f t="shared" si="1"/>
        <v>0</v>
      </c>
      <c r="L23" s="28">
        <f t="shared" si="2"/>
        <v>12342470.589999996</v>
      </c>
    </row>
    <row r="24" spans="2:12" ht="20.100000000000001" customHeight="1" x14ac:dyDescent="0.25">
      <c r="B24" s="29" t="s">
        <v>35</v>
      </c>
      <c r="C24" s="45">
        <v>0</v>
      </c>
      <c r="D24" s="45">
        <v>48130166</v>
      </c>
      <c r="E24" s="61">
        <v>47270500</v>
      </c>
      <c r="F24" s="61">
        <v>39437230.569999993</v>
      </c>
      <c r="G24" s="42">
        <v>34203780.090000004</v>
      </c>
      <c r="H24" s="26"/>
      <c r="I24" s="27"/>
      <c r="J24" s="27">
        <f t="shared" si="0"/>
        <v>0.72357559344622979</v>
      </c>
      <c r="K24" s="27">
        <f t="shared" si="1"/>
        <v>0</v>
      </c>
      <c r="L24" s="28">
        <f t="shared" si="2"/>
        <v>13926385.909999996</v>
      </c>
    </row>
    <row r="25" spans="2:12" ht="20.100000000000001" customHeight="1" x14ac:dyDescent="0.25">
      <c r="B25" s="29" t="s">
        <v>36</v>
      </c>
      <c r="C25" s="45">
        <v>0</v>
      </c>
      <c r="D25" s="45">
        <v>46598792</v>
      </c>
      <c r="E25" s="61">
        <v>46598792</v>
      </c>
      <c r="F25" s="61">
        <v>41972152.289999999</v>
      </c>
      <c r="G25" s="42">
        <v>34403665.490000002</v>
      </c>
      <c r="H25" s="26"/>
      <c r="I25" s="27"/>
      <c r="J25" s="27">
        <f t="shared" si="0"/>
        <v>0.73829522211648757</v>
      </c>
      <c r="K25" s="27">
        <f t="shared" si="1"/>
        <v>0</v>
      </c>
      <c r="L25" s="28">
        <f t="shared" si="2"/>
        <v>12195126.509999998</v>
      </c>
    </row>
    <row r="26" spans="2:12" ht="20.100000000000001" customHeight="1" x14ac:dyDescent="0.25">
      <c r="B26" s="29" t="s">
        <v>37</v>
      </c>
      <c r="C26" s="45">
        <v>0</v>
      </c>
      <c r="D26" s="45">
        <v>44225830</v>
      </c>
      <c r="E26" s="61">
        <v>44209069</v>
      </c>
      <c r="F26" s="61">
        <v>42152887.700000018</v>
      </c>
      <c r="G26" s="42">
        <v>33236262.299999997</v>
      </c>
      <c r="H26" s="26"/>
      <c r="I26" s="27"/>
      <c r="J26" s="27">
        <f t="shared" si="0"/>
        <v>0.75179738121153372</v>
      </c>
      <c r="K26" s="27">
        <f t="shared" si="1"/>
        <v>0</v>
      </c>
      <c r="L26" s="28">
        <f t="shared" si="2"/>
        <v>10989567.700000003</v>
      </c>
    </row>
    <row r="27" spans="2:12" ht="20.100000000000001" customHeight="1" x14ac:dyDescent="0.25">
      <c r="B27" s="29" t="s">
        <v>38</v>
      </c>
      <c r="C27" s="45">
        <v>0</v>
      </c>
      <c r="D27" s="45">
        <v>13097334</v>
      </c>
      <c r="E27" s="61">
        <v>13077334</v>
      </c>
      <c r="F27" s="61">
        <v>12123898.150000002</v>
      </c>
      <c r="G27" s="42">
        <v>9847138.870000001</v>
      </c>
      <c r="H27" s="26"/>
      <c r="I27" s="27"/>
      <c r="J27" s="27">
        <f t="shared" si="0"/>
        <v>0.75299284013087076</v>
      </c>
      <c r="K27" s="27">
        <f t="shared" si="1"/>
        <v>0</v>
      </c>
      <c r="L27" s="28">
        <f t="shared" si="2"/>
        <v>3250195.129999999</v>
      </c>
    </row>
    <row r="28" spans="2:12" ht="20.100000000000001" customHeight="1" x14ac:dyDescent="0.25">
      <c r="B28" s="29" t="s">
        <v>39</v>
      </c>
      <c r="C28" s="45">
        <v>0</v>
      </c>
      <c r="D28" s="45">
        <v>10898029</v>
      </c>
      <c r="E28" s="61">
        <v>10568869</v>
      </c>
      <c r="F28" s="61">
        <v>9979188.629999999</v>
      </c>
      <c r="G28" s="42">
        <v>7980533.1699999999</v>
      </c>
      <c r="H28" s="26"/>
      <c r="I28" s="27"/>
      <c r="J28" s="27">
        <f t="shared" si="0"/>
        <v>0.75509812544748167</v>
      </c>
      <c r="K28" s="27">
        <f t="shared" si="1"/>
        <v>0</v>
      </c>
      <c r="L28" s="28">
        <f t="shared" si="2"/>
        <v>2917495.83</v>
      </c>
    </row>
    <row r="29" spans="2:12" ht="20.100000000000001" customHeight="1" x14ac:dyDescent="0.25">
      <c r="B29" s="29" t="s">
        <v>40</v>
      </c>
      <c r="C29" s="45">
        <v>0</v>
      </c>
      <c r="D29" s="45">
        <v>6817663</v>
      </c>
      <c r="E29" s="61">
        <v>6180888</v>
      </c>
      <c r="F29" s="61">
        <v>5862219.4500000002</v>
      </c>
      <c r="G29" s="42">
        <v>4698203.93</v>
      </c>
      <c r="H29" s="26"/>
      <c r="I29" s="27"/>
      <c r="J29" s="27">
        <f t="shared" si="0"/>
        <v>0.76011795230717649</v>
      </c>
      <c r="K29" s="27">
        <f t="shared" si="1"/>
        <v>0</v>
      </c>
      <c r="L29" s="28">
        <f t="shared" si="2"/>
        <v>2119459.0700000003</v>
      </c>
    </row>
    <row r="30" spans="2:12" ht="20.100000000000001" customHeight="1" x14ac:dyDescent="0.25">
      <c r="B30" s="29" t="s">
        <v>41</v>
      </c>
      <c r="C30" s="45">
        <v>0</v>
      </c>
      <c r="D30" s="45">
        <v>5508101</v>
      </c>
      <c r="E30" s="61">
        <v>5508101</v>
      </c>
      <c r="F30" s="61">
        <v>4837128.5</v>
      </c>
      <c r="G30" s="42">
        <v>3445309.47</v>
      </c>
      <c r="H30" s="26"/>
      <c r="I30" s="27"/>
      <c r="J30" s="27">
        <f t="shared" si="0"/>
        <v>0.62549860106051069</v>
      </c>
      <c r="K30" s="27">
        <f t="shared" si="1"/>
        <v>0</v>
      </c>
      <c r="L30" s="28">
        <f t="shared" si="2"/>
        <v>2062791.5299999998</v>
      </c>
    </row>
    <row r="31" spans="2:12" ht="20.100000000000001" customHeight="1" x14ac:dyDescent="0.25">
      <c r="B31" s="29" t="s">
        <v>42</v>
      </c>
      <c r="C31" s="45">
        <v>0</v>
      </c>
      <c r="D31" s="45">
        <v>27640121</v>
      </c>
      <c r="E31" s="61">
        <v>24275450</v>
      </c>
      <c r="F31" s="61">
        <v>22444291.679999996</v>
      </c>
      <c r="G31" s="42">
        <v>17317739.68</v>
      </c>
      <c r="H31" s="26"/>
      <c r="I31" s="27"/>
      <c r="J31" s="27">
        <f t="shared" si="0"/>
        <v>0.71338490862167336</v>
      </c>
      <c r="K31" s="27">
        <f t="shared" si="1"/>
        <v>0</v>
      </c>
      <c r="L31" s="28">
        <f t="shared" si="2"/>
        <v>10322381.32</v>
      </c>
    </row>
    <row r="32" spans="2:12" ht="20.100000000000001" customHeight="1" x14ac:dyDescent="0.25">
      <c r="B32" s="29" t="s">
        <v>43</v>
      </c>
      <c r="C32" s="45">
        <v>0</v>
      </c>
      <c r="D32" s="45">
        <v>7328308</v>
      </c>
      <c r="E32" s="61">
        <v>6494363</v>
      </c>
      <c r="F32" s="61">
        <v>6000712.9600000009</v>
      </c>
      <c r="G32" s="42">
        <v>4522961.3500000006</v>
      </c>
      <c r="H32" s="26"/>
      <c r="I32" s="27"/>
      <c r="J32" s="27">
        <f t="shared" si="0"/>
        <v>0.69644418551904175</v>
      </c>
      <c r="K32" s="27">
        <f t="shared" si="1"/>
        <v>0</v>
      </c>
      <c r="L32" s="28">
        <f t="shared" si="2"/>
        <v>2805346.6499999994</v>
      </c>
    </row>
    <row r="33" spans="2:12" ht="20.100000000000001" customHeight="1" x14ac:dyDescent="0.25">
      <c r="B33" s="29" t="s">
        <v>44</v>
      </c>
      <c r="C33" s="45">
        <v>0</v>
      </c>
      <c r="D33" s="45">
        <v>4018875</v>
      </c>
      <c r="E33" s="61">
        <v>4018875</v>
      </c>
      <c r="F33" s="61">
        <v>3453344.7100000004</v>
      </c>
      <c r="G33" s="42">
        <v>2016468.09</v>
      </c>
      <c r="H33" s="26"/>
      <c r="I33" s="27"/>
      <c r="J33" s="27">
        <f t="shared" si="0"/>
        <v>0.5017493925538864</v>
      </c>
      <c r="K33" s="27">
        <f t="shared" si="1"/>
        <v>0</v>
      </c>
      <c r="L33" s="28">
        <f t="shared" si="2"/>
        <v>2002406.91</v>
      </c>
    </row>
    <row r="34" spans="2:12" ht="20.100000000000001" customHeight="1" x14ac:dyDescent="0.25">
      <c r="B34" s="29" t="s">
        <v>45</v>
      </c>
      <c r="C34" s="45">
        <v>0</v>
      </c>
      <c r="D34" s="45">
        <v>13959949</v>
      </c>
      <c r="E34" s="61">
        <v>13140578</v>
      </c>
      <c r="F34" s="61">
        <v>12204397.600000001</v>
      </c>
      <c r="G34" s="42">
        <v>10701027.02</v>
      </c>
      <c r="H34" s="26"/>
      <c r="I34" s="27"/>
      <c r="J34" s="27">
        <f t="shared" si="0"/>
        <v>0.8143497964853601</v>
      </c>
      <c r="K34" s="27">
        <f t="shared" si="1"/>
        <v>0</v>
      </c>
      <c r="L34" s="28">
        <f t="shared" si="2"/>
        <v>3258921.9800000004</v>
      </c>
    </row>
    <row r="35" spans="2:12" ht="20.100000000000001" customHeight="1" x14ac:dyDescent="0.25">
      <c r="B35" s="29" t="s">
        <v>46</v>
      </c>
      <c r="C35" s="45">
        <v>0</v>
      </c>
      <c r="D35" s="45">
        <v>5718203</v>
      </c>
      <c r="E35" s="61">
        <v>5718203</v>
      </c>
      <c r="F35" s="61">
        <v>4372325.22</v>
      </c>
      <c r="G35" s="42">
        <v>2579964.84</v>
      </c>
      <c r="H35" s="26"/>
      <c r="I35" s="27"/>
      <c r="J35" s="27">
        <f t="shared" si="0"/>
        <v>0.451184548712244</v>
      </c>
      <c r="K35" s="27">
        <f t="shared" si="1"/>
        <v>0</v>
      </c>
      <c r="L35" s="28">
        <f t="shared" si="2"/>
        <v>3138238.16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11109572</v>
      </c>
      <c r="F36" s="61">
        <v>7365585.5500000007</v>
      </c>
      <c r="G36" s="42">
        <v>5742712.3199999994</v>
      </c>
      <c r="H36" s="26"/>
      <c r="I36" s="27"/>
      <c r="J36" s="27">
        <f t="shared" si="0"/>
        <v>0.51691571196442121</v>
      </c>
      <c r="K36" s="27">
        <f t="shared" si="1"/>
        <v>0</v>
      </c>
      <c r="L36" s="28">
        <f t="shared" si="2"/>
        <v>8400540.6799999997</v>
      </c>
    </row>
    <row r="37" spans="2:12" ht="20.100000000000001" customHeight="1" x14ac:dyDescent="0.25">
      <c r="B37" s="29" t="s">
        <v>49</v>
      </c>
      <c r="C37" s="45">
        <v>0</v>
      </c>
      <c r="D37" s="45">
        <v>64130484</v>
      </c>
      <c r="E37" s="61">
        <v>62828324</v>
      </c>
      <c r="F37" s="61">
        <v>59885817.729999997</v>
      </c>
      <c r="G37" s="42">
        <v>49774930.030000009</v>
      </c>
      <c r="H37" s="26"/>
      <c r="I37" s="27"/>
      <c r="J37" s="27">
        <f t="shared" ref="J37:J39" si="3">IF(ISERROR(+G37/E37)=TRUE,0,++G37/E37)</f>
        <v>0.79223711315297873</v>
      </c>
      <c r="K37" s="27">
        <f t="shared" ref="K37:K39" si="4">IF(ISERROR(+H37/E37)=TRUE,0,++H37/E37)</f>
        <v>0</v>
      </c>
      <c r="L37" s="28">
        <f t="shared" ref="L37:L39" si="5">+D37-G37</f>
        <v>14355553.969999991</v>
      </c>
    </row>
    <row r="38" spans="2:12" ht="20.100000000000001" customHeight="1" x14ac:dyDescent="0.25">
      <c r="B38" s="29" t="s">
        <v>50</v>
      </c>
      <c r="C38" s="45">
        <v>0</v>
      </c>
      <c r="D38" s="45">
        <v>4367900</v>
      </c>
      <c r="E38" s="61">
        <v>4367900</v>
      </c>
      <c r="F38" s="61">
        <v>4201263.07</v>
      </c>
      <c r="G38" s="42">
        <v>3286620.9799999995</v>
      </c>
      <c r="H38" s="26"/>
      <c r="I38" s="27"/>
      <c r="J38" s="27">
        <f t="shared" si="3"/>
        <v>0.75244876943153449</v>
      </c>
      <c r="K38" s="27">
        <f t="shared" si="4"/>
        <v>0</v>
      </c>
      <c r="L38" s="28">
        <f t="shared" si="5"/>
        <v>1081279.0200000005</v>
      </c>
    </row>
    <row r="39" spans="2:12" ht="20.100000000000001" customHeight="1" x14ac:dyDescent="0.25">
      <c r="B39" s="29" t="s">
        <v>51</v>
      </c>
      <c r="C39" s="45">
        <v>0</v>
      </c>
      <c r="D39" s="45">
        <v>45397302</v>
      </c>
      <c r="E39" s="61">
        <v>41483063</v>
      </c>
      <c r="F39" s="61">
        <v>36093367.970000006</v>
      </c>
      <c r="G39" s="42">
        <v>26636256.870000001</v>
      </c>
      <c r="H39" s="26"/>
      <c r="I39" s="27"/>
      <c r="J39" s="27">
        <f t="shared" si="3"/>
        <v>0.64209956892527442</v>
      </c>
      <c r="K39" s="27">
        <f t="shared" si="4"/>
        <v>0</v>
      </c>
      <c r="L39" s="28">
        <f t="shared" si="5"/>
        <v>18761045.129999999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50893071</v>
      </c>
      <c r="F40" s="61">
        <v>41186665</v>
      </c>
      <c r="G40" s="42">
        <v>25158158.839999996</v>
      </c>
      <c r="H40" s="26"/>
      <c r="I40" s="27"/>
      <c r="J40" s="27">
        <f t="shared" si="0"/>
        <v>0.49433367540347478</v>
      </c>
      <c r="K40" s="27">
        <f t="shared" si="1"/>
        <v>0</v>
      </c>
      <c r="L40" s="28">
        <f t="shared" si="2"/>
        <v>36318847.160000004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59941612</v>
      </c>
      <c r="F41" s="61">
        <v>53381575.650000006</v>
      </c>
      <c r="G41" s="42">
        <v>38808633.080000006</v>
      </c>
      <c r="H41" s="26"/>
      <c r="I41" s="27"/>
      <c r="J41" s="27">
        <f t="shared" si="0"/>
        <v>0.64744059735997772</v>
      </c>
      <c r="K41" s="27">
        <f t="shared" si="1"/>
        <v>0</v>
      </c>
      <c r="L41" s="28">
        <f t="shared" si="2"/>
        <v>26615091.919999994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49877958</v>
      </c>
      <c r="F42" s="61">
        <v>33788482.879999995</v>
      </c>
      <c r="G42" s="42">
        <v>23539147.379999999</v>
      </c>
      <c r="H42" s="26"/>
      <c r="I42" s="27"/>
      <c r="J42" s="27">
        <f t="shared" ref="J42:J44" si="6">IF(ISERROR(+G42/E42)=TRUE,0,++G42/E42)</f>
        <v>0.4719348650961212</v>
      </c>
      <c r="K42" s="27">
        <f t="shared" ref="K42:K44" si="7">IF(ISERROR(+H42/E42)=TRUE,0,++H42/E42)</f>
        <v>0</v>
      </c>
      <c r="L42" s="28">
        <f t="shared" ref="L42:L44" si="8">+D42-G42</f>
        <v>30484471.620000001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31960282</v>
      </c>
      <c r="F43" s="61">
        <v>29350967.130000003</v>
      </c>
      <c r="G43" s="42">
        <v>21899579.780000001</v>
      </c>
      <c r="H43" s="26"/>
      <c r="I43" s="27"/>
      <c r="J43" s="27">
        <f t="shared" si="6"/>
        <v>0.68521234512261187</v>
      </c>
      <c r="K43" s="27">
        <f t="shared" si="7"/>
        <v>0</v>
      </c>
      <c r="L43" s="28">
        <f t="shared" si="8"/>
        <v>14263590.219999999</v>
      </c>
    </row>
    <row r="44" spans="2:12" ht="20.100000000000001" customHeight="1" x14ac:dyDescent="0.25">
      <c r="B44" s="29" t="s">
        <v>56</v>
      </c>
      <c r="C44" s="45">
        <v>0</v>
      </c>
      <c r="D44" s="45">
        <v>22274271</v>
      </c>
      <c r="E44" s="61">
        <v>22273712</v>
      </c>
      <c r="F44" s="61">
        <v>19884424.609999999</v>
      </c>
      <c r="G44" s="42">
        <v>13888177.959999999</v>
      </c>
      <c r="H44" s="26"/>
      <c r="I44" s="27"/>
      <c r="J44" s="27">
        <f t="shared" si="6"/>
        <v>0.62352327981972644</v>
      </c>
      <c r="K44" s="27">
        <f t="shared" si="7"/>
        <v>0</v>
      </c>
      <c r="L44" s="28">
        <f t="shared" si="8"/>
        <v>8386093.040000001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823933993</v>
      </c>
      <c r="E45" s="65">
        <f t="shared" si="9"/>
        <v>778472157</v>
      </c>
      <c r="F45" s="65">
        <f t="shared" si="9"/>
        <v>694463912.51999998</v>
      </c>
      <c r="G45" s="65">
        <f t="shared" si="9"/>
        <v>541577858.16000009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0.69569329267610547</v>
      </c>
      <c r="K45" s="54">
        <f>IF(ISERROR(+H45/E45)=TRUE,0,++H45/E45)</f>
        <v>0</v>
      </c>
      <c r="L45" s="55">
        <f>SUM(L13:L44)</f>
        <v>282356134.83999997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OCTUBRE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823.93399299999999</v>
      </c>
      <c r="E52" s="40">
        <f>+E45/$C$50</f>
        <v>778.47215700000004</v>
      </c>
      <c r="F52" s="40">
        <f>+F45/$C$50</f>
        <v>694.46391252000001</v>
      </c>
      <c r="G52" s="40">
        <f>+G45/$C$50</f>
        <v>541.57785816000012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60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50" t="s">
        <v>3</v>
      </c>
      <c r="D12" s="50" t="s">
        <v>2</v>
      </c>
      <c r="E12" s="81"/>
      <c r="F12" s="81"/>
      <c r="G12" s="81"/>
      <c r="H12" s="81"/>
      <c r="I12" s="50" t="s">
        <v>9</v>
      </c>
      <c r="J12" s="50" t="s">
        <v>10</v>
      </c>
      <c r="K12" s="51" t="s">
        <v>11</v>
      </c>
      <c r="L12" s="79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35704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22557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0.97530700004433213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297406</v>
      </c>
      <c r="F15" s="59">
        <v>247324.94</v>
      </c>
      <c r="G15" s="9">
        <v>163086.73000000001</v>
      </c>
      <c r="H15" s="9"/>
      <c r="I15" s="13">
        <f>IF(ISERROR(+#REF!/E15)=TRUE,0,++#REF!/E15)</f>
        <v>0</v>
      </c>
      <c r="J15" s="13">
        <f>IF(ISERROR(+G15/E15)=TRUE,0,++G15/E15)</f>
        <v>0.54836395365258273</v>
      </c>
      <c r="K15" s="13">
        <f>IF(ISERROR(+H15/E15)=TRUE,0,++H15/E15)</f>
        <v>0</v>
      </c>
      <c r="L15" s="15">
        <f>+D15-G15</f>
        <v>134319.26999999999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284835</v>
      </c>
      <c r="F16" s="74">
        <v>273923.5</v>
      </c>
      <c r="G16" s="70">
        <v>216315.5</v>
      </c>
      <c r="H16" s="70"/>
      <c r="I16" s="71">
        <f>IF(ISERROR(+#REF!/E16)=TRUE,0,++#REF!/E16)</f>
        <v>0</v>
      </c>
      <c r="J16" s="71">
        <f>IF(ISERROR(+G16/E16)=TRUE,0,++G16/E16)</f>
        <v>0.75944143100391459</v>
      </c>
      <c r="K16" s="71">
        <f>IF(ISERROR(+H16/E16)=TRUE,0,++H16/E16)</f>
        <v>0</v>
      </c>
      <c r="L16" s="72">
        <f>+D16-G16</f>
        <v>68519.5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640502</v>
      </c>
      <c r="F17" s="65">
        <f t="shared" si="0"/>
        <v>543248.43999999994</v>
      </c>
      <c r="G17" s="65">
        <f t="shared" si="0"/>
        <v>401402.23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0.62669941701977505</v>
      </c>
      <c r="K17" s="54">
        <f>IF(ISERROR(+H17/E17)=TRUE,0,++H17/E17)</f>
        <v>0</v>
      </c>
      <c r="L17" s="55">
        <f>SUM(L13:L16)</f>
        <v>308446.77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OCTUBRE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0.64050200000000002</v>
      </c>
      <c r="F24" s="40">
        <f>+F17/$C$22</f>
        <v>0.54324843999999994</v>
      </c>
      <c r="G24" s="40">
        <f>+G17/$C$22</f>
        <v>0.40140222999999997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2023-12-01T21:38:43Z</dcterms:modified>
</cp:coreProperties>
</file>