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<sst xmlns="http://schemas.openxmlformats.org/spreadsheetml/2006/main" count="263" uniqueCount="63">
  <si>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</si>
  <si>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</si>
  <si>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</si>
  <si>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</si>
  <si>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</si>
  <si>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</si>
  <si>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</si>
  <si>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</si>
  <si>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</si>
  <si>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</si>
  <si>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</si>
  <si>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</si>
  <si>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</si>
  <si>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</si>
  <si>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</si>
  <si>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</si>
  <si>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</si>
  <si>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</si>
  <si>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</si>
  <si>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</si>
  <si>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</si>
  <si>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</si>
  <si>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</si>
  <si>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</si>
  <si>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</si>
  <si>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</si>
  <si>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</si>
  <si>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</si>
  <si>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</si>
  <si>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</si>
  <si>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</si>
  <si>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</si>
  <si>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</si>
  <si>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</si>
  <si>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</si>
  <si>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</si>
  <si>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</si>
  <si>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</si>
  <si>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</si>
  <si>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</si>
  <si>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</si>
  <si>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</si>
  <si>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</si>
  <si>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</si>
  <si>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</si>
  <si>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</si>
  <si>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</si>
  <si>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</si>
  <si>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</si>
  <si>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</si>
  <si>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</si>
  <si>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</si>
  <si>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</si>
  <si>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</si>
  <si>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</si>
  <si>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</si>
  <si>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</si>
  <si>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</si>
  <si>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</si>
  <si>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</si>
  <si>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DICIEMBRE
(4)</t>
  </si>
  <si>
    <t>EJECUCION PRESUPUESTAL MENSUALIZADA DE GASTOS 
AL MES DE DICIEMBRE 2023</t>
  </si>
  <si>
    <t>Fuente: Reporte SIAF Operaciones en Linea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</si>
</sst>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8654.4876729999996</c:v>
                </c:pt>
                <c:pt idx="2" formatCode="#,##0">
                  <c:v>8496.8984029999992</c:v>
                </c:pt>
                <c:pt idx="3">
                  <c:v>8416.0437617199968</c:v>
                </c:pt>
                <c:pt idx="4">
                  <c:v>8366.3390736099991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3582832"/>
        <c:axId val="-293574128"/>
        <c:axId val="0"/>
      </c:bar3DChart>
      <c:catAx>
        <c:axId val="-29358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93574128"/>
        <c:crosses val="autoZero"/>
        <c:auto val="1"/>
        <c:lblAlgn val="ctr"/>
        <c:lblOffset val="100"/>
        <c:noMultiLvlLbl val="0"/>
      </c:catAx>
      <c:valAx>
        <c:axId val="-29357412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29358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3571952"/>
        <c:axId val="-293581200"/>
        <c:axId val="0"/>
      </c:bar3DChart>
      <c:catAx>
        <c:axId val="-29357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3581200"/>
        <c:crosses val="autoZero"/>
        <c:auto val="1"/>
        <c:lblAlgn val="ctr"/>
        <c:lblOffset val="100"/>
        <c:noMultiLvlLbl val="0"/>
      </c:catAx>
      <c:valAx>
        <c:axId val="-2935812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9357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74.880201</c:v>
                </c:pt>
                <c:pt idx="2">
                  <c:v>73.686387999999994</c:v>
                </c:pt>
                <c:pt idx="3">
                  <c:v>75.139622949999989</c:v>
                </c:pt>
                <c:pt idx="4">
                  <c:v>73.137167229999989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3574672"/>
        <c:axId val="-294845344"/>
        <c:axId val="0"/>
      </c:bar3DChart>
      <c:catAx>
        <c:axId val="-29357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4845344"/>
        <c:crosses val="autoZero"/>
        <c:auto val="1"/>
        <c:lblAlgn val="ctr"/>
        <c:lblOffset val="100"/>
        <c:noMultiLvlLbl val="0"/>
      </c:catAx>
      <c:valAx>
        <c:axId val="-2948453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9357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823.95859299999995</c:v>
                </c:pt>
                <c:pt idx="2">
                  <c:v>758.19699600000001</c:v>
                </c:pt>
                <c:pt idx="3">
                  <c:v>738.91396755999983</c:v>
                </c:pt>
                <c:pt idx="4">
                  <c:v>730.19625860000008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4848608"/>
        <c:axId val="-294848064"/>
        <c:axId val="0"/>
      </c:bar3DChart>
      <c:catAx>
        <c:axId val="-294848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4848064"/>
        <c:crosses val="autoZero"/>
        <c:auto val="1"/>
        <c:lblAlgn val="ctr"/>
        <c:lblOffset val="100"/>
        <c:noMultiLvlLbl val="0"/>
      </c:catAx>
      <c:valAx>
        <c:axId val="-29484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9484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0.57849899999999999</c:v>
                </c:pt>
                <c:pt idx="3">
                  <c:v>0.56583542999999992</c:v>
                </c:pt>
                <c:pt idx="4">
                  <c:v>0.56583542999999992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94850240"/>
        <c:axId val="-294846432"/>
        <c:axId val="0"/>
      </c:bar3DChart>
      <c:catAx>
        <c:axId val="-29485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94846432"/>
        <c:crosses val="autoZero"/>
        <c:auto val="1"/>
        <c:lblAlgn val="ctr"/>
        <c:lblOffset val="100"/>
        <c:noMultiLvlLbl val="0"/>
      </c:catAx>
      <c:valAx>
        <c:axId val="-2948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9485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opLeftCell="A4" zoomScale="115" zoomScaleNormal="115" workbookViewId="0">
      <selection activeCell="E13" sqref="E13: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1521393137</v>
      </c>
      <c r="E13" s="76">
        <v>1457856956</v>
      </c>
      <c r="F13" s="56">
        <v>1454471995.9499998</v>
      </c>
      <c r="G13" s="8">
        <v>1449737594.4399993</v>
      </c>
      <c r="H13" s="8"/>
      <c r="I13" s="12">
        <f>IF(ISERROR(+#REF!/E13)=TRUE,0,++#REF!/E13)</f>
        <v>0</v>
      </c>
      <c r="J13" s="12">
        <f>IF(ISERROR(+G13/E13)=TRUE,0,++G13/E13)</f>
        <v>0.99443061850026893</v>
      </c>
      <c r="K13" s="12">
        <f>IF(ISERROR(+H13/E13)=TRUE,0,++H13/E13)</f>
        <v>0</v>
      </c>
      <c r="L13" s="14">
        <f>+D13-G13</f>
        <v>71655542.560000658</v>
      </c>
    </row>
    <row r="14" spans="1:13" ht="20.100000000000001" customHeight="1" x14ac:dyDescent="0.25">
      <c r="B14" s="25" t="s">
        <v>58</v>
      </c>
      <c r="C14" s="26">
        <v>41476314</v>
      </c>
      <c r="D14" s="26">
        <v>48714746</v>
      </c>
      <c r="E14" s="57">
        <v>47952450</v>
      </c>
      <c r="F14" s="57">
        <v>47198146.900000028</v>
      </c>
      <c r="G14" s="26">
        <v>47170840.130000032</v>
      </c>
      <c r="H14" s="26"/>
      <c r="I14" s="27"/>
      <c r="J14" s="27">
        <f t="shared" ref="J14:J46" si="0">IF(ISERROR(+G14/E14)=TRUE,0,++G14/E14)</f>
        <v>0.98370031416538739</v>
      </c>
      <c r="K14" s="27">
        <f t="shared" ref="K14:K46" si="1">IF(ISERROR(+H14/E14)=TRUE,0,++H14/E14)</f>
        <v>0</v>
      </c>
      <c r="L14" s="28">
        <f t="shared" ref="L14:L46" si="2">+D14-G14</f>
        <v>1543905.8699999675</v>
      </c>
    </row>
    <row r="15" spans="1:13" ht="20.100000000000001" customHeight="1" x14ac:dyDescent="0.25">
      <c r="B15" s="25" t="s">
        <v>59</v>
      </c>
      <c r="C15" s="26">
        <v>55526427</v>
      </c>
      <c r="D15" s="26">
        <v>63216808</v>
      </c>
      <c r="E15" s="57">
        <v>63046155</v>
      </c>
      <c r="F15" s="57">
        <v>62878030.739999987</v>
      </c>
      <c r="G15" s="26">
        <v>62564761.180000037</v>
      </c>
      <c r="H15" s="26"/>
      <c r="I15" s="27"/>
      <c r="J15" s="27">
        <f t="shared" si="0"/>
        <v>0.99236442222368737</v>
      </c>
      <c r="K15" s="27">
        <f t="shared" si="1"/>
        <v>0</v>
      </c>
      <c r="L15" s="28">
        <f t="shared" si="2"/>
        <v>652046.81999996305</v>
      </c>
    </row>
    <row r="16" spans="1:13" ht="20.100000000000001" customHeight="1" x14ac:dyDescent="0.25">
      <c r="B16" s="25" t="s">
        <v>27</v>
      </c>
      <c r="C16" s="26">
        <v>34797818</v>
      </c>
      <c r="D16" s="26">
        <v>45047721</v>
      </c>
      <c r="E16" s="57">
        <v>44424030</v>
      </c>
      <c r="F16" s="57">
        <v>43966140.199999996</v>
      </c>
      <c r="G16" s="26">
        <v>43908987.269999996</v>
      </c>
      <c r="H16" s="26"/>
      <c r="I16" s="27"/>
      <c r="J16" s="27">
        <f t="shared" si="0"/>
        <v>0.9884062132589051</v>
      </c>
      <c r="K16" s="27">
        <f t="shared" si="1"/>
        <v>0</v>
      </c>
      <c r="L16" s="28">
        <f t="shared" si="2"/>
        <v>1138733.7300000042</v>
      </c>
    </row>
    <row r="17" spans="2:12" ht="20.100000000000001" customHeight="1" x14ac:dyDescent="0.25">
      <c r="B17" s="25" t="s">
        <v>28</v>
      </c>
      <c r="C17" s="26">
        <v>41904084</v>
      </c>
      <c r="D17" s="26">
        <v>51484450</v>
      </c>
      <c r="E17" s="57">
        <v>50106614</v>
      </c>
      <c r="F17" s="57">
        <v>49421066.850000009</v>
      </c>
      <c r="G17" s="26">
        <v>49300384.000000007</v>
      </c>
      <c r="H17" s="26"/>
      <c r="I17" s="27"/>
      <c r="J17" s="27">
        <f t="shared" si="0"/>
        <v>0.98390970900568153</v>
      </c>
      <c r="K17" s="27">
        <f t="shared" si="1"/>
        <v>0</v>
      </c>
      <c r="L17" s="28">
        <f t="shared" si="2"/>
        <v>2184065.9999999925</v>
      </c>
    </row>
    <row r="18" spans="2:12" ht="20.100000000000001" customHeight="1" x14ac:dyDescent="0.25">
      <c r="B18" s="25" t="s">
        <v>29</v>
      </c>
      <c r="C18" s="26">
        <v>197493588</v>
      </c>
      <c r="D18" s="26">
        <v>259253085</v>
      </c>
      <c r="E18" s="57">
        <v>250966964</v>
      </c>
      <c r="F18" s="57">
        <v>249440177.65999997</v>
      </c>
      <c r="G18" s="26">
        <v>244944609.24000004</v>
      </c>
      <c r="H18" s="26"/>
      <c r="I18" s="27"/>
      <c r="J18" s="27">
        <f t="shared" si="0"/>
        <v>0.97600339636734035</v>
      </c>
      <c r="K18" s="27">
        <f t="shared" si="1"/>
        <v>0</v>
      </c>
      <c r="L18" s="28">
        <f t="shared" si="2"/>
        <v>14308475.759999961</v>
      </c>
    </row>
    <row r="19" spans="2:12" ht="20.100000000000001" customHeight="1" x14ac:dyDescent="0.25">
      <c r="B19" s="25" t="s">
        <v>30</v>
      </c>
      <c r="C19" s="26">
        <v>139405863</v>
      </c>
      <c r="D19" s="26">
        <v>172921666</v>
      </c>
      <c r="E19" s="57">
        <v>170752096</v>
      </c>
      <c r="F19" s="57">
        <v>170063957.72999993</v>
      </c>
      <c r="G19" s="26">
        <v>169933555.44999993</v>
      </c>
      <c r="H19" s="26"/>
      <c r="I19" s="27"/>
      <c r="J19" s="27">
        <f t="shared" si="0"/>
        <v>0.99520626352955532</v>
      </c>
      <c r="K19" s="27">
        <f t="shared" si="1"/>
        <v>0</v>
      </c>
      <c r="L19" s="28">
        <f t="shared" si="2"/>
        <v>2988110.5500000715</v>
      </c>
    </row>
    <row r="20" spans="2:12" ht="20.100000000000001" customHeight="1" x14ac:dyDescent="0.25">
      <c r="B20" s="25" t="s">
        <v>31</v>
      </c>
      <c r="C20" s="26">
        <v>187331921</v>
      </c>
      <c r="D20" s="26">
        <v>224217044</v>
      </c>
      <c r="E20" s="57">
        <v>223874194</v>
      </c>
      <c r="F20" s="57">
        <v>222243894.46000013</v>
      </c>
      <c r="G20" s="26">
        <v>222094684.66000012</v>
      </c>
      <c r="H20" s="26"/>
      <c r="I20" s="27"/>
      <c r="J20" s="27">
        <f t="shared" si="0"/>
        <v>0.99205129761405242</v>
      </c>
      <c r="K20" s="27">
        <f t="shared" si="1"/>
        <v>0</v>
      </c>
      <c r="L20" s="28">
        <f t="shared" si="2"/>
        <v>2122359.3399998844</v>
      </c>
    </row>
    <row r="21" spans="2:12" ht="20.100000000000001" customHeight="1" x14ac:dyDescent="0.25">
      <c r="B21" s="25" t="s">
        <v>32</v>
      </c>
      <c r="C21" s="26">
        <v>42196011</v>
      </c>
      <c r="D21" s="26">
        <v>51262406</v>
      </c>
      <c r="E21" s="57">
        <v>49375522</v>
      </c>
      <c r="F21" s="57">
        <v>49034402.43</v>
      </c>
      <c r="G21" s="26">
        <v>48989207.009999998</v>
      </c>
      <c r="H21" s="26"/>
      <c r="I21" s="27"/>
      <c r="J21" s="27">
        <f t="shared" si="0"/>
        <v>0.99217598165341925</v>
      </c>
      <c r="K21" s="27">
        <f t="shared" si="1"/>
        <v>0</v>
      </c>
      <c r="L21" s="28">
        <f t="shared" si="2"/>
        <v>2273198.9900000021</v>
      </c>
    </row>
    <row r="22" spans="2:12" ht="20.100000000000001" customHeight="1" x14ac:dyDescent="0.25">
      <c r="B22" s="25" t="s">
        <v>33</v>
      </c>
      <c r="C22" s="26">
        <v>100819995</v>
      </c>
      <c r="D22" s="26">
        <v>127130634</v>
      </c>
      <c r="E22" s="57">
        <v>125115143</v>
      </c>
      <c r="F22" s="57">
        <v>123292714.87999992</v>
      </c>
      <c r="G22" s="26">
        <v>122837068.8499999</v>
      </c>
      <c r="H22" s="26"/>
      <c r="I22" s="27"/>
      <c r="J22" s="27">
        <f t="shared" si="0"/>
        <v>0.9817921788252274</v>
      </c>
      <c r="K22" s="27">
        <f t="shared" si="1"/>
        <v>0</v>
      </c>
      <c r="L22" s="28">
        <f t="shared" si="2"/>
        <v>4293565.1500000954</v>
      </c>
    </row>
    <row r="23" spans="2:12" ht="20.100000000000001" customHeight="1" x14ac:dyDescent="0.25">
      <c r="B23" s="25" t="s">
        <v>34</v>
      </c>
      <c r="C23" s="26">
        <v>190234741</v>
      </c>
      <c r="D23" s="26">
        <v>233288096</v>
      </c>
      <c r="E23" s="57">
        <v>232712082</v>
      </c>
      <c r="F23" s="57">
        <v>232028028.84999979</v>
      </c>
      <c r="G23" s="26">
        <v>230376594.03000003</v>
      </c>
      <c r="H23" s="26"/>
      <c r="I23" s="27"/>
      <c r="J23" s="27">
        <f t="shared" si="0"/>
        <v>0.9899640450554692</v>
      </c>
      <c r="K23" s="27">
        <f t="shared" si="1"/>
        <v>0</v>
      </c>
      <c r="L23" s="28">
        <f t="shared" si="2"/>
        <v>2911501.969999969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189670233</v>
      </c>
      <c r="E24" s="57">
        <v>187297204</v>
      </c>
      <c r="F24" s="57">
        <v>186358472.22000003</v>
      </c>
      <c r="G24" s="26">
        <v>185119380.98000008</v>
      </c>
      <c r="H24" s="26"/>
      <c r="I24" s="27"/>
      <c r="J24" s="27">
        <f t="shared" si="0"/>
        <v>0.98837236769428805</v>
      </c>
      <c r="K24" s="27">
        <f t="shared" si="1"/>
        <v>0</v>
      </c>
      <c r="L24" s="28">
        <f t="shared" si="2"/>
        <v>4550852.0199999213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283095586</v>
      </c>
      <c r="E25" s="57">
        <v>281814878</v>
      </c>
      <c r="F25" s="57">
        <v>279633609.52999997</v>
      </c>
      <c r="G25" s="26">
        <v>279331768.32999992</v>
      </c>
      <c r="H25" s="26"/>
      <c r="I25" s="27"/>
      <c r="J25" s="27">
        <f t="shared" si="0"/>
        <v>0.99118886239214077</v>
      </c>
      <c r="K25" s="27">
        <f t="shared" si="1"/>
        <v>0</v>
      </c>
      <c r="L25" s="28">
        <f t="shared" si="2"/>
        <v>3763817.6700000763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266641449</v>
      </c>
      <c r="E26" s="57">
        <v>257904875</v>
      </c>
      <c r="F26" s="57">
        <v>256939859.73000023</v>
      </c>
      <c r="G26" s="26">
        <v>256398338.23000035</v>
      </c>
      <c r="H26" s="26"/>
      <c r="I26" s="27"/>
      <c r="J26" s="27">
        <f t="shared" si="0"/>
        <v>0.99415855644450435</v>
      </c>
      <c r="K26" s="27">
        <f t="shared" si="1"/>
        <v>0</v>
      </c>
      <c r="L26" s="28">
        <f t="shared" si="2"/>
        <v>10243110.769999653</v>
      </c>
    </row>
    <row r="27" spans="2:12" ht="20.100000000000001" customHeight="1" x14ac:dyDescent="0.25">
      <c r="B27" s="25" t="s">
        <v>38</v>
      </c>
      <c r="C27" s="26">
        <v>109012664</v>
      </c>
      <c r="D27" s="26">
        <v>130032176</v>
      </c>
      <c r="E27" s="57">
        <v>129737813</v>
      </c>
      <c r="F27" s="57">
        <v>128331619.92000005</v>
      </c>
      <c r="G27" s="26">
        <v>127476981.43999998</v>
      </c>
      <c r="H27" s="26"/>
      <c r="I27" s="27"/>
      <c r="J27" s="27">
        <f t="shared" si="0"/>
        <v>0.98257384252345903</v>
      </c>
      <c r="K27" s="27">
        <f t="shared" si="1"/>
        <v>0</v>
      </c>
      <c r="L27" s="28">
        <f t="shared" si="2"/>
        <v>2555194.5600000173</v>
      </c>
    </row>
    <row r="28" spans="2:12" ht="20.100000000000001" customHeight="1" x14ac:dyDescent="0.25">
      <c r="B28" s="25" t="s">
        <v>39</v>
      </c>
      <c r="C28" s="26">
        <v>73483983</v>
      </c>
      <c r="D28" s="26">
        <v>85015866</v>
      </c>
      <c r="E28" s="57">
        <v>84867105</v>
      </c>
      <c r="F28" s="57">
        <v>84257612.520000055</v>
      </c>
      <c r="G28" s="26">
        <v>83555063.640000015</v>
      </c>
      <c r="H28" s="26"/>
      <c r="I28" s="27"/>
      <c r="J28" s="27">
        <f t="shared" si="0"/>
        <v>0.9845400481140486</v>
      </c>
      <c r="K28" s="27">
        <f t="shared" si="1"/>
        <v>0</v>
      </c>
      <c r="L28" s="28">
        <f t="shared" si="2"/>
        <v>1460802.3599999845</v>
      </c>
    </row>
    <row r="29" spans="2:12" ht="20.100000000000001" customHeight="1" x14ac:dyDescent="0.25">
      <c r="B29" s="25" t="s">
        <v>40</v>
      </c>
      <c r="C29" s="26">
        <v>51072733</v>
      </c>
      <c r="D29" s="26">
        <v>58529400</v>
      </c>
      <c r="E29" s="57">
        <v>57977127</v>
      </c>
      <c r="F29" s="57">
        <v>57735604.229999989</v>
      </c>
      <c r="G29" s="26">
        <v>57369692.910000011</v>
      </c>
      <c r="H29" s="26"/>
      <c r="I29" s="27"/>
      <c r="J29" s="27">
        <f t="shared" si="0"/>
        <v>0.98952286666429701</v>
      </c>
      <c r="K29" s="27">
        <f t="shared" si="1"/>
        <v>0</v>
      </c>
      <c r="L29" s="28">
        <f t="shared" si="2"/>
        <v>1159707.0899999887</v>
      </c>
    </row>
    <row r="30" spans="2:12" ht="20.100000000000001" customHeight="1" x14ac:dyDescent="0.25">
      <c r="B30" s="25" t="s">
        <v>41</v>
      </c>
      <c r="C30" s="26">
        <v>57621090</v>
      </c>
      <c r="D30" s="26">
        <v>65015624</v>
      </c>
      <c r="E30" s="57">
        <v>64863707</v>
      </c>
      <c r="F30" s="57">
        <v>64455943.530000016</v>
      </c>
      <c r="G30" s="26">
        <v>64218613.860000014</v>
      </c>
      <c r="H30" s="26"/>
      <c r="I30" s="27"/>
      <c r="J30" s="27">
        <f t="shared" si="0"/>
        <v>0.99005463656278558</v>
      </c>
      <c r="K30" s="27">
        <f t="shared" si="1"/>
        <v>0</v>
      </c>
      <c r="L30" s="28">
        <f t="shared" si="2"/>
        <v>797010.13999998569</v>
      </c>
    </row>
    <row r="31" spans="2:12" ht="20.100000000000001" customHeight="1" x14ac:dyDescent="0.25">
      <c r="B31" s="25" t="s">
        <v>42</v>
      </c>
      <c r="C31" s="26">
        <v>109453988</v>
      </c>
      <c r="D31" s="26">
        <v>131048457</v>
      </c>
      <c r="E31" s="57">
        <v>130550794</v>
      </c>
      <c r="F31" s="57">
        <v>129925094.03999992</v>
      </c>
      <c r="G31" s="26">
        <v>129908681.03999995</v>
      </c>
      <c r="H31" s="26"/>
      <c r="I31" s="27"/>
      <c r="J31" s="27">
        <f t="shared" si="0"/>
        <v>0.99508150858124955</v>
      </c>
      <c r="K31" s="27">
        <f t="shared" si="1"/>
        <v>0</v>
      </c>
      <c r="L31" s="28">
        <f t="shared" si="2"/>
        <v>1139775.960000053</v>
      </c>
    </row>
    <row r="32" spans="2:12" ht="20.100000000000001" customHeight="1" x14ac:dyDescent="0.25">
      <c r="B32" s="25" t="s">
        <v>43</v>
      </c>
      <c r="C32" s="26">
        <v>67006384</v>
      </c>
      <c r="D32" s="26">
        <v>81728001</v>
      </c>
      <c r="E32" s="57">
        <v>81297413</v>
      </c>
      <c r="F32" s="57">
        <v>80725853.12999998</v>
      </c>
      <c r="G32" s="26">
        <v>77897501.349999994</v>
      </c>
      <c r="H32" s="26"/>
      <c r="I32" s="27"/>
      <c r="J32" s="27">
        <f t="shared" si="0"/>
        <v>0.95817933776072306</v>
      </c>
      <c r="K32" s="27">
        <f t="shared" si="1"/>
        <v>0</v>
      </c>
      <c r="L32" s="28">
        <f t="shared" si="2"/>
        <v>3830499.650000006</v>
      </c>
    </row>
    <row r="33" spans="2:12" ht="20.100000000000001" customHeight="1" x14ac:dyDescent="0.25">
      <c r="B33" s="25" t="s">
        <v>44</v>
      </c>
      <c r="C33" s="26">
        <v>35585666</v>
      </c>
      <c r="D33" s="26">
        <v>53347416</v>
      </c>
      <c r="E33" s="57">
        <v>81297413</v>
      </c>
      <c r="F33" s="57">
        <v>51844469.670000002</v>
      </c>
      <c r="G33" s="26">
        <v>51373932.749999948</v>
      </c>
      <c r="H33" s="26"/>
      <c r="I33" s="27"/>
      <c r="J33" s="27">
        <f t="shared" si="0"/>
        <v>0.63192580002514898</v>
      </c>
      <c r="K33" s="27">
        <f t="shared" si="1"/>
        <v>0</v>
      </c>
      <c r="L33" s="28">
        <f t="shared" si="2"/>
        <v>1973483.2500000522</v>
      </c>
    </row>
    <row r="34" spans="2:12" ht="20.100000000000001" customHeight="1" x14ac:dyDescent="0.25">
      <c r="B34" s="25" t="s">
        <v>45</v>
      </c>
      <c r="C34" s="26">
        <v>83080464</v>
      </c>
      <c r="D34" s="26">
        <v>105619508</v>
      </c>
      <c r="E34" s="57">
        <v>105449113</v>
      </c>
      <c r="F34" s="57">
        <v>105168232.1699999</v>
      </c>
      <c r="G34" s="26">
        <v>104759310.42999993</v>
      </c>
      <c r="H34" s="26"/>
      <c r="I34" s="27"/>
      <c r="J34" s="27">
        <f t="shared" si="0"/>
        <v>0.99345843174612514</v>
      </c>
      <c r="K34" s="27">
        <f t="shared" si="1"/>
        <v>0</v>
      </c>
      <c r="L34" s="28">
        <f t="shared" si="2"/>
        <v>860197.57000006735</v>
      </c>
    </row>
    <row r="35" spans="2:12" ht="20.100000000000001" customHeight="1" x14ac:dyDescent="0.25">
      <c r="B35" s="25" t="s">
        <v>46</v>
      </c>
      <c r="C35" s="26">
        <v>61019960</v>
      </c>
      <c r="D35" s="26">
        <v>69093314</v>
      </c>
      <c r="E35" s="57">
        <v>68143667</v>
      </c>
      <c r="F35" s="57">
        <v>67867343.430000007</v>
      </c>
      <c r="G35" s="26">
        <v>66192211.110000037</v>
      </c>
      <c r="H35" s="26"/>
      <c r="I35" s="27"/>
      <c r="J35" s="27">
        <f t="shared" si="0"/>
        <v>0.97136262288320996</v>
      </c>
      <c r="K35" s="27">
        <f t="shared" si="1"/>
        <v>0</v>
      </c>
      <c r="L35" s="28">
        <f t="shared" si="2"/>
        <v>2901102.8899999633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1951576868</v>
      </c>
      <c r="E36" s="57">
        <v>1922824332</v>
      </c>
      <c r="F36" s="57">
        <v>1917781399.549999</v>
      </c>
      <c r="G36" s="26">
        <v>1903836268.5399992</v>
      </c>
      <c r="H36" s="26"/>
      <c r="I36" s="27"/>
      <c r="J36" s="27">
        <f t="shared" si="0"/>
        <v>0.99012490993378965</v>
      </c>
      <c r="K36" s="27">
        <f t="shared" si="1"/>
        <v>0</v>
      </c>
      <c r="L36" s="28">
        <f t="shared" si="2"/>
        <v>47740599.460000753</v>
      </c>
    </row>
    <row r="37" spans="2:12" ht="20.100000000000001" customHeight="1" x14ac:dyDescent="0.25">
      <c r="B37" s="25" t="s">
        <v>48</v>
      </c>
      <c r="C37" s="26">
        <v>814620665</v>
      </c>
      <c r="D37" s="26">
        <v>567810947</v>
      </c>
      <c r="E37" s="57">
        <v>563270784</v>
      </c>
      <c r="F37" s="57">
        <v>558846131.76999998</v>
      </c>
      <c r="G37" s="26">
        <v>558144161.04000008</v>
      </c>
      <c r="H37" s="26"/>
      <c r="I37" s="27"/>
      <c r="J37" s="27">
        <f t="shared" si="0"/>
        <v>0.99089847528821962</v>
      </c>
      <c r="K37" s="27">
        <f t="shared" si="1"/>
        <v>0</v>
      </c>
      <c r="L37" s="28">
        <f t="shared" si="2"/>
        <v>9666785.9599999189</v>
      </c>
    </row>
    <row r="38" spans="2:12" ht="20.100000000000001" customHeight="1" x14ac:dyDescent="0.25">
      <c r="B38" s="25" t="s">
        <v>49</v>
      </c>
      <c r="C38" s="26">
        <v>128460213</v>
      </c>
      <c r="D38" s="26">
        <v>180189257</v>
      </c>
      <c r="E38" s="57">
        <v>155953675</v>
      </c>
      <c r="F38" s="57">
        <v>155986279.21999982</v>
      </c>
      <c r="G38" s="26">
        <v>155283553.11999989</v>
      </c>
      <c r="H38" s="26"/>
      <c r="I38" s="27"/>
      <c r="J38" s="27">
        <f t="shared" si="0"/>
        <v>0.99570307092795274</v>
      </c>
      <c r="K38" s="27">
        <f t="shared" si="1"/>
        <v>0</v>
      </c>
      <c r="L38" s="28">
        <f t="shared" si="2"/>
        <v>24905703.880000114</v>
      </c>
    </row>
    <row r="39" spans="2:12" ht="20.100000000000001" customHeight="1" x14ac:dyDescent="0.25">
      <c r="B39" s="25" t="s">
        <v>50</v>
      </c>
      <c r="C39" s="26">
        <v>35671499</v>
      </c>
      <c r="D39" s="26">
        <v>46124509</v>
      </c>
      <c r="E39" s="57">
        <v>46124509</v>
      </c>
      <c r="F39" s="57">
        <v>45743255.859999985</v>
      </c>
      <c r="G39" s="26">
        <v>45499314.329999991</v>
      </c>
      <c r="H39" s="26"/>
      <c r="I39" s="27"/>
      <c r="J39" s="27">
        <f t="shared" si="0"/>
        <v>0.98644549972336815</v>
      </c>
      <c r="K39" s="27">
        <f t="shared" si="1"/>
        <v>0</v>
      </c>
      <c r="L39" s="28">
        <f t="shared" si="2"/>
        <v>625194.67000000924</v>
      </c>
    </row>
    <row r="40" spans="2:12" ht="20.100000000000001" customHeight="1" x14ac:dyDescent="0.25">
      <c r="B40" s="25" t="s">
        <v>51</v>
      </c>
      <c r="C40" s="26">
        <v>119179248</v>
      </c>
      <c r="D40" s="26">
        <v>133009146</v>
      </c>
      <c r="E40" s="57">
        <v>131913867</v>
      </c>
      <c r="F40" s="57">
        <v>131309651.93999998</v>
      </c>
      <c r="G40" s="26">
        <v>130040557.61999996</v>
      </c>
      <c r="H40" s="26"/>
      <c r="I40" s="27"/>
      <c r="J40" s="27">
        <f t="shared" si="0"/>
        <v>0.98579899579473296</v>
      </c>
      <c r="K40" s="27">
        <f t="shared" si="1"/>
        <v>0</v>
      </c>
      <c r="L40" s="28">
        <f t="shared" si="2"/>
        <v>2968588.3800000399</v>
      </c>
    </row>
    <row r="41" spans="2:12" ht="20.100000000000001" customHeight="1" x14ac:dyDescent="0.25">
      <c r="B41" s="25" t="s">
        <v>52</v>
      </c>
      <c r="C41" s="26">
        <v>277199935</v>
      </c>
      <c r="D41" s="26">
        <v>324497141</v>
      </c>
      <c r="E41" s="57">
        <v>318522531</v>
      </c>
      <c r="F41" s="57">
        <v>313178476.34999973</v>
      </c>
      <c r="G41" s="26">
        <v>310383831.06999964</v>
      </c>
      <c r="H41" s="26"/>
      <c r="I41" s="27"/>
      <c r="J41" s="27">
        <f t="shared" si="0"/>
        <v>0.97444858954106339</v>
      </c>
      <c r="K41" s="27">
        <f t="shared" si="1"/>
        <v>0</v>
      </c>
      <c r="L41" s="28">
        <f t="shared" si="2"/>
        <v>14113309.930000365</v>
      </c>
    </row>
    <row r="42" spans="2:12" ht="20.100000000000001" customHeight="1" x14ac:dyDescent="0.25">
      <c r="B42" s="25" t="s">
        <v>53</v>
      </c>
      <c r="C42" s="26">
        <v>331297629</v>
      </c>
      <c r="D42" s="26">
        <v>387824454</v>
      </c>
      <c r="E42" s="57">
        <v>382809140</v>
      </c>
      <c r="F42" s="57">
        <v>379720214.38999945</v>
      </c>
      <c r="G42" s="26">
        <v>377056411.6699996</v>
      </c>
      <c r="H42" s="26"/>
      <c r="I42" s="27"/>
      <c r="J42" s="27">
        <f t="shared" si="0"/>
        <v>0.98497233287063002</v>
      </c>
      <c r="K42" s="27">
        <f t="shared" si="1"/>
        <v>0</v>
      </c>
      <c r="L42" s="28">
        <f t="shared" si="2"/>
        <v>10768042.330000401</v>
      </c>
    </row>
    <row r="43" spans="2:12" ht="20.100000000000001" customHeight="1" x14ac:dyDescent="0.25">
      <c r="B43" s="25" t="s">
        <v>54</v>
      </c>
      <c r="C43" s="26">
        <v>360857228</v>
      </c>
      <c r="D43" s="26">
        <v>407720334</v>
      </c>
      <c r="E43" s="57">
        <v>403390689</v>
      </c>
      <c r="F43" s="57">
        <v>395205155.22999996</v>
      </c>
      <c r="G43" s="26">
        <v>393802109.20999992</v>
      </c>
      <c r="H43" s="26"/>
      <c r="I43" s="27"/>
      <c r="J43" s="27">
        <f t="shared" si="0"/>
        <v>0.97623004186395568</v>
      </c>
      <c r="K43" s="27">
        <f t="shared" si="1"/>
        <v>0</v>
      </c>
      <c r="L43" s="28">
        <f t="shared" si="2"/>
        <v>13918224.790000081</v>
      </c>
    </row>
    <row r="44" spans="2:12" ht="20.100000000000001" customHeight="1" x14ac:dyDescent="0.25">
      <c r="B44" s="25" t="s">
        <v>55</v>
      </c>
      <c r="C44" s="26">
        <v>176547846</v>
      </c>
      <c r="D44" s="26">
        <v>222713172</v>
      </c>
      <c r="E44" s="57">
        <v>217214159</v>
      </c>
      <c r="F44" s="57">
        <v>212488042.90000021</v>
      </c>
      <c r="G44" s="26">
        <v>211949532.20000023</v>
      </c>
      <c r="H44" s="26"/>
      <c r="I44" s="27"/>
      <c r="J44" s="27">
        <f t="shared" ref="J44" si="3">IF(ISERROR(+G44/E44)=TRUE,0,++G44/E44)</f>
        <v>0.97576296672262619</v>
      </c>
      <c r="K44" s="27">
        <f t="shared" ref="K44" si="4">IF(ISERROR(+H44/E44)=TRUE,0,++H44/E44)</f>
        <v>0</v>
      </c>
      <c r="L44" s="28">
        <f t="shared" ref="L44" si="5">+D44-G44</f>
        <v>10763639.799999774</v>
      </c>
    </row>
    <row r="45" spans="2:12" ht="20.100000000000001" customHeight="1" x14ac:dyDescent="0.25">
      <c r="B45" s="25" t="s">
        <v>56</v>
      </c>
      <c r="C45" s="26">
        <v>80801306</v>
      </c>
      <c r="D45" s="26">
        <v>78438165</v>
      </c>
      <c r="E45" s="57">
        <v>77374545</v>
      </c>
      <c r="F45" s="57">
        <v>77244226.289999992</v>
      </c>
      <c r="G45" s="26">
        <v>76585170.290000007</v>
      </c>
      <c r="H45" s="26"/>
      <c r="I45" s="27"/>
      <c r="J45" s="27">
        <f t="shared" ref="J45" si="6">IF(ISERROR(+G45/E45)=TRUE,0,++G45/E45)</f>
        <v>0.98979800514497385</v>
      </c>
      <c r="K45" s="27">
        <f t="shared" ref="K45" si="7">IF(ISERROR(+H45/E45)=TRUE,0,++H45/E45)</f>
        <v>0</v>
      </c>
      <c r="L45" s="28">
        <f t="shared" ref="L45" si="8">+D45-G45</f>
        <v>1852994.7099999934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37816857</v>
      </c>
      <c r="E46" s="57">
        <v>30116857</v>
      </c>
      <c r="F46" s="57">
        <v>31258657.449999996</v>
      </c>
      <c r="G46" s="26">
        <v>28298402.190000001</v>
      </c>
      <c r="H46" s="26"/>
      <c r="I46" s="27"/>
      <c r="J46" s="27">
        <f t="shared" si="0"/>
        <v>0.93962003372397063</v>
      </c>
      <c r="K46" s="27">
        <f t="shared" si="1"/>
        <v>0</v>
      </c>
      <c r="L46" s="28">
        <f t="shared" si="2"/>
        <v>9518454.8099999987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8654487673</v>
      </c>
      <c r="E47" s="53">
        <f>SUM(E13:E46)</f>
        <v>8496898403</v>
      </c>
      <c r="F47" s="53">
        <f t="shared" si="9"/>
        <v>8416043761.7199965</v>
      </c>
      <c r="G47" s="53">
        <f t="shared" si="9"/>
        <v>8366339073.6099987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0.98463447210997546</v>
      </c>
      <c r="K47" s="54">
        <f>IF(ISERROR(+H47/E47)=TRUE,0,++H47/E47)</f>
        <v>0</v>
      </c>
      <c r="L47" s="55">
        <f>SUM(L13:L46)</f>
        <v>288148599.39000177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DICIEMBRE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8654.4876729999996</v>
      </c>
      <c r="E54" s="33">
        <f>+E47/$C$52</f>
        <v>8496.8984029999992</v>
      </c>
      <c r="F54" s="67">
        <f>+F47/$C$52</f>
        <v>8416.0437617199968</v>
      </c>
      <c r="G54" s="67">
        <f>+G47/$C$52</f>
        <v>8366.3390736099991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C13" sqref="C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58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59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48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49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50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DICIEMBRE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58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48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49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74880201</v>
      </c>
      <c r="E45" s="64">
        <v>73686388</v>
      </c>
      <c r="F45" s="64">
        <v>75139622.949999988</v>
      </c>
      <c r="G45" s="43">
        <v>73137167.229999989</v>
      </c>
      <c r="H45" s="9"/>
      <c r="I45" s="13">
        <f>IF(ISERROR(+#REF!/E45)=TRUE,0,++#REF!/E45)</f>
        <v>0</v>
      </c>
      <c r="J45" s="13">
        <f t="shared" si="0"/>
        <v>0.99254650981128278</v>
      </c>
      <c r="K45" s="13">
        <f t="shared" si="1"/>
        <v>0</v>
      </c>
      <c r="L45" s="15">
        <f t="shared" si="2"/>
        <v>1743033.7700000107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74880201</v>
      </c>
      <c r="E46" s="65">
        <f t="shared" si="15"/>
        <v>73686388</v>
      </c>
      <c r="F46" s="65">
        <f t="shared" si="15"/>
        <v>75139622.949999988</v>
      </c>
      <c r="G46" s="65">
        <f t="shared" si="15"/>
        <v>73137167.229999989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0.99254650981128278</v>
      </c>
      <c r="K46" s="54">
        <f>IF(ISERROR(+H46/E46)=TRUE,0,++H46/E46)</f>
        <v>0</v>
      </c>
      <c r="L46" s="55">
        <f>SUM(L13:L45)</f>
        <v>1743033.7700000107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74.880201</v>
      </c>
      <c r="E53" s="39">
        <f t="shared" si="16"/>
        <v>73.686387999999994</v>
      </c>
      <c r="F53" s="39">
        <f t="shared" si="16"/>
        <v>75.139622949999989</v>
      </c>
      <c r="G53" s="39">
        <f t="shared" si="16"/>
        <v>73.137167229999989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13" sqref="E13:E44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491656</v>
      </c>
      <c r="F13" s="60">
        <v>491197.6</v>
      </c>
      <c r="G13" s="41">
        <v>486134.88</v>
      </c>
      <c r="H13" s="8"/>
      <c r="I13" s="12">
        <f>IF(ISERROR(+#REF!/E13)=TRUE,0,++#REF!/E13)</f>
        <v>0</v>
      </c>
      <c r="J13" s="12">
        <f>IF(ISERROR(+G13/E13)=TRUE,0,++G13/E13)</f>
        <v>0.98877035976373728</v>
      </c>
      <c r="K13" s="12">
        <f>IF(ISERROR(+H13/E13)=TRUE,0,++H13/E13)</f>
        <v>0</v>
      </c>
      <c r="L13" s="14">
        <f>+D13-G13</f>
        <v>24477.119999999995</v>
      </c>
    </row>
    <row r="14" spans="1:13" ht="20.100000000000001" customHeight="1" x14ac:dyDescent="0.25">
      <c r="B14" s="29" t="s">
        <v>58</v>
      </c>
      <c r="C14" s="45">
        <v>0</v>
      </c>
      <c r="D14" s="45">
        <v>3332070</v>
      </c>
      <c r="E14" s="61">
        <v>2749670</v>
      </c>
      <c r="F14" s="61">
        <v>2603902.2600000002</v>
      </c>
      <c r="G14" s="42">
        <v>2360783.77</v>
      </c>
      <c r="H14" s="26"/>
      <c r="I14" s="27"/>
      <c r="J14" s="27">
        <f t="shared" ref="J14:J41" si="0">IF(ISERROR(+G14/E14)=TRUE,0,++G14/E14)</f>
        <v>0.8585698538370059</v>
      </c>
      <c r="K14" s="27">
        <f t="shared" ref="K14:K41" si="1">IF(ISERROR(+H14/E14)=TRUE,0,++H14/E14)</f>
        <v>0</v>
      </c>
      <c r="L14" s="28">
        <f t="shared" ref="L14:L41" si="2">+D14-G14</f>
        <v>971286.23</v>
      </c>
    </row>
    <row r="15" spans="1:13" ht="20.100000000000001" customHeight="1" x14ac:dyDescent="0.25">
      <c r="B15" s="29" t="s">
        <v>59</v>
      </c>
      <c r="C15" s="45">
        <v>0</v>
      </c>
      <c r="D15" s="45">
        <v>12828552</v>
      </c>
      <c r="E15" s="61">
        <v>12291252</v>
      </c>
      <c r="F15" s="61">
        <v>12255433.439999999</v>
      </c>
      <c r="G15" s="42">
        <v>11931293.970000001</v>
      </c>
      <c r="H15" s="26"/>
      <c r="I15" s="27"/>
      <c r="J15" s="27">
        <f t="shared" si="0"/>
        <v>0.97071429094448647</v>
      </c>
      <c r="K15" s="27">
        <f t="shared" si="1"/>
        <v>0</v>
      </c>
      <c r="L15" s="28">
        <f t="shared" si="2"/>
        <v>897258.02999999933</v>
      </c>
    </row>
    <row r="16" spans="1:13" ht="20.100000000000001" customHeight="1" x14ac:dyDescent="0.25">
      <c r="B16" s="29" t="s">
        <v>27</v>
      </c>
      <c r="C16" s="45">
        <v>0</v>
      </c>
      <c r="D16" s="45">
        <v>16184992</v>
      </c>
      <c r="E16" s="61">
        <v>15972711</v>
      </c>
      <c r="F16" s="61">
        <v>15952950.34</v>
      </c>
      <c r="G16" s="42">
        <v>15930922.34</v>
      </c>
      <c r="H16" s="26"/>
      <c r="I16" s="27"/>
      <c r="J16" s="27">
        <f t="shared" si="0"/>
        <v>0.99738374656625295</v>
      </c>
      <c r="K16" s="27">
        <f t="shared" si="1"/>
        <v>0</v>
      </c>
      <c r="L16" s="28">
        <f t="shared" si="2"/>
        <v>254069.66000000015</v>
      </c>
    </row>
    <row r="17" spans="2:12" ht="20.100000000000001" customHeight="1" x14ac:dyDescent="0.25">
      <c r="B17" s="29" t="s">
        <v>28</v>
      </c>
      <c r="C17" s="45">
        <v>0</v>
      </c>
      <c r="D17" s="45">
        <v>2960177</v>
      </c>
      <c r="E17" s="61">
        <v>2800177</v>
      </c>
      <c r="F17" s="61">
        <v>2760305.0299999993</v>
      </c>
      <c r="G17" s="42">
        <v>2758584.83</v>
      </c>
      <c r="H17" s="26"/>
      <c r="I17" s="27"/>
      <c r="J17" s="27">
        <f t="shared" si="0"/>
        <v>0.98514659251897296</v>
      </c>
      <c r="K17" s="27">
        <f t="shared" si="1"/>
        <v>0</v>
      </c>
      <c r="L17" s="28">
        <f t="shared" si="2"/>
        <v>201592.16999999993</v>
      </c>
    </row>
    <row r="18" spans="2:12" ht="20.100000000000001" customHeight="1" x14ac:dyDescent="0.25">
      <c r="B18" s="29" t="s">
        <v>29</v>
      </c>
      <c r="C18" s="45">
        <v>0</v>
      </c>
      <c r="D18" s="45">
        <v>41988413</v>
      </c>
      <c r="E18" s="61">
        <v>40729135</v>
      </c>
      <c r="F18" s="61">
        <v>40653364.809999995</v>
      </c>
      <c r="G18" s="42">
        <v>40363673.280000001</v>
      </c>
      <c r="H18" s="26"/>
      <c r="I18" s="27"/>
      <c r="J18" s="27">
        <f t="shared" si="0"/>
        <v>0.99102701984709474</v>
      </c>
      <c r="K18" s="27">
        <f t="shared" si="1"/>
        <v>0</v>
      </c>
      <c r="L18" s="28">
        <f t="shared" si="2"/>
        <v>1624739.7199999988</v>
      </c>
    </row>
    <row r="19" spans="2:12" ht="20.100000000000001" customHeight="1" x14ac:dyDescent="0.25">
      <c r="B19" s="29" t="s">
        <v>30</v>
      </c>
      <c r="C19" s="45">
        <v>0</v>
      </c>
      <c r="D19" s="45">
        <v>27292674</v>
      </c>
      <c r="E19" s="61">
        <v>26745674</v>
      </c>
      <c r="F19" s="61">
        <v>26482239.450000003</v>
      </c>
      <c r="G19" s="42">
        <v>26413575.940000001</v>
      </c>
      <c r="H19" s="26"/>
      <c r="I19" s="27"/>
      <c r="J19" s="27">
        <f t="shared" si="0"/>
        <v>0.98758311119772124</v>
      </c>
      <c r="K19" s="27">
        <f t="shared" si="1"/>
        <v>0</v>
      </c>
      <c r="L19" s="28">
        <f t="shared" si="2"/>
        <v>879098.05999999866</v>
      </c>
    </row>
    <row r="20" spans="2:12" ht="20.100000000000001" customHeight="1" x14ac:dyDescent="0.25">
      <c r="B20" s="29" t="s">
        <v>31</v>
      </c>
      <c r="C20" s="45">
        <v>0</v>
      </c>
      <c r="D20" s="45">
        <v>43531281</v>
      </c>
      <c r="E20" s="61">
        <v>43392281</v>
      </c>
      <c r="F20" s="61">
        <v>43242162.359999992</v>
      </c>
      <c r="G20" s="42">
        <v>43116710.359999992</v>
      </c>
      <c r="H20" s="26"/>
      <c r="I20" s="27"/>
      <c r="J20" s="27">
        <f t="shared" si="0"/>
        <v>0.99364931656853883</v>
      </c>
      <c r="K20" s="27">
        <f t="shared" si="1"/>
        <v>0</v>
      </c>
      <c r="L20" s="28">
        <f t="shared" si="2"/>
        <v>414570.64000000805</v>
      </c>
    </row>
    <row r="21" spans="2:12" ht="20.100000000000001" customHeight="1" x14ac:dyDescent="0.25">
      <c r="B21" s="29" t="s">
        <v>32</v>
      </c>
      <c r="C21" s="45">
        <v>0</v>
      </c>
      <c r="D21" s="45">
        <v>7823988</v>
      </c>
      <c r="E21" s="61">
        <v>7484088</v>
      </c>
      <c r="F21" s="61">
        <v>6704576.9799999986</v>
      </c>
      <c r="G21" s="42">
        <v>6694027.4299999988</v>
      </c>
      <c r="H21" s="26"/>
      <c r="I21" s="27"/>
      <c r="J21" s="27">
        <f t="shared" si="0"/>
        <v>0.89443462316316946</v>
      </c>
      <c r="K21" s="27">
        <f t="shared" si="1"/>
        <v>0</v>
      </c>
      <c r="L21" s="28">
        <f t="shared" si="2"/>
        <v>1129960.5700000012</v>
      </c>
    </row>
    <row r="22" spans="2:12" ht="20.100000000000001" customHeight="1" x14ac:dyDescent="0.25">
      <c r="B22" s="29" t="s">
        <v>33</v>
      </c>
      <c r="C22" s="45">
        <v>0</v>
      </c>
      <c r="D22" s="45">
        <v>11857540</v>
      </c>
      <c r="E22" s="61">
        <v>11507540</v>
      </c>
      <c r="F22" s="61">
        <v>11085772.52</v>
      </c>
      <c r="G22" s="42">
        <v>11012045.269999998</v>
      </c>
      <c r="H22" s="26"/>
      <c r="I22" s="27"/>
      <c r="J22" s="27">
        <f t="shared" si="0"/>
        <v>0.95694173298550322</v>
      </c>
      <c r="K22" s="27">
        <f t="shared" si="1"/>
        <v>0</v>
      </c>
      <c r="L22" s="28">
        <f t="shared" si="2"/>
        <v>845494.73000000231</v>
      </c>
    </row>
    <row r="23" spans="2:12" ht="20.100000000000001" customHeight="1" x14ac:dyDescent="0.25">
      <c r="B23" s="29" t="s">
        <v>34</v>
      </c>
      <c r="C23" s="45">
        <v>0</v>
      </c>
      <c r="D23" s="45">
        <v>54306193</v>
      </c>
      <c r="E23" s="61">
        <v>54098404</v>
      </c>
      <c r="F23" s="61">
        <v>54020435.389999993</v>
      </c>
      <c r="G23" s="42">
        <v>53958234.489999995</v>
      </c>
      <c r="H23" s="26"/>
      <c r="I23" s="27"/>
      <c r="J23" s="27">
        <f t="shared" si="0"/>
        <v>0.99740898992140314</v>
      </c>
      <c r="K23" s="27">
        <f t="shared" si="1"/>
        <v>0</v>
      </c>
      <c r="L23" s="28">
        <f t="shared" si="2"/>
        <v>347958.51000000536</v>
      </c>
    </row>
    <row r="24" spans="2:12" ht="20.100000000000001" customHeight="1" x14ac:dyDescent="0.25">
      <c r="B24" s="29" t="s">
        <v>35</v>
      </c>
      <c r="C24" s="45">
        <v>0</v>
      </c>
      <c r="D24" s="45">
        <v>48130166</v>
      </c>
      <c r="E24" s="61">
        <v>47530166</v>
      </c>
      <c r="F24" s="61">
        <v>46367770.260000005</v>
      </c>
      <c r="G24" s="42">
        <v>46128233.329999998</v>
      </c>
      <c r="H24" s="26"/>
      <c r="I24" s="27"/>
      <c r="J24" s="27">
        <f t="shared" si="0"/>
        <v>0.97050435990482331</v>
      </c>
      <c r="K24" s="27">
        <f t="shared" si="1"/>
        <v>0</v>
      </c>
      <c r="L24" s="28">
        <f t="shared" si="2"/>
        <v>2001932.6700000018</v>
      </c>
    </row>
    <row r="25" spans="2:12" ht="20.100000000000001" customHeight="1" x14ac:dyDescent="0.25">
      <c r="B25" s="29" t="s">
        <v>36</v>
      </c>
      <c r="C25" s="45">
        <v>0</v>
      </c>
      <c r="D25" s="45">
        <v>46598792</v>
      </c>
      <c r="E25" s="61">
        <v>46298792</v>
      </c>
      <c r="F25" s="61">
        <v>45526267.579999998</v>
      </c>
      <c r="G25" s="42">
        <v>45021638.640000001</v>
      </c>
      <c r="H25" s="26"/>
      <c r="I25" s="27"/>
      <c r="J25" s="27">
        <f t="shared" si="0"/>
        <v>0.97241497445548908</v>
      </c>
      <c r="K25" s="27">
        <f t="shared" si="1"/>
        <v>0</v>
      </c>
      <c r="L25" s="28">
        <f t="shared" si="2"/>
        <v>1577153.3599999994</v>
      </c>
    </row>
    <row r="26" spans="2:12" ht="20.100000000000001" customHeight="1" x14ac:dyDescent="0.25">
      <c r="B26" s="29" t="s">
        <v>37</v>
      </c>
      <c r="C26" s="45">
        <v>0</v>
      </c>
      <c r="D26" s="45">
        <v>44225830</v>
      </c>
      <c r="E26" s="61">
        <v>44209069</v>
      </c>
      <c r="F26" s="61">
        <v>43600432.300000027</v>
      </c>
      <c r="G26" s="42">
        <v>43434897.830000028</v>
      </c>
      <c r="H26" s="26"/>
      <c r="I26" s="27"/>
      <c r="J26" s="27">
        <f t="shared" si="0"/>
        <v>0.98248840820420869</v>
      </c>
      <c r="K26" s="27">
        <f t="shared" si="1"/>
        <v>0</v>
      </c>
      <c r="L26" s="28">
        <f t="shared" si="2"/>
        <v>790932.16999997199</v>
      </c>
    </row>
    <row r="27" spans="2:12" ht="20.100000000000001" customHeight="1" x14ac:dyDescent="0.25">
      <c r="B27" s="29" t="s">
        <v>38</v>
      </c>
      <c r="C27" s="45">
        <v>0</v>
      </c>
      <c r="D27" s="45">
        <v>13097334</v>
      </c>
      <c r="E27" s="61">
        <v>12367334</v>
      </c>
      <c r="F27" s="61">
        <v>12218982.499999998</v>
      </c>
      <c r="G27" s="42">
        <v>12192287.23</v>
      </c>
      <c r="H27" s="26"/>
      <c r="I27" s="27"/>
      <c r="J27" s="27">
        <f t="shared" si="0"/>
        <v>0.9858460384428851</v>
      </c>
      <c r="K27" s="27">
        <f t="shared" si="1"/>
        <v>0</v>
      </c>
      <c r="L27" s="28">
        <f t="shared" si="2"/>
        <v>905046.76999999955</v>
      </c>
    </row>
    <row r="28" spans="2:12" ht="20.100000000000001" customHeight="1" x14ac:dyDescent="0.25">
      <c r="B28" s="29" t="s">
        <v>39</v>
      </c>
      <c r="C28" s="45">
        <v>0</v>
      </c>
      <c r="D28" s="45">
        <v>10898029</v>
      </c>
      <c r="E28" s="61">
        <v>10848029</v>
      </c>
      <c r="F28" s="61">
        <v>10531270.379999999</v>
      </c>
      <c r="G28" s="42">
        <v>10390139.729999999</v>
      </c>
      <c r="H28" s="26"/>
      <c r="I28" s="27"/>
      <c r="J28" s="27">
        <f t="shared" si="0"/>
        <v>0.95779055623837273</v>
      </c>
      <c r="K28" s="27">
        <f t="shared" si="1"/>
        <v>0</v>
      </c>
      <c r="L28" s="28">
        <f t="shared" si="2"/>
        <v>507889.27000000142</v>
      </c>
    </row>
    <row r="29" spans="2:12" ht="20.100000000000001" customHeight="1" x14ac:dyDescent="0.25">
      <c r="B29" s="29" t="s">
        <v>40</v>
      </c>
      <c r="C29" s="45">
        <v>0</v>
      </c>
      <c r="D29" s="45">
        <v>6817663</v>
      </c>
      <c r="E29" s="61">
        <v>6457356</v>
      </c>
      <c r="F29" s="61">
        <v>6323427.040000001</v>
      </c>
      <c r="G29" s="42">
        <v>6267529.3900000015</v>
      </c>
      <c r="H29" s="26"/>
      <c r="I29" s="27"/>
      <c r="J29" s="27">
        <f t="shared" si="0"/>
        <v>0.97060304403226361</v>
      </c>
      <c r="K29" s="27">
        <f t="shared" si="1"/>
        <v>0</v>
      </c>
      <c r="L29" s="28">
        <f t="shared" si="2"/>
        <v>550133.60999999847</v>
      </c>
    </row>
    <row r="30" spans="2:12" ht="20.100000000000001" customHeight="1" x14ac:dyDescent="0.25">
      <c r="B30" s="29" t="s">
        <v>41</v>
      </c>
      <c r="C30" s="45">
        <v>0</v>
      </c>
      <c r="D30" s="45">
        <v>5508101</v>
      </c>
      <c r="E30" s="61">
        <v>4908101</v>
      </c>
      <c r="F30" s="61">
        <v>4833504.0500000007</v>
      </c>
      <c r="G30" s="42">
        <v>4779693.04</v>
      </c>
      <c r="H30" s="26"/>
      <c r="I30" s="27"/>
      <c r="J30" s="27">
        <f t="shared" si="0"/>
        <v>0.97383754735283568</v>
      </c>
      <c r="K30" s="27">
        <f t="shared" si="1"/>
        <v>0</v>
      </c>
      <c r="L30" s="28">
        <f t="shared" si="2"/>
        <v>728407.96</v>
      </c>
    </row>
    <row r="31" spans="2:12" ht="20.100000000000001" customHeight="1" x14ac:dyDescent="0.25">
      <c r="B31" s="29" t="s">
        <v>42</v>
      </c>
      <c r="C31" s="45">
        <v>0</v>
      </c>
      <c r="D31" s="45">
        <v>27640121</v>
      </c>
      <c r="E31" s="61">
        <v>26105832</v>
      </c>
      <c r="F31" s="61">
        <v>25518674.670000002</v>
      </c>
      <c r="G31" s="42">
        <v>25513543.970000003</v>
      </c>
      <c r="H31" s="26"/>
      <c r="I31" s="27"/>
      <c r="J31" s="27">
        <f t="shared" si="0"/>
        <v>0.97731204161583518</v>
      </c>
      <c r="K31" s="27">
        <f t="shared" si="1"/>
        <v>0</v>
      </c>
      <c r="L31" s="28">
        <f t="shared" si="2"/>
        <v>2126577.0299999975</v>
      </c>
    </row>
    <row r="32" spans="2:12" ht="20.100000000000001" customHeight="1" x14ac:dyDescent="0.25">
      <c r="B32" s="29" t="s">
        <v>43</v>
      </c>
      <c r="C32" s="45">
        <v>0</v>
      </c>
      <c r="D32" s="45">
        <v>7328308</v>
      </c>
      <c r="E32" s="61">
        <v>6533664</v>
      </c>
      <c r="F32" s="61">
        <v>6447424.3999999994</v>
      </c>
      <c r="G32" s="42">
        <v>6332272.9000000013</v>
      </c>
      <c r="H32" s="26"/>
      <c r="I32" s="27"/>
      <c r="J32" s="27">
        <f t="shared" si="0"/>
        <v>0.96917639168466596</v>
      </c>
      <c r="K32" s="27">
        <f t="shared" si="1"/>
        <v>0</v>
      </c>
      <c r="L32" s="28">
        <f t="shared" si="2"/>
        <v>996035.0999999987</v>
      </c>
    </row>
    <row r="33" spans="2:12" ht="20.100000000000001" customHeight="1" x14ac:dyDescent="0.25">
      <c r="B33" s="29" t="s">
        <v>44</v>
      </c>
      <c r="C33" s="45">
        <v>0</v>
      </c>
      <c r="D33" s="45">
        <v>4018875</v>
      </c>
      <c r="E33" s="61">
        <v>3958875</v>
      </c>
      <c r="F33" s="61">
        <v>3932091.84</v>
      </c>
      <c r="G33" s="42">
        <v>3831609.8299999996</v>
      </c>
      <c r="H33" s="26"/>
      <c r="I33" s="27"/>
      <c r="J33" s="27">
        <f t="shared" si="0"/>
        <v>0.96785319819393123</v>
      </c>
      <c r="K33" s="27">
        <f t="shared" si="1"/>
        <v>0</v>
      </c>
      <c r="L33" s="28">
        <f t="shared" si="2"/>
        <v>187265.17000000039</v>
      </c>
    </row>
    <row r="34" spans="2:12" ht="20.100000000000001" customHeight="1" x14ac:dyDescent="0.25">
      <c r="B34" s="29" t="s">
        <v>45</v>
      </c>
      <c r="C34" s="45">
        <v>0</v>
      </c>
      <c r="D34" s="45">
        <v>13959949</v>
      </c>
      <c r="E34" s="61">
        <v>13799949</v>
      </c>
      <c r="F34" s="61">
        <v>13780645.789999997</v>
      </c>
      <c r="G34" s="42">
        <v>13780645.789999997</v>
      </c>
      <c r="H34" s="26"/>
      <c r="I34" s="27"/>
      <c r="J34" s="27">
        <f t="shared" si="0"/>
        <v>0.99860121149723069</v>
      </c>
      <c r="K34" s="27">
        <f t="shared" si="1"/>
        <v>0</v>
      </c>
      <c r="L34" s="28">
        <f t="shared" si="2"/>
        <v>179303.21000000276</v>
      </c>
    </row>
    <row r="35" spans="2:12" ht="20.100000000000001" customHeight="1" x14ac:dyDescent="0.25">
      <c r="B35" s="29" t="s">
        <v>46</v>
      </c>
      <c r="C35" s="45">
        <v>0</v>
      </c>
      <c r="D35" s="45">
        <v>5718203</v>
      </c>
      <c r="E35" s="61">
        <v>5718203</v>
      </c>
      <c r="F35" s="61">
        <v>5400158.6999999993</v>
      </c>
      <c r="G35" s="42">
        <v>5335827.6499999994</v>
      </c>
      <c r="H35" s="26"/>
      <c r="I35" s="27"/>
      <c r="J35" s="27">
        <f t="shared" si="0"/>
        <v>0.93313015470069871</v>
      </c>
      <c r="K35" s="27">
        <f t="shared" si="1"/>
        <v>0</v>
      </c>
      <c r="L35" s="28">
        <f t="shared" si="2"/>
        <v>382375.35000000056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7359572</v>
      </c>
      <c r="F36" s="61">
        <v>7274164.4199999999</v>
      </c>
      <c r="G36" s="42">
        <v>6507192.0800000001</v>
      </c>
      <c r="H36" s="26"/>
      <c r="I36" s="27"/>
      <c r="J36" s="27">
        <f t="shared" si="0"/>
        <v>0.88418077572989295</v>
      </c>
      <c r="K36" s="27">
        <f t="shared" si="1"/>
        <v>0</v>
      </c>
      <c r="L36" s="28">
        <f t="shared" si="2"/>
        <v>7636060.9199999999</v>
      </c>
    </row>
    <row r="37" spans="2:12" ht="20.100000000000001" customHeight="1" x14ac:dyDescent="0.25">
      <c r="B37" s="29" t="s">
        <v>49</v>
      </c>
      <c r="C37" s="45">
        <v>0</v>
      </c>
      <c r="D37" s="45">
        <v>64130484</v>
      </c>
      <c r="E37" s="61">
        <v>60828324</v>
      </c>
      <c r="F37" s="61">
        <v>59943768.330000006</v>
      </c>
      <c r="G37" s="42">
        <v>59790291.429999992</v>
      </c>
      <c r="H37" s="26"/>
      <c r="I37" s="27"/>
      <c r="J37" s="27">
        <f t="shared" ref="J37:J39" si="3">IF(ISERROR(+G37/E37)=TRUE,0,++G37/E37)</f>
        <v>0.98293504568694001</v>
      </c>
      <c r="K37" s="27">
        <f t="shared" ref="K37:K39" si="4">IF(ISERROR(+H37/E37)=TRUE,0,++H37/E37)</f>
        <v>0</v>
      </c>
      <c r="L37" s="28">
        <f t="shared" ref="L37:L39" si="5">+D37-G37</f>
        <v>4340192.5700000077</v>
      </c>
    </row>
    <row r="38" spans="2:12" ht="20.100000000000001" customHeight="1" x14ac:dyDescent="0.25">
      <c r="B38" s="29" t="s">
        <v>50</v>
      </c>
      <c r="C38" s="45">
        <v>0</v>
      </c>
      <c r="D38" s="45">
        <v>4367900</v>
      </c>
      <c r="E38" s="61">
        <v>4342900</v>
      </c>
      <c r="F38" s="61">
        <v>4341134.46</v>
      </c>
      <c r="G38" s="42">
        <v>4289532.4200000009</v>
      </c>
      <c r="H38" s="26"/>
      <c r="I38" s="27"/>
      <c r="J38" s="27">
        <f t="shared" si="3"/>
        <v>0.98771153376775911</v>
      </c>
      <c r="K38" s="27">
        <f t="shared" si="4"/>
        <v>0</v>
      </c>
      <c r="L38" s="28">
        <f t="shared" si="5"/>
        <v>78367.579999999143</v>
      </c>
    </row>
    <row r="39" spans="2:12" ht="20.100000000000001" customHeight="1" x14ac:dyDescent="0.25">
      <c r="B39" s="29" t="s">
        <v>51</v>
      </c>
      <c r="C39" s="45">
        <v>0</v>
      </c>
      <c r="D39" s="45">
        <v>45397302</v>
      </c>
      <c r="E39" s="61">
        <v>42729063</v>
      </c>
      <c r="F39" s="61">
        <v>41333304.110000007</v>
      </c>
      <c r="G39" s="42">
        <v>39866150.5</v>
      </c>
      <c r="H39" s="26"/>
      <c r="I39" s="27"/>
      <c r="J39" s="27">
        <f t="shared" si="3"/>
        <v>0.93299847225762944</v>
      </c>
      <c r="K39" s="27">
        <f t="shared" si="4"/>
        <v>0</v>
      </c>
      <c r="L39" s="28">
        <f t="shared" si="5"/>
        <v>5531151.5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44270071</v>
      </c>
      <c r="F40" s="61">
        <v>41617741.289999999</v>
      </c>
      <c r="G40" s="42">
        <v>40105111.43</v>
      </c>
      <c r="H40" s="26"/>
      <c r="I40" s="27"/>
      <c r="J40" s="27">
        <f t="shared" si="0"/>
        <v>0.90591929319471842</v>
      </c>
      <c r="K40" s="27">
        <f t="shared" si="1"/>
        <v>0</v>
      </c>
      <c r="L40" s="28">
        <f t="shared" si="2"/>
        <v>21371894.57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57321612</v>
      </c>
      <c r="F41" s="61">
        <v>53869657.310000002</v>
      </c>
      <c r="G41" s="42">
        <v>53500441.520000011</v>
      </c>
      <c r="H41" s="26"/>
      <c r="I41" s="27"/>
      <c r="J41" s="27">
        <f t="shared" si="0"/>
        <v>0.93333804918117114</v>
      </c>
      <c r="K41" s="27">
        <f t="shared" si="1"/>
        <v>0</v>
      </c>
      <c r="L41" s="28">
        <f t="shared" si="2"/>
        <v>11923283.479999989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41241943</v>
      </c>
      <c r="F42" s="61">
        <v>37378039.93</v>
      </c>
      <c r="G42" s="42">
        <v>36649562.379999995</v>
      </c>
      <c r="H42" s="26"/>
      <c r="I42" s="27"/>
      <c r="J42" s="27">
        <f t="shared" ref="J42:J44" si="6">IF(ISERROR(+G42/E42)=TRUE,0,++G42/E42)</f>
        <v>0.88864781128280002</v>
      </c>
      <c r="K42" s="27">
        <f t="shared" ref="K42:K44" si="7">IF(ISERROR(+H42/E42)=TRUE,0,++H42/E42)</f>
        <v>0</v>
      </c>
      <c r="L42" s="28">
        <f t="shared" ref="L42:L44" si="8">+D42-G42</f>
        <v>17374056.620000005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30871282</v>
      </c>
      <c r="F43" s="61">
        <v>30488535.220000003</v>
      </c>
      <c r="G43" s="42">
        <v>30175694.220000003</v>
      </c>
      <c r="H43" s="26"/>
      <c r="I43" s="27"/>
      <c r="J43" s="27">
        <f t="shared" si="6"/>
        <v>0.9774681278218379</v>
      </c>
      <c r="K43" s="27">
        <f t="shared" si="7"/>
        <v>0</v>
      </c>
      <c r="L43" s="28">
        <f t="shared" si="8"/>
        <v>5987475.7799999975</v>
      </c>
    </row>
    <row r="44" spans="2:12" ht="20.100000000000001" customHeight="1" x14ac:dyDescent="0.25">
      <c r="B44" s="29" t="s">
        <v>56</v>
      </c>
      <c r="C44" s="45">
        <v>0</v>
      </c>
      <c r="D44" s="45">
        <v>22274271</v>
      </c>
      <c r="E44" s="61">
        <v>22234271</v>
      </c>
      <c r="F44" s="61">
        <v>21934632.799999997</v>
      </c>
      <c r="G44" s="42">
        <v>21277976.73</v>
      </c>
      <c r="H44" s="26"/>
      <c r="I44" s="27"/>
      <c r="J44" s="27">
        <f t="shared" si="6"/>
        <v>0.95699007761486765</v>
      </c>
      <c r="K44" s="27">
        <f t="shared" si="7"/>
        <v>0</v>
      </c>
      <c r="L44" s="28">
        <f t="shared" si="8"/>
        <v>996294.26999999955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823958593</v>
      </c>
      <c r="E45" s="65">
        <f t="shared" si="9"/>
        <v>758196996</v>
      </c>
      <c r="F45" s="65">
        <f t="shared" si="9"/>
        <v>738913967.55999982</v>
      </c>
      <c r="G45" s="65">
        <f t="shared" si="9"/>
        <v>730196258.60000002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0.96306931107914862</v>
      </c>
      <c r="K45" s="54">
        <f>IF(ISERROR(+H45/E45)=TRUE,0,++H45/E45)</f>
        <v>0</v>
      </c>
      <c r="L45" s="55">
        <f>SUM(L13:L44)</f>
        <v>93762334.399999991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DICIEMBRE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823.95859299999995</v>
      </c>
      <c r="E52" s="40">
        <f>+E45/$C$50</f>
        <v>758.19699600000001</v>
      </c>
      <c r="F52" s="40">
        <f>+F45/$C$50</f>
        <v>738.91396755999983</v>
      </c>
      <c r="G52" s="40">
        <f>+G45/$C$50</f>
        <v>730.19625860000008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4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22002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0.99990909917280246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271667</v>
      </c>
      <c r="F15" s="59">
        <v>259009.93</v>
      </c>
      <c r="G15" s="9">
        <v>259009.93</v>
      </c>
      <c r="H15" s="9"/>
      <c r="I15" s="13">
        <f>IF(ISERROR(+#REF!/E15)=TRUE,0,++#REF!/E15)</f>
        <v>0</v>
      </c>
      <c r="J15" s="13">
        <f>IF(ISERROR(+G15/E15)=TRUE,0,++G15/E15)</f>
        <v>0.95340961544832459</v>
      </c>
      <c r="K15" s="13">
        <f>IF(ISERROR(+H15/E15)=TRUE,0,++H15/E15)</f>
        <v>0</v>
      </c>
      <c r="L15" s="15">
        <f>+D15-G15</f>
        <v>38396.070000000007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284826</v>
      </c>
      <c r="F16" s="74">
        <v>284825.5</v>
      </c>
      <c r="G16" s="70">
        <v>284825.5</v>
      </c>
      <c r="H16" s="70"/>
      <c r="I16" s="71">
        <f>IF(ISERROR(+#REF!/E16)=TRUE,0,++#REF!/E16)</f>
        <v>0</v>
      </c>
      <c r="J16" s="71">
        <f>IF(ISERROR(+G16/E16)=TRUE,0,++G16/E16)</f>
        <v>0.99999824454228192</v>
      </c>
      <c r="K16" s="71">
        <f>IF(ISERROR(+H16/E16)=TRUE,0,++H16/E16)</f>
        <v>0</v>
      </c>
      <c r="L16" s="72">
        <f>+D16-G16</f>
        <v>9.5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578499</v>
      </c>
      <c r="F17" s="65">
        <f t="shared" si="0"/>
        <v>565835.42999999993</v>
      </c>
      <c r="G17" s="65">
        <f t="shared" si="0"/>
        <v>565835.42999999993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0.97810960779534617</v>
      </c>
      <c r="K17" s="54">
        <f>IF(ISERROR(+H17/E17)=TRUE,0,++H17/E17)</f>
        <v>0</v>
      </c>
      <c r="L17" s="55">
        <f>SUM(L13:L16)</f>
        <v>144013.57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DICIEMBRE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0.57849899999999999</v>
      </c>
      <c r="F24" s="40">
        <f>+F17/$C$22</f>
        <v>0.56583542999999992</v>
      </c>
      <c r="G24" s="40">
        <f>+G17/$C$22</f>
        <v>0.56583542999999992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2024-01-03T21:33:43Z</dcterms:modified>
</cp:coreProperties>
</file>