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CA - 2024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6" l="1"/>
  <c r="K31" i="6"/>
  <c r="J31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7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7" i="6" l="1"/>
  <c r="K37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3" i="6"/>
  <c r="D43" i="6"/>
  <c r="K21" i="5" l="1"/>
  <c r="J21" i="5"/>
  <c r="J39" i="6"/>
  <c r="K22" i="5" l="1"/>
  <c r="J22" i="5"/>
  <c r="G23" i="7"/>
  <c r="G49" i="6"/>
  <c r="G53" i="5"/>
  <c r="G52" i="4"/>
  <c r="G52" i="1"/>
  <c r="K23" i="5" l="1"/>
  <c r="J23" i="5"/>
  <c r="K38" i="6"/>
  <c r="J24" i="5" l="1"/>
  <c r="K24" i="5"/>
  <c r="J38" i="6"/>
  <c r="L38" i="6"/>
  <c r="K25" i="5" l="1"/>
  <c r="J25" i="5"/>
  <c r="L41" i="6"/>
  <c r="K41" i="6"/>
  <c r="J41" i="6"/>
  <c r="L40" i="6"/>
  <c r="K40" i="6"/>
  <c r="J40" i="6"/>
  <c r="L39" i="6"/>
  <c r="K39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42" i="6"/>
  <c r="K42" i="6"/>
  <c r="J42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3" i="6"/>
  <c r="L46" i="4"/>
  <c r="L46" i="1"/>
  <c r="I17" i="7"/>
  <c r="K17" i="7"/>
  <c r="J17" i="7"/>
  <c r="J43" i="6"/>
  <c r="I43" i="6"/>
  <c r="K43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<sst xmlns="http://schemas.openxmlformats.org/spreadsheetml/2006/main" count="260" uniqueCount="67">
  <si>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</si>
  <si>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</si>
  <si>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</si>
  <si>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</si>
  <si>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</si>
  <si>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</si>
  <si>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</si>
  <si>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</si>
  <si>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</si>
  <si>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</si>
  <si>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</si>
  <si>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</si>
  <si>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</si>
  <si>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</si>
  <si>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</si>
  <si>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</si>
  <si>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</si>
  <si>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</si>
  <si>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</si>
  <si>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</si>
  <si>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</si>
  <si>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</si>
  <si>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</si>
  <si>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</si>
  <si>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</si>
  <si>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</si>
  <si>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</si>
  <si>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</si>
  <si>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</si>
  <si>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</si>
  <si>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</si>
  <si>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</si>
  <si>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</si>
  <si>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</si>
  <si>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</si>
  <si>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</si>
  <si>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</si>
  <si>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</si>
  <si>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</si>
  <si>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</si>
  <si>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</si>
  <si>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</si>
  <si>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</si>
  <si>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</si>
  <si>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</si>
  <si>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</si>
  <si>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</si>
  <si>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</si>
  <si>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</si>
  <si>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</si>
  <si>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</si>
  <si>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</si>
  <si>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</si>
  <si>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</si>
  <si>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</si>
  <si>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</si>
  <si>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</si>
  <si>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</si>
  <si>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</si>
  <si>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</si>
  <si>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</si>
  <si>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</si>
  <si>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</si>
  <si>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</si>
  <si>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EJECUCION PRESUPUESTAL MENSUALIZADA DE GASTOS 
AL MES DE JUNIO 2024</t>
  </si>
  <si>
    <t>Fuente: SIAF, Consulta Amigable y Base de Datos al 30 de junio del 2024</t>
  </si>
  <si>
    <t>DEVENGADO
A JUNIO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</si>
</sst>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9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9301.6721529999995</c:v>
                </c:pt>
                <c:pt idx="2" formatCode="#,##0">
                  <c:v>8974.694713349998</c:v>
                </c:pt>
                <c:pt idx="3">
                  <c:v>7479.1882361300004</c:v>
                </c:pt>
                <c:pt idx="4">
                  <c:v>4147.7854345299993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97238640"/>
        <c:axId val="1397239184"/>
        <c:axId val="0"/>
      </c:bar3DChart>
      <c:catAx>
        <c:axId val="1397238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7239184"/>
        <c:crosses val="autoZero"/>
        <c:auto val="1"/>
        <c:lblAlgn val="ctr"/>
        <c:lblOffset val="100"/>
        <c:noMultiLvlLbl val="0"/>
      </c:catAx>
      <c:valAx>
        <c:axId val="139723918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397238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97248976"/>
        <c:axId val="1397240272"/>
        <c:axId val="0"/>
      </c:bar3DChart>
      <c:catAx>
        <c:axId val="1397248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97240272"/>
        <c:crosses val="autoZero"/>
        <c:auto val="1"/>
        <c:lblAlgn val="ctr"/>
        <c:lblOffset val="100"/>
        <c:noMultiLvlLbl val="0"/>
      </c:catAx>
      <c:valAx>
        <c:axId val="139724027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9724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JUNIO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96.845527000000004</c:v>
                </c:pt>
                <c:pt idx="2">
                  <c:v>75.157117999999997</c:v>
                </c:pt>
                <c:pt idx="3">
                  <c:v>51.586886560000011</c:v>
                </c:pt>
                <c:pt idx="4">
                  <c:v>13.346184810000002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97239728"/>
        <c:axId val="1397248432"/>
        <c:axId val="0"/>
      </c:bar3DChart>
      <c:catAx>
        <c:axId val="1397239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97248432"/>
        <c:crosses val="autoZero"/>
        <c:auto val="1"/>
        <c:lblAlgn val="ctr"/>
        <c:lblOffset val="100"/>
        <c:noMultiLvlLbl val="0"/>
      </c:catAx>
      <c:valAx>
        <c:axId val="139724843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97239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678.32788300000004</c:v>
                </c:pt>
                <c:pt idx="2">
                  <c:v>616.19779100000005</c:v>
                </c:pt>
                <c:pt idx="3">
                  <c:v>432.62775920999991</c:v>
                </c:pt>
                <c:pt idx="4">
                  <c:v>288.68895234999997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97246800"/>
        <c:axId val="1397240816"/>
        <c:axId val="0"/>
      </c:bar3DChart>
      <c:catAx>
        <c:axId val="139724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97240816"/>
        <c:crosses val="autoZero"/>
        <c:auto val="1"/>
        <c:lblAlgn val="ctr"/>
        <c:lblOffset val="100"/>
        <c:noMultiLvlLbl val="0"/>
      </c:catAx>
      <c:valAx>
        <c:axId val="139724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9724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0.40372599999999997</c:v>
                </c:pt>
                <c:pt idx="2">
                  <c:v>4.4396999999999999E-2</c:v>
                </c:pt>
                <c:pt idx="3">
                  <c:v>3.3500000000000002E-2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7243536"/>
        <c:axId val="1397246256"/>
        <c:axId val="0"/>
      </c:bar3DChart>
      <c:catAx>
        <c:axId val="139724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97246256"/>
        <c:crosses val="autoZero"/>
        <c:auto val="1"/>
        <c:lblAlgn val="ctr"/>
        <c:lblOffset val="100"/>
        <c:noMultiLvlLbl val="0"/>
      </c:catAx>
      <c:valAx>
        <c:axId val="139724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9724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2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2527508872</v>
      </c>
      <c r="D13" s="8">
        <v>2041511487</v>
      </c>
      <c r="E13" s="77">
        <v>1833260742</v>
      </c>
      <c r="F13" s="56">
        <v>1481292845.8199999</v>
      </c>
      <c r="G13" s="8">
        <v>714131098.20999897</v>
      </c>
      <c r="H13" s="8"/>
      <c r="I13" s="12">
        <f>IF(ISERROR(+#REF!/E13)=TRUE,0,++#REF!/E13)</f>
        <v>0</v>
      </c>
      <c r="J13" s="12">
        <f>IF(ISERROR(+G13/E13)=TRUE,0,++G13/E13)</f>
        <v>0.3895414775701333</v>
      </c>
      <c r="K13" s="12">
        <f>IF(ISERROR(+H13/E13)=TRUE,0,++H13/E13)</f>
        <v>0</v>
      </c>
      <c r="L13" s="14">
        <f>+D13-G13</f>
        <v>1327380388.7900009</v>
      </c>
    </row>
    <row r="14" spans="1:13" ht="20.100000000000001" customHeight="1" x14ac:dyDescent="0.25">
      <c r="B14" s="25" t="s">
        <v>60</v>
      </c>
      <c r="C14" s="26">
        <v>47896646</v>
      </c>
      <c r="D14" s="26">
        <v>49688816</v>
      </c>
      <c r="E14" s="57">
        <v>49688816</v>
      </c>
      <c r="F14" s="57">
        <v>43467882.190000005</v>
      </c>
      <c r="G14" s="26">
        <v>24402724.419999979</v>
      </c>
      <c r="H14" s="26"/>
      <c r="I14" s="27"/>
      <c r="J14" s="27">
        <f t="shared" ref="J14:J43" si="0">IF(ISERROR(+G14/E14)=TRUE,0,++G14/E14)</f>
        <v>0.49111100614673492</v>
      </c>
      <c r="K14" s="27">
        <f t="shared" ref="K14:K43" si="1">IF(ISERROR(+H14/E14)=TRUE,0,++H14/E14)</f>
        <v>0</v>
      </c>
      <c r="L14" s="28">
        <f t="shared" ref="L14:L43" si="2">+D14-G14</f>
        <v>25286091.580000021</v>
      </c>
    </row>
    <row r="15" spans="1:13" ht="20.100000000000001" customHeight="1" x14ac:dyDescent="0.25">
      <c r="B15" s="25" t="s">
        <v>61</v>
      </c>
      <c r="C15" s="26">
        <v>65036295</v>
      </c>
      <c r="D15" s="26">
        <v>67820756</v>
      </c>
      <c r="E15" s="57">
        <v>67020726</v>
      </c>
      <c r="F15" s="57">
        <v>60427712.789999969</v>
      </c>
      <c r="G15" s="26">
        <v>30941922.930000018</v>
      </c>
      <c r="H15" s="26"/>
      <c r="I15" s="27"/>
      <c r="J15" s="27">
        <f t="shared" si="0"/>
        <v>0.46167692856684389</v>
      </c>
      <c r="K15" s="27">
        <f t="shared" si="1"/>
        <v>0</v>
      </c>
      <c r="L15" s="28">
        <f t="shared" si="2"/>
        <v>36878833.069999978</v>
      </c>
    </row>
    <row r="16" spans="1:13" ht="20.100000000000001" customHeight="1" x14ac:dyDescent="0.25">
      <c r="B16" s="25" t="s">
        <v>29</v>
      </c>
      <c r="C16" s="26">
        <v>42234357</v>
      </c>
      <c r="D16" s="26">
        <v>46732302</v>
      </c>
      <c r="E16" s="57">
        <v>45136023</v>
      </c>
      <c r="F16" s="57">
        <v>39895156.239999995</v>
      </c>
      <c r="G16" s="26">
        <v>22012287.050000023</v>
      </c>
      <c r="H16" s="26"/>
      <c r="I16" s="27"/>
      <c r="J16" s="27">
        <f t="shared" si="0"/>
        <v>0.48768778432251381</v>
      </c>
      <c r="K16" s="27">
        <f t="shared" si="1"/>
        <v>0</v>
      </c>
      <c r="L16" s="28">
        <f t="shared" si="2"/>
        <v>24720014.949999977</v>
      </c>
    </row>
    <row r="17" spans="2:12" ht="20.100000000000001" customHeight="1" x14ac:dyDescent="0.25">
      <c r="B17" s="25" t="s">
        <v>30</v>
      </c>
      <c r="C17" s="26">
        <v>58936542</v>
      </c>
      <c r="D17" s="26">
        <v>61762992</v>
      </c>
      <c r="E17" s="57">
        <v>50536818</v>
      </c>
      <c r="F17" s="57">
        <v>45825039.169999994</v>
      </c>
      <c r="G17" s="26">
        <v>26284631.390000012</v>
      </c>
      <c r="H17" s="26"/>
      <c r="I17" s="27"/>
      <c r="J17" s="27">
        <f t="shared" si="0"/>
        <v>0.52010855511322485</v>
      </c>
      <c r="K17" s="27">
        <f t="shared" si="1"/>
        <v>0</v>
      </c>
      <c r="L17" s="28">
        <f t="shared" si="2"/>
        <v>35478360.609999985</v>
      </c>
    </row>
    <row r="18" spans="2:12" ht="20.100000000000001" customHeight="1" x14ac:dyDescent="0.25">
      <c r="B18" s="25" t="s">
        <v>31</v>
      </c>
      <c r="C18" s="26">
        <v>218802873</v>
      </c>
      <c r="D18" s="26">
        <v>227879355</v>
      </c>
      <c r="E18" s="57">
        <v>221063433</v>
      </c>
      <c r="F18" s="57">
        <v>201808929.79999995</v>
      </c>
      <c r="G18" s="26">
        <v>113377837.88000003</v>
      </c>
      <c r="H18" s="26"/>
      <c r="I18" s="27"/>
      <c r="J18" s="27">
        <f t="shared" si="0"/>
        <v>0.51287468190182328</v>
      </c>
      <c r="K18" s="27">
        <f t="shared" si="1"/>
        <v>0</v>
      </c>
      <c r="L18" s="28">
        <f t="shared" si="2"/>
        <v>114501517.11999997</v>
      </c>
    </row>
    <row r="19" spans="2:12" ht="20.100000000000001" customHeight="1" x14ac:dyDescent="0.25">
      <c r="B19" s="25" t="s">
        <v>32</v>
      </c>
      <c r="C19" s="26">
        <v>169332282</v>
      </c>
      <c r="D19" s="26">
        <v>172764511</v>
      </c>
      <c r="E19" s="57">
        <v>171537707</v>
      </c>
      <c r="F19" s="57">
        <v>165851961.39000005</v>
      </c>
      <c r="G19" s="26">
        <v>86997157.060000002</v>
      </c>
      <c r="H19" s="26"/>
      <c r="I19" s="27"/>
      <c r="J19" s="27">
        <f t="shared" si="0"/>
        <v>0.50716054552367318</v>
      </c>
      <c r="K19" s="27">
        <f t="shared" si="1"/>
        <v>0</v>
      </c>
      <c r="L19" s="28">
        <f t="shared" si="2"/>
        <v>85767353.939999998</v>
      </c>
    </row>
    <row r="20" spans="2:12" ht="20.100000000000001" customHeight="1" x14ac:dyDescent="0.25">
      <c r="B20" s="25" t="s">
        <v>33</v>
      </c>
      <c r="C20" s="26">
        <v>207309653</v>
      </c>
      <c r="D20" s="26">
        <v>218085462</v>
      </c>
      <c r="E20" s="57">
        <v>216219373</v>
      </c>
      <c r="F20" s="57">
        <v>121853639.68999998</v>
      </c>
      <c r="G20" s="26">
        <v>103814828.25999999</v>
      </c>
      <c r="H20" s="26"/>
      <c r="I20" s="27"/>
      <c r="J20" s="27">
        <f t="shared" si="0"/>
        <v>0.48013657064855142</v>
      </c>
      <c r="K20" s="27">
        <f t="shared" si="1"/>
        <v>0</v>
      </c>
      <c r="L20" s="28">
        <f t="shared" si="2"/>
        <v>114270633.74000001</v>
      </c>
    </row>
    <row r="21" spans="2:12" ht="20.100000000000001" customHeight="1" x14ac:dyDescent="0.25">
      <c r="B21" s="25" t="s">
        <v>34</v>
      </c>
      <c r="C21" s="26">
        <v>47062396</v>
      </c>
      <c r="D21" s="26">
        <v>49725141</v>
      </c>
      <c r="E21" s="57">
        <v>49753141</v>
      </c>
      <c r="F21" s="57">
        <v>47887832.500000007</v>
      </c>
      <c r="G21" s="26">
        <v>24867346.800000008</v>
      </c>
      <c r="H21" s="26"/>
      <c r="I21" s="27"/>
      <c r="J21" s="27">
        <f t="shared" si="0"/>
        <v>0.49981461069965427</v>
      </c>
      <c r="K21" s="27">
        <f t="shared" si="1"/>
        <v>0</v>
      </c>
      <c r="L21" s="28">
        <f t="shared" si="2"/>
        <v>24857794.199999992</v>
      </c>
    </row>
    <row r="22" spans="2:12" ht="20.100000000000001" customHeight="1" x14ac:dyDescent="0.25">
      <c r="B22" s="25" t="s">
        <v>35</v>
      </c>
      <c r="C22" s="26">
        <v>109973384</v>
      </c>
      <c r="D22" s="26">
        <v>117839300</v>
      </c>
      <c r="E22" s="57">
        <v>116006899</v>
      </c>
      <c r="F22" s="57">
        <v>108326100.07000002</v>
      </c>
      <c r="G22" s="26">
        <v>58258077.129999988</v>
      </c>
      <c r="H22" s="26"/>
      <c r="I22" s="27"/>
      <c r="J22" s="27">
        <f t="shared" si="0"/>
        <v>0.50219493523398107</v>
      </c>
      <c r="K22" s="27">
        <f t="shared" si="1"/>
        <v>0</v>
      </c>
      <c r="L22" s="28">
        <f t="shared" si="2"/>
        <v>59581222.870000012</v>
      </c>
    </row>
    <row r="23" spans="2:12" ht="20.100000000000001" customHeight="1" x14ac:dyDescent="0.25">
      <c r="B23" s="25" t="s">
        <v>36</v>
      </c>
      <c r="C23" s="26">
        <v>214771453</v>
      </c>
      <c r="D23" s="26">
        <v>226555260</v>
      </c>
      <c r="E23" s="57">
        <v>223927864</v>
      </c>
      <c r="F23" s="57">
        <v>218355754.80000001</v>
      </c>
      <c r="G23" s="26">
        <v>111622934.55999996</v>
      </c>
      <c r="H23" s="26"/>
      <c r="I23" s="27"/>
      <c r="J23" s="27">
        <f t="shared" si="0"/>
        <v>0.49847719960388653</v>
      </c>
      <c r="K23" s="27">
        <f t="shared" si="1"/>
        <v>0</v>
      </c>
      <c r="L23" s="28">
        <f t="shared" si="2"/>
        <v>114932325.44000004</v>
      </c>
    </row>
    <row r="24" spans="2:12" ht="20.100000000000001" customHeight="1" x14ac:dyDescent="0.25">
      <c r="B24" s="25" t="s">
        <v>37</v>
      </c>
      <c r="C24" s="26">
        <v>202228728</v>
      </c>
      <c r="D24" s="26">
        <v>214266980</v>
      </c>
      <c r="E24" s="57">
        <v>212339070</v>
      </c>
      <c r="F24" s="57">
        <v>182917645.71000001</v>
      </c>
      <c r="G24" s="26">
        <v>94215220.709999993</v>
      </c>
      <c r="H24" s="26"/>
      <c r="I24" s="27"/>
      <c r="J24" s="27">
        <f t="shared" si="0"/>
        <v>0.44370176769635467</v>
      </c>
      <c r="K24" s="27">
        <f t="shared" si="1"/>
        <v>0</v>
      </c>
      <c r="L24" s="28">
        <f t="shared" si="2"/>
        <v>120051759.29000001</v>
      </c>
    </row>
    <row r="25" spans="2:12" ht="20.100000000000001" customHeight="1" x14ac:dyDescent="0.25">
      <c r="B25" s="25" t="s">
        <v>38</v>
      </c>
      <c r="C25" s="26">
        <v>281032288</v>
      </c>
      <c r="D25" s="26">
        <v>297939409</v>
      </c>
      <c r="E25" s="57">
        <v>292369644</v>
      </c>
      <c r="F25" s="57">
        <v>264379930.57999998</v>
      </c>
      <c r="G25" s="26">
        <v>140731660.74999997</v>
      </c>
      <c r="H25" s="26"/>
      <c r="I25" s="27"/>
      <c r="J25" s="27">
        <f t="shared" si="0"/>
        <v>0.48134840137507562</v>
      </c>
      <c r="K25" s="27">
        <f t="shared" si="1"/>
        <v>0</v>
      </c>
      <c r="L25" s="28">
        <f t="shared" si="2"/>
        <v>157207748.25000003</v>
      </c>
    </row>
    <row r="26" spans="2:12" ht="20.100000000000001" customHeight="1" x14ac:dyDescent="0.25">
      <c r="B26" s="25" t="s">
        <v>39</v>
      </c>
      <c r="C26" s="26">
        <v>239797594</v>
      </c>
      <c r="D26" s="26">
        <v>243188635</v>
      </c>
      <c r="E26" s="57">
        <v>241767755</v>
      </c>
      <c r="F26" s="57">
        <v>223793011.49000001</v>
      </c>
      <c r="G26" s="26">
        <v>117749528.30999999</v>
      </c>
      <c r="H26" s="26"/>
      <c r="I26" s="27"/>
      <c r="J26" s="27">
        <f t="shared" si="0"/>
        <v>0.48703570213488556</v>
      </c>
      <c r="K26" s="27">
        <f t="shared" si="1"/>
        <v>0</v>
      </c>
      <c r="L26" s="28">
        <f t="shared" si="2"/>
        <v>125439106.69000001</v>
      </c>
    </row>
    <row r="27" spans="2:12" ht="20.100000000000001" customHeight="1" x14ac:dyDescent="0.25">
      <c r="B27" s="25" t="s">
        <v>40</v>
      </c>
      <c r="C27" s="26">
        <v>121857489</v>
      </c>
      <c r="D27" s="26">
        <v>126993712</v>
      </c>
      <c r="E27" s="57">
        <v>125834971</v>
      </c>
      <c r="F27" s="57">
        <v>119606116.10000002</v>
      </c>
      <c r="G27" s="26">
        <v>62043793.549999937</v>
      </c>
      <c r="H27" s="26"/>
      <c r="I27" s="27"/>
      <c r="J27" s="27">
        <f t="shared" si="0"/>
        <v>0.49305684307742986</v>
      </c>
      <c r="K27" s="27">
        <f t="shared" si="1"/>
        <v>0</v>
      </c>
      <c r="L27" s="28">
        <f t="shared" si="2"/>
        <v>64949918.450000063</v>
      </c>
    </row>
    <row r="28" spans="2:12" ht="20.100000000000001" customHeight="1" x14ac:dyDescent="0.25">
      <c r="B28" s="25" t="s">
        <v>41</v>
      </c>
      <c r="C28" s="26">
        <v>87228381</v>
      </c>
      <c r="D28" s="26">
        <v>90447638</v>
      </c>
      <c r="E28" s="57">
        <v>90180382</v>
      </c>
      <c r="F28" s="57">
        <v>76186843.159999982</v>
      </c>
      <c r="G28" s="26">
        <v>42587064.910000004</v>
      </c>
      <c r="H28" s="26"/>
      <c r="I28" s="27"/>
      <c r="J28" s="27">
        <f t="shared" si="0"/>
        <v>0.4722431194625013</v>
      </c>
      <c r="K28" s="27">
        <f t="shared" si="1"/>
        <v>0</v>
      </c>
      <c r="L28" s="28">
        <f t="shared" si="2"/>
        <v>47860573.089999996</v>
      </c>
    </row>
    <row r="29" spans="2:12" ht="20.100000000000001" customHeight="1" x14ac:dyDescent="0.25">
      <c r="B29" s="25" t="s">
        <v>42</v>
      </c>
      <c r="C29" s="26">
        <v>57978234</v>
      </c>
      <c r="D29" s="26">
        <v>60774274</v>
      </c>
      <c r="E29" s="57">
        <v>60233403</v>
      </c>
      <c r="F29" s="57">
        <v>56426761.350000001</v>
      </c>
      <c r="G29" s="26">
        <v>29538758.959999997</v>
      </c>
      <c r="H29" s="26"/>
      <c r="I29" s="27"/>
      <c r="J29" s="27">
        <f t="shared" si="0"/>
        <v>0.49040494955930014</v>
      </c>
      <c r="K29" s="27">
        <f t="shared" si="1"/>
        <v>0</v>
      </c>
      <c r="L29" s="28">
        <f t="shared" si="2"/>
        <v>31235515.040000003</v>
      </c>
    </row>
    <row r="30" spans="2:12" ht="20.100000000000001" customHeight="1" x14ac:dyDescent="0.25">
      <c r="B30" s="25" t="s">
        <v>43</v>
      </c>
      <c r="C30" s="26">
        <v>67722405</v>
      </c>
      <c r="D30" s="26">
        <v>70104693</v>
      </c>
      <c r="E30" s="57">
        <v>69206634</v>
      </c>
      <c r="F30" s="57">
        <v>60573647.18</v>
      </c>
      <c r="G30" s="26">
        <v>31756911.440000005</v>
      </c>
      <c r="H30" s="26"/>
      <c r="I30" s="27"/>
      <c r="J30" s="27">
        <f t="shared" si="0"/>
        <v>0.4588709146004703</v>
      </c>
      <c r="K30" s="27">
        <f t="shared" si="1"/>
        <v>0</v>
      </c>
      <c r="L30" s="28">
        <f t="shared" si="2"/>
        <v>38347781.559999995</v>
      </c>
    </row>
    <row r="31" spans="2:12" ht="20.100000000000001" customHeight="1" x14ac:dyDescent="0.25">
      <c r="B31" s="25" t="s">
        <v>44</v>
      </c>
      <c r="C31" s="26">
        <v>126025228</v>
      </c>
      <c r="D31" s="26">
        <v>130406278</v>
      </c>
      <c r="E31" s="57">
        <v>128477204</v>
      </c>
      <c r="F31" s="57">
        <v>120990934.62999994</v>
      </c>
      <c r="G31" s="26">
        <v>63336851.479999959</v>
      </c>
      <c r="H31" s="26"/>
      <c r="I31" s="27"/>
      <c r="J31" s="27">
        <f t="shared" si="0"/>
        <v>0.49298124109238833</v>
      </c>
      <c r="K31" s="27">
        <f t="shared" si="1"/>
        <v>0</v>
      </c>
      <c r="L31" s="28">
        <f t="shared" si="2"/>
        <v>67069426.520000041</v>
      </c>
    </row>
    <row r="32" spans="2:12" ht="20.100000000000001" customHeight="1" x14ac:dyDescent="0.25">
      <c r="B32" s="25" t="s">
        <v>45</v>
      </c>
      <c r="C32" s="26">
        <v>72670496</v>
      </c>
      <c r="D32" s="26">
        <v>80697793</v>
      </c>
      <c r="E32" s="57">
        <v>80445524</v>
      </c>
      <c r="F32" s="57">
        <v>69893602.550000012</v>
      </c>
      <c r="G32" s="26">
        <v>35782950.449999988</v>
      </c>
      <c r="H32" s="26"/>
      <c r="I32" s="27"/>
      <c r="J32" s="27">
        <f t="shared" si="0"/>
        <v>0.44480971309230316</v>
      </c>
      <c r="K32" s="27">
        <f t="shared" si="1"/>
        <v>0</v>
      </c>
      <c r="L32" s="28">
        <f t="shared" si="2"/>
        <v>44914842.550000012</v>
      </c>
    </row>
    <row r="33" spans="2:14" ht="20.100000000000001" customHeight="1" x14ac:dyDescent="0.25">
      <c r="B33" s="25" t="s">
        <v>46</v>
      </c>
      <c r="C33" s="26">
        <v>38085255</v>
      </c>
      <c r="D33" s="26">
        <v>45810824</v>
      </c>
      <c r="E33" s="57">
        <v>45521343</v>
      </c>
      <c r="F33" s="57">
        <v>42892141.11999999</v>
      </c>
      <c r="G33" s="26">
        <v>26376667.550000016</v>
      </c>
      <c r="H33" s="26"/>
      <c r="I33" s="27"/>
      <c r="J33" s="27">
        <f t="shared" si="0"/>
        <v>0.57943517944978062</v>
      </c>
      <c r="K33" s="27">
        <f t="shared" si="1"/>
        <v>0</v>
      </c>
      <c r="L33" s="28">
        <f t="shared" si="2"/>
        <v>19434156.449999984</v>
      </c>
    </row>
    <row r="34" spans="2:14" ht="20.100000000000001" customHeight="1" x14ac:dyDescent="0.25">
      <c r="B34" s="25" t="s">
        <v>47</v>
      </c>
      <c r="C34" s="26">
        <v>93457165</v>
      </c>
      <c r="D34" s="26">
        <v>104773502</v>
      </c>
      <c r="E34" s="57">
        <v>103761610</v>
      </c>
      <c r="F34" s="57">
        <v>55591547.799999975</v>
      </c>
      <c r="G34" s="26">
        <v>50370003.429999948</v>
      </c>
      <c r="H34" s="26"/>
      <c r="I34" s="27"/>
      <c r="J34" s="27">
        <f t="shared" si="0"/>
        <v>0.48543968650833336</v>
      </c>
      <c r="K34" s="27">
        <f t="shared" si="1"/>
        <v>0</v>
      </c>
      <c r="L34" s="28">
        <f t="shared" si="2"/>
        <v>54403498.570000052</v>
      </c>
    </row>
    <row r="35" spans="2:14" ht="20.100000000000001" customHeight="1" x14ac:dyDescent="0.25">
      <c r="B35" s="25" t="s">
        <v>49</v>
      </c>
      <c r="C35" s="26">
        <v>1604589872</v>
      </c>
      <c r="D35" s="26">
        <v>1616989726</v>
      </c>
      <c r="E35" s="57">
        <v>1589602090</v>
      </c>
      <c r="F35" s="57">
        <v>1297353796.3799996</v>
      </c>
      <c r="G35" s="26">
        <v>842832461.21000004</v>
      </c>
      <c r="H35" s="26"/>
      <c r="I35" s="27"/>
      <c r="J35" s="27">
        <f t="shared" si="0"/>
        <v>0.53021599965938648</v>
      </c>
      <c r="K35" s="27">
        <f t="shared" si="1"/>
        <v>0</v>
      </c>
      <c r="L35" s="28">
        <f t="shared" si="2"/>
        <v>774157264.78999996</v>
      </c>
    </row>
    <row r="36" spans="2:14" ht="20.100000000000001" customHeight="1" x14ac:dyDescent="0.25">
      <c r="B36" s="25" t="s">
        <v>50</v>
      </c>
      <c r="C36" s="26">
        <v>981291607</v>
      </c>
      <c r="D36" s="26">
        <v>962830248</v>
      </c>
      <c r="E36" s="57">
        <v>948858714</v>
      </c>
      <c r="F36" s="57">
        <v>587207248.15999997</v>
      </c>
      <c r="G36" s="26">
        <v>373007729.9799999</v>
      </c>
      <c r="H36" s="26"/>
      <c r="I36" s="27"/>
      <c r="J36" s="27">
        <f t="shared" si="0"/>
        <v>0.39311198229666033</v>
      </c>
      <c r="K36" s="27">
        <f t="shared" si="1"/>
        <v>0</v>
      </c>
      <c r="L36" s="28">
        <f t="shared" si="2"/>
        <v>589822518.0200001</v>
      </c>
    </row>
    <row r="37" spans="2:14" ht="20.100000000000001" customHeight="1" x14ac:dyDescent="0.25">
      <c r="B37" s="25" t="s">
        <v>51</v>
      </c>
      <c r="C37" s="26">
        <v>134620198</v>
      </c>
      <c r="D37" s="26">
        <v>149415222</v>
      </c>
      <c r="E37" s="57">
        <v>145802082</v>
      </c>
      <c r="F37" s="57">
        <v>132246550.92999999</v>
      </c>
      <c r="G37" s="26">
        <v>70791791.400000006</v>
      </c>
      <c r="H37" s="26"/>
      <c r="I37" s="27"/>
      <c r="J37" s="27">
        <f t="shared" si="0"/>
        <v>0.48553347406932096</v>
      </c>
      <c r="K37" s="27">
        <f t="shared" si="1"/>
        <v>0</v>
      </c>
      <c r="L37" s="28">
        <f t="shared" si="2"/>
        <v>78623430.599999994</v>
      </c>
    </row>
    <row r="38" spans="2:14" ht="20.100000000000001" customHeight="1" x14ac:dyDescent="0.25">
      <c r="B38" s="25" t="s">
        <v>52</v>
      </c>
      <c r="C38" s="26">
        <v>38652067</v>
      </c>
      <c r="D38" s="26">
        <v>44385804</v>
      </c>
      <c r="E38" s="57">
        <v>44610311</v>
      </c>
      <c r="F38" s="57">
        <v>41028540.770000018</v>
      </c>
      <c r="G38" s="26">
        <v>22589075.610000007</v>
      </c>
      <c r="H38" s="26"/>
      <c r="I38" s="27"/>
      <c r="J38" s="27">
        <f t="shared" si="0"/>
        <v>0.50636445036215971</v>
      </c>
      <c r="K38" s="27">
        <f t="shared" si="1"/>
        <v>0</v>
      </c>
      <c r="L38" s="28">
        <f t="shared" si="2"/>
        <v>21796728.389999993</v>
      </c>
    </row>
    <row r="39" spans="2:14" ht="20.100000000000001" customHeight="1" x14ac:dyDescent="0.25">
      <c r="B39" s="25" t="s">
        <v>53</v>
      </c>
      <c r="C39" s="26">
        <v>122048043</v>
      </c>
      <c r="D39" s="26">
        <v>131018808</v>
      </c>
      <c r="E39" s="57">
        <v>130152539</v>
      </c>
      <c r="F39" s="57">
        <v>121786873.99000001</v>
      </c>
      <c r="G39" s="26">
        <v>65675709.100000024</v>
      </c>
      <c r="H39" s="26"/>
      <c r="I39" s="27"/>
      <c r="J39" s="27">
        <f t="shared" si="0"/>
        <v>0.50460566965966003</v>
      </c>
      <c r="K39" s="27">
        <f t="shared" si="1"/>
        <v>0</v>
      </c>
      <c r="L39" s="28">
        <f t="shared" si="2"/>
        <v>65343098.899999976</v>
      </c>
    </row>
    <row r="40" spans="2:14" ht="20.100000000000001" customHeight="1" x14ac:dyDescent="0.25">
      <c r="B40" s="25" t="s">
        <v>54</v>
      </c>
      <c r="C40" s="26">
        <v>322199115</v>
      </c>
      <c r="D40" s="26">
        <v>352032753</v>
      </c>
      <c r="E40" s="57">
        <v>351970765</v>
      </c>
      <c r="F40" s="57">
        <v>333225542.45000017</v>
      </c>
      <c r="G40" s="26">
        <v>165514331.48000002</v>
      </c>
      <c r="H40" s="26"/>
      <c r="I40" s="27"/>
      <c r="J40" s="27">
        <f t="shared" si="0"/>
        <v>0.47025022512878312</v>
      </c>
      <c r="K40" s="27">
        <f t="shared" si="1"/>
        <v>0</v>
      </c>
      <c r="L40" s="28">
        <f t="shared" si="2"/>
        <v>186518421.51999998</v>
      </c>
    </row>
    <row r="41" spans="2:14" ht="20.100000000000001" customHeight="1" x14ac:dyDescent="0.25">
      <c r="B41" s="25" t="s">
        <v>55</v>
      </c>
      <c r="C41" s="26">
        <v>390947568</v>
      </c>
      <c r="D41" s="26">
        <v>428502686</v>
      </c>
      <c r="E41" s="57">
        <v>416699468</v>
      </c>
      <c r="F41" s="57">
        <v>389958189.43000001</v>
      </c>
      <c r="G41" s="26">
        <v>204560812.9199999</v>
      </c>
      <c r="H41" s="26"/>
      <c r="I41" s="27"/>
      <c r="J41" s="27">
        <f t="shared" si="0"/>
        <v>0.49090730521402992</v>
      </c>
      <c r="K41" s="27">
        <f t="shared" si="1"/>
        <v>0</v>
      </c>
      <c r="L41" s="28">
        <f t="shared" si="2"/>
        <v>223941873.0800001</v>
      </c>
      <c r="N41" s="89"/>
    </row>
    <row r="42" spans="2:14" ht="20.100000000000001" customHeight="1" x14ac:dyDescent="0.25">
      <c r="B42" s="25" t="s">
        <v>56</v>
      </c>
      <c r="C42" s="26">
        <v>396520786</v>
      </c>
      <c r="D42" s="26">
        <v>423203703</v>
      </c>
      <c r="E42" s="57">
        <v>412623610.42500001</v>
      </c>
      <c r="F42" s="57">
        <v>392066643.83999997</v>
      </c>
      <c r="G42" s="26">
        <v>201870326.20999992</v>
      </c>
      <c r="H42" s="26"/>
      <c r="I42" s="27"/>
      <c r="J42" s="27">
        <f t="shared" si="0"/>
        <v>0.48923600373249271</v>
      </c>
      <c r="K42" s="27">
        <f t="shared" si="1"/>
        <v>0</v>
      </c>
      <c r="L42" s="28">
        <f t="shared" si="2"/>
        <v>221333376.79000008</v>
      </c>
    </row>
    <row r="43" spans="2:14" ht="20.100000000000001" customHeight="1" x14ac:dyDescent="0.25">
      <c r="B43" s="25" t="s">
        <v>57</v>
      </c>
      <c r="C43" s="26">
        <v>201544127</v>
      </c>
      <c r="D43" s="26">
        <v>228607440</v>
      </c>
      <c r="E43" s="57">
        <v>226642325</v>
      </c>
      <c r="F43" s="57">
        <v>210315316.91000009</v>
      </c>
      <c r="G43" s="26">
        <v>109142696.49999996</v>
      </c>
      <c r="H43" s="26"/>
      <c r="I43" s="27"/>
      <c r="J43" s="27">
        <f t="shared" si="0"/>
        <v>0.48156361129811015</v>
      </c>
      <c r="K43" s="27">
        <f t="shared" si="1"/>
        <v>0</v>
      </c>
      <c r="L43" s="28">
        <f t="shared" si="2"/>
        <v>119464743.50000004</v>
      </c>
    </row>
    <row r="44" spans="2:14" ht="20.100000000000001" customHeight="1" x14ac:dyDescent="0.25">
      <c r="B44" s="25" t="s">
        <v>59</v>
      </c>
      <c r="C44" s="26">
        <v>69644500</v>
      </c>
      <c r="D44" s="26">
        <v>69644500</v>
      </c>
      <c r="E44" s="57">
        <v>67903387.5</v>
      </c>
      <c r="F44" s="57">
        <v>23115303.910000004</v>
      </c>
      <c r="G44" s="26">
        <v>11312065.539999997</v>
      </c>
      <c r="H44" s="26"/>
      <c r="I44" s="27"/>
      <c r="J44" s="27">
        <f t="shared" ref="J44" si="3">IF(ISERROR(+G44/E44)=TRUE,0,++G44/E44)</f>
        <v>0.16659059225874404</v>
      </c>
      <c r="K44" s="27">
        <f t="shared" ref="K44" si="4">IF(ISERROR(+H44/E44)=TRUE,0,++H44/E44)</f>
        <v>0</v>
      </c>
      <c r="L44" s="28">
        <f t="shared" ref="L44" si="5">+D44-G44</f>
        <v>58332434.460000001</v>
      </c>
    </row>
    <row r="45" spans="2:14" ht="20.100000000000001" customHeight="1" x14ac:dyDescent="0.25">
      <c r="B45" s="25" t="s">
        <v>62</v>
      </c>
      <c r="C45" s="26">
        <v>140515998</v>
      </c>
      <c r="D45" s="26">
        <v>149272143</v>
      </c>
      <c r="E45" s="57">
        <v>145540339.42499998</v>
      </c>
      <c r="F45" s="57">
        <v>142639193.22999996</v>
      </c>
      <c r="G45" s="26">
        <v>69288177.349999979</v>
      </c>
      <c r="H45" s="26"/>
      <c r="I45" s="27"/>
      <c r="J45" s="27">
        <f t="shared" ref="J45" si="6">IF(ISERROR(+G45/E45)=TRUE,0,++G45/E45)</f>
        <v>0.4760754140312119</v>
      </c>
      <c r="K45" s="27">
        <f t="shared" ref="K45" si="7">IF(ISERROR(+H45/E45)=TRUE,0,++H45/E45)</f>
        <v>0</v>
      </c>
      <c r="L45" s="28">
        <f t="shared" ref="L45" si="8">+D45-G45</f>
        <v>79983965.650000021</v>
      </c>
    </row>
    <row r="46" spans="2:14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9301672153</v>
      </c>
      <c r="E46" s="53">
        <f t="shared" si="9"/>
        <v>8974694713.3499985</v>
      </c>
      <c r="F46" s="53">
        <f t="shared" si="9"/>
        <v>7479188236.1300001</v>
      </c>
      <c r="G46" s="53">
        <f t="shared" si="9"/>
        <v>4147785434.5299993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0.46216451556397831</v>
      </c>
      <c r="K46" s="54">
        <f>IF(ISERROR(+H46/E46)=TRUE,0,++H46/E46)</f>
        <v>0</v>
      </c>
      <c r="L46" s="55">
        <f>SUM(L13:L45)</f>
        <v>5153886718.4700012</v>
      </c>
    </row>
    <row r="47" spans="2:14" x14ac:dyDescent="0.2">
      <c r="B47" s="11" t="s">
        <v>65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JUNIO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9301.6721529999995</v>
      </c>
      <c r="E53" s="33">
        <f>+E46/$C$51</f>
        <v>8974.694713349998</v>
      </c>
      <c r="F53" s="67">
        <f>+F46/$C$51</f>
        <v>7479.1882361300004</v>
      </c>
      <c r="G53" s="67">
        <f>+G46/$C$51</f>
        <v>4147.7854345299993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topLeftCell="A43" zoomScale="130" zoomScaleNormal="130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65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JUNIO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E47" sqref="E4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96845527</v>
      </c>
      <c r="E46" s="64">
        <v>75157118</v>
      </c>
      <c r="F46" s="64">
        <v>51586886.56000001</v>
      </c>
      <c r="G46" s="43">
        <v>13346184.810000002</v>
      </c>
      <c r="H46" s="9"/>
      <c r="I46" s="13">
        <f>IF(ISERROR(+#REF!/E46)=TRUE,0,++#REF!/E46)</f>
        <v>0</v>
      </c>
      <c r="J46" s="13">
        <f t="shared" si="0"/>
        <v>0.17757712330055023</v>
      </c>
      <c r="K46" s="13">
        <f t="shared" si="1"/>
        <v>0</v>
      </c>
      <c r="L46" s="15">
        <f t="shared" si="2"/>
        <v>83499342.189999998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96845527</v>
      </c>
      <c r="E47" s="65">
        <f t="shared" si="15"/>
        <v>75157118</v>
      </c>
      <c r="F47" s="65">
        <f t="shared" si="15"/>
        <v>51586886.56000001</v>
      </c>
      <c r="G47" s="65">
        <f t="shared" si="15"/>
        <v>13346184.810000002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0.17757712330055023</v>
      </c>
      <c r="K47" s="54">
        <f>IF(ISERROR(+H47/E47)=TRUE,0,++H47/E47)</f>
        <v>0</v>
      </c>
      <c r="L47" s="55">
        <f>SUM(L13:L46)</f>
        <v>83499342.189999998</v>
      </c>
    </row>
    <row r="48" spans="2:12" x14ac:dyDescent="0.2">
      <c r="B48" s="11" t="s">
        <v>65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JUNIO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96.845527000000004</v>
      </c>
      <c r="E54" s="39">
        <f t="shared" si="16"/>
        <v>75.157117999999997</v>
      </c>
      <c r="F54" s="39">
        <f t="shared" si="16"/>
        <v>51.586886560000011</v>
      </c>
      <c r="G54" s="39">
        <f t="shared" si="16"/>
        <v>13.346184810000002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7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60</v>
      </c>
      <c r="C13" s="44">
        <v>531121</v>
      </c>
      <c r="D13" s="44">
        <v>2383465</v>
      </c>
      <c r="E13" s="60">
        <v>2383465</v>
      </c>
      <c r="F13" s="60">
        <v>1759592.7899999998</v>
      </c>
      <c r="G13" s="41">
        <v>790215.12</v>
      </c>
      <c r="H13" s="8"/>
      <c r="I13" s="12">
        <f>IF(ISERROR(+#REF!/E13)=TRUE,0,++#REF!/E13)</f>
        <v>0</v>
      </c>
      <c r="J13" s="12">
        <f>IF(ISERROR(+G13/E13)=TRUE,0,++G13/E13)</f>
        <v>0.33154047573595585</v>
      </c>
      <c r="K13" s="12">
        <f>IF(ISERROR(+H13/E13)=TRUE,0,++H13/E13)</f>
        <v>0</v>
      </c>
      <c r="L13" s="14">
        <f>+D13-G13</f>
        <v>1593249.88</v>
      </c>
    </row>
    <row r="14" spans="1:13" ht="20.100000000000001" customHeight="1" x14ac:dyDescent="0.25">
      <c r="B14" s="29" t="s">
        <v>61</v>
      </c>
      <c r="C14" s="45">
        <v>399990</v>
      </c>
      <c r="D14" s="45">
        <v>12055787</v>
      </c>
      <c r="E14" s="61">
        <v>11148768</v>
      </c>
      <c r="F14" s="61">
        <v>7746671.9199999999</v>
      </c>
      <c r="G14" s="42">
        <v>6368685.1200000001</v>
      </c>
      <c r="H14" s="26"/>
      <c r="I14" s="27"/>
      <c r="J14" s="27">
        <f t="shared" ref="J14:J42" si="0">IF(ISERROR(+G14/E14)=TRUE,0,++G14/E14)</f>
        <v>0.57124564077394024</v>
      </c>
      <c r="K14" s="27">
        <f t="shared" ref="K14:K42" si="1">IF(ISERROR(+H14/E14)=TRUE,0,++H14/E14)</f>
        <v>0</v>
      </c>
      <c r="L14" s="28">
        <f t="shared" ref="L14:L42" si="2">+D14-G14</f>
        <v>5687101.8799999999</v>
      </c>
    </row>
    <row r="15" spans="1:13" ht="20.100000000000001" customHeight="1" x14ac:dyDescent="0.25">
      <c r="B15" s="29" t="s">
        <v>29</v>
      </c>
      <c r="C15" s="45">
        <v>1192571</v>
      </c>
      <c r="D15" s="45">
        <v>13877917</v>
      </c>
      <c r="E15" s="61">
        <v>13077917</v>
      </c>
      <c r="F15" s="61">
        <v>9211532.6099999994</v>
      </c>
      <c r="G15" s="42">
        <v>7286565.7300000004</v>
      </c>
      <c r="H15" s="26"/>
      <c r="I15" s="27"/>
      <c r="J15" s="27">
        <f t="shared" si="0"/>
        <v>0.5571656197236915</v>
      </c>
      <c r="K15" s="27">
        <f t="shared" si="1"/>
        <v>0</v>
      </c>
      <c r="L15" s="28">
        <f t="shared" si="2"/>
        <v>6591351.2699999996</v>
      </c>
    </row>
    <row r="16" spans="1:13" ht="20.100000000000001" customHeight="1" x14ac:dyDescent="0.25">
      <c r="B16" s="29" t="s">
        <v>30</v>
      </c>
      <c r="C16" s="45">
        <v>236367</v>
      </c>
      <c r="D16" s="45">
        <v>3509761</v>
      </c>
      <c r="E16" s="61">
        <v>3039286</v>
      </c>
      <c r="F16" s="61">
        <v>1197752.75</v>
      </c>
      <c r="G16" s="42">
        <v>873034.26</v>
      </c>
      <c r="H16" s="26"/>
      <c r="I16" s="27"/>
      <c r="J16" s="27">
        <f t="shared" si="0"/>
        <v>0.28724978827264036</v>
      </c>
      <c r="K16" s="27">
        <f t="shared" si="1"/>
        <v>0</v>
      </c>
      <c r="L16" s="28">
        <f t="shared" si="2"/>
        <v>2636726.7400000002</v>
      </c>
    </row>
    <row r="17" spans="2:12" ht="20.100000000000001" customHeight="1" x14ac:dyDescent="0.25">
      <c r="B17" s="29" t="s">
        <v>31</v>
      </c>
      <c r="C17" s="45">
        <v>1444837</v>
      </c>
      <c r="D17" s="45">
        <v>42540426</v>
      </c>
      <c r="E17" s="61">
        <v>41540426</v>
      </c>
      <c r="F17" s="61">
        <v>30053394.429999992</v>
      </c>
      <c r="G17" s="42">
        <v>18773313.449999999</v>
      </c>
      <c r="H17" s="26"/>
      <c r="I17" s="27"/>
      <c r="J17" s="27">
        <f t="shared" si="0"/>
        <v>0.45192876572811264</v>
      </c>
      <c r="K17" s="27">
        <f t="shared" si="1"/>
        <v>0</v>
      </c>
      <c r="L17" s="28">
        <f t="shared" si="2"/>
        <v>23767112.550000001</v>
      </c>
    </row>
    <row r="18" spans="2:12" ht="20.100000000000001" customHeight="1" x14ac:dyDescent="0.25">
      <c r="B18" s="29" t="s">
        <v>32</v>
      </c>
      <c r="C18" s="45">
        <v>124957</v>
      </c>
      <c r="D18" s="45">
        <v>26255750</v>
      </c>
      <c r="E18" s="61">
        <v>22882200</v>
      </c>
      <c r="F18" s="61">
        <v>16380036.800000004</v>
      </c>
      <c r="G18" s="42">
        <v>11022120.200000001</v>
      </c>
      <c r="H18" s="26"/>
      <c r="I18" s="27"/>
      <c r="J18" s="27">
        <f t="shared" si="0"/>
        <v>0.48168970640934883</v>
      </c>
      <c r="K18" s="27">
        <f t="shared" si="1"/>
        <v>0</v>
      </c>
      <c r="L18" s="28">
        <f t="shared" si="2"/>
        <v>15233629.799999999</v>
      </c>
    </row>
    <row r="19" spans="2:12" ht="20.100000000000001" customHeight="1" x14ac:dyDescent="0.25">
      <c r="B19" s="29" t="s">
        <v>33</v>
      </c>
      <c r="C19" s="45">
        <v>1145140</v>
      </c>
      <c r="D19" s="45">
        <v>36077850</v>
      </c>
      <c r="E19" s="61">
        <v>35575679</v>
      </c>
      <c r="F19" s="61">
        <v>29375213.909999996</v>
      </c>
      <c r="G19" s="42">
        <v>18118990.120000001</v>
      </c>
      <c r="H19" s="26"/>
      <c r="I19" s="27"/>
      <c r="J19" s="27">
        <f t="shared" si="0"/>
        <v>0.5093083429272004</v>
      </c>
      <c r="K19" s="27">
        <f t="shared" si="1"/>
        <v>0</v>
      </c>
      <c r="L19" s="28">
        <f t="shared" si="2"/>
        <v>17958859.879999999</v>
      </c>
    </row>
    <row r="20" spans="2:12" ht="20.100000000000001" customHeight="1" x14ac:dyDescent="0.25">
      <c r="B20" s="29" t="s">
        <v>34</v>
      </c>
      <c r="C20" s="45">
        <v>443159</v>
      </c>
      <c r="D20" s="45">
        <v>5404176</v>
      </c>
      <c r="E20" s="61">
        <v>5404176</v>
      </c>
      <c r="F20" s="61">
        <v>2434900.81</v>
      </c>
      <c r="G20" s="42">
        <v>1905812.0899999999</v>
      </c>
      <c r="H20" s="26"/>
      <c r="I20" s="27"/>
      <c r="J20" s="27">
        <f t="shared" si="0"/>
        <v>0.3526554446043208</v>
      </c>
      <c r="K20" s="27">
        <f t="shared" si="1"/>
        <v>0</v>
      </c>
      <c r="L20" s="28">
        <f t="shared" si="2"/>
        <v>3498363.91</v>
      </c>
    </row>
    <row r="21" spans="2:12" ht="20.100000000000001" customHeight="1" x14ac:dyDescent="0.25">
      <c r="B21" s="29" t="s">
        <v>35</v>
      </c>
      <c r="C21" s="45">
        <v>502232</v>
      </c>
      <c r="D21" s="45">
        <v>10591667</v>
      </c>
      <c r="E21" s="61">
        <v>9258615</v>
      </c>
      <c r="F21" s="61">
        <v>6018978.0699999994</v>
      </c>
      <c r="G21" s="42">
        <v>4354223.9799999995</v>
      </c>
      <c r="H21" s="26"/>
      <c r="I21" s="27"/>
      <c r="J21" s="27">
        <f t="shared" si="0"/>
        <v>0.47028891254253463</v>
      </c>
      <c r="K21" s="27">
        <f t="shared" si="1"/>
        <v>0</v>
      </c>
      <c r="L21" s="28">
        <f t="shared" si="2"/>
        <v>6237443.0200000005</v>
      </c>
    </row>
    <row r="22" spans="2:12" ht="20.100000000000001" customHeight="1" x14ac:dyDescent="0.25">
      <c r="B22" s="29" t="s">
        <v>36</v>
      </c>
      <c r="C22" s="45">
        <v>435424</v>
      </c>
      <c r="D22" s="45">
        <v>51910962</v>
      </c>
      <c r="E22" s="61">
        <v>49312913</v>
      </c>
      <c r="F22" s="61">
        <v>39221426.140000008</v>
      </c>
      <c r="G22" s="42">
        <v>29255646.849999998</v>
      </c>
      <c r="H22" s="26"/>
      <c r="I22" s="27"/>
      <c r="J22" s="27">
        <f t="shared" si="0"/>
        <v>0.59326543637768869</v>
      </c>
      <c r="K22" s="27">
        <f t="shared" si="1"/>
        <v>0</v>
      </c>
      <c r="L22" s="28">
        <f t="shared" si="2"/>
        <v>22655315.150000002</v>
      </c>
    </row>
    <row r="23" spans="2:12" ht="20.100000000000001" customHeight="1" x14ac:dyDescent="0.25">
      <c r="B23" s="29" t="s">
        <v>37</v>
      </c>
      <c r="C23" s="45">
        <v>1303553</v>
      </c>
      <c r="D23" s="45">
        <v>40572681</v>
      </c>
      <c r="E23" s="61">
        <v>35152158</v>
      </c>
      <c r="F23" s="61">
        <v>26643537.259999998</v>
      </c>
      <c r="G23" s="42">
        <v>20156562.640000004</v>
      </c>
      <c r="H23" s="26"/>
      <c r="I23" s="27"/>
      <c r="J23" s="27">
        <f t="shared" si="0"/>
        <v>0.57340896795013285</v>
      </c>
      <c r="K23" s="27">
        <f t="shared" si="1"/>
        <v>0</v>
      </c>
      <c r="L23" s="28">
        <f t="shared" si="2"/>
        <v>20416118.359999996</v>
      </c>
    </row>
    <row r="24" spans="2:12" ht="20.100000000000001" customHeight="1" x14ac:dyDescent="0.25">
      <c r="B24" s="29" t="s">
        <v>38</v>
      </c>
      <c r="C24" s="45">
        <v>990022</v>
      </c>
      <c r="D24" s="45">
        <v>45471151</v>
      </c>
      <c r="E24" s="61">
        <v>38069421</v>
      </c>
      <c r="F24" s="61">
        <v>26839065.009999998</v>
      </c>
      <c r="G24" s="42">
        <v>14084897.090000002</v>
      </c>
      <c r="H24" s="26"/>
      <c r="I24" s="27"/>
      <c r="J24" s="27">
        <f t="shared" si="0"/>
        <v>0.36997928311018974</v>
      </c>
      <c r="K24" s="27">
        <f t="shared" si="1"/>
        <v>0</v>
      </c>
      <c r="L24" s="28">
        <f t="shared" si="2"/>
        <v>31386253.909999996</v>
      </c>
    </row>
    <row r="25" spans="2:12" ht="20.100000000000001" customHeight="1" x14ac:dyDescent="0.25">
      <c r="B25" s="29" t="s">
        <v>39</v>
      </c>
      <c r="C25" s="45">
        <v>664466</v>
      </c>
      <c r="D25" s="45">
        <v>46400902</v>
      </c>
      <c r="E25" s="61">
        <v>40066600</v>
      </c>
      <c r="F25" s="61">
        <v>25072917.350000001</v>
      </c>
      <c r="G25" s="42">
        <v>19165004.340000004</v>
      </c>
      <c r="H25" s="26"/>
      <c r="I25" s="27"/>
      <c r="J25" s="27">
        <f t="shared" si="0"/>
        <v>0.47832869122910365</v>
      </c>
      <c r="K25" s="27">
        <f t="shared" si="1"/>
        <v>0</v>
      </c>
      <c r="L25" s="28">
        <f t="shared" si="2"/>
        <v>27235897.659999996</v>
      </c>
    </row>
    <row r="26" spans="2:12" ht="20.100000000000001" customHeight="1" x14ac:dyDescent="0.25">
      <c r="B26" s="29" t="s">
        <v>40</v>
      </c>
      <c r="C26" s="45">
        <v>478307</v>
      </c>
      <c r="D26" s="45">
        <v>13396142</v>
      </c>
      <c r="E26" s="61">
        <v>12409215</v>
      </c>
      <c r="F26" s="61">
        <v>9865424.0899999999</v>
      </c>
      <c r="G26" s="42">
        <v>7142775.1999999993</v>
      </c>
      <c r="H26" s="26"/>
      <c r="I26" s="27"/>
      <c r="J26" s="27">
        <f t="shared" si="0"/>
        <v>0.57560250185043926</v>
      </c>
      <c r="K26" s="27">
        <f t="shared" si="1"/>
        <v>0</v>
      </c>
      <c r="L26" s="28">
        <f t="shared" si="2"/>
        <v>6253366.8000000007</v>
      </c>
    </row>
    <row r="27" spans="2:12" ht="20.100000000000001" customHeight="1" x14ac:dyDescent="0.25">
      <c r="B27" s="29" t="s">
        <v>41</v>
      </c>
      <c r="C27" s="45">
        <v>428965</v>
      </c>
      <c r="D27" s="45">
        <v>9441976</v>
      </c>
      <c r="E27" s="61">
        <v>9428088</v>
      </c>
      <c r="F27" s="61">
        <v>7648867.2700000005</v>
      </c>
      <c r="G27" s="42">
        <v>4796511.0299999993</v>
      </c>
      <c r="H27" s="26"/>
      <c r="I27" s="27"/>
      <c r="J27" s="27">
        <f t="shared" si="0"/>
        <v>0.50874695166188511</v>
      </c>
      <c r="K27" s="27">
        <f t="shared" si="1"/>
        <v>0</v>
      </c>
      <c r="L27" s="28">
        <f t="shared" si="2"/>
        <v>4645464.9700000007</v>
      </c>
    </row>
    <row r="28" spans="2:12" ht="20.100000000000001" customHeight="1" x14ac:dyDescent="0.25">
      <c r="B28" s="29" t="s">
        <v>42</v>
      </c>
      <c r="C28" s="45">
        <v>77005</v>
      </c>
      <c r="D28" s="45">
        <v>5441338</v>
      </c>
      <c r="E28" s="61">
        <v>5430718</v>
      </c>
      <c r="F28" s="61">
        <v>3767831.8000000007</v>
      </c>
      <c r="G28" s="42">
        <v>2313534.27</v>
      </c>
      <c r="H28" s="26"/>
      <c r="I28" s="27"/>
      <c r="J28" s="27">
        <f t="shared" si="0"/>
        <v>0.42600891263365176</v>
      </c>
      <c r="K28" s="27">
        <f t="shared" si="1"/>
        <v>0</v>
      </c>
      <c r="L28" s="28">
        <f t="shared" si="2"/>
        <v>3127803.73</v>
      </c>
    </row>
    <row r="29" spans="2:12" ht="20.100000000000001" customHeight="1" x14ac:dyDescent="0.25">
      <c r="B29" s="29" t="s">
        <v>43</v>
      </c>
      <c r="C29" s="45">
        <v>65454</v>
      </c>
      <c r="D29" s="45">
        <v>2707008</v>
      </c>
      <c r="E29" s="61">
        <v>2707008</v>
      </c>
      <c r="F29" s="61">
        <v>1830479.38</v>
      </c>
      <c r="G29" s="42">
        <v>1380197.6600000001</v>
      </c>
      <c r="H29" s="26"/>
      <c r="I29" s="27"/>
      <c r="J29" s="27">
        <f t="shared" si="0"/>
        <v>0.50986094610728894</v>
      </c>
      <c r="K29" s="27">
        <f t="shared" si="1"/>
        <v>0</v>
      </c>
      <c r="L29" s="28">
        <f t="shared" si="2"/>
        <v>1326810.3399999999</v>
      </c>
    </row>
    <row r="30" spans="2:12" ht="20.100000000000001" customHeight="1" x14ac:dyDescent="0.25">
      <c r="B30" s="29" t="s">
        <v>44</v>
      </c>
      <c r="C30" s="45">
        <v>378742</v>
      </c>
      <c r="D30" s="45">
        <v>23082782</v>
      </c>
      <c r="E30" s="61">
        <v>19657838</v>
      </c>
      <c r="F30" s="61">
        <v>17187543.59</v>
      </c>
      <c r="G30" s="42">
        <v>8459558.5999999996</v>
      </c>
      <c r="H30" s="26"/>
      <c r="I30" s="27"/>
      <c r="J30" s="27">
        <f t="shared" si="0"/>
        <v>0.4303402337530709</v>
      </c>
      <c r="K30" s="27">
        <f t="shared" si="1"/>
        <v>0</v>
      </c>
      <c r="L30" s="28">
        <f t="shared" si="2"/>
        <v>14623223.4</v>
      </c>
    </row>
    <row r="31" spans="2:12" ht="20.100000000000001" customHeight="1" x14ac:dyDescent="0.25">
      <c r="B31" s="29" t="s">
        <v>45</v>
      </c>
      <c r="C31" s="45">
        <v>330849</v>
      </c>
      <c r="D31" s="45">
        <v>6635348</v>
      </c>
      <c r="E31" s="61">
        <v>6635348</v>
      </c>
      <c r="F31" s="61">
        <v>3758379.77</v>
      </c>
      <c r="G31" s="42">
        <v>2060432.3200000003</v>
      </c>
      <c r="H31" s="26"/>
      <c r="I31" s="27"/>
      <c r="J31" s="27">
        <f t="shared" ref="J31" si="3">IF(ISERROR(+G31/E31)=TRUE,0,++G31/E31)</f>
        <v>0.31052362588970472</v>
      </c>
      <c r="K31" s="27">
        <f t="shared" ref="K31" si="4">IF(ISERROR(+H31/E31)=TRUE,0,++H31/E31)</f>
        <v>0</v>
      </c>
      <c r="L31" s="28">
        <f t="shared" ref="L31" si="5">+D31-G31</f>
        <v>4574915.68</v>
      </c>
    </row>
    <row r="32" spans="2:12" ht="20.100000000000001" customHeight="1" x14ac:dyDescent="0.25">
      <c r="B32" s="29" t="s">
        <v>46</v>
      </c>
      <c r="C32" s="45">
        <v>113263</v>
      </c>
      <c r="D32" s="45">
        <v>4394040</v>
      </c>
      <c r="E32" s="61">
        <v>4368521</v>
      </c>
      <c r="F32" s="61">
        <v>4235842.32</v>
      </c>
      <c r="G32" s="42">
        <v>3784036.32</v>
      </c>
      <c r="H32" s="26"/>
      <c r="I32" s="27"/>
      <c r="J32" s="27">
        <f t="shared" si="0"/>
        <v>0.86620536332548248</v>
      </c>
      <c r="K32" s="27">
        <f t="shared" si="1"/>
        <v>0</v>
      </c>
      <c r="L32" s="28">
        <f t="shared" si="2"/>
        <v>610003.68000000017</v>
      </c>
    </row>
    <row r="33" spans="2:12" ht="20.100000000000001" customHeight="1" x14ac:dyDescent="0.25">
      <c r="B33" s="29" t="s">
        <v>47</v>
      </c>
      <c r="C33" s="45">
        <v>323140</v>
      </c>
      <c r="D33" s="45">
        <v>12118823</v>
      </c>
      <c r="E33" s="61">
        <v>11034301</v>
      </c>
      <c r="F33" s="61">
        <v>8256920.2700000014</v>
      </c>
      <c r="G33" s="42">
        <v>6703828.7300000004</v>
      </c>
      <c r="H33" s="26"/>
      <c r="I33" s="27"/>
      <c r="J33" s="27">
        <f t="shared" si="0"/>
        <v>0.6075444860530812</v>
      </c>
      <c r="K33" s="27">
        <f t="shared" si="1"/>
        <v>0</v>
      </c>
      <c r="L33" s="28">
        <f t="shared" si="2"/>
        <v>5414994.2699999996</v>
      </c>
    </row>
    <row r="34" spans="2:12" ht="20.100000000000001" customHeight="1" x14ac:dyDescent="0.25">
      <c r="B34" s="29" t="s">
        <v>50</v>
      </c>
      <c r="C34" s="45">
        <v>0</v>
      </c>
      <c r="D34" s="45">
        <v>7157741</v>
      </c>
      <c r="E34" s="61">
        <v>6157741</v>
      </c>
      <c r="F34" s="61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7157741</v>
      </c>
    </row>
    <row r="35" spans="2:12" ht="20.100000000000001" customHeight="1" x14ac:dyDescent="0.25">
      <c r="B35" s="29" t="s">
        <v>51</v>
      </c>
      <c r="C35" s="45">
        <v>1764266</v>
      </c>
      <c r="D35" s="45">
        <v>71553417</v>
      </c>
      <c r="E35" s="61">
        <v>57537902</v>
      </c>
      <c r="F35" s="61">
        <v>37618544.890000001</v>
      </c>
      <c r="G35" s="42">
        <v>24793308.520000007</v>
      </c>
      <c r="H35" s="26"/>
      <c r="I35" s="27"/>
      <c r="J35" s="27">
        <f t="shared" si="0"/>
        <v>0.43090393737331623</v>
      </c>
      <c r="K35" s="27">
        <f t="shared" si="1"/>
        <v>0</v>
      </c>
      <c r="L35" s="28">
        <f t="shared" si="2"/>
        <v>46760108.479999989</v>
      </c>
    </row>
    <row r="36" spans="2:12" ht="20.100000000000001" customHeight="1" x14ac:dyDescent="0.25">
      <c r="B36" s="29" t="s">
        <v>52</v>
      </c>
      <c r="C36" s="45">
        <v>88503</v>
      </c>
      <c r="D36" s="45">
        <v>2481221</v>
      </c>
      <c r="E36" s="61">
        <v>2481221</v>
      </c>
      <c r="F36" s="61">
        <v>2178268.7700000009</v>
      </c>
      <c r="G36" s="42">
        <v>1641969.6900000002</v>
      </c>
      <c r="H36" s="26"/>
      <c r="I36" s="27"/>
      <c r="J36" s="27">
        <f t="shared" si="0"/>
        <v>0.6617587429737215</v>
      </c>
      <c r="K36" s="27">
        <f t="shared" si="1"/>
        <v>0</v>
      </c>
      <c r="L36" s="28">
        <f t="shared" si="2"/>
        <v>839251.30999999982</v>
      </c>
    </row>
    <row r="37" spans="2:12" ht="20.100000000000001" customHeight="1" x14ac:dyDescent="0.25">
      <c r="B37" s="29" t="s">
        <v>53</v>
      </c>
      <c r="C37" s="45">
        <v>3601773</v>
      </c>
      <c r="D37" s="45">
        <v>42192860</v>
      </c>
      <c r="E37" s="61">
        <v>40395661</v>
      </c>
      <c r="F37" s="61">
        <v>29187431.019999992</v>
      </c>
      <c r="G37" s="42">
        <v>19766716.649999999</v>
      </c>
      <c r="H37" s="26"/>
      <c r="I37" s="27"/>
      <c r="J37" s="27">
        <f t="shared" si="0"/>
        <v>0.48932771888545157</v>
      </c>
      <c r="K37" s="27">
        <f t="shared" si="1"/>
        <v>0</v>
      </c>
      <c r="L37" s="28">
        <f t="shared" si="2"/>
        <v>22426143.350000001</v>
      </c>
    </row>
    <row r="38" spans="2:12" ht="20.100000000000001" customHeight="1" x14ac:dyDescent="0.25">
      <c r="B38" s="29" t="s">
        <v>54</v>
      </c>
      <c r="C38" s="45">
        <v>7249818</v>
      </c>
      <c r="D38" s="45">
        <v>34132502</v>
      </c>
      <c r="E38" s="61">
        <v>34106502</v>
      </c>
      <c r="F38" s="61">
        <v>21349710.319999993</v>
      </c>
      <c r="G38" s="42">
        <v>12502840.279999999</v>
      </c>
      <c r="H38" s="26"/>
      <c r="I38" s="27"/>
      <c r="J38" s="27">
        <f t="shared" si="0"/>
        <v>0.36658230973085421</v>
      </c>
      <c r="K38" s="27">
        <f t="shared" si="1"/>
        <v>0</v>
      </c>
      <c r="L38" s="28">
        <f t="shared" si="2"/>
        <v>21629661.719999999</v>
      </c>
    </row>
    <row r="39" spans="2:12" ht="20.100000000000001" customHeight="1" x14ac:dyDescent="0.25">
      <c r="B39" s="29" t="s">
        <v>55</v>
      </c>
      <c r="C39" s="45">
        <v>6293834</v>
      </c>
      <c r="D39" s="45">
        <v>37049945</v>
      </c>
      <c r="E39" s="61">
        <v>32598352</v>
      </c>
      <c r="F39" s="61">
        <v>17922981.870000001</v>
      </c>
      <c r="G39" s="42">
        <v>9774305.1199999992</v>
      </c>
      <c r="H39" s="26"/>
      <c r="I39" s="27"/>
      <c r="J39" s="27">
        <f t="shared" ref="J39:J41" si="6">IF(ISERROR(+G39/E39)=TRUE,0,++G39/E39)</f>
        <v>0.29984046800893488</v>
      </c>
      <c r="K39" s="27">
        <f t="shared" ref="K39:K41" si="7">IF(ISERROR(+H39/E39)=TRUE,0,++H39/E39)</f>
        <v>0</v>
      </c>
      <c r="L39" s="28">
        <f t="shared" ref="L39:L41" si="8">+D39-G39</f>
        <v>27275639.880000003</v>
      </c>
    </row>
    <row r="40" spans="2:12" ht="20.100000000000001" customHeight="1" x14ac:dyDescent="0.25">
      <c r="B40" s="29" t="s">
        <v>56</v>
      </c>
      <c r="C40" s="45">
        <v>9101376</v>
      </c>
      <c r="D40" s="45">
        <v>35622476</v>
      </c>
      <c r="E40" s="61">
        <v>32662161</v>
      </c>
      <c r="F40" s="61">
        <v>24613880.320000004</v>
      </c>
      <c r="G40" s="42">
        <v>18012655.710000001</v>
      </c>
      <c r="H40" s="26"/>
      <c r="I40" s="27"/>
      <c r="J40" s="27">
        <f t="shared" si="6"/>
        <v>0.55148389324270375</v>
      </c>
      <c r="K40" s="27">
        <f t="shared" si="7"/>
        <v>0</v>
      </c>
      <c r="L40" s="28">
        <f t="shared" si="8"/>
        <v>17609820.289999999</v>
      </c>
    </row>
    <row r="41" spans="2:12" ht="20.100000000000001" customHeight="1" x14ac:dyDescent="0.25">
      <c r="B41" s="29" t="s">
        <v>57</v>
      </c>
      <c r="C41" s="45">
        <v>5905325</v>
      </c>
      <c r="D41" s="45">
        <v>14185468</v>
      </c>
      <c r="E41" s="61">
        <v>13426989</v>
      </c>
      <c r="F41" s="61">
        <v>7486668.2699999996</v>
      </c>
      <c r="G41" s="42">
        <v>5343788.8600000003</v>
      </c>
      <c r="H41" s="26"/>
      <c r="I41" s="27"/>
      <c r="J41" s="27">
        <f t="shared" si="6"/>
        <v>0.39798862276568486</v>
      </c>
      <c r="K41" s="27">
        <f t="shared" si="7"/>
        <v>0</v>
      </c>
      <c r="L41" s="28">
        <f t="shared" si="8"/>
        <v>8841679.1400000006</v>
      </c>
    </row>
    <row r="42" spans="2:12" ht="20.100000000000001" customHeight="1" x14ac:dyDescent="0.25">
      <c r="B42" s="29" t="s">
        <v>62</v>
      </c>
      <c r="C42" s="45">
        <v>701673</v>
      </c>
      <c r="D42" s="45">
        <v>19682301</v>
      </c>
      <c r="E42" s="61">
        <v>18248601</v>
      </c>
      <c r="F42" s="61">
        <v>13763965.41</v>
      </c>
      <c r="G42" s="42">
        <v>8057422.3999999994</v>
      </c>
      <c r="H42" s="26"/>
      <c r="I42" s="27"/>
      <c r="J42" s="27">
        <f t="shared" si="0"/>
        <v>0.4415364443553782</v>
      </c>
      <c r="K42" s="27">
        <f t="shared" si="1"/>
        <v>0</v>
      </c>
      <c r="L42" s="28">
        <f t="shared" si="2"/>
        <v>11624878.600000001</v>
      </c>
    </row>
    <row r="43" spans="2:12" ht="23.25" customHeight="1" x14ac:dyDescent="0.25">
      <c r="B43" s="52" t="s">
        <v>4</v>
      </c>
      <c r="C43" s="65">
        <f t="shared" ref="C43:H43" si="9">SUM(C13:C42)</f>
        <v>46316132</v>
      </c>
      <c r="D43" s="65">
        <f t="shared" si="9"/>
        <v>678327883</v>
      </c>
      <c r="E43" s="65">
        <f t="shared" si="9"/>
        <v>616197791</v>
      </c>
      <c r="F43" s="65">
        <f t="shared" si="9"/>
        <v>432627759.20999992</v>
      </c>
      <c r="G43" s="65">
        <f t="shared" si="9"/>
        <v>288688952.34999996</v>
      </c>
      <c r="H43" s="53">
        <f t="shared" si="9"/>
        <v>0</v>
      </c>
      <c r="I43" s="54">
        <f>IF(ISERROR(+#REF!/E43)=TRUE,0,++#REF!/E43)</f>
        <v>0</v>
      </c>
      <c r="J43" s="54">
        <f>IF(ISERROR(+G43/E43)=TRUE,0,++G43/E43)</f>
        <v>0.46850046619203145</v>
      </c>
      <c r="K43" s="54">
        <f>IF(ISERROR(+H43/E43)=TRUE,0,++H43/E43)</f>
        <v>0</v>
      </c>
      <c r="L43" s="55">
        <f>SUM(L13:L42)</f>
        <v>389638930.65000004</v>
      </c>
    </row>
    <row r="44" spans="2:12" x14ac:dyDescent="0.2">
      <c r="B44" s="11" t="s">
        <v>65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JUNIO
(4)</v>
      </c>
      <c r="K49" s="23"/>
    </row>
    <row r="50" spans="2:11" s="22" customFormat="1" x14ac:dyDescent="0.25">
      <c r="B50" s="22" t="s">
        <v>24</v>
      </c>
      <c r="C50" s="66">
        <f>+C43/$C$48</f>
        <v>46.316132000000003</v>
      </c>
      <c r="D50" s="40">
        <f>+D43/$C$48</f>
        <v>678.32788300000004</v>
      </c>
      <c r="E50" s="40">
        <f>+E43/$C$48</f>
        <v>616.19779100000005</v>
      </c>
      <c r="F50" s="40">
        <f>+F43/$C$48</f>
        <v>432.62775920999991</v>
      </c>
      <c r="G50" s="40">
        <f>+G43/$C$48</f>
        <v>288.68895234999997</v>
      </c>
      <c r="H50" s="22">
        <v>1373981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5072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3078714.9799999995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64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59561</v>
      </c>
      <c r="D13" s="18">
        <v>59561</v>
      </c>
      <c r="E13" s="76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59561</v>
      </c>
    </row>
    <row r="14" spans="1:13" ht="20.100000000000001" customHeight="1" x14ac:dyDescent="0.25">
      <c r="B14" s="16" t="s">
        <v>55</v>
      </c>
      <c r="C14" s="19">
        <v>12790</v>
      </c>
      <c r="D14" s="19">
        <v>14057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14057</v>
      </c>
    </row>
    <row r="15" spans="1:13" ht="20.100000000000001" customHeight="1" x14ac:dyDescent="0.25">
      <c r="B15" s="16" t="s">
        <v>56</v>
      </c>
      <c r="C15" s="19">
        <v>168616</v>
      </c>
      <c r="D15" s="19">
        <v>168616</v>
      </c>
      <c r="E15" s="59">
        <v>44397</v>
      </c>
      <c r="F15" s="59">
        <v>33500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168616</v>
      </c>
    </row>
    <row r="16" spans="1:13" ht="20.100000000000001" customHeight="1" x14ac:dyDescent="0.25">
      <c r="B16" s="68" t="s">
        <v>57</v>
      </c>
      <c r="C16" s="69">
        <v>161492</v>
      </c>
      <c r="D16" s="69">
        <v>161492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161492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403726</v>
      </c>
      <c r="E17" s="65">
        <f t="shared" si="0"/>
        <v>44397</v>
      </c>
      <c r="F17" s="65">
        <f t="shared" si="0"/>
        <v>33500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403726</v>
      </c>
    </row>
    <row r="18" spans="2:12" x14ac:dyDescent="0.2">
      <c r="B18" s="11" t="s">
        <v>65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JUNIO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0.40372599999999997</v>
      </c>
      <c r="E24" s="40">
        <f>+E17/$C$22</f>
        <v>4.4396999999999999E-2</v>
      </c>
      <c r="F24" s="40">
        <f>+F17/$C$22</f>
        <v>3.3500000000000002E-2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2024-07-22T17:15:29Z</dcterms:modified>
</cp:coreProperties>
</file>