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CA - 2024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6" l="1"/>
  <c r="K31" i="6"/>
  <c r="J31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7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7" i="6" l="1"/>
  <c r="K37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3" i="6"/>
  <c r="D43" i="6"/>
  <c r="K21" i="5" l="1"/>
  <c r="J21" i="5"/>
  <c r="J39" i="6"/>
  <c r="K22" i="5" l="1"/>
  <c r="J22" i="5"/>
  <c r="G23" i="7"/>
  <c r="G49" i="6"/>
  <c r="G53" i="5"/>
  <c r="G52" i="4"/>
  <c r="G52" i="1"/>
  <c r="K23" i="5" l="1"/>
  <c r="J23" i="5"/>
  <c r="K38" i="6"/>
  <c r="J24" i="5" l="1"/>
  <c r="K24" i="5"/>
  <c r="J38" i="6"/>
  <c r="L38" i="6"/>
  <c r="K25" i="5" l="1"/>
  <c r="J25" i="5"/>
  <c r="L41" i="6"/>
  <c r="K41" i="6"/>
  <c r="J41" i="6"/>
  <c r="L40" i="6"/>
  <c r="K40" i="6"/>
  <c r="J40" i="6"/>
  <c r="L39" i="6"/>
  <c r="K39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42" i="6"/>
  <c r="K42" i="6"/>
  <c r="J42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3" i="6"/>
  <c r="L46" i="4"/>
  <c r="L46" i="1"/>
  <c r="I17" i="7"/>
  <c r="K17" i="7"/>
  <c r="J17" i="7"/>
  <c r="J43" i="6"/>
  <c r="I43" i="6"/>
  <c r="K43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<sst xmlns="http://schemas.openxmlformats.org/spreadsheetml/2006/main" count="260" uniqueCount="67">
  <si>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</si>
  <si>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</si>
  <si>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</si>
  <si>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</si>
  <si>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</si>
  <si>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</si>
  <si>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</si>
  <si>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</si>
  <si>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</si>
  <si>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</si>
  <si>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</si>
  <si>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</si>
  <si>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</si>
  <si>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</si>
  <si>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</si>
  <si>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</si>
  <si>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</si>
  <si>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</si>
  <si>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</si>
  <si>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</si>
  <si>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</si>
  <si>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</si>
  <si>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</si>
  <si>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</si>
  <si>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</si>
  <si>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</si>
  <si>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</si>
  <si>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</si>
  <si>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</si>
  <si>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</si>
  <si>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</si>
  <si>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</si>
  <si>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</si>
  <si>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</si>
  <si>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</si>
  <si>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</si>
  <si>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</si>
  <si>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</si>
  <si>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</si>
  <si>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</si>
  <si>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</si>
  <si>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</si>
  <si>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</si>
  <si>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</si>
  <si>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</si>
  <si>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</si>
  <si>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</si>
  <si>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</si>
  <si>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</si>
  <si>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</si>
  <si>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</si>
  <si>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</si>
  <si>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</si>
  <si>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</si>
  <si>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</si>
  <si>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</si>
  <si>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</si>
  <si>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</si>
  <si>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</si>
  <si>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</si>
  <si>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</si>
  <si>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</si>
  <si>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</si>
  <si>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</si>
  <si>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DEVENGADO
A JULIO
(4)</t>
  </si>
  <si>
    <t>EJECUCION PRESUPUESTAL MENSUALIZADA DE GASTOS 
AL MES DE JULIO 2024</t>
  </si>
  <si>
    <t>Fuente: SIAF, Consulta Amigable y Base de Datos al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</si>
</sst>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9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9272.7545499999997</c:v>
                </c:pt>
                <c:pt idx="2" formatCode="#,##0">
                  <c:v>8998.4196479999991</c:v>
                </c:pt>
                <c:pt idx="3">
                  <c:v>7997.0904748400044</c:v>
                </c:pt>
                <c:pt idx="4">
                  <c:v>4948.5020325600008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63345600"/>
        <c:axId val="763348864"/>
        <c:axId val="0"/>
      </c:bar3DChart>
      <c:catAx>
        <c:axId val="7633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3348864"/>
        <c:crosses val="autoZero"/>
        <c:auto val="1"/>
        <c:lblAlgn val="ctr"/>
        <c:lblOffset val="100"/>
        <c:noMultiLvlLbl val="0"/>
      </c:catAx>
      <c:valAx>
        <c:axId val="76334886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76334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63349408"/>
        <c:axId val="763339072"/>
        <c:axId val="0"/>
      </c:bar3DChart>
      <c:catAx>
        <c:axId val="76334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63339072"/>
        <c:crosses val="autoZero"/>
        <c:auto val="1"/>
        <c:lblAlgn val="ctr"/>
        <c:lblOffset val="100"/>
        <c:noMultiLvlLbl val="0"/>
      </c:catAx>
      <c:valAx>
        <c:axId val="76333907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76334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JULIO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96.845527000000004</c:v>
                </c:pt>
                <c:pt idx="2">
                  <c:v>69.157117999999997</c:v>
                </c:pt>
                <c:pt idx="3">
                  <c:v>52.479105420000003</c:v>
                </c:pt>
                <c:pt idx="4">
                  <c:v>14.466738509999997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63351040"/>
        <c:axId val="763351584"/>
        <c:axId val="0"/>
      </c:bar3DChart>
      <c:catAx>
        <c:axId val="76335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63351584"/>
        <c:crosses val="autoZero"/>
        <c:auto val="1"/>
        <c:lblAlgn val="ctr"/>
        <c:lblOffset val="100"/>
        <c:noMultiLvlLbl val="0"/>
      </c:catAx>
      <c:valAx>
        <c:axId val="76335158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76335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687.83542999999997</c:v>
                </c:pt>
                <c:pt idx="2">
                  <c:v>644.04407100000003</c:v>
                </c:pt>
                <c:pt idx="3">
                  <c:v>519.16805434999992</c:v>
                </c:pt>
                <c:pt idx="4">
                  <c:v>349.83220715999994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63340704"/>
        <c:axId val="763352128"/>
        <c:axId val="0"/>
      </c:bar3DChart>
      <c:catAx>
        <c:axId val="763340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63352128"/>
        <c:crosses val="autoZero"/>
        <c:auto val="1"/>
        <c:lblAlgn val="ctr"/>
        <c:lblOffset val="100"/>
        <c:noMultiLvlLbl val="0"/>
      </c:catAx>
      <c:valAx>
        <c:axId val="763352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6334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0.40372599999999997</c:v>
                </c:pt>
                <c:pt idx="2">
                  <c:v>4.4396999999999999E-2</c:v>
                </c:pt>
                <c:pt idx="3">
                  <c:v>1.9E-2</c:v>
                </c:pt>
                <c:pt idx="4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3352672"/>
        <c:axId val="763343424"/>
        <c:axId val="0"/>
      </c:bar3DChart>
      <c:catAx>
        <c:axId val="7633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63343424"/>
        <c:crosses val="autoZero"/>
        <c:auto val="1"/>
        <c:lblAlgn val="ctr"/>
        <c:lblOffset val="100"/>
        <c:noMultiLvlLbl val="0"/>
      </c:catAx>
      <c:valAx>
        <c:axId val="7633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6335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2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65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13</v>
      </c>
      <c r="F11" s="83" t="s">
        <v>22</v>
      </c>
      <c r="G11" s="83" t="s">
        <v>64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2527508872</v>
      </c>
      <c r="D13" s="8">
        <v>1886693711</v>
      </c>
      <c r="E13" s="77">
        <v>1766485649</v>
      </c>
      <c r="F13" s="56">
        <v>1525661220.2400026</v>
      </c>
      <c r="G13" s="8">
        <v>832845150.96000028</v>
      </c>
      <c r="H13" s="8"/>
      <c r="I13" s="12">
        <f>IF(ISERROR(+#REF!/E13)=TRUE,0,++#REF!/E13)</f>
        <v>0</v>
      </c>
      <c r="J13" s="12">
        <f>IF(ISERROR(+G13/E13)=TRUE,0,++G13/E13)</f>
        <v>0.47147009172221149</v>
      </c>
      <c r="K13" s="12">
        <f>IF(ISERROR(+H13/E13)=TRUE,0,++H13/E13)</f>
        <v>0</v>
      </c>
      <c r="L13" s="14">
        <f>+D13-G13</f>
        <v>1053848560.0399997</v>
      </c>
    </row>
    <row r="14" spans="1:13" ht="20.100000000000001" customHeight="1" x14ac:dyDescent="0.25">
      <c r="B14" s="25" t="s">
        <v>60</v>
      </c>
      <c r="C14" s="26">
        <v>47896646</v>
      </c>
      <c r="D14" s="26">
        <v>51765121</v>
      </c>
      <c r="E14" s="57">
        <v>50601955</v>
      </c>
      <c r="F14" s="57">
        <v>46617204.350000016</v>
      </c>
      <c r="G14" s="26">
        <v>28459015.699999984</v>
      </c>
      <c r="H14" s="26"/>
      <c r="I14" s="27"/>
      <c r="J14" s="27">
        <f t="shared" ref="J14:J43" si="0">IF(ISERROR(+G14/E14)=TRUE,0,++G14/E14)</f>
        <v>0.56240941086169471</v>
      </c>
      <c r="K14" s="27">
        <f t="shared" ref="K14:K43" si="1">IF(ISERROR(+H14/E14)=TRUE,0,++H14/E14)</f>
        <v>0</v>
      </c>
      <c r="L14" s="28">
        <f t="shared" ref="L14:L43" si="2">+D14-G14</f>
        <v>23306105.300000016</v>
      </c>
    </row>
    <row r="15" spans="1:13" ht="20.100000000000001" customHeight="1" x14ac:dyDescent="0.25">
      <c r="B15" s="25" t="s">
        <v>61</v>
      </c>
      <c r="C15" s="26">
        <v>65036295</v>
      </c>
      <c r="D15" s="26">
        <v>68421209</v>
      </c>
      <c r="E15" s="57">
        <v>67785162</v>
      </c>
      <c r="F15" s="57">
        <v>62917991.399999991</v>
      </c>
      <c r="G15" s="26">
        <v>36490276.56999997</v>
      </c>
      <c r="H15" s="26"/>
      <c r="I15" s="27"/>
      <c r="J15" s="27">
        <f t="shared" si="0"/>
        <v>0.5383224808107705</v>
      </c>
      <c r="K15" s="27">
        <f t="shared" si="1"/>
        <v>0</v>
      </c>
      <c r="L15" s="28">
        <f t="shared" si="2"/>
        <v>31930932.43000003</v>
      </c>
    </row>
    <row r="16" spans="1:13" ht="20.100000000000001" customHeight="1" x14ac:dyDescent="0.25">
      <c r="B16" s="25" t="s">
        <v>29</v>
      </c>
      <c r="C16" s="26">
        <v>42234357</v>
      </c>
      <c r="D16" s="26">
        <v>47407103</v>
      </c>
      <c r="E16" s="57">
        <v>46647067</v>
      </c>
      <c r="F16" s="57">
        <v>43062697.24000001</v>
      </c>
      <c r="G16" s="26">
        <v>25910901.609999996</v>
      </c>
      <c r="H16" s="26"/>
      <c r="I16" s="27"/>
      <c r="J16" s="27">
        <f t="shared" si="0"/>
        <v>0.55546689805813509</v>
      </c>
      <c r="K16" s="27">
        <f t="shared" si="1"/>
        <v>0</v>
      </c>
      <c r="L16" s="28">
        <f t="shared" si="2"/>
        <v>21496201.390000004</v>
      </c>
    </row>
    <row r="17" spans="2:12" ht="20.100000000000001" customHeight="1" x14ac:dyDescent="0.25">
      <c r="B17" s="25" t="s">
        <v>30</v>
      </c>
      <c r="C17" s="26">
        <v>58936542</v>
      </c>
      <c r="D17" s="26">
        <v>62625401</v>
      </c>
      <c r="E17" s="57">
        <v>51385784</v>
      </c>
      <c r="F17" s="57">
        <v>47721674.609999999</v>
      </c>
      <c r="G17" s="26">
        <v>30731783.229999993</v>
      </c>
      <c r="H17" s="26"/>
      <c r="I17" s="27"/>
      <c r="J17" s="27">
        <f t="shared" si="0"/>
        <v>0.59806002434447614</v>
      </c>
      <c r="K17" s="27">
        <f t="shared" si="1"/>
        <v>0</v>
      </c>
      <c r="L17" s="28">
        <f t="shared" si="2"/>
        <v>31893617.770000007</v>
      </c>
    </row>
    <row r="18" spans="2:12" ht="20.100000000000001" customHeight="1" x14ac:dyDescent="0.25">
      <c r="B18" s="25" t="s">
        <v>31</v>
      </c>
      <c r="C18" s="26">
        <v>218802873</v>
      </c>
      <c r="D18" s="26">
        <v>232634928</v>
      </c>
      <c r="E18" s="57">
        <v>229108484</v>
      </c>
      <c r="F18" s="57">
        <v>219235777.22999993</v>
      </c>
      <c r="G18" s="26">
        <v>132370257.99000013</v>
      </c>
      <c r="H18" s="26"/>
      <c r="I18" s="27"/>
      <c r="J18" s="27">
        <f t="shared" si="0"/>
        <v>0.57776235815867971</v>
      </c>
      <c r="K18" s="27">
        <f t="shared" si="1"/>
        <v>0</v>
      </c>
      <c r="L18" s="28">
        <f t="shared" si="2"/>
        <v>100264670.00999987</v>
      </c>
    </row>
    <row r="19" spans="2:12" ht="20.100000000000001" customHeight="1" x14ac:dyDescent="0.25">
      <c r="B19" s="25" t="s">
        <v>32</v>
      </c>
      <c r="C19" s="26">
        <v>169332282</v>
      </c>
      <c r="D19" s="26">
        <v>176571906</v>
      </c>
      <c r="E19" s="57">
        <v>174745203</v>
      </c>
      <c r="F19" s="57">
        <v>172529625.26000002</v>
      </c>
      <c r="G19" s="26">
        <v>102105963.15999998</v>
      </c>
      <c r="H19" s="26"/>
      <c r="I19" s="27"/>
      <c r="J19" s="27">
        <f t="shared" si="0"/>
        <v>0.58431339691768236</v>
      </c>
      <c r="K19" s="27">
        <f t="shared" si="1"/>
        <v>0</v>
      </c>
      <c r="L19" s="28">
        <f t="shared" si="2"/>
        <v>74465942.840000018</v>
      </c>
    </row>
    <row r="20" spans="2:12" ht="20.100000000000001" customHeight="1" x14ac:dyDescent="0.25">
      <c r="B20" s="25" t="s">
        <v>33</v>
      </c>
      <c r="C20" s="26">
        <v>207309653</v>
      </c>
      <c r="D20" s="26">
        <v>222233870</v>
      </c>
      <c r="E20" s="57">
        <v>220238916</v>
      </c>
      <c r="F20" s="57">
        <v>151104075.51000026</v>
      </c>
      <c r="G20" s="26">
        <v>126129414.52000004</v>
      </c>
      <c r="H20" s="26"/>
      <c r="I20" s="27"/>
      <c r="J20" s="27">
        <f t="shared" si="0"/>
        <v>0.57269358572396911</v>
      </c>
      <c r="K20" s="27">
        <f t="shared" si="1"/>
        <v>0</v>
      </c>
      <c r="L20" s="28">
        <f t="shared" si="2"/>
        <v>96104455.479999959</v>
      </c>
    </row>
    <row r="21" spans="2:12" ht="20.100000000000001" customHeight="1" x14ac:dyDescent="0.25">
      <c r="B21" s="25" t="s">
        <v>34</v>
      </c>
      <c r="C21" s="26">
        <v>47062396</v>
      </c>
      <c r="D21" s="26">
        <v>50559750</v>
      </c>
      <c r="E21" s="57">
        <v>50435143</v>
      </c>
      <c r="F21" s="57">
        <v>49248763.709999971</v>
      </c>
      <c r="G21" s="26">
        <v>29412260.609999988</v>
      </c>
      <c r="H21" s="26"/>
      <c r="I21" s="27"/>
      <c r="J21" s="27">
        <f t="shared" si="0"/>
        <v>0.58316996563289192</v>
      </c>
      <c r="K21" s="27">
        <f t="shared" si="1"/>
        <v>0</v>
      </c>
      <c r="L21" s="28">
        <f t="shared" si="2"/>
        <v>21147489.390000012</v>
      </c>
    </row>
    <row r="22" spans="2:12" ht="20.100000000000001" customHeight="1" x14ac:dyDescent="0.25">
      <c r="B22" s="25" t="s">
        <v>35</v>
      </c>
      <c r="C22" s="26">
        <v>109973384</v>
      </c>
      <c r="D22" s="26">
        <v>120756043</v>
      </c>
      <c r="E22" s="57">
        <v>117723424</v>
      </c>
      <c r="F22" s="57">
        <v>113998028.87999995</v>
      </c>
      <c r="G22" s="26">
        <v>69915458.160000056</v>
      </c>
      <c r="H22" s="26"/>
      <c r="I22" s="27"/>
      <c r="J22" s="27">
        <f t="shared" si="0"/>
        <v>0.59389589415951793</v>
      </c>
      <c r="K22" s="27">
        <f t="shared" si="1"/>
        <v>0</v>
      </c>
      <c r="L22" s="28">
        <f t="shared" si="2"/>
        <v>50840584.839999944</v>
      </c>
    </row>
    <row r="23" spans="2:12" ht="20.100000000000001" customHeight="1" x14ac:dyDescent="0.25">
      <c r="B23" s="25" t="s">
        <v>36</v>
      </c>
      <c r="C23" s="26">
        <v>214771453</v>
      </c>
      <c r="D23" s="26">
        <v>231951191</v>
      </c>
      <c r="E23" s="57">
        <v>231596479</v>
      </c>
      <c r="F23" s="57">
        <v>223869808.95000005</v>
      </c>
      <c r="G23" s="26">
        <v>131417147.34</v>
      </c>
      <c r="H23" s="26"/>
      <c r="I23" s="27"/>
      <c r="J23" s="27">
        <f t="shared" si="0"/>
        <v>0.56744017831117377</v>
      </c>
      <c r="K23" s="27">
        <f t="shared" si="1"/>
        <v>0</v>
      </c>
      <c r="L23" s="28">
        <f t="shared" si="2"/>
        <v>100534043.66</v>
      </c>
    </row>
    <row r="24" spans="2:12" ht="20.100000000000001" customHeight="1" x14ac:dyDescent="0.25">
      <c r="B24" s="25" t="s">
        <v>37</v>
      </c>
      <c r="C24" s="26">
        <v>202228728</v>
      </c>
      <c r="D24" s="26">
        <v>218840384</v>
      </c>
      <c r="E24" s="57">
        <v>218824734</v>
      </c>
      <c r="F24" s="57">
        <v>196100241.75999999</v>
      </c>
      <c r="G24" s="26">
        <v>112143885.19000001</v>
      </c>
      <c r="H24" s="26"/>
      <c r="I24" s="27"/>
      <c r="J24" s="27">
        <f t="shared" si="0"/>
        <v>0.51248267570155037</v>
      </c>
      <c r="K24" s="27">
        <f t="shared" si="1"/>
        <v>0</v>
      </c>
      <c r="L24" s="28">
        <f t="shared" si="2"/>
        <v>106696498.80999999</v>
      </c>
    </row>
    <row r="25" spans="2:12" ht="20.100000000000001" customHeight="1" x14ac:dyDescent="0.25">
      <c r="B25" s="25" t="s">
        <v>38</v>
      </c>
      <c r="C25" s="26">
        <v>281032288</v>
      </c>
      <c r="D25" s="26">
        <v>308489098</v>
      </c>
      <c r="E25" s="57">
        <v>299253594</v>
      </c>
      <c r="F25" s="57">
        <v>285736429.14999992</v>
      </c>
      <c r="G25" s="26">
        <v>166777083.15000013</v>
      </c>
      <c r="H25" s="26"/>
      <c r="I25" s="27"/>
      <c r="J25" s="27">
        <f t="shared" si="0"/>
        <v>0.55731020944730947</v>
      </c>
      <c r="K25" s="27">
        <f t="shared" si="1"/>
        <v>0</v>
      </c>
      <c r="L25" s="28">
        <f t="shared" si="2"/>
        <v>141712014.84999987</v>
      </c>
    </row>
    <row r="26" spans="2:12" ht="20.100000000000001" customHeight="1" x14ac:dyDescent="0.25">
      <c r="B26" s="25" t="s">
        <v>39</v>
      </c>
      <c r="C26" s="26">
        <v>239797594</v>
      </c>
      <c r="D26" s="26">
        <v>255631694</v>
      </c>
      <c r="E26" s="57">
        <v>254561846</v>
      </c>
      <c r="F26" s="57">
        <v>238185142.89999998</v>
      </c>
      <c r="G26" s="26">
        <v>141681538.87</v>
      </c>
      <c r="H26" s="26"/>
      <c r="I26" s="27"/>
      <c r="J26" s="27">
        <f t="shared" si="0"/>
        <v>0.55657020522234901</v>
      </c>
      <c r="K26" s="27">
        <f t="shared" si="1"/>
        <v>0</v>
      </c>
      <c r="L26" s="28">
        <f t="shared" si="2"/>
        <v>113950155.13</v>
      </c>
    </row>
    <row r="27" spans="2:12" ht="20.100000000000001" customHeight="1" x14ac:dyDescent="0.25">
      <c r="B27" s="25" t="s">
        <v>40</v>
      </c>
      <c r="C27" s="26">
        <v>121857489</v>
      </c>
      <c r="D27" s="26">
        <v>129629895</v>
      </c>
      <c r="E27" s="57">
        <v>128886553</v>
      </c>
      <c r="F27" s="57">
        <v>123756759.68000001</v>
      </c>
      <c r="G27" s="26">
        <v>74388961.469999954</v>
      </c>
      <c r="H27" s="26"/>
      <c r="I27" s="27"/>
      <c r="J27" s="27">
        <f t="shared" si="0"/>
        <v>0.57716619568528571</v>
      </c>
      <c r="K27" s="27">
        <f t="shared" si="1"/>
        <v>0</v>
      </c>
      <c r="L27" s="28">
        <f t="shared" si="2"/>
        <v>55240933.530000046</v>
      </c>
    </row>
    <row r="28" spans="2:12" ht="20.100000000000001" customHeight="1" x14ac:dyDescent="0.25">
      <c r="B28" s="25" t="s">
        <v>41</v>
      </c>
      <c r="C28" s="26">
        <v>87228381</v>
      </c>
      <c r="D28" s="26">
        <v>91978541</v>
      </c>
      <c r="E28" s="57">
        <v>90494024</v>
      </c>
      <c r="F28" s="57">
        <v>84367228.580000028</v>
      </c>
      <c r="G28" s="26">
        <v>50159764.090000033</v>
      </c>
      <c r="H28" s="26"/>
      <c r="I28" s="27"/>
      <c r="J28" s="27">
        <f t="shared" si="0"/>
        <v>0.55428813829739776</v>
      </c>
      <c r="K28" s="27">
        <f t="shared" si="1"/>
        <v>0</v>
      </c>
      <c r="L28" s="28">
        <f t="shared" si="2"/>
        <v>41818776.909999967</v>
      </c>
    </row>
    <row r="29" spans="2:12" ht="20.100000000000001" customHeight="1" x14ac:dyDescent="0.25">
      <c r="B29" s="25" t="s">
        <v>42</v>
      </c>
      <c r="C29" s="26">
        <v>57978234</v>
      </c>
      <c r="D29" s="26">
        <v>61849514</v>
      </c>
      <c r="E29" s="57">
        <v>61236834</v>
      </c>
      <c r="F29" s="57">
        <v>59152280.340000004</v>
      </c>
      <c r="G29" s="26">
        <v>34594735.779999986</v>
      </c>
      <c r="H29" s="26"/>
      <c r="I29" s="27"/>
      <c r="J29" s="27">
        <f t="shared" si="0"/>
        <v>0.56493344806166801</v>
      </c>
      <c r="K29" s="27">
        <f t="shared" si="1"/>
        <v>0</v>
      </c>
      <c r="L29" s="28">
        <f t="shared" si="2"/>
        <v>27254778.220000014</v>
      </c>
    </row>
    <row r="30" spans="2:12" ht="20.100000000000001" customHeight="1" x14ac:dyDescent="0.25">
      <c r="B30" s="25" t="s">
        <v>43</v>
      </c>
      <c r="C30" s="26">
        <v>67722405</v>
      </c>
      <c r="D30" s="26">
        <v>71723391</v>
      </c>
      <c r="E30" s="57">
        <v>69364922</v>
      </c>
      <c r="F30" s="57">
        <v>63239533.689999998</v>
      </c>
      <c r="G30" s="26">
        <v>37597189.150000021</v>
      </c>
      <c r="H30" s="26"/>
      <c r="I30" s="27"/>
      <c r="J30" s="27">
        <f t="shared" si="0"/>
        <v>0.54202020367009163</v>
      </c>
      <c r="K30" s="27">
        <f t="shared" si="1"/>
        <v>0</v>
      </c>
      <c r="L30" s="28">
        <f t="shared" si="2"/>
        <v>34126201.849999979</v>
      </c>
    </row>
    <row r="31" spans="2:12" ht="20.100000000000001" customHeight="1" x14ac:dyDescent="0.25">
      <c r="B31" s="25" t="s">
        <v>44</v>
      </c>
      <c r="C31" s="26">
        <v>126025228</v>
      </c>
      <c r="D31" s="26">
        <v>133160475</v>
      </c>
      <c r="E31" s="57">
        <v>131067397</v>
      </c>
      <c r="F31" s="57">
        <v>129452537.43000002</v>
      </c>
      <c r="G31" s="26">
        <v>74549322.270000055</v>
      </c>
      <c r="H31" s="26"/>
      <c r="I31" s="27"/>
      <c r="J31" s="27">
        <f t="shared" si="0"/>
        <v>0.56878616632632184</v>
      </c>
      <c r="K31" s="27">
        <f t="shared" si="1"/>
        <v>0</v>
      </c>
      <c r="L31" s="28">
        <f t="shared" si="2"/>
        <v>58611152.729999945</v>
      </c>
    </row>
    <row r="32" spans="2:12" ht="20.100000000000001" customHeight="1" x14ac:dyDescent="0.25">
      <c r="B32" s="25" t="s">
        <v>45</v>
      </c>
      <c r="C32" s="26">
        <v>72670496</v>
      </c>
      <c r="D32" s="26">
        <v>81256154</v>
      </c>
      <c r="E32" s="57">
        <v>80646800</v>
      </c>
      <c r="F32" s="57">
        <v>72667371.119999975</v>
      </c>
      <c r="G32" s="26">
        <v>43450792.609999992</v>
      </c>
      <c r="H32" s="26"/>
      <c r="I32" s="27"/>
      <c r="J32" s="27">
        <f t="shared" si="0"/>
        <v>0.5387788803771506</v>
      </c>
      <c r="K32" s="27">
        <f t="shared" si="1"/>
        <v>0</v>
      </c>
      <c r="L32" s="28">
        <f t="shared" si="2"/>
        <v>37805361.390000008</v>
      </c>
    </row>
    <row r="33" spans="2:14" ht="20.100000000000001" customHeight="1" x14ac:dyDescent="0.25">
      <c r="B33" s="25" t="s">
        <v>46</v>
      </c>
      <c r="C33" s="26">
        <v>38085255</v>
      </c>
      <c r="D33" s="26">
        <v>46543756</v>
      </c>
      <c r="E33" s="57">
        <v>46371325</v>
      </c>
      <c r="F33" s="57">
        <v>44862008.679999985</v>
      </c>
      <c r="G33" s="26">
        <v>31410737.939999994</v>
      </c>
      <c r="H33" s="26"/>
      <c r="I33" s="27"/>
      <c r="J33" s="27">
        <f t="shared" si="0"/>
        <v>0.67737417337115113</v>
      </c>
      <c r="K33" s="27">
        <f t="shared" si="1"/>
        <v>0</v>
      </c>
      <c r="L33" s="28">
        <f t="shared" si="2"/>
        <v>15133018.060000006</v>
      </c>
    </row>
    <row r="34" spans="2:14" ht="20.100000000000001" customHeight="1" x14ac:dyDescent="0.25">
      <c r="B34" s="25" t="s">
        <v>47</v>
      </c>
      <c r="C34" s="26">
        <v>93457165</v>
      </c>
      <c r="D34" s="26">
        <v>106499273</v>
      </c>
      <c r="E34" s="57">
        <v>103840315</v>
      </c>
      <c r="F34" s="57">
        <v>70711047.300000057</v>
      </c>
      <c r="G34" s="26">
        <v>58138209.910000034</v>
      </c>
      <c r="H34" s="26"/>
      <c r="I34" s="27"/>
      <c r="J34" s="27">
        <f t="shared" si="0"/>
        <v>0.5598809085854568</v>
      </c>
      <c r="K34" s="27">
        <f t="shared" si="1"/>
        <v>0</v>
      </c>
      <c r="L34" s="28">
        <f t="shared" si="2"/>
        <v>48361063.089999966</v>
      </c>
    </row>
    <row r="35" spans="2:14" ht="20.100000000000001" customHeight="1" x14ac:dyDescent="0.25">
      <c r="B35" s="25" t="s">
        <v>49</v>
      </c>
      <c r="C35" s="26">
        <v>1604589872</v>
      </c>
      <c r="D35" s="26">
        <v>1668529179</v>
      </c>
      <c r="E35" s="57">
        <v>1627735248</v>
      </c>
      <c r="F35" s="57">
        <v>1452156001.2099996</v>
      </c>
      <c r="G35" s="26">
        <v>982177783.16999936</v>
      </c>
      <c r="H35" s="26"/>
      <c r="I35" s="27"/>
      <c r="J35" s="27">
        <f t="shared" si="0"/>
        <v>0.60340143421775883</v>
      </c>
      <c r="K35" s="27">
        <f t="shared" si="1"/>
        <v>0</v>
      </c>
      <c r="L35" s="28">
        <f t="shared" si="2"/>
        <v>686351395.83000064</v>
      </c>
    </row>
    <row r="36" spans="2:14" ht="20.100000000000001" customHeight="1" x14ac:dyDescent="0.25">
      <c r="B36" s="25" t="s">
        <v>50</v>
      </c>
      <c r="C36" s="26">
        <v>981291607</v>
      </c>
      <c r="D36" s="26">
        <v>964259906</v>
      </c>
      <c r="E36" s="57">
        <v>946398372</v>
      </c>
      <c r="F36" s="57">
        <v>677919053.63000011</v>
      </c>
      <c r="G36" s="26">
        <v>503392461.21999991</v>
      </c>
      <c r="H36" s="26"/>
      <c r="I36" s="27"/>
      <c r="J36" s="27">
        <f t="shared" si="0"/>
        <v>0.53190334653280646</v>
      </c>
      <c r="K36" s="27">
        <f t="shared" si="1"/>
        <v>0</v>
      </c>
      <c r="L36" s="28">
        <f t="shared" si="2"/>
        <v>460867444.78000009</v>
      </c>
    </row>
    <row r="37" spans="2:14" ht="20.100000000000001" customHeight="1" x14ac:dyDescent="0.25">
      <c r="B37" s="25" t="s">
        <v>51</v>
      </c>
      <c r="C37" s="26">
        <v>134620198</v>
      </c>
      <c r="D37" s="26">
        <v>151238019</v>
      </c>
      <c r="E37" s="57">
        <v>145814493</v>
      </c>
      <c r="F37" s="57">
        <v>133343458.96999997</v>
      </c>
      <c r="G37" s="26">
        <v>83892433.87000002</v>
      </c>
      <c r="H37" s="26"/>
      <c r="I37" s="27"/>
      <c r="J37" s="27">
        <f t="shared" si="0"/>
        <v>0.57533673192554335</v>
      </c>
      <c r="K37" s="27">
        <f t="shared" si="1"/>
        <v>0</v>
      </c>
      <c r="L37" s="28">
        <f t="shared" si="2"/>
        <v>67345585.12999998</v>
      </c>
    </row>
    <row r="38" spans="2:14" ht="20.100000000000001" customHeight="1" x14ac:dyDescent="0.25">
      <c r="B38" s="25" t="s">
        <v>52</v>
      </c>
      <c r="C38" s="26">
        <v>38652067</v>
      </c>
      <c r="D38" s="26">
        <v>44816910</v>
      </c>
      <c r="E38" s="57">
        <v>44819890</v>
      </c>
      <c r="F38" s="57">
        <v>42193120.340000011</v>
      </c>
      <c r="G38" s="26">
        <v>26117301.800000004</v>
      </c>
      <c r="H38" s="26"/>
      <c r="I38" s="27"/>
      <c r="J38" s="27">
        <f t="shared" si="0"/>
        <v>0.58271677596709859</v>
      </c>
      <c r="K38" s="27">
        <f t="shared" si="1"/>
        <v>0</v>
      </c>
      <c r="L38" s="28">
        <f t="shared" si="2"/>
        <v>18699608.199999996</v>
      </c>
    </row>
    <row r="39" spans="2:14" ht="20.100000000000001" customHeight="1" x14ac:dyDescent="0.25">
      <c r="B39" s="25" t="s">
        <v>53</v>
      </c>
      <c r="C39" s="26">
        <v>122048043</v>
      </c>
      <c r="D39" s="26">
        <v>131417485</v>
      </c>
      <c r="E39" s="57">
        <v>131084651</v>
      </c>
      <c r="F39" s="57">
        <v>124398687.53000002</v>
      </c>
      <c r="G39" s="26">
        <v>76243071.300000012</v>
      </c>
      <c r="H39" s="26"/>
      <c r="I39" s="27"/>
      <c r="J39" s="27">
        <f t="shared" si="0"/>
        <v>0.58163233237734302</v>
      </c>
      <c r="K39" s="27">
        <f t="shared" si="1"/>
        <v>0</v>
      </c>
      <c r="L39" s="28">
        <f t="shared" si="2"/>
        <v>55174413.699999988</v>
      </c>
    </row>
    <row r="40" spans="2:14" ht="20.100000000000001" customHeight="1" x14ac:dyDescent="0.25">
      <c r="B40" s="25" t="s">
        <v>54</v>
      </c>
      <c r="C40" s="26">
        <v>322199115</v>
      </c>
      <c r="D40" s="26">
        <v>354865524</v>
      </c>
      <c r="E40" s="57">
        <v>352489923</v>
      </c>
      <c r="F40" s="57">
        <v>338760131.2700001</v>
      </c>
      <c r="G40" s="26">
        <v>195154221.69000018</v>
      </c>
      <c r="H40" s="26"/>
      <c r="I40" s="27"/>
      <c r="J40" s="27">
        <f t="shared" si="0"/>
        <v>0.55364482487631339</v>
      </c>
      <c r="K40" s="27">
        <f t="shared" si="1"/>
        <v>0</v>
      </c>
      <c r="L40" s="28">
        <f t="shared" si="2"/>
        <v>159711302.30999982</v>
      </c>
    </row>
    <row r="41" spans="2:14" ht="20.100000000000001" customHeight="1" x14ac:dyDescent="0.25">
      <c r="B41" s="25" t="s">
        <v>55</v>
      </c>
      <c r="C41" s="26">
        <v>390947568</v>
      </c>
      <c r="D41" s="26">
        <v>431474211</v>
      </c>
      <c r="E41" s="57">
        <v>417952058</v>
      </c>
      <c r="F41" s="57">
        <v>403455367.98000008</v>
      </c>
      <c r="G41" s="26">
        <v>240562374.92999989</v>
      </c>
      <c r="H41" s="26"/>
      <c r="I41" s="27"/>
      <c r="J41" s="27">
        <f t="shared" si="0"/>
        <v>0.57557408876307026</v>
      </c>
      <c r="K41" s="27">
        <f t="shared" si="1"/>
        <v>0</v>
      </c>
      <c r="L41" s="28">
        <f t="shared" si="2"/>
        <v>190911836.07000011</v>
      </c>
      <c r="N41" s="78"/>
    </row>
    <row r="42" spans="2:14" ht="20.100000000000001" customHeight="1" x14ac:dyDescent="0.25">
      <c r="B42" s="25" t="s">
        <v>56</v>
      </c>
      <c r="C42" s="26">
        <v>396520786</v>
      </c>
      <c r="D42" s="26">
        <v>428475993</v>
      </c>
      <c r="E42" s="57">
        <v>422007728</v>
      </c>
      <c r="F42" s="57">
        <v>408672695.72000003</v>
      </c>
      <c r="G42" s="26">
        <v>243418310.75</v>
      </c>
      <c r="H42" s="26"/>
      <c r="I42" s="27"/>
      <c r="J42" s="27">
        <f t="shared" si="0"/>
        <v>0.57681007858225763</v>
      </c>
      <c r="K42" s="27">
        <f t="shared" si="1"/>
        <v>0</v>
      </c>
      <c r="L42" s="28">
        <f t="shared" si="2"/>
        <v>185057682.25</v>
      </c>
    </row>
    <row r="43" spans="2:14" ht="20.100000000000001" customHeight="1" x14ac:dyDescent="0.25">
      <c r="B43" s="25" t="s">
        <v>57</v>
      </c>
      <c r="C43" s="26">
        <v>201544127</v>
      </c>
      <c r="D43" s="26">
        <v>231240064</v>
      </c>
      <c r="E43" s="57">
        <v>230374651</v>
      </c>
      <c r="F43" s="57">
        <v>217447076.44999987</v>
      </c>
      <c r="G43" s="26">
        <v>129659359.58999978</v>
      </c>
      <c r="H43" s="26"/>
      <c r="I43" s="27"/>
      <c r="J43" s="27">
        <f t="shared" si="0"/>
        <v>0.56281955947488238</v>
      </c>
      <c r="K43" s="27">
        <f t="shared" si="1"/>
        <v>0</v>
      </c>
      <c r="L43" s="28">
        <f t="shared" si="2"/>
        <v>101580704.41000022</v>
      </c>
    </row>
    <row r="44" spans="2:14" ht="20.100000000000001" customHeight="1" x14ac:dyDescent="0.25">
      <c r="B44" s="25" t="s">
        <v>59</v>
      </c>
      <c r="C44" s="26">
        <v>69644500</v>
      </c>
      <c r="D44" s="26">
        <v>58546700</v>
      </c>
      <c r="E44" s="57">
        <v>37781395</v>
      </c>
      <c r="F44" s="57">
        <v>28705239.829999998</v>
      </c>
      <c r="G44" s="26">
        <v>15122781.990000002</v>
      </c>
      <c r="H44" s="26"/>
      <c r="I44" s="27"/>
      <c r="J44" s="27">
        <f t="shared" ref="J44" si="3">IF(ISERROR(+G44/E44)=TRUE,0,++G44/E44)</f>
        <v>0.40027060911858869</v>
      </c>
      <c r="K44" s="27">
        <f t="shared" ref="K44" si="4">IF(ISERROR(+H44/E44)=TRUE,0,++H44/E44)</f>
        <v>0</v>
      </c>
      <c r="L44" s="28">
        <f t="shared" ref="L44" si="5">+D44-G44</f>
        <v>43423918.009999998</v>
      </c>
    </row>
    <row r="45" spans="2:14" ht="20.100000000000001" customHeight="1" x14ac:dyDescent="0.25">
      <c r="B45" s="25" t="s">
        <v>62</v>
      </c>
      <c r="C45" s="26">
        <v>140515998</v>
      </c>
      <c r="D45" s="26">
        <v>150668151</v>
      </c>
      <c r="E45" s="57">
        <v>150659629</v>
      </c>
      <c r="F45" s="57">
        <v>145842193.90000007</v>
      </c>
      <c r="G45" s="26">
        <v>82082081.969999909</v>
      </c>
      <c r="H45" s="26"/>
      <c r="I45" s="27"/>
      <c r="J45" s="27">
        <f t="shared" ref="J45" si="6">IF(ISERROR(+G45/E45)=TRUE,0,++G45/E45)</f>
        <v>0.54481802799341761</v>
      </c>
      <c r="K45" s="27">
        <f t="shared" ref="K45" si="7">IF(ISERROR(+H45/E45)=TRUE,0,++H45/E45)</f>
        <v>0</v>
      </c>
      <c r="L45" s="28">
        <f t="shared" ref="L45" si="8">+D45-G45</f>
        <v>68586069.030000091</v>
      </c>
    </row>
    <row r="46" spans="2:14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9272754550</v>
      </c>
      <c r="E46" s="53">
        <f t="shared" si="9"/>
        <v>8998419648</v>
      </c>
      <c r="F46" s="53">
        <f t="shared" si="9"/>
        <v>7997090474.840004</v>
      </c>
      <c r="G46" s="53">
        <f t="shared" si="9"/>
        <v>4948502032.5600004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0.54993012397014185</v>
      </c>
      <c r="K46" s="54">
        <f>IF(ISERROR(+H46/E46)=TRUE,0,++H46/E46)</f>
        <v>0</v>
      </c>
      <c r="L46" s="55">
        <f>SUM(L13:L45)</f>
        <v>4324252517.4400005</v>
      </c>
    </row>
    <row r="47" spans="2:14" x14ac:dyDescent="0.2">
      <c r="B47" s="11" t="s">
        <v>66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JULIO
(4)</v>
      </c>
      <c r="H52" s="32" t="s">
        <v>15</v>
      </c>
      <c r="I52" s="80"/>
      <c r="J52" s="80"/>
      <c r="K52" s="80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9272.7545499999997</v>
      </c>
      <c r="E53" s="33">
        <f>+E46/$C$51</f>
        <v>8998.4196479999991</v>
      </c>
      <c r="F53" s="67">
        <f>+F46/$C$51</f>
        <v>7997.0904748400044</v>
      </c>
      <c r="G53" s="67">
        <f>+G46/$C$51</f>
        <v>4948.5020325600008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65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64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66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JULIO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65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64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96845527</v>
      </c>
      <c r="E46" s="64">
        <v>69157118</v>
      </c>
      <c r="F46" s="64">
        <v>52479105.420000002</v>
      </c>
      <c r="G46" s="43">
        <v>14466738.509999998</v>
      </c>
      <c r="H46" s="9"/>
      <c r="I46" s="13">
        <f>IF(ISERROR(+#REF!/E46)=TRUE,0,++#REF!/E46)</f>
        <v>0</v>
      </c>
      <c r="J46" s="13">
        <f t="shared" si="0"/>
        <v>0.20918654403730355</v>
      </c>
      <c r="K46" s="13">
        <f t="shared" si="1"/>
        <v>0</v>
      </c>
      <c r="L46" s="15">
        <f t="shared" si="2"/>
        <v>82378788.49000001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96845527</v>
      </c>
      <c r="E47" s="65">
        <f t="shared" si="15"/>
        <v>69157118</v>
      </c>
      <c r="F47" s="65">
        <f t="shared" si="15"/>
        <v>52479105.420000002</v>
      </c>
      <c r="G47" s="65">
        <f t="shared" si="15"/>
        <v>14466738.509999998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0.20918654403730355</v>
      </c>
      <c r="K47" s="54">
        <f>IF(ISERROR(+H47/E47)=TRUE,0,++H47/E47)</f>
        <v>0</v>
      </c>
      <c r="L47" s="55">
        <f>SUM(L13:L46)</f>
        <v>82378788.49000001</v>
      </c>
    </row>
    <row r="48" spans="2:12" x14ac:dyDescent="0.2">
      <c r="B48" s="11" t="s">
        <v>66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JULIO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96.845527000000004</v>
      </c>
      <c r="E54" s="39">
        <f t="shared" si="16"/>
        <v>69.157117999999997</v>
      </c>
      <c r="F54" s="39">
        <f t="shared" si="16"/>
        <v>52.479105420000003</v>
      </c>
      <c r="G54" s="39">
        <f t="shared" si="16"/>
        <v>14.466738509999997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7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65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64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60</v>
      </c>
      <c r="C13" s="44">
        <v>531121</v>
      </c>
      <c r="D13" s="44">
        <v>2383465</v>
      </c>
      <c r="E13" s="60">
        <v>2383465</v>
      </c>
      <c r="F13" s="60">
        <v>1808580.55</v>
      </c>
      <c r="G13" s="41">
        <v>964212.79</v>
      </c>
      <c r="H13" s="8"/>
      <c r="I13" s="12">
        <f>IF(ISERROR(+#REF!/E13)=TRUE,0,++#REF!/E13)</f>
        <v>0</v>
      </c>
      <c r="J13" s="12">
        <f>IF(ISERROR(+G13/E13)=TRUE,0,++G13/E13)</f>
        <v>0.40454245814392076</v>
      </c>
      <c r="K13" s="12">
        <f>IF(ISERROR(+H13/E13)=TRUE,0,++H13/E13)</f>
        <v>0</v>
      </c>
      <c r="L13" s="14">
        <f>+D13-G13</f>
        <v>1419252.21</v>
      </c>
    </row>
    <row r="14" spans="1:13" ht="20.100000000000001" customHeight="1" x14ac:dyDescent="0.25">
      <c r="B14" s="29" t="s">
        <v>61</v>
      </c>
      <c r="C14" s="45">
        <v>399990</v>
      </c>
      <c r="D14" s="45">
        <v>12055787</v>
      </c>
      <c r="E14" s="61">
        <v>11148768</v>
      </c>
      <c r="F14" s="61">
        <v>8656608.2300000004</v>
      </c>
      <c r="G14" s="42">
        <v>7072206.8499999996</v>
      </c>
      <c r="H14" s="26"/>
      <c r="I14" s="27"/>
      <c r="J14" s="27">
        <f t="shared" ref="J14:J42" si="0">IF(ISERROR(+G14/E14)=TRUE,0,++G14/E14)</f>
        <v>0.63434873252362944</v>
      </c>
      <c r="K14" s="27">
        <f t="shared" ref="K14:K42" si="1">IF(ISERROR(+H14/E14)=TRUE,0,++H14/E14)</f>
        <v>0</v>
      </c>
      <c r="L14" s="28">
        <f t="shared" ref="L14:L42" si="2">+D14-G14</f>
        <v>4983580.1500000004</v>
      </c>
    </row>
    <row r="15" spans="1:13" ht="20.100000000000001" customHeight="1" x14ac:dyDescent="0.25">
      <c r="B15" s="29" t="s">
        <v>29</v>
      </c>
      <c r="C15" s="45">
        <v>1192571</v>
      </c>
      <c r="D15" s="45">
        <v>13877917</v>
      </c>
      <c r="E15" s="61">
        <v>13127917</v>
      </c>
      <c r="F15" s="61">
        <v>11001508.299999999</v>
      </c>
      <c r="G15" s="42">
        <v>8075935.7299999995</v>
      </c>
      <c r="H15" s="26"/>
      <c r="I15" s="27"/>
      <c r="J15" s="27">
        <f t="shared" si="0"/>
        <v>0.61517266829154993</v>
      </c>
      <c r="K15" s="27">
        <f t="shared" si="1"/>
        <v>0</v>
      </c>
      <c r="L15" s="28">
        <f t="shared" si="2"/>
        <v>5801981.2700000005</v>
      </c>
    </row>
    <row r="16" spans="1:13" ht="20.100000000000001" customHeight="1" x14ac:dyDescent="0.25">
      <c r="B16" s="29" t="s">
        <v>30</v>
      </c>
      <c r="C16" s="45">
        <v>236367</v>
      </c>
      <c r="D16" s="45">
        <v>3509761</v>
      </c>
      <c r="E16" s="61">
        <v>3509761</v>
      </c>
      <c r="F16" s="61">
        <v>1906693.94</v>
      </c>
      <c r="G16" s="42">
        <v>935642.75</v>
      </c>
      <c r="H16" s="26"/>
      <c r="I16" s="27"/>
      <c r="J16" s="27">
        <f t="shared" si="0"/>
        <v>0.26658303799033611</v>
      </c>
      <c r="K16" s="27">
        <f t="shared" si="1"/>
        <v>0</v>
      </c>
      <c r="L16" s="28">
        <f t="shared" si="2"/>
        <v>2574118.25</v>
      </c>
    </row>
    <row r="17" spans="2:12" ht="20.100000000000001" customHeight="1" x14ac:dyDescent="0.25">
      <c r="B17" s="29" t="s">
        <v>31</v>
      </c>
      <c r="C17" s="45">
        <v>1444837</v>
      </c>
      <c r="D17" s="45">
        <v>42540426</v>
      </c>
      <c r="E17" s="61">
        <v>42390426</v>
      </c>
      <c r="F17" s="61">
        <v>34781281.62000002</v>
      </c>
      <c r="G17" s="42">
        <v>22950370.93</v>
      </c>
      <c r="H17" s="26"/>
      <c r="I17" s="27"/>
      <c r="J17" s="27">
        <f t="shared" si="0"/>
        <v>0.54140458343117381</v>
      </c>
      <c r="K17" s="27">
        <f t="shared" si="1"/>
        <v>0</v>
      </c>
      <c r="L17" s="28">
        <f t="shared" si="2"/>
        <v>19590055.07</v>
      </c>
    </row>
    <row r="18" spans="2:12" ht="20.100000000000001" customHeight="1" x14ac:dyDescent="0.25">
      <c r="B18" s="29" t="s">
        <v>32</v>
      </c>
      <c r="C18" s="45">
        <v>124957</v>
      </c>
      <c r="D18" s="45">
        <v>26255750</v>
      </c>
      <c r="E18" s="61">
        <v>23882200</v>
      </c>
      <c r="F18" s="61">
        <v>20919514.690000005</v>
      </c>
      <c r="G18" s="42">
        <v>13546956.030000005</v>
      </c>
      <c r="H18" s="26"/>
      <c r="I18" s="27"/>
      <c r="J18" s="27">
        <f t="shared" si="0"/>
        <v>0.56724070772374424</v>
      </c>
      <c r="K18" s="27">
        <f t="shared" si="1"/>
        <v>0</v>
      </c>
      <c r="L18" s="28">
        <f t="shared" si="2"/>
        <v>12708793.969999995</v>
      </c>
    </row>
    <row r="19" spans="2:12" ht="20.100000000000001" customHeight="1" x14ac:dyDescent="0.25">
      <c r="B19" s="29" t="s">
        <v>33</v>
      </c>
      <c r="C19" s="45">
        <v>1145140</v>
      </c>
      <c r="D19" s="45">
        <v>36077850</v>
      </c>
      <c r="E19" s="61">
        <v>36077850</v>
      </c>
      <c r="F19" s="61">
        <v>31473375.630000003</v>
      </c>
      <c r="G19" s="42">
        <v>21644598.899999999</v>
      </c>
      <c r="H19" s="26"/>
      <c r="I19" s="27"/>
      <c r="J19" s="27">
        <f t="shared" si="0"/>
        <v>0.59994148487229693</v>
      </c>
      <c r="K19" s="27">
        <f t="shared" si="1"/>
        <v>0</v>
      </c>
      <c r="L19" s="28">
        <f t="shared" si="2"/>
        <v>14433251.100000001</v>
      </c>
    </row>
    <row r="20" spans="2:12" ht="20.100000000000001" customHeight="1" x14ac:dyDescent="0.25">
      <c r="B20" s="29" t="s">
        <v>34</v>
      </c>
      <c r="C20" s="45">
        <v>443159</v>
      </c>
      <c r="D20" s="45">
        <v>5404176</v>
      </c>
      <c r="E20" s="61">
        <v>5404176</v>
      </c>
      <c r="F20" s="61">
        <v>3368346.27</v>
      </c>
      <c r="G20" s="42">
        <v>2935770.0700000003</v>
      </c>
      <c r="H20" s="26"/>
      <c r="I20" s="27"/>
      <c r="J20" s="27">
        <f t="shared" si="0"/>
        <v>0.54324101768706279</v>
      </c>
      <c r="K20" s="27">
        <f t="shared" si="1"/>
        <v>0</v>
      </c>
      <c r="L20" s="28">
        <f t="shared" si="2"/>
        <v>2468405.9299999997</v>
      </c>
    </row>
    <row r="21" spans="2:12" ht="20.100000000000001" customHeight="1" x14ac:dyDescent="0.25">
      <c r="B21" s="29" t="s">
        <v>35</v>
      </c>
      <c r="C21" s="45">
        <v>502232</v>
      </c>
      <c r="D21" s="45">
        <v>10591667</v>
      </c>
      <c r="E21" s="61">
        <v>9258615</v>
      </c>
      <c r="F21" s="61">
        <v>7555973.1799999997</v>
      </c>
      <c r="G21" s="42">
        <v>5824984.5799999991</v>
      </c>
      <c r="H21" s="26"/>
      <c r="I21" s="27"/>
      <c r="J21" s="27">
        <f t="shared" si="0"/>
        <v>0.62914211034803791</v>
      </c>
      <c r="K21" s="27">
        <f t="shared" si="1"/>
        <v>0</v>
      </c>
      <c r="L21" s="28">
        <f t="shared" si="2"/>
        <v>4766682.4200000009</v>
      </c>
    </row>
    <row r="22" spans="2:12" ht="20.100000000000001" customHeight="1" x14ac:dyDescent="0.25">
      <c r="B22" s="29" t="s">
        <v>36</v>
      </c>
      <c r="C22" s="45">
        <v>435424</v>
      </c>
      <c r="D22" s="45">
        <v>51910962</v>
      </c>
      <c r="E22" s="61">
        <v>51306419</v>
      </c>
      <c r="F22" s="61">
        <v>45780073.509999976</v>
      </c>
      <c r="G22" s="42">
        <v>33739240.649999991</v>
      </c>
      <c r="H22" s="26"/>
      <c r="I22" s="27"/>
      <c r="J22" s="27">
        <f t="shared" si="0"/>
        <v>0.65760271926208669</v>
      </c>
      <c r="K22" s="27">
        <f t="shared" si="1"/>
        <v>0</v>
      </c>
      <c r="L22" s="28">
        <f t="shared" si="2"/>
        <v>18171721.350000009</v>
      </c>
    </row>
    <row r="23" spans="2:12" ht="20.100000000000001" customHeight="1" x14ac:dyDescent="0.25">
      <c r="B23" s="29" t="s">
        <v>37</v>
      </c>
      <c r="C23" s="45">
        <v>1303553</v>
      </c>
      <c r="D23" s="45">
        <v>40572681</v>
      </c>
      <c r="E23" s="61">
        <v>37152158</v>
      </c>
      <c r="F23" s="61">
        <v>32461875.040000003</v>
      </c>
      <c r="G23" s="42">
        <v>23552411.340000004</v>
      </c>
      <c r="H23" s="26"/>
      <c r="I23" s="27"/>
      <c r="J23" s="27">
        <f t="shared" si="0"/>
        <v>0.63394463761701281</v>
      </c>
      <c r="K23" s="27">
        <f t="shared" si="1"/>
        <v>0</v>
      </c>
      <c r="L23" s="28">
        <f t="shared" si="2"/>
        <v>17020269.659999996</v>
      </c>
    </row>
    <row r="24" spans="2:12" ht="20.100000000000001" customHeight="1" x14ac:dyDescent="0.25">
      <c r="B24" s="29" t="s">
        <v>38</v>
      </c>
      <c r="C24" s="45">
        <v>990022</v>
      </c>
      <c r="D24" s="45">
        <v>45471151</v>
      </c>
      <c r="E24" s="61">
        <v>38069421</v>
      </c>
      <c r="F24" s="61">
        <v>31573805.219999995</v>
      </c>
      <c r="G24" s="42">
        <v>18228088.34</v>
      </c>
      <c r="H24" s="26"/>
      <c r="I24" s="27"/>
      <c r="J24" s="27">
        <f t="shared" si="0"/>
        <v>0.47881180908950521</v>
      </c>
      <c r="K24" s="27">
        <f t="shared" si="1"/>
        <v>0</v>
      </c>
      <c r="L24" s="28">
        <f t="shared" si="2"/>
        <v>27243062.66</v>
      </c>
    </row>
    <row r="25" spans="2:12" ht="20.100000000000001" customHeight="1" x14ac:dyDescent="0.25">
      <c r="B25" s="29" t="s">
        <v>39</v>
      </c>
      <c r="C25" s="45">
        <v>664466</v>
      </c>
      <c r="D25" s="45">
        <v>46400902</v>
      </c>
      <c r="E25" s="61">
        <v>46066600</v>
      </c>
      <c r="F25" s="61">
        <v>34077622.129999988</v>
      </c>
      <c r="G25" s="42">
        <v>23064723.739999995</v>
      </c>
      <c r="H25" s="26"/>
      <c r="I25" s="27"/>
      <c r="J25" s="27">
        <f t="shared" si="0"/>
        <v>0.50068213716662391</v>
      </c>
      <c r="K25" s="27">
        <f t="shared" si="1"/>
        <v>0</v>
      </c>
      <c r="L25" s="28">
        <f t="shared" si="2"/>
        <v>23336178.260000005</v>
      </c>
    </row>
    <row r="26" spans="2:12" ht="20.100000000000001" customHeight="1" x14ac:dyDescent="0.25">
      <c r="B26" s="29" t="s">
        <v>40</v>
      </c>
      <c r="C26" s="45">
        <v>478307</v>
      </c>
      <c r="D26" s="45">
        <v>13396142</v>
      </c>
      <c r="E26" s="61">
        <v>13309215</v>
      </c>
      <c r="F26" s="61">
        <v>12314945.139999999</v>
      </c>
      <c r="G26" s="42">
        <v>8407702.6700000018</v>
      </c>
      <c r="H26" s="26"/>
      <c r="I26" s="27"/>
      <c r="J26" s="27">
        <f t="shared" si="0"/>
        <v>0.63172040349487191</v>
      </c>
      <c r="K26" s="27">
        <f t="shared" si="1"/>
        <v>0</v>
      </c>
      <c r="L26" s="28">
        <f t="shared" si="2"/>
        <v>4988439.3299999982</v>
      </c>
    </row>
    <row r="27" spans="2:12" ht="20.100000000000001" customHeight="1" x14ac:dyDescent="0.25">
      <c r="B27" s="29" t="s">
        <v>41</v>
      </c>
      <c r="C27" s="45">
        <v>428965</v>
      </c>
      <c r="D27" s="45">
        <v>9441976</v>
      </c>
      <c r="E27" s="61">
        <v>9441976</v>
      </c>
      <c r="F27" s="61">
        <v>9211010.5300000012</v>
      </c>
      <c r="G27" s="42">
        <v>6153731.7399999984</v>
      </c>
      <c r="H27" s="26"/>
      <c r="I27" s="27"/>
      <c r="J27" s="27">
        <f t="shared" si="0"/>
        <v>0.65174193834002525</v>
      </c>
      <c r="K27" s="27">
        <f t="shared" si="1"/>
        <v>0</v>
      </c>
      <c r="L27" s="28">
        <f t="shared" si="2"/>
        <v>3288244.2600000016</v>
      </c>
    </row>
    <row r="28" spans="2:12" ht="20.100000000000001" customHeight="1" x14ac:dyDescent="0.25">
      <c r="B28" s="29" t="s">
        <v>42</v>
      </c>
      <c r="C28" s="45">
        <v>77005</v>
      </c>
      <c r="D28" s="45">
        <v>5441338</v>
      </c>
      <c r="E28" s="61">
        <v>5421338</v>
      </c>
      <c r="F28" s="61">
        <v>4584669.87</v>
      </c>
      <c r="G28" s="42">
        <v>2844804.4699999997</v>
      </c>
      <c r="H28" s="26"/>
      <c r="I28" s="27"/>
      <c r="J28" s="27">
        <f t="shared" si="0"/>
        <v>0.52474213376845347</v>
      </c>
      <c r="K28" s="27">
        <f t="shared" si="1"/>
        <v>0</v>
      </c>
      <c r="L28" s="28">
        <f t="shared" si="2"/>
        <v>2596533.5300000003</v>
      </c>
    </row>
    <row r="29" spans="2:12" ht="20.100000000000001" customHeight="1" x14ac:dyDescent="0.25">
      <c r="B29" s="29" t="s">
        <v>43</v>
      </c>
      <c r="C29" s="45">
        <v>65454</v>
      </c>
      <c r="D29" s="45">
        <v>2707008</v>
      </c>
      <c r="E29" s="61">
        <v>2707008</v>
      </c>
      <c r="F29" s="61">
        <v>2111654.96</v>
      </c>
      <c r="G29" s="42">
        <v>1547865.56</v>
      </c>
      <c r="H29" s="26"/>
      <c r="I29" s="27"/>
      <c r="J29" s="27">
        <f t="shared" si="0"/>
        <v>0.57179940362200632</v>
      </c>
      <c r="K29" s="27">
        <f t="shared" si="1"/>
        <v>0</v>
      </c>
      <c r="L29" s="28">
        <f t="shared" si="2"/>
        <v>1159142.44</v>
      </c>
    </row>
    <row r="30" spans="2:12" ht="20.100000000000001" customHeight="1" x14ac:dyDescent="0.25">
      <c r="B30" s="29" t="s">
        <v>44</v>
      </c>
      <c r="C30" s="45">
        <v>378742</v>
      </c>
      <c r="D30" s="45">
        <v>23082782</v>
      </c>
      <c r="E30" s="61">
        <v>20157838</v>
      </c>
      <c r="F30" s="61">
        <v>17873735.309999999</v>
      </c>
      <c r="G30" s="42">
        <v>10450918.18</v>
      </c>
      <c r="H30" s="26"/>
      <c r="I30" s="27"/>
      <c r="J30" s="27">
        <f t="shared" si="0"/>
        <v>0.51845431935706598</v>
      </c>
      <c r="K30" s="27">
        <f t="shared" si="1"/>
        <v>0</v>
      </c>
      <c r="L30" s="28">
        <f t="shared" si="2"/>
        <v>12631863.82</v>
      </c>
    </row>
    <row r="31" spans="2:12" ht="20.100000000000001" customHeight="1" x14ac:dyDescent="0.25">
      <c r="B31" s="29" t="s">
        <v>45</v>
      </c>
      <c r="C31" s="45">
        <v>330849</v>
      </c>
      <c r="D31" s="45">
        <v>6635348</v>
      </c>
      <c r="E31" s="61">
        <v>6635348</v>
      </c>
      <c r="F31" s="61">
        <v>5151401.05</v>
      </c>
      <c r="G31" s="42">
        <v>2706024.11</v>
      </c>
      <c r="H31" s="26"/>
      <c r="I31" s="27"/>
      <c r="J31" s="27">
        <f t="shared" ref="J31" si="3">IF(ISERROR(+G31/E31)=TRUE,0,++G31/E31)</f>
        <v>0.40781947080997105</v>
      </c>
      <c r="K31" s="27">
        <f t="shared" ref="K31" si="4">IF(ISERROR(+H31/E31)=TRUE,0,++H31/E31)</f>
        <v>0</v>
      </c>
      <c r="L31" s="28">
        <f t="shared" ref="L31" si="5">+D31-G31</f>
        <v>3929323.89</v>
      </c>
    </row>
    <row r="32" spans="2:12" ht="20.100000000000001" customHeight="1" x14ac:dyDescent="0.25">
      <c r="B32" s="29" t="s">
        <v>46</v>
      </c>
      <c r="C32" s="45">
        <v>113263</v>
      </c>
      <c r="D32" s="45">
        <v>4394040</v>
      </c>
      <c r="E32" s="61">
        <v>4394040</v>
      </c>
      <c r="F32" s="61">
        <v>4298038.92</v>
      </c>
      <c r="G32" s="42">
        <v>4102597.1199999996</v>
      </c>
      <c r="H32" s="26"/>
      <c r="I32" s="27"/>
      <c r="J32" s="27">
        <f t="shared" si="0"/>
        <v>0.933673139070195</v>
      </c>
      <c r="K32" s="27">
        <f t="shared" si="1"/>
        <v>0</v>
      </c>
      <c r="L32" s="28">
        <f t="shared" si="2"/>
        <v>291442.88000000035</v>
      </c>
    </row>
    <row r="33" spans="2:12" ht="20.100000000000001" customHeight="1" x14ac:dyDescent="0.25">
      <c r="B33" s="29" t="s">
        <v>47</v>
      </c>
      <c r="C33" s="45">
        <v>323140</v>
      </c>
      <c r="D33" s="45">
        <v>12118823</v>
      </c>
      <c r="E33" s="61">
        <v>11842281</v>
      </c>
      <c r="F33" s="61">
        <v>10334022.120000005</v>
      </c>
      <c r="G33" s="42">
        <v>7615372.8300000001</v>
      </c>
      <c r="H33" s="26"/>
      <c r="I33" s="27"/>
      <c r="J33" s="27">
        <f t="shared" si="0"/>
        <v>0.64306638476151678</v>
      </c>
      <c r="K33" s="27">
        <f t="shared" si="1"/>
        <v>0</v>
      </c>
      <c r="L33" s="28">
        <f t="shared" si="2"/>
        <v>4503450.17</v>
      </c>
    </row>
    <row r="34" spans="2:12" ht="20.100000000000001" customHeight="1" x14ac:dyDescent="0.25">
      <c r="B34" s="29" t="s">
        <v>50</v>
      </c>
      <c r="C34" s="45">
        <v>0</v>
      </c>
      <c r="D34" s="45">
        <v>7157741</v>
      </c>
      <c r="E34" s="61">
        <v>6157741</v>
      </c>
      <c r="F34" s="61">
        <v>17387.75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7157741</v>
      </c>
    </row>
    <row r="35" spans="2:12" ht="20.100000000000001" customHeight="1" x14ac:dyDescent="0.25">
      <c r="B35" s="29" t="s">
        <v>51</v>
      </c>
      <c r="C35" s="45">
        <v>1764266</v>
      </c>
      <c r="D35" s="45">
        <v>78753676</v>
      </c>
      <c r="E35" s="61">
        <v>63604330</v>
      </c>
      <c r="F35" s="61">
        <v>50895215.680000007</v>
      </c>
      <c r="G35" s="42">
        <v>31281210.80999998</v>
      </c>
      <c r="H35" s="26"/>
      <c r="I35" s="27"/>
      <c r="J35" s="27">
        <f t="shared" si="0"/>
        <v>0.49180945401044207</v>
      </c>
      <c r="K35" s="27">
        <f t="shared" si="1"/>
        <v>0</v>
      </c>
      <c r="L35" s="28">
        <f t="shared" si="2"/>
        <v>47472465.19000002</v>
      </c>
    </row>
    <row r="36" spans="2:12" ht="20.100000000000001" customHeight="1" x14ac:dyDescent="0.25">
      <c r="B36" s="29" t="s">
        <v>52</v>
      </c>
      <c r="C36" s="45">
        <v>88503</v>
      </c>
      <c r="D36" s="45">
        <v>2481221</v>
      </c>
      <c r="E36" s="61">
        <v>2481221</v>
      </c>
      <c r="F36" s="61">
        <v>2297215.1000000006</v>
      </c>
      <c r="G36" s="42">
        <v>2004745.9799999997</v>
      </c>
      <c r="H36" s="26"/>
      <c r="I36" s="27"/>
      <c r="J36" s="27">
        <f t="shared" si="0"/>
        <v>0.80796752082946244</v>
      </c>
      <c r="K36" s="27">
        <f t="shared" si="1"/>
        <v>0</v>
      </c>
      <c r="L36" s="28">
        <f t="shared" si="2"/>
        <v>476475.02000000025</v>
      </c>
    </row>
    <row r="37" spans="2:12" ht="20.100000000000001" customHeight="1" x14ac:dyDescent="0.25">
      <c r="B37" s="29" t="s">
        <v>53</v>
      </c>
      <c r="C37" s="45">
        <v>3601773</v>
      </c>
      <c r="D37" s="45">
        <v>42192860</v>
      </c>
      <c r="E37" s="61">
        <v>42192860</v>
      </c>
      <c r="F37" s="61">
        <v>33890532.329999998</v>
      </c>
      <c r="G37" s="42">
        <v>23282164.690000001</v>
      </c>
      <c r="H37" s="26"/>
      <c r="I37" s="27"/>
      <c r="J37" s="27">
        <f t="shared" si="0"/>
        <v>0.55180342574549346</v>
      </c>
      <c r="K37" s="27">
        <f t="shared" si="1"/>
        <v>0</v>
      </c>
      <c r="L37" s="28">
        <f t="shared" si="2"/>
        <v>18910695.309999999</v>
      </c>
    </row>
    <row r="38" spans="2:12" ht="20.100000000000001" customHeight="1" x14ac:dyDescent="0.25">
      <c r="B38" s="29" t="s">
        <v>54</v>
      </c>
      <c r="C38" s="45">
        <v>7249818</v>
      </c>
      <c r="D38" s="45">
        <v>34132502</v>
      </c>
      <c r="E38" s="61">
        <v>34132502</v>
      </c>
      <c r="F38" s="61">
        <v>22413971</v>
      </c>
      <c r="G38" s="42">
        <v>14879217.199999999</v>
      </c>
      <c r="H38" s="26"/>
      <c r="I38" s="27"/>
      <c r="J38" s="27">
        <f t="shared" si="0"/>
        <v>0.43592518356843574</v>
      </c>
      <c r="K38" s="27">
        <f t="shared" si="1"/>
        <v>0</v>
      </c>
      <c r="L38" s="28">
        <f t="shared" si="2"/>
        <v>19253284.800000001</v>
      </c>
    </row>
    <row r="39" spans="2:12" ht="20.100000000000001" customHeight="1" x14ac:dyDescent="0.25">
      <c r="B39" s="29" t="s">
        <v>55</v>
      </c>
      <c r="C39" s="45">
        <v>6293834</v>
      </c>
      <c r="D39" s="45">
        <v>39357233</v>
      </c>
      <c r="E39" s="61">
        <v>32398352</v>
      </c>
      <c r="F39" s="61">
        <v>22308117.539999999</v>
      </c>
      <c r="G39" s="42">
        <v>12887029.729999999</v>
      </c>
      <c r="H39" s="26"/>
      <c r="I39" s="27"/>
      <c r="J39" s="27">
        <f t="shared" ref="J39:J41" si="6">IF(ISERROR(+G39/E39)=TRUE,0,++G39/E39)</f>
        <v>0.39776806332618397</v>
      </c>
      <c r="K39" s="27">
        <f t="shared" ref="K39:K41" si="7">IF(ISERROR(+H39/E39)=TRUE,0,++H39/E39)</f>
        <v>0</v>
      </c>
      <c r="L39" s="28">
        <f t="shared" ref="L39:L41" si="8">+D39-G39</f>
        <v>26470203.270000003</v>
      </c>
    </row>
    <row r="40" spans="2:12" ht="20.100000000000001" customHeight="1" x14ac:dyDescent="0.25">
      <c r="B40" s="29" t="s">
        <v>56</v>
      </c>
      <c r="C40" s="45">
        <v>9101376</v>
      </c>
      <c r="D40" s="45">
        <v>35622476</v>
      </c>
      <c r="E40" s="61">
        <v>35622476</v>
      </c>
      <c r="F40" s="61">
        <v>30048598.569999989</v>
      </c>
      <c r="G40" s="42">
        <v>22357957.509999998</v>
      </c>
      <c r="H40" s="26"/>
      <c r="I40" s="27"/>
      <c r="J40" s="27">
        <f t="shared" si="6"/>
        <v>0.62763625723265271</v>
      </c>
      <c r="K40" s="27">
        <f t="shared" si="7"/>
        <v>0</v>
      </c>
      <c r="L40" s="28">
        <f t="shared" si="8"/>
        <v>13264518.490000002</v>
      </c>
    </row>
    <row r="41" spans="2:12" ht="20.100000000000001" customHeight="1" x14ac:dyDescent="0.25">
      <c r="B41" s="29" t="s">
        <v>57</v>
      </c>
      <c r="C41" s="45">
        <v>5905325</v>
      </c>
      <c r="D41" s="45">
        <v>14185468</v>
      </c>
      <c r="E41" s="61">
        <v>14085468</v>
      </c>
      <c r="F41" s="61">
        <v>10020131.550000001</v>
      </c>
      <c r="G41" s="42">
        <v>6876208.2700000005</v>
      </c>
      <c r="H41" s="26"/>
      <c r="I41" s="27"/>
      <c r="J41" s="27">
        <f t="shared" si="6"/>
        <v>0.48817747979690845</v>
      </c>
      <c r="K41" s="27">
        <f t="shared" si="7"/>
        <v>0</v>
      </c>
      <c r="L41" s="28">
        <f t="shared" si="8"/>
        <v>7309259.7299999995</v>
      </c>
    </row>
    <row r="42" spans="2:12" ht="20.100000000000001" customHeight="1" x14ac:dyDescent="0.25">
      <c r="B42" s="29" t="s">
        <v>62</v>
      </c>
      <c r="C42" s="45">
        <v>701673</v>
      </c>
      <c r="D42" s="45">
        <v>19682301</v>
      </c>
      <c r="E42" s="61">
        <v>19682301</v>
      </c>
      <c r="F42" s="61">
        <v>16032148.619999995</v>
      </c>
      <c r="G42" s="42">
        <v>9899513.5899999999</v>
      </c>
      <c r="H42" s="26"/>
      <c r="I42" s="27"/>
      <c r="J42" s="27">
        <f t="shared" si="0"/>
        <v>0.50296525746659393</v>
      </c>
      <c r="K42" s="27">
        <f t="shared" si="1"/>
        <v>0</v>
      </c>
      <c r="L42" s="28">
        <f t="shared" si="2"/>
        <v>9782787.4100000001</v>
      </c>
    </row>
    <row r="43" spans="2:12" ht="23.25" customHeight="1" x14ac:dyDescent="0.25">
      <c r="B43" s="52" t="s">
        <v>4</v>
      </c>
      <c r="C43" s="65">
        <f t="shared" ref="C43:H43" si="9">SUM(C13:C42)</f>
        <v>46316132</v>
      </c>
      <c r="D43" s="65">
        <f t="shared" si="9"/>
        <v>687835430</v>
      </c>
      <c r="E43" s="65">
        <f t="shared" si="9"/>
        <v>644044071</v>
      </c>
      <c r="F43" s="65">
        <f t="shared" si="9"/>
        <v>519168054.34999996</v>
      </c>
      <c r="G43" s="65">
        <f t="shared" si="9"/>
        <v>349832207.15999997</v>
      </c>
      <c r="H43" s="53">
        <f t="shared" si="9"/>
        <v>0</v>
      </c>
      <c r="I43" s="54">
        <f>IF(ISERROR(+#REF!/E43)=TRUE,0,++#REF!/E43)</f>
        <v>0</v>
      </c>
      <c r="J43" s="54">
        <f>IF(ISERROR(+G43/E43)=TRUE,0,++G43/E43)</f>
        <v>0.54318054138254768</v>
      </c>
      <c r="K43" s="54">
        <f>IF(ISERROR(+H43/E43)=TRUE,0,++H43/E43)</f>
        <v>0</v>
      </c>
      <c r="L43" s="55">
        <f>SUM(L13:L42)</f>
        <v>338003222.84000003</v>
      </c>
    </row>
    <row r="44" spans="2:12" x14ac:dyDescent="0.2">
      <c r="B44" s="11" t="s">
        <v>66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JULIO
(4)</v>
      </c>
      <c r="K49" s="23"/>
    </row>
    <row r="50" spans="2:11" s="22" customFormat="1" x14ac:dyDescent="0.25">
      <c r="B50" s="22" t="s">
        <v>24</v>
      </c>
      <c r="C50" s="66">
        <f>+C43/$C$48</f>
        <v>46.316132000000003</v>
      </c>
      <c r="D50" s="40">
        <f>+D43/$C$48</f>
        <v>687.83542999999997</v>
      </c>
      <c r="E50" s="40">
        <f>+E43/$C$48</f>
        <v>644.04407100000003</v>
      </c>
      <c r="F50" s="40">
        <f>+F43/$C$48</f>
        <v>519.16805434999992</v>
      </c>
      <c r="G50" s="40">
        <f>+G43/$C$48</f>
        <v>349.83220715999994</v>
      </c>
      <c r="H50" s="22">
        <v>1373981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5072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3078714.9799999995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65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64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46.5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54</v>
      </c>
      <c r="C13" s="18">
        <v>59561</v>
      </c>
      <c r="D13" s="18">
        <v>59561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59561</v>
      </c>
    </row>
    <row r="14" spans="1:13" ht="20.100000000000001" customHeight="1" x14ac:dyDescent="0.25">
      <c r="B14" s="16" t="s">
        <v>55</v>
      </c>
      <c r="C14" s="19">
        <v>12790</v>
      </c>
      <c r="D14" s="19">
        <v>14057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14057</v>
      </c>
    </row>
    <row r="15" spans="1:13" ht="20.100000000000001" customHeight="1" x14ac:dyDescent="0.25">
      <c r="B15" s="16" t="s">
        <v>56</v>
      </c>
      <c r="C15" s="19">
        <v>168616</v>
      </c>
      <c r="D15" s="19">
        <v>168616</v>
      </c>
      <c r="E15" s="59">
        <v>44397</v>
      </c>
      <c r="F15" s="59">
        <v>19000</v>
      </c>
      <c r="G15" s="9">
        <v>4000</v>
      </c>
      <c r="H15" s="9"/>
      <c r="I15" s="13">
        <f>IF(ISERROR(+#REF!/E15)=TRUE,0,++#REF!/E15)</f>
        <v>0</v>
      </c>
      <c r="J15" s="13">
        <f>IF(ISERROR(+G15/E15)=TRUE,0,++G15/E15)</f>
        <v>9.0096177669662367E-2</v>
      </c>
      <c r="K15" s="13">
        <f>IF(ISERROR(+H15/E15)=TRUE,0,++H15/E15)</f>
        <v>0</v>
      </c>
      <c r="L15" s="15">
        <f>+D15-G15</f>
        <v>164616</v>
      </c>
    </row>
    <row r="16" spans="1:13" ht="20.100000000000001" customHeight="1" x14ac:dyDescent="0.25">
      <c r="B16" s="68" t="s">
        <v>57</v>
      </c>
      <c r="C16" s="69">
        <v>161492</v>
      </c>
      <c r="D16" s="69">
        <v>161492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161492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403726</v>
      </c>
      <c r="E17" s="65">
        <f t="shared" si="0"/>
        <v>44397</v>
      </c>
      <c r="F17" s="65">
        <f t="shared" si="0"/>
        <v>19000</v>
      </c>
      <c r="G17" s="65">
        <f t="shared" si="0"/>
        <v>4000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9.0096177669662367E-2</v>
      </c>
      <c r="K17" s="54">
        <f>IF(ISERROR(+H17/E17)=TRUE,0,++H17/E17)</f>
        <v>0</v>
      </c>
      <c r="L17" s="55">
        <f>SUM(L13:L16)</f>
        <v>399726</v>
      </c>
    </row>
    <row r="18" spans="2:12" x14ac:dyDescent="0.2">
      <c r="B18" s="11" t="s">
        <v>66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JULIO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0.40372599999999997</v>
      </c>
      <c r="E24" s="40">
        <f>+E17/$C$22</f>
        <v>4.4396999999999999E-2</v>
      </c>
      <c r="F24" s="40">
        <f>+F17/$C$22</f>
        <v>1.9E-2</v>
      </c>
      <c r="G24" s="40">
        <f>+G17/$C$22</f>
        <v>4.0000000000000001E-3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2024-08-27T16:51:09Z</dcterms:modified>
</cp:coreProperties>
</file>