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09. MES DE SETIEMBRE\"/>
    </mc:Choice>
  </mc:AlternateContent>
  <bookViews>
    <workbookView xWindow="0" yWindow="0" windowWidth="38400" windowHeight="17445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7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7" i="6" l="1"/>
  <c r="K37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3" i="6"/>
  <c r="D43" i="6"/>
  <c r="K21" i="5" l="1"/>
  <c r="J21" i="5"/>
  <c r="J39" i="6"/>
  <c r="K22" i="5" l="1"/>
  <c r="J22" i="5"/>
  <c r="G23" i="7"/>
  <c r="G49" i="6"/>
  <c r="G53" i="5"/>
  <c r="G52" i="4"/>
  <c r="G52" i="1"/>
  <c r="K23" i="5" l="1"/>
  <c r="J23" i="5"/>
  <c r="K38" i="6"/>
  <c r="J24" i="5" l="1"/>
  <c r="K24" i="5"/>
  <c r="J38" i="6"/>
  <c r="L38" i="6"/>
  <c r="K25" i="5" l="1"/>
  <c r="J25" i="5"/>
  <c r="L41" i="6"/>
  <c r="K41" i="6"/>
  <c r="J41" i="6"/>
  <c r="L40" i="6"/>
  <c r="K40" i="6"/>
  <c r="J40" i="6"/>
  <c r="L39" i="6"/>
  <c r="K39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42" i="6"/>
  <c r="K42" i="6"/>
  <c r="J42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3" i="6"/>
  <c r="L46" i="4"/>
  <c r="L46" i="1"/>
  <c r="I17" i="7"/>
  <c r="K17" i="7"/>
  <c r="J17" i="7"/>
  <c r="J43" i="6"/>
  <c r="I43" i="6"/>
  <c r="K43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<sst xmlns="http://schemas.openxmlformats.org/spreadsheetml/2006/main" count="260" uniqueCount="67">
  <si>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</si>
  <si>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</si>
  <si>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</si>
  <si>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</si>
  <si>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</si>
  <si>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</si>
  <si>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</si>
  <si>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</si>
  <si>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</si>
  <si>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</si>
  <si>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</si>
  <si>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</si>
  <si>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</si>
  <si>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</si>
  <si>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</si>
  <si>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</si>
  <si>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</si>
  <si>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</si>
  <si>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</si>
  <si>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</si>
  <si>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</si>
  <si>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</si>
  <si>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</si>
  <si>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</si>
  <si>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</si>
  <si>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</si>
  <si>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</si>
  <si>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</si>
  <si>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</si>
  <si>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</si>
  <si>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</si>
  <si>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</si>
  <si>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</si>
  <si>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</si>
  <si>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</si>
  <si>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</si>
  <si>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</si>
  <si>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</si>
  <si>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</si>
  <si>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</si>
  <si>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</si>
  <si>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</si>
  <si>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</si>
  <si>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</si>
  <si>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</si>
  <si>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</si>
  <si>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</si>
  <si>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</si>
  <si>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</si>
  <si>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</si>
  <si>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</si>
  <si>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</si>
  <si>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</si>
  <si>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</si>
  <si>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</si>
  <si>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</si>
  <si>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</si>
  <si>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</si>
  <si>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</si>
  <si>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</si>
  <si>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</si>
  <si>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</si>
  <si>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</si>
  <si>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</si>
  <si>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Fuente: SIAF, Consulta Amigable y Base de Datos al 30 de setiembre del 2024</t>
  </si>
  <si>
    <t>DEVENGADO
A SETIEMBRE
(4)</t>
  </si>
  <si>
    <t>EJECUCION PRESUPUESTAL MENSUALIZADA DE GASTOS 
AL MES DE SETIEMBRE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</si>
</sst>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9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9300.0096489999996</c:v>
                </c:pt>
                <c:pt idx="2" formatCode="#,##0">
                  <c:v>9059.8979589999999</c:v>
                </c:pt>
                <c:pt idx="3">
                  <c:v>8840.2299588899987</c:v>
                </c:pt>
                <c:pt idx="4">
                  <c:v>6452.1180378499994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291456"/>
        <c:axId val="-1391332256"/>
        <c:axId val="0"/>
      </c:bar3DChart>
      <c:catAx>
        <c:axId val="-139129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391332256"/>
        <c:crosses val="autoZero"/>
        <c:auto val="1"/>
        <c:lblAlgn val="ctr"/>
        <c:lblOffset val="100"/>
        <c:noMultiLvlLbl val="0"/>
      </c:catAx>
      <c:valAx>
        <c:axId val="-139133225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39129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28448"/>
        <c:axId val="-1391336064"/>
        <c:axId val="0"/>
      </c:bar3DChart>
      <c:catAx>
        <c:axId val="-13913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36064"/>
        <c:crosses val="autoZero"/>
        <c:auto val="1"/>
        <c:lblAlgn val="ctr"/>
        <c:lblOffset val="100"/>
        <c:noMultiLvlLbl val="0"/>
      </c:catAx>
      <c:valAx>
        <c:axId val="-13913360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9132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53.125658000000001</c:v>
                </c:pt>
                <c:pt idx="2">
                  <c:v>53.114674999999998</c:v>
                </c:pt>
                <c:pt idx="3">
                  <c:v>50.633073450000005</c:v>
                </c:pt>
                <c:pt idx="4">
                  <c:v>16.188813759999999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37696"/>
        <c:axId val="-1391326816"/>
        <c:axId val="0"/>
      </c:bar3DChart>
      <c:catAx>
        <c:axId val="-1391337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26816"/>
        <c:crosses val="autoZero"/>
        <c:auto val="1"/>
        <c:lblAlgn val="ctr"/>
        <c:lblOffset val="100"/>
        <c:noMultiLvlLbl val="0"/>
      </c:catAx>
      <c:valAx>
        <c:axId val="-139132681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9133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749.56414400000006</c:v>
                </c:pt>
                <c:pt idx="2">
                  <c:v>723.98855800000001</c:v>
                </c:pt>
                <c:pt idx="3">
                  <c:v>674.48076834999995</c:v>
                </c:pt>
                <c:pt idx="4">
                  <c:v>469.04568319999998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12672"/>
        <c:axId val="-1391330624"/>
        <c:axId val="0"/>
      </c:bar3DChart>
      <c:catAx>
        <c:axId val="-139131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30624"/>
        <c:crosses val="autoZero"/>
        <c:auto val="1"/>
        <c:lblAlgn val="ctr"/>
        <c:lblOffset val="100"/>
        <c:noMultiLvlLbl val="0"/>
      </c:catAx>
      <c:valAx>
        <c:axId val="-139133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39131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2.2640229999999999</c:v>
                </c:pt>
                <c:pt idx="2">
                  <c:v>2.2640229999999999</c:v>
                </c:pt>
                <c:pt idx="3">
                  <c:v>1.23504898</c:v>
                </c:pt>
                <c:pt idx="4">
                  <c:v>3.6600000000000001E-2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1326272"/>
        <c:axId val="-1391320288"/>
        <c:axId val="0"/>
      </c:bar3DChart>
      <c:catAx>
        <c:axId val="-139132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91320288"/>
        <c:crosses val="autoZero"/>
        <c:auto val="1"/>
        <c:lblAlgn val="ctr"/>
        <c:lblOffset val="100"/>
        <c:noMultiLvlLbl val="0"/>
      </c:catAx>
      <c:valAx>
        <c:axId val="-139132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9132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2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66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13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2527508872</v>
      </c>
      <c r="D13" s="8">
        <v>1796740220</v>
      </c>
      <c r="E13" s="77">
        <v>1605404513</v>
      </c>
      <c r="F13" s="56">
        <v>1554476745.2900002</v>
      </c>
      <c r="G13" s="8">
        <v>1105338125.4100001</v>
      </c>
      <c r="H13" s="8"/>
      <c r="I13" s="12">
        <f>IF(ISERROR(+#REF!/E13)=TRUE,0,++#REF!/E13)</f>
        <v>0</v>
      </c>
      <c r="J13" s="12">
        <f>IF(ISERROR(+G13/E13)=TRUE,0,++G13/E13)</f>
        <v>0.68851066286369667</v>
      </c>
      <c r="K13" s="12">
        <f>IF(ISERROR(+H13/E13)=TRUE,0,++H13/E13)</f>
        <v>0</v>
      </c>
      <c r="L13" s="14">
        <f>+D13-G13</f>
        <v>691402094.58999991</v>
      </c>
    </row>
    <row r="14" spans="1:13" ht="20.100000000000001" customHeight="1" x14ac:dyDescent="0.25">
      <c r="B14" s="25" t="s">
        <v>60</v>
      </c>
      <c r="C14" s="26">
        <v>47896646</v>
      </c>
      <c r="D14" s="26">
        <v>53284180</v>
      </c>
      <c r="E14" s="57">
        <v>53255692</v>
      </c>
      <c r="F14" s="57">
        <v>48086423.080000043</v>
      </c>
      <c r="G14" s="26">
        <v>37446664.030000001</v>
      </c>
      <c r="H14" s="26"/>
      <c r="I14" s="27"/>
      <c r="J14" s="27">
        <f t="shared" ref="J14:J43" si="0">IF(ISERROR(+G14/E14)=TRUE,0,++G14/E14)</f>
        <v>0.70314857668171882</v>
      </c>
      <c r="K14" s="27">
        <f t="shared" ref="K14:K43" si="1">IF(ISERROR(+H14/E14)=TRUE,0,++H14/E14)</f>
        <v>0</v>
      </c>
      <c r="L14" s="28">
        <f t="shared" ref="L14:L43" si="2">+D14-G14</f>
        <v>15837515.969999999</v>
      </c>
    </row>
    <row r="15" spans="1:13" ht="20.100000000000001" customHeight="1" x14ac:dyDescent="0.25">
      <c r="B15" s="25" t="s">
        <v>61</v>
      </c>
      <c r="C15" s="26">
        <v>65036295</v>
      </c>
      <c r="D15" s="26">
        <v>68087852</v>
      </c>
      <c r="E15" s="57">
        <v>67619535</v>
      </c>
      <c r="F15" s="57">
        <v>66274950.149999984</v>
      </c>
      <c r="G15" s="26">
        <v>47129698.719999976</v>
      </c>
      <c r="H15" s="26"/>
      <c r="I15" s="27"/>
      <c r="J15" s="27">
        <f t="shared" si="0"/>
        <v>0.69698347851696962</v>
      </c>
      <c r="K15" s="27">
        <f t="shared" si="1"/>
        <v>0</v>
      </c>
      <c r="L15" s="28">
        <f t="shared" si="2"/>
        <v>20958153.280000024</v>
      </c>
    </row>
    <row r="16" spans="1:13" ht="20.100000000000001" customHeight="1" x14ac:dyDescent="0.25">
      <c r="B16" s="25" t="s">
        <v>29</v>
      </c>
      <c r="C16" s="26">
        <v>42234357</v>
      </c>
      <c r="D16" s="26">
        <v>47881160</v>
      </c>
      <c r="E16" s="57">
        <v>47304045</v>
      </c>
      <c r="F16" s="57">
        <v>46875982.619999997</v>
      </c>
      <c r="G16" s="26">
        <v>34827285.480000012</v>
      </c>
      <c r="H16" s="26"/>
      <c r="I16" s="27"/>
      <c r="J16" s="27">
        <f t="shared" si="0"/>
        <v>0.73624328490301438</v>
      </c>
      <c r="K16" s="27">
        <f t="shared" si="1"/>
        <v>0</v>
      </c>
      <c r="L16" s="28">
        <f t="shared" si="2"/>
        <v>13053874.519999988</v>
      </c>
    </row>
    <row r="17" spans="2:12" ht="20.100000000000001" customHeight="1" x14ac:dyDescent="0.25">
      <c r="B17" s="25" t="s">
        <v>30</v>
      </c>
      <c r="C17" s="26">
        <v>58936542</v>
      </c>
      <c r="D17" s="26">
        <v>57824767</v>
      </c>
      <c r="E17" s="57">
        <v>55555253</v>
      </c>
      <c r="F17" s="57">
        <v>55033034.319999985</v>
      </c>
      <c r="G17" s="26">
        <v>40699229.019999973</v>
      </c>
      <c r="H17" s="26"/>
      <c r="I17" s="27"/>
      <c r="J17" s="27">
        <f t="shared" si="0"/>
        <v>0.73259011204574975</v>
      </c>
      <c r="K17" s="27">
        <f t="shared" si="1"/>
        <v>0</v>
      </c>
      <c r="L17" s="28">
        <f t="shared" si="2"/>
        <v>17125537.980000027</v>
      </c>
    </row>
    <row r="18" spans="2:12" ht="20.100000000000001" customHeight="1" x14ac:dyDescent="0.25">
      <c r="B18" s="25" t="s">
        <v>31</v>
      </c>
      <c r="C18" s="26">
        <v>218802873</v>
      </c>
      <c r="D18" s="26">
        <v>239483397</v>
      </c>
      <c r="E18" s="57">
        <v>239283057</v>
      </c>
      <c r="F18" s="57">
        <v>237773194.82999998</v>
      </c>
      <c r="G18" s="26">
        <v>176023837.00000006</v>
      </c>
      <c r="H18" s="26"/>
      <c r="I18" s="27"/>
      <c r="J18" s="27">
        <f t="shared" si="0"/>
        <v>0.73563017460112134</v>
      </c>
      <c r="K18" s="27">
        <f t="shared" si="1"/>
        <v>0</v>
      </c>
      <c r="L18" s="28">
        <f t="shared" si="2"/>
        <v>63459559.99999994</v>
      </c>
    </row>
    <row r="19" spans="2:12" ht="20.100000000000001" customHeight="1" x14ac:dyDescent="0.25">
      <c r="B19" s="25" t="s">
        <v>32</v>
      </c>
      <c r="C19" s="26">
        <v>169332282</v>
      </c>
      <c r="D19" s="26">
        <v>182045169</v>
      </c>
      <c r="E19" s="57">
        <v>181646785</v>
      </c>
      <c r="F19" s="57">
        <v>180369592.45999995</v>
      </c>
      <c r="G19" s="26">
        <v>134664364.06999999</v>
      </c>
      <c r="H19" s="26"/>
      <c r="I19" s="27"/>
      <c r="J19" s="27">
        <f t="shared" si="0"/>
        <v>0.74135286275504408</v>
      </c>
      <c r="K19" s="27">
        <f t="shared" si="1"/>
        <v>0</v>
      </c>
      <c r="L19" s="28">
        <f t="shared" si="2"/>
        <v>47380804.930000007</v>
      </c>
    </row>
    <row r="20" spans="2:12" ht="20.100000000000001" customHeight="1" x14ac:dyDescent="0.25">
      <c r="B20" s="25" t="s">
        <v>33</v>
      </c>
      <c r="C20" s="26">
        <v>207309653</v>
      </c>
      <c r="D20" s="26">
        <v>225790401</v>
      </c>
      <c r="E20" s="57">
        <v>224529058</v>
      </c>
      <c r="F20" s="57">
        <v>210533607.70000026</v>
      </c>
      <c r="G20" s="26">
        <v>163926012.7100001</v>
      </c>
      <c r="H20" s="26"/>
      <c r="I20" s="27"/>
      <c r="J20" s="27">
        <f t="shared" si="0"/>
        <v>0.73008818622487648</v>
      </c>
      <c r="K20" s="27">
        <f t="shared" si="1"/>
        <v>0</v>
      </c>
      <c r="L20" s="28">
        <f t="shared" si="2"/>
        <v>61864388.289999902</v>
      </c>
    </row>
    <row r="21" spans="2:12" ht="20.100000000000001" customHeight="1" x14ac:dyDescent="0.25">
      <c r="B21" s="25" t="s">
        <v>34</v>
      </c>
      <c r="C21" s="26">
        <v>47062396</v>
      </c>
      <c r="D21" s="26">
        <v>51338011</v>
      </c>
      <c r="E21" s="57">
        <v>51338011</v>
      </c>
      <c r="F21" s="57">
        <v>49649412.890000015</v>
      </c>
      <c r="G21" s="26">
        <v>37287689.340000004</v>
      </c>
      <c r="H21" s="26"/>
      <c r="I21" s="27"/>
      <c r="J21" s="27">
        <f t="shared" si="0"/>
        <v>0.72631737407980224</v>
      </c>
      <c r="K21" s="27">
        <f t="shared" si="1"/>
        <v>0</v>
      </c>
      <c r="L21" s="28">
        <f t="shared" si="2"/>
        <v>14050321.659999996</v>
      </c>
    </row>
    <row r="22" spans="2:12" ht="20.100000000000001" customHeight="1" x14ac:dyDescent="0.25">
      <c r="B22" s="25" t="s">
        <v>35</v>
      </c>
      <c r="C22" s="26">
        <v>109973384</v>
      </c>
      <c r="D22" s="26">
        <v>124288529</v>
      </c>
      <c r="E22" s="57">
        <v>123776973</v>
      </c>
      <c r="F22" s="57">
        <v>121836716.50999995</v>
      </c>
      <c r="G22" s="26">
        <v>90620116.970000014</v>
      </c>
      <c r="H22" s="26"/>
      <c r="I22" s="27"/>
      <c r="J22" s="27">
        <f t="shared" si="0"/>
        <v>0.73212419704269238</v>
      </c>
      <c r="K22" s="27">
        <f t="shared" si="1"/>
        <v>0</v>
      </c>
      <c r="L22" s="28">
        <f t="shared" si="2"/>
        <v>33668412.029999986</v>
      </c>
    </row>
    <row r="23" spans="2:12" ht="20.100000000000001" customHeight="1" x14ac:dyDescent="0.25">
      <c r="B23" s="25" t="s">
        <v>36</v>
      </c>
      <c r="C23" s="26">
        <v>214771453</v>
      </c>
      <c r="D23" s="26">
        <v>238076330</v>
      </c>
      <c r="E23" s="57">
        <v>237824383</v>
      </c>
      <c r="F23" s="57">
        <v>233825557.68000004</v>
      </c>
      <c r="G23" s="26">
        <v>173767138.78999996</v>
      </c>
      <c r="H23" s="26"/>
      <c r="I23" s="27"/>
      <c r="J23" s="27">
        <f t="shared" si="0"/>
        <v>0.73065316767793298</v>
      </c>
      <c r="K23" s="27">
        <f t="shared" si="1"/>
        <v>0</v>
      </c>
      <c r="L23" s="28">
        <f t="shared" si="2"/>
        <v>64309191.210000038</v>
      </c>
    </row>
    <row r="24" spans="2:12" ht="20.100000000000001" customHeight="1" x14ac:dyDescent="0.25">
      <c r="B24" s="25" t="s">
        <v>37</v>
      </c>
      <c r="C24" s="26">
        <v>202228728</v>
      </c>
      <c r="D24" s="26">
        <v>220265404</v>
      </c>
      <c r="E24" s="57">
        <v>214917279</v>
      </c>
      <c r="F24" s="57">
        <v>204123503.80999988</v>
      </c>
      <c r="G24" s="26">
        <v>148961662.99000001</v>
      </c>
      <c r="H24" s="26"/>
      <c r="I24" s="27"/>
      <c r="J24" s="27">
        <f t="shared" si="0"/>
        <v>0.69311161802862775</v>
      </c>
      <c r="K24" s="27">
        <f t="shared" si="1"/>
        <v>0</v>
      </c>
      <c r="L24" s="28">
        <f t="shared" si="2"/>
        <v>71303741.00999999</v>
      </c>
    </row>
    <row r="25" spans="2:12" ht="20.100000000000001" customHeight="1" x14ac:dyDescent="0.25">
      <c r="B25" s="25" t="s">
        <v>38</v>
      </c>
      <c r="C25" s="26">
        <v>281032288</v>
      </c>
      <c r="D25" s="26">
        <v>307534512</v>
      </c>
      <c r="E25" s="57">
        <v>306827158</v>
      </c>
      <c r="F25" s="57">
        <v>299286813.18999988</v>
      </c>
      <c r="G25" s="26">
        <v>219149086.38000011</v>
      </c>
      <c r="H25" s="26"/>
      <c r="I25" s="27"/>
      <c r="J25" s="27">
        <f t="shared" si="0"/>
        <v>0.71424279326669027</v>
      </c>
      <c r="K25" s="27">
        <f t="shared" si="1"/>
        <v>0</v>
      </c>
      <c r="L25" s="28">
        <f t="shared" si="2"/>
        <v>88385425.619999886</v>
      </c>
    </row>
    <row r="26" spans="2:12" ht="20.100000000000001" customHeight="1" x14ac:dyDescent="0.25">
      <c r="B26" s="25" t="s">
        <v>39</v>
      </c>
      <c r="C26" s="26">
        <v>239797594</v>
      </c>
      <c r="D26" s="26">
        <v>295839720</v>
      </c>
      <c r="E26" s="57">
        <v>295601619</v>
      </c>
      <c r="F26" s="57">
        <v>290434338.19999993</v>
      </c>
      <c r="G26" s="26">
        <v>185049024.67000002</v>
      </c>
      <c r="H26" s="26"/>
      <c r="I26" s="27"/>
      <c r="J26" s="27">
        <f t="shared" si="0"/>
        <v>0.62600815684301114</v>
      </c>
      <c r="K26" s="27">
        <f t="shared" si="1"/>
        <v>0</v>
      </c>
      <c r="L26" s="28">
        <f t="shared" si="2"/>
        <v>110790695.32999998</v>
      </c>
    </row>
    <row r="27" spans="2:12" ht="20.100000000000001" customHeight="1" x14ac:dyDescent="0.25">
      <c r="B27" s="25" t="s">
        <v>40</v>
      </c>
      <c r="C27" s="26">
        <v>121857489</v>
      </c>
      <c r="D27" s="26">
        <v>133016232</v>
      </c>
      <c r="E27" s="57">
        <v>132561990</v>
      </c>
      <c r="F27" s="57">
        <v>130160748.68000002</v>
      </c>
      <c r="G27" s="26">
        <v>96691402.839999855</v>
      </c>
      <c r="H27" s="26"/>
      <c r="I27" s="27"/>
      <c r="J27" s="27">
        <f t="shared" si="0"/>
        <v>0.72940518500061635</v>
      </c>
      <c r="K27" s="27">
        <f t="shared" si="1"/>
        <v>0</v>
      </c>
      <c r="L27" s="28">
        <f t="shared" si="2"/>
        <v>36324829.160000145</v>
      </c>
    </row>
    <row r="28" spans="2:12" ht="20.100000000000001" customHeight="1" x14ac:dyDescent="0.25">
      <c r="B28" s="25" t="s">
        <v>41</v>
      </c>
      <c r="C28" s="26">
        <v>87228381</v>
      </c>
      <c r="D28" s="26">
        <v>93462841</v>
      </c>
      <c r="E28" s="57">
        <v>93398381</v>
      </c>
      <c r="F28" s="57">
        <v>91006815.780000016</v>
      </c>
      <c r="G28" s="26">
        <v>65311329.730000004</v>
      </c>
      <c r="H28" s="26"/>
      <c r="I28" s="27"/>
      <c r="J28" s="27">
        <f t="shared" si="0"/>
        <v>0.69927689356842282</v>
      </c>
      <c r="K28" s="27">
        <f t="shared" si="1"/>
        <v>0</v>
      </c>
      <c r="L28" s="28">
        <f t="shared" si="2"/>
        <v>28151511.269999996</v>
      </c>
    </row>
    <row r="29" spans="2:12" ht="20.100000000000001" customHeight="1" x14ac:dyDescent="0.25">
      <c r="B29" s="25" t="s">
        <v>42</v>
      </c>
      <c r="C29" s="26">
        <v>57978234</v>
      </c>
      <c r="D29" s="26">
        <v>64982448</v>
      </c>
      <c r="E29" s="57">
        <v>64968359</v>
      </c>
      <c r="F29" s="57">
        <v>62595921.979999989</v>
      </c>
      <c r="G29" s="26">
        <v>45591400.469999991</v>
      </c>
      <c r="H29" s="26"/>
      <c r="I29" s="27"/>
      <c r="J29" s="27">
        <f t="shared" si="0"/>
        <v>0.70174776109090264</v>
      </c>
      <c r="K29" s="27">
        <f t="shared" si="1"/>
        <v>0</v>
      </c>
      <c r="L29" s="28">
        <f t="shared" si="2"/>
        <v>19391047.530000009</v>
      </c>
    </row>
    <row r="30" spans="2:12" ht="20.100000000000001" customHeight="1" x14ac:dyDescent="0.25">
      <c r="B30" s="25" t="s">
        <v>43</v>
      </c>
      <c r="C30" s="26">
        <v>67722405</v>
      </c>
      <c r="D30" s="26">
        <v>70215735</v>
      </c>
      <c r="E30" s="57">
        <v>70215735</v>
      </c>
      <c r="F30" s="57">
        <v>68062066.150000006</v>
      </c>
      <c r="G30" s="26">
        <v>50005925.299999997</v>
      </c>
      <c r="H30" s="26"/>
      <c r="I30" s="27"/>
      <c r="J30" s="27">
        <f t="shared" si="0"/>
        <v>0.71217548744594072</v>
      </c>
      <c r="K30" s="27">
        <f t="shared" si="1"/>
        <v>0</v>
      </c>
      <c r="L30" s="28">
        <f t="shared" si="2"/>
        <v>20209809.700000003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132265195</v>
      </c>
      <c r="E31" s="57">
        <v>132239463</v>
      </c>
      <c r="F31" s="57">
        <v>130781637.8</v>
      </c>
      <c r="G31" s="26">
        <v>98908336.099999994</v>
      </c>
      <c r="H31" s="26"/>
      <c r="I31" s="27"/>
      <c r="J31" s="27">
        <f t="shared" si="0"/>
        <v>0.74794871255640227</v>
      </c>
      <c r="K31" s="27">
        <f t="shared" si="1"/>
        <v>0</v>
      </c>
      <c r="L31" s="28">
        <f t="shared" si="2"/>
        <v>33356858.900000006</v>
      </c>
    </row>
    <row r="32" spans="2:12" ht="20.100000000000001" customHeight="1" x14ac:dyDescent="0.25">
      <c r="B32" s="25" t="s">
        <v>45</v>
      </c>
      <c r="C32" s="26">
        <v>72670496</v>
      </c>
      <c r="D32" s="26">
        <v>87496913</v>
      </c>
      <c r="E32" s="57">
        <v>87461913</v>
      </c>
      <c r="F32" s="57">
        <v>85455169.749999955</v>
      </c>
      <c r="G32" s="26">
        <v>56081951.809999995</v>
      </c>
      <c r="H32" s="26"/>
      <c r="I32" s="27"/>
      <c r="J32" s="27">
        <f t="shared" si="0"/>
        <v>0.64121570048439247</v>
      </c>
      <c r="K32" s="27">
        <f t="shared" si="1"/>
        <v>0</v>
      </c>
      <c r="L32" s="28">
        <f t="shared" si="2"/>
        <v>31414961.190000005</v>
      </c>
    </row>
    <row r="33" spans="2:14" ht="20.100000000000001" customHeight="1" x14ac:dyDescent="0.25">
      <c r="B33" s="25" t="s">
        <v>46</v>
      </c>
      <c r="C33" s="26">
        <v>38085255</v>
      </c>
      <c r="D33" s="26">
        <v>53352713</v>
      </c>
      <c r="E33" s="57">
        <v>53306827</v>
      </c>
      <c r="F33" s="57">
        <v>52282687.089999996</v>
      </c>
      <c r="G33" s="26">
        <v>40121840.63000001</v>
      </c>
      <c r="H33" s="26"/>
      <c r="I33" s="27"/>
      <c r="J33" s="27">
        <f t="shared" si="0"/>
        <v>0.75265857842185979</v>
      </c>
      <c r="K33" s="27">
        <f t="shared" si="1"/>
        <v>0</v>
      </c>
      <c r="L33" s="28">
        <f t="shared" si="2"/>
        <v>13230872.36999999</v>
      </c>
    </row>
    <row r="34" spans="2:14" ht="20.100000000000001" customHeight="1" x14ac:dyDescent="0.25">
      <c r="B34" s="25" t="s">
        <v>47</v>
      </c>
      <c r="C34" s="26">
        <v>93457165</v>
      </c>
      <c r="D34" s="26">
        <v>108478698</v>
      </c>
      <c r="E34" s="57">
        <v>108345949</v>
      </c>
      <c r="F34" s="57">
        <v>106728288.18999994</v>
      </c>
      <c r="G34" s="26">
        <v>76550307.780000016</v>
      </c>
      <c r="H34" s="26"/>
      <c r="I34" s="27"/>
      <c r="J34" s="27">
        <f t="shared" si="0"/>
        <v>0.70653594791993579</v>
      </c>
      <c r="K34" s="27">
        <f t="shared" si="1"/>
        <v>0</v>
      </c>
      <c r="L34" s="28">
        <f t="shared" si="2"/>
        <v>31928390.219999984</v>
      </c>
    </row>
    <row r="35" spans="2:14" ht="20.100000000000001" customHeight="1" x14ac:dyDescent="0.25">
      <c r="B35" s="25" t="s">
        <v>49</v>
      </c>
      <c r="C35" s="26">
        <v>1604589872</v>
      </c>
      <c r="D35" s="26">
        <v>1711356948</v>
      </c>
      <c r="E35" s="57">
        <v>1690657487</v>
      </c>
      <c r="F35" s="57">
        <v>1662703619.8200006</v>
      </c>
      <c r="G35" s="26">
        <v>1268041741.0499992</v>
      </c>
      <c r="H35" s="26"/>
      <c r="I35" s="27"/>
      <c r="J35" s="27">
        <f t="shared" si="0"/>
        <v>0.75002876147319797</v>
      </c>
      <c r="K35" s="27">
        <f t="shared" si="1"/>
        <v>0</v>
      </c>
      <c r="L35" s="28">
        <f t="shared" si="2"/>
        <v>443315206.95000076</v>
      </c>
    </row>
    <row r="36" spans="2:14" ht="20.100000000000001" customHeight="1" x14ac:dyDescent="0.25">
      <c r="B36" s="25" t="s">
        <v>50</v>
      </c>
      <c r="C36" s="26">
        <v>981291607</v>
      </c>
      <c r="D36" s="26">
        <v>937125813</v>
      </c>
      <c r="E36" s="57">
        <v>925501825</v>
      </c>
      <c r="F36" s="57">
        <v>908423333.69999993</v>
      </c>
      <c r="G36" s="26">
        <v>627768436.25</v>
      </c>
      <c r="H36" s="26"/>
      <c r="I36" s="27"/>
      <c r="J36" s="27">
        <f t="shared" si="0"/>
        <v>0.67830059249207852</v>
      </c>
      <c r="K36" s="27">
        <f t="shared" si="1"/>
        <v>0</v>
      </c>
      <c r="L36" s="28">
        <f t="shared" si="2"/>
        <v>309357376.75</v>
      </c>
    </row>
    <row r="37" spans="2:14" ht="20.100000000000001" customHeight="1" x14ac:dyDescent="0.25">
      <c r="B37" s="25" t="s">
        <v>51</v>
      </c>
      <c r="C37" s="26">
        <v>134620198</v>
      </c>
      <c r="D37" s="26">
        <v>158652835</v>
      </c>
      <c r="E37" s="57">
        <v>158583915</v>
      </c>
      <c r="F37" s="57">
        <v>156239836.3900001</v>
      </c>
      <c r="G37" s="26">
        <v>109189548.32999985</v>
      </c>
      <c r="H37" s="26"/>
      <c r="I37" s="27"/>
      <c r="J37" s="27">
        <f t="shared" si="0"/>
        <v>0.68852852024746547</v>
      </c>
      <c r="K37" s="27">
        <f t="shared" si="1"/>
        <v>0</v>
      </c>
      <c r="L37" s="28">
        <f t="shared" si="2"/>
        <v>49463286.670000151</v>
      </c>
    </row>
    <row r="38" spans="2:14" ht="20.100000000000001" customHeight="1" x14ac:dyDescent="0.25">
      <c r="B38" s="25" t="s">
        <v>52</v>
      </c>
      <c r="C38" s="26">
        <v>38652067</v>
      </c>
      <c r="D38" s="26">
        <v>50506197</v>
      </c>
      <c r="E38" s="57">
        <v>50506190</v>
      </c>
      <c r="F38" s="57">
        <v>48446611.950000025</v>
      </c>
      <c r="G38" s="26">
        <v>33908235.460000008</v>
      </c>
      <c r="H38" s="26"/>
      <c r="I38" s="27"/>
      <c r="J38" s="27">
        <f t="shared" si="0"/>
        <v>0.67136791470510859</v>
      </c>
      <c r="K38" s="27">
        <f t="shared" si="1"/>
        <v>0</v>
      </c>
      <c r="L38" s="28">
        <f t="shared" si="2"/>
        <v>16597961.539999992</v>
      </c>
    </row>
    <row r="39" spans="2:14" ht="20.100000000000001" customHeight="1" x14ac:dyDescent="0.25">
      <c r="B39" s="25" t="s">
        <v>53</v>
      </c>
      <c r="C39" s="26">
        <v>122048043</v>
      </c>
      <c r="D39" s="26">
        <v>135269699</v>
      </c>
      <c r="E39" s="57">
        <v>135269699</v>
      </c>
      <c r="F39" s="57">
        <v>125705871.05999996</v>
      </c>
      <c r="G39" s="26">
        <v>97376539.209999993</v>
      </c>
      <c r="H39" s="26"/>
      <c r="I39" s="27"/>
      <c r="J39" s="27">
        <f t="shared" si="0"/>
        <v>0.71986956376682698</v>
      </c>
      <c r="K39" s="27">
        <f t="shared" si="1"/>
        <v>0</v>
      </c>
      <c r="L39" s="28">
        <f t="shared" si="2"/>
        <v>37893159.790000007</v>
      </c>
    </row>
    <row r="40" spans="2:14" ht="20.100000000000001" customHeight="1" x14ac:dyDescent="0.25">
      <c r="B40" s="25" t="s">
        <v>54</v>
      </c>
      <c r="C40" s="26">
        <v>322199115</v>
      </c>
      <c r="D40" s="26">
        <v>350705585</v>
      </c>
      <c r="E40" s="57">
        <v>350335464</v>
      </c>
      <c r="F40" s="57">
        <v>344350779.68999988</v>
      </c>
      <c r="G40" s="26">
        <v>249821623.58000001</v>
      </c>
      <c r="H40" s="26"/>
      <c r="I40" s="27"/>
      <c r="J40" s="27">
        <f t="shared" si="0"/>
        <v>0.71309259053488239</v>
      </c>
      <c r="K40" s="27">
        <f t="shared" si="1"/>
        <v>0</v>
      </c>
      <c r="L40" s="28">
        <f t="shared" si="2"/>
        <v>100883961.41999999</v>
      </c>
    </row>
    <row r="41" spans="2:14" ht="20.100000000000001" customHeight="1" x14ac:dyDescent="0.25">
      <c r="B41" s="25" t="s">
        <v>55</v>
      </c>
      <c r="C41" s="26">
        <v>390947568</v>
      </c>
      <c r="D41" s="26">
        <v>436159801</v>
      </c>
      <c r="E41" s="57">
        <v>435307886</v>
      </c>
      <c r="F41" s="57">
        <v>425138569.07999998</v>
      </c>
      <c r="G41" s="26">
        <v>313860004.78999978</v>
      </c>
      <c r="H41" s="26"/>
      <c r="I41" s="27"/>
      <c r="J41" s="27">
        <f t="shared" si="0"/>
        <v>0.72100693528442028</v>
      </c>
      <c r="K41" s="27">
        <f t="shared" si="1"/>
        <v>0</v>
      </c>
      <c r="L41" s="28">
        <f t="shared" si="2"/>
        <v>122299796.21000022</v>
      </c>
      <c r="N41" s="78"/>
    </row>
    <row r="42" spans="2:14" ht="20.100000000000001" customHeight="1" x14ac:dyDescent="0.25">
      <c r="B42" s="25" t="s">
        <v>56</v>
      </c>
      <c r="C42" s="26">
        <v>396520786</v>
      </c>
      <c r="D42" s="26">
        <v>431208438</v>
      </c>
      <c r="E42" s="57">
        <v>431163296</v>
      </c>
      <c r="F42" s="57">
        <v>425056113.79000008</v>
      </c>
      <c r="G42" s="26">
        <v>320292847.70999974</v>
      </c>
      <c r="H42" s="26"/>
      <c r="I42" s="27"/>
      <c r="J42" s="27">
        <f t="shared" si="0"/>
        <v>0.74285740618793239</v>
      </c>
      <c r="K42" s="27">
        <f t="shared" si="1"/>
        <v>0</v>
      </c>
      <c r="L42" s="28">
        <f t="shared" si="2"/>
        <v>110915590.29000026</v>
      </c>
    </row>
    <row r="43" spans="2:14" ht="20.100000000000001" customHeight="1" x14ac:dyDescent="0.25">
      <c r="B43" s="25" t="s">
        <v>57</v>
      </c>
      <c r="C43" s="26">
        <v>201544127</v>
      </c>
      <c r="D43" s="26">
        <v>238357823</v>
      </c>
      <c r="E43" s="57">
        <v>237990371</v>
      </c>
      <c r="F43" s="57">
        <v>231839465.36000004</v>
      </c>
      <c r="G43" s="26">
        <v>168351098.13999999</v>
      </c>
      <c r="H43" s="26"/>
      <c r="I43" s="27"/>
      <c r="J43" s="27">
        <f t="shared" si="0"/>
        <v>0.7073861746280482</v>
      </c>
      <c r="K43" s="27">
        <f t="shared" si="1"/>
        <v>0</v>
      </c>
      <c r="L43" s="28">
        <f t="shared" si="2"/>
        <v>70006724.860000014</v>
      </c>
    </row>
    <row r="44" spans="2:14" ht="20.100000000000001" customHeight="1" x14ac:dyDescent="0.25">
      <c r="B44" s="25" t="s">
        <v>59</v>
      </c>
      <c r="C44" s="26">
        <v>69644500</v>
      </c>
      <c r="D44" s="26">
        <v>48050787</v>
      </c>
      <c r="E44" s="57">
        <v>46381395</v>
      </c>
      <c r="F44" s="57">
        <v>38594287.390000001</v>
      </c>
      <c r="G44" s="26">
        <v>20799678.41</v>
      </c>
      <c r="H44" s="26"/>
      <c r="I44" s="27"/>
      <c r="J44" s="27">
        <f t="shared" ref="J44" si="3">IF(ISERROR(+G44/E44)=TRUE,0,++G44/E44)</f>
        <v>0.44844874566623105</v>
      </c>
      <c r="K44" s="27">
        <f t="shared" ref="K44" si="4">IF(ISERROR(+H44/E44)=TRUE,0,++H44/E44)</f>
        <v>0</v>
      </c>
      <c r="L44" s="28">
        <f t="shared" ref="L44" si="5">+D44-G44</f>
        <v>27251108.59</v>
      </c>
    </row>
    <row r="45" spans="2:14" ht="20.100000000000001" customHeight="1" x14ac:dyDescent="0.25">
      <c r="B45" s="25" t="s">
        <v>62</v>
      </c>
      <c r="C45" s="26">
        <v>140515998</v>
      </c>
      <c r="D45" s="26">
        <v>150865296</v>
      </c>
      <c r="E45" s="57">
        <v>150818453</v>
      </c>
      <c r="F45" s="57">
        <v>148078262.50999999</v>
      </c>
      <c r="G45" s="26">
        <v>118555854.68000004</v>
      </c>
      <c r="H45" s="26"/>
      <c r="I45" s="27"/>
      <c r="J45" s="27">
        <f t="shared" ref="J45" si="6">IF(ISERROR(+G45/E45)=TRUE,0,++G45/E45)</f>
        <v>0.78608321675332415</v>
      </c>
      <c r="K45" s="27">
        <f t="shared" ref="K45" si="7">IF(ISERROR(+H45/E45)=TRUE,0,++H45/E45)</f>
        <v>0</v>
      </c>
      <c r="L45" s="28">
        <f t="shared" ref="L45" si="8">+D45-G45</f>
        <v>32309441.319999963</v>
      </c>
    </row>
    <row r="46" spans="2:14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9300009649</v>
      </c>
      <c r="E46" s="53">
        <f t="shared" si="9"/>
        <v>9059897959</v>
      </c>
      <c r="F46" s="53">
        <f t="shared" si="9"/>
        <v>8840229958.8899994</v>
      </c>
      <c r="G46" s="53">
        <f t="shared" si="9"/>
        <v>6452118037.8499994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0.71216232975786864</v>
      </c>
      <c r="K46" s="54">
        <f>IF(ISERROR(+H46/E46)=TRUE,0,++H46/E46)</f>
        <v>0</v>
      </c>
      <c r="L46" s="55">
        <f>SUM(L13:L45)</f>
        <v>2847891611.1500015</v>
      </c>
    </row>
    <row r="47" spans="2:14" x14ac:dyDescent="0.2">
      <c r="B47" s="11" t="s">
        <v>64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SETIEMBRE
(4)</v>
      </c>
      <c r="H52" s="32" t="s">
        <v>15</v>
      </c>
      <c r="I52" s="80"/>
      <c r="J52" s="80"/>
      <c r="K52" s="80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9300.0096489999996</v>
      </c>
      <c r="E53" s="33">
        <f>+E46/$C$51</f>
        <v>9059.8979589999999</v>
      </c>
      <c r="F53" s="67">
        <f>+F46/$C$51</f>
        <v>8840.2299588899987</v>
      </c>
      <c r="G53" s="67">
        <f>+G46/$C$51</f>
        <v>6452.1180378499994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66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64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SETIEMBRE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E47" sqref="E4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66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53125658</v>
      </c>
      <c r="E46" s="64">
        <v>53114675</v>
      </c>
      <c r="F46" s="64">
        <v>50633073.450000003</v>
      </c>
      <c r="G46" s="43">
        <v>16188813.76</v>
      </c>
      <c r="H46" s="9"/>
      <c r="I46" s="13">
        <f>IF(ISERROR(+#REF!/E46)=TRUE,0,++#REF!/E46)</f>
        <v>0</v>
      </c>
      <c r="J46" s="13">
        <f t="shared" si="0"/>
        <v>0.30478984875648774</v>
      </c>
      <c r="K46" s="13">
        <f t="shared" si="1"/>
        <v>0</v>
      </c>
      <c r="L46" s="15">
        <f t="shared" si="2"/>
        <v>36936844.240000002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53125658</v>
      </c>
      <c r="E47" s="65">
        <f t="shared" si="15"/>
        <v>53114675</v>
      </c>
      <c r="F47" s="65">
        <f t="shared" si="15"/>
        <v>50633073.450000003</v>
      </c>
      <c r="G47" s="65">
        <f t="shared" si="15"/>
        <v>16188813.76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0.30478984875648774</v>
      </c>
      <c r="K47" s="54">
        <f>IF(ISERROR(+H47/E47)=TRUE,0,++H47/E47)</f>
        <v>0</v>
      </c>
      <c r="L47" s="55">
        <f>SUM(L13:L46)</f>
        <v>36936844.240000002</v>
      </c>
    </row>
    <row r="48" spans="2:12" x14ac:dyDescent="0.2">
      <c r="B48" s="11" t="s">
        <v>64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SETIEMBRE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53.125658000000001</v>
      </c>
      <c r="E54" s="39">
        <f t="shared" si="16"/>
        <v>53.114674999999998</v>
      </c>
      <c r="F54" s="39">
        <f t="shared" si="16"/>
        <v>50.633073450000005</v>
      </c>
      <c r="G54" s="39">
        <f t="shared" si="16"/>
        <v>16.188813759999999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7"/>
  <sheetViews>
    <sheetView showGridLines="0" zoomScale="130" zoomScaleNormal="130" workbookViewId="0">
      <selection activeCell="E43" sqref="E43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66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60</v>
      </c>
      <c r="C13" s="44">
        <v>531121</v>
      </c>
      <c r="D13" s="44">
        <v>2763734</v>
      </c>
      <c r="E13" s="60">
        <v>2722748</v>
      </c>
      <c r="F13" s="60">
        <v>2339776.9599999995</v>
      </c>
      <c r="G13" s="41">
        <v>1314613.8500000001</v>
      </c>
      <c r="H13" s="8"/>
      <c r="I13" s="12">
        <f>IF(ISERROR(+#REF!/E13)=TRUE,0,++#REF!/E13)</f>
        <v>0</v>
      </c>
      <c r="J13" s="12">
        <f>IF(ISERROR(+G13/E13)=TRUE,0,++G13/E13)</f>
        <v>0.48282611905325062</v>
      </c>
      <c r="K13" s="12">
        <f>IF(ISERROR(+H13/E13)=TRUE,0,++H13/E13)</f>
        <v>0</v>
      </c>
      <c r="L13" s="14">
        <f>+D13-G13</f>
        <v>1449120.15</v>
      </c>
    </row>
    <row r="14" spans="1:13" ht="20.100000000000001" customHeight="1" x14ac:dyDescent="0.25">
      <c r="B14" s="29" t="s">
        <v>61</v>
      </c>
      <c r="C14" s="45">
        <v>399990</v>
      </c>
      <c r="D14" s="45">
        <v>13154153</v>
      </c>
      <c r="E14" s="61">
        <v>12891657</v>
      </c>
      <c r="F14" s="61">
        <v>11650565.289999997</v>
      </c>
      <c r="G14" s="42">
        <v>8187312.6300000008</v>
      </c>
      <c r="H14" s="26"/>
      <c r="I14" s="27"/>
      <c r="J14" s="27">
        <f t="shared" ref="J14:J42" si="0">IF(ISERROR(+G14/E14)=TRUE,0,++G14/E14)</f>
        <v>0.63508613594047691</v>
      </c>
      <c r="K14" s="27">
        <f t="shared" ref="K14:K42" si="1">IF(ISERROR(+H14/E14)=TRUE,0,++H14/E14)</f>
        <v>0</v>
      </c>
      <c r="L14" s="28">
        <f t="shared" ref="L14:L42" si="2">+D14-G14</f>
        <v>4966840.3699999992</v>
      </c>
    </row>
    <row r="15" spans="1:13" ht="20.100000000000001" customHeight="1" x14ac:dyDescent="0.25">
      <c r="B15" s="29" t="s">
        <v>29</v>
      </c>
      <c r="C15" s="45">
        <v>1192571</v>
      </c>
      <c r="D15" s="45">
        <v>15966678</v>
      </c>
      <c r="E15" s="61">
        <v>15694952</v>
      </c>
      <c r="F15" s="61">
        <v>15248643.760000002</v>
      </c>
      <c r="G15" s="42">
        <v>10725218.720000001</v>
      </c>
      <c r="H15" s="26"/>
      <c r="I15" s="27"/>
      <c r="J15" s="27">
        <f t="shared" si="0"/>
        <v>0.6833546684309707</v>
      </c>
      <c r="K15" s="27">
        <f t="shared" si="1"/>
        <v>0</v>
      </c>
      <c r="L15" s="28">
        <f t="shared" si="2"/>
        <v>5241459.2799999993</v>
      </c>
    </row>
    <row r="16" spans="1:13" ht="20.100000000000001" customHeight="1" x14ac:dyDescent="0.25">
      <c r="B16" s="29" t="s">
        <v>30</v>
      </c>
      <c r="C16" s="45">
        <v>236367</v>
      </c>
      <c r="D16" s="45">
        <v>3748836</v>
      </c>
      <c r="E16" s="61">
        <v>3581575</v>
      </c>
      <c r="F16" s="61">
        <v>3302965.4499999997</v>
      </c>
      <c r="G16" s="42">
        <v>2418105.04</v>
      </c>
      <c r="H16" s="26"/>
      <c r="I16" s="27"/>
      <c r="J16" s="27">
        <f t="shared" si="0"/>
        <v>0.6751513063386918</v>
      </c>
      <c r="K16" s="27">
        <f t="shared" si="1"/>
        <v>0</v>
      </c>
      <c r="L16" s="28">
        <f t="shared" si="2"/>
        <v>1330730.96</v>
      </c>
    </row>
    <row r="17" spans="2:12" ht="20.100000000000001" customHeight="1" x14ac:dyDescent="0.25">
      <c r="B17" s="29" t="s">
        <v>31</v>
      </c>
      <c r="C17" s="45">
        <v>1444837</v>
      </c>
      <c r="D17" s="45">
        <v>49149613</v>
      </c>
      <c r="E17" s="61">
        <v>47022316</v>
      </c>
      <c r="F17" s="61">
        <v>45137891.920000009</v>
      </c>
      <c r="G17" s="42">
        <v>30596015.999999996</v>
      </c>
      <c r="H17" s="26"/>
      <c r="I17" s="27"/>
      <c r="J17" s="27">
        <f t="shared" si="0"/>
        <v>0.6506701201191365</v>
      </c>
      <c r="K17" s="27">
        <f t="shared" si="1"/>
        <v>0</v>
      </c>
      <c r="L17" s="28">
        <f t="shared" si="2"/>
        <v>18553597.000000004</v>
      </c>
    </row>
    <row r="18" spans="2:12" ht="20.100000000000001" customHeight="1" x14ac:dyDescent="0.25">
      <c r="B18" s="29" t="s">
        <v>32</v>
      </c>
      <c r="C18" s="45">
        <v>124957</v>
      </c>
      <c r="D18" s="45">
        <v>30164788</v>
      </c>
      <c r="E18" s="61">
        <v>28888666</v>
      </c>
      <c r="F18" s="61">
        <v>26954780.659999996</v>
      </c>
      <c r="G18" s="42">
        <v>18810350.900000006</v>
      </c>
      <c r="H18" s="26"/>
      <c r="I18" s="27"/>
      <c r="J18" s="27">
        <f t="shared" si="0"/>
        <v>0.65113255489194299</v>
      </c>
      <c r="K18" s="27">
        <f t="shared" si="1"/>
        <v>0</v>
      </c>
      <c r="L18" s="28">
        <f t="shared" si="2"/>
        <v>11354437.099999994</v>
      </c>
    </row>
    <row r="19" spans="2:12" ht="20.100000000000001" customHeight="1" x14ac:dyDescent="0.25">
      <c r="B19" s="29" t="s">
        <v>33</v>
      </c>
      <c r="C19" s="45">
        <v>1145140</v>
      </c>
      <c r="D19" s="45">
        <v>40306532</v>
      </c>
      <c r="E19" s="61">
        <v>40101037</v>
      </c>
      <c r="F19" s="61">
        <v>38352907.550000004</v>
      </c>
      <c r="G19" s="42">
        <v>26072375.499999996</v>
      </c>
      <c r="H19" s="26"/>
      <c r="I19" s="27"/>
      <c r="J19" s="27">
        <f t="shared" si="0"/>
        <v>0.65016711413223549</v>
      </c>
      <c r="K19" s="27">
        <f t="shared" si="1"/>
        <v>0</v>
      </c>
      <c r="L19" s="28">
        <f t="shared" si="2"/>
        <v>14234156.500000004</v>
      </c>
    </row>
    <row r="20" spans="2:12" ht="20.100000000000001" customHeight="1" x14ac:dyDescent="0.25">
      <c r="B20" s="29" t="s">
        <v>34</v>
      </c>
      <c r="C20" s="45">
        <v>443159</v>
      </c>
      <c r="D20" s="45">
        <v>6521433</v>
      </c>
      <c r="E20" s="61">
        <v>6521433</v>
      </c>
      <c r="F20" s="61">
        <v>5041575.6800000016</v>
      </c>
      <c r="G20" s="42">
        <v>3407402.85</v>
      </c>
      <c r="H20" s="26"/>
      <c r="I20" s="27"/>
      <c r="J20" s="27">
        <f t="shared" si="0"/>
        <v>0.52249296281967472</v>
      </c>
      <c r="K20" s="27">
        <f t="shared" si="1"/>
        <v>0</v>
      </c>
      <c r="L20" s="28">
        <f t="shared" si="2"/>
        <v>3114030.15</v>
      </c>
    </row>
    <row r="21" spans="2:12" ht="20.100000000000001" customHeight="1" x14ac:dyDescent="0.25">
      <c r="B21" s="29" t="s">
        <v>35</v>
      </c>
      <c r="C21" s="45">
        <v>502232</v>
      </c>
      <c r="D21" s="45">
        <v>11816608</v>
      </c>
      <c r="E21" s="61">
        <v>11530520</v>
      </c>
      <c r="F21" s="61">
        <v>10795100.24</v>
      </c>
      <c r="G21" s="42">
        <v>6668380.0599999987</v>
      </c>
      <c r="H21" s="26"/>
      <c r="I21" s="27"/>
      <c r="J21" s="27">
        <f t="shared" si="0"/>
        <v>0.57832431321397459</v>
      </c>
      <c r="K21" s="27">
        <f t="shared" si="1"/>
        <v>0</v>
      </c>
      <c r="L21" s="28">
        <f t="shared" si="2"/>
        <v>5148227.9400000013</v>
      </c>
    </row>
    <row r="22" spans="2:12" ht="20.100000000000001" customHeight="1" x14ac:dyDescent="0.25">
      <c r="B22" s="29" t="s">
        <v>36</v>
      </c>
      <c r="C22" s="45">
        <v>435424</v>
      </c>
      <c r="D22" s="45">
        <v>56837309</v>
      </c>
      <c r="E22" s="61">
        <v>56837309</v>
      </c>
      <c r="F22" s="61">
        <v>55207855.549999997</v>
      </c>
      <c r="G22" s="42">
        <v>43122560.969999991</v>
      </c>
      <c r="H22" s="26"/>
      <c r="I22" s="27"/>
      <c r="J22" s="27">
        <f t="shared" si="0"/>
        <v>0.75870166495743119</v>
      </c>
      <c r="K22" s="27">
        <f t="shared" si="1"/>
        <v>0</v>
      </c>
      <c r="L22" s="28">
        <f t="shared" si="2"/>
        <v>13714748.030000009</v>
      </c>
    </row>
    <row r="23" spans="2:12" ht="20.100000000000001" customHeight="1" x14ac:dyDescent="0.25">
      <c r="B23" s="29" t="s">
        <v>37</v>
      </c>
      <c r="C23" s="45">
        <v>1303553</v>
      </c>
      <c r="D23" s="45">
        <v>44735143</v>
      </c>
      <c r="E23" s="61">
        <v>44276148</v>
      </c>
      <c r="F23" s="61">
        <v>41958630.500000022</v>
      </c>
      <c r="G23" s="42">
        <v>28806447.939999998</v>
      </c>
      <c r="H23" s="26"/>
      <c r="I23" s="27"/>
      <c r="J23" s="27">
        <f t="shared" si="0"/>
        <v>0.65060871916861418</v>
      </c>
      <c r="K23" s="27">
        <f t="shared" si="1"/>
        <v>0</v>
      </c>
      <c r="L23" s="28">
        <f t="shared" si="2"/>
        <v>15928695.060000002</v>
      </c>
    </row>
    <row r="24" spans="2:12" ht="20.100000000000001" customHeight="1" x14ac:dyDescent="0.25">
      <c r="B24" s="29" t="s">
        <v>38</v>
      </c>
      <c r="C24" s="45">
        <v>990022</v>
      </c>
      <c r="D24" s="45">
        <v>50217892</v>
      </c>
      <c r="E24" s="61">
        <v>47646157</v>
      </c>
      <c r="F24" s="61">
        <v>44285517.980000019</v>
      </c>
      <c r="G24" s="42">
        <v>26505553.189999994</v>
      </c>
      <c r="H24" s="26"/>
      <c r="I24" s="27"/>
      <c r="J24" s="27">
        <f t="shared" si="0"/>
        <v>0.5562999171160854</v>
      </c>
      <c r="K24" s="27">
        <f t="shared" si="1"/>
        <v>0</v>
      </c>
      <c r="L24" s="28">
        <f t="shared" si="2"/>
        <v>23712338.810000006</v>
      </c>
    </row>
    <row r="25" spans="2:12" ht="20.100000000000001" customHeight="1" x14ac:dyDescent="0.25">
      <c r="B25" s="29" t="s">
        <v>39</v>
      </c>
      <c r="C25" s="45">
        <v>664466</v>
      </c>
      <c r="D25" s="45">
        <v>52718925</v>
      </c>
      <c r="E25" s="61">
        <v>51693459</v>
      </c>
      <c r="F25" s="61">
        <v>47273825.509999983</v>
      </c>
      <c r="G25" s="42">
        <v>32999184.269999996</v>
      </c>
      <c r="H25" s="26"/>
      <c r="I25" s="27"/>
      <c r="J25" s="27">
        <f t="shared" si="0"/>
        <v>0.63836285882900579</v>
      </c>
      <c r="K25" s="27">
        <f t="shared" si="1"/>
        <v>0</v>
      </c>
      <c r="L25" s="28">
        <f t="shared" si="2"/>
        <v>19719740.730000004</v>
      </c>
    </row>
    <row r="26" spans="2:12" ht="20.100000000000001" customHeight="1" x14ac:dyDescent="0.25">
      <c r="B26" s="29" t="s">
        <v>40</v>
      </c>
      <c r="C26" s="45">
        <v>478307</v>
      </c>
      <c r="D26" s="45">
        <v>15538056</v>
      </c>
      <c r="E26" s="61">
        <v>15537176</v>
      </c>
      <c r="F26" s="61">
        <v>15308572.57</v>
      </c>
      <c r="G26" s="42">
        <v>11159058.969999997</v>
      </c>
      <c r="H26" s="26"/>
      <c r="I26" s="27"/>
      <c r="J26" s="27">
        <f t="shared" si="0"/>
        <v>0.71821668043150166</v>
      </c>
      <c r="K26" s="27">
        <f t="shared" si="1"/>
        <v>0</v>
      </c>
      <c r="L26" s="28">
        <f t="shared" si="2"/>
        <v>4378997.0300000031</v>
      </c>
    </row>
    <row r="27" spans="2:12" ht="20.100000000000001" customHeight="1" x14ac:dyDescent="0.25">
      <c r="B27" s="29" t="s">
        <v>41</v>
      </c>
      <c r="C27" s="45">
        <v>428965</v>
      </c>
      <c r="D27" s="45">
        <v>11723566</v>
      </c>
      <c r="E27" s="61">
        <v>11491968</v>
      </c>
      <c r="F27" s="61">
        <v>11095173.610000001</v>
      </c>
      <c r="G27" s="42">
        <v>8257239.4699999988</v>
      </c>
      <c r="H27" s="26"/>
      <c r="I27" s="27"/>
      <c r="J27" s="27">
        <f t="shared" si="0"/>
        <v>0.71852266469937953</v>
      </c>
      <c r="K27" s="27">
        <f t="shared" si="1"/>
        <v>0</v>
      </c>
      <c r="L27" s="28">
        <f t="shared" si="2"/>
        <v>3466326.5300000012</v>
      </c>
    </row>
    <row r="28" spans="2:12" ht="20.100000000000001" customHeight="1" x14ac:dyDescent="0.25">
      <c r="B28" s="29" t="s">
        <v>42</v>
      </c>
      <c r="C28" s="45">
        <v>77005</v>
      </c>
      <c r="D28" s="45">
        <v>6366868</v>
      </c>
      <c r="E28" s="61">
        <v>6364948</v>
      </c>
      <c r="F28" s="61">
        <v>5890936.8099999996</v>
      </c>
      <c r="G28" s="42">
        <v>3951897.2799999993</v>
      </c>
      <c r="H28" s="26"/>
      <c r="I28" s="27"/>
      <c r="J28" s="27">
        <f t="shared" si="0"/>
        <v>0.62088445655801106</v>
      </c>
      <c r="K28" s="27">
        <f t="shared" si="1"/>
        <v>0</v>
      </c>
      <c r="L28" s="28">
        <f t="shared" si="2"/>
        <v>2414970.7200000007</v>
      </c>
    </row>
    <row r="29" spans="2:12" ht="20.100000000000001" customHeight="1" x14ac:dyDescent="0.25">
      <c r="B29" s="29" t="s">
        <v>43</v>
      </c>
      <c r="C29" s="45">
        <v>65454</v>
      </c>
      <c r="D29" s="45">
        <v>3076129</v>
      </c>
      <c r="E29" s="61">
        <v>3060493</v>
      </c>
      <c r="F29" s="61">
        <v>2909049.1300000004</v>
      </c>
      <c r="G29" s="42">
        <v>2224703.71</v>
      </c>
      <c r="H29" s="26"/>
      <c r="I29" s="27"/>
      <c r="J29" s="27">
        <f t="shared" si="0"/>
        <v>0.72691024289223993</v>
      </c>
      <c r="K29" s="27">
        <f t="shared" si="1"/>
        <v>0</v>
      </c>
      <c r="L29" s="28">
        <f t="shared" si="2"/>
        <v>851425.29</v>
      </c>
    </row>
    <row r="30" spans="2:12" ht="20.100000000000001" customHeight="1" x14ac:dyDescent="0.25">
      <c r="B30" s="29" t="s">
        <v>44</v>
      </c>
      <c r="C30" s="45">
        <v>378742</v>
      </c>
      <c r="D30" s="45">
        <v>24002556</v>
      </c>
      <c r="E30" s="61">
        <v>22669807</v>
      </c>
      <c r="F30" s="61">
        <v>20897445.419999998</v>
      </c>
      <c r="G30" s="42">
        <v>14492849.530000001</v>
      </c>
      <c r="H30" s="26"/>
      <c r="I30" s="27"/>
      <c r="J30" s="27">
        <f t="shared" si="0"/>
        <v>0.63930184893060626</v>
      </c>
      <c r="K30" s="27">
        <f t="shared" si="1"/>
        <v>0</v>
      </c>
      <c r="L30" s="28">
        <f t="shared" si="2"/>
        <v>9509706.4699999988</v>
      </c>
    </row>
    <row r="31" spans="2:12" ht="20.100000000000001" customHeight="1" x14ac:dyDescent="0.25">
      <c r="B31" s="29" t="s">
        <v>45</v>
      </c>
      <c r="C31" s="45">
        <v>330849</v>
      </c>
      <c r="D31" s="45">
        <v>7216622</v>
      </c>
      <c r="E31" s="61">
        <v>6938489</v>
      </c>
      <c r="F31" s="61">
        <v>6767324.0100000007</v>
      </c>
      <c r="G31" s="42">
        <v>4096450.62</v>
      </c>
      <c r="H31" s="26"/>
      <c r="I31" s="27"/>
      <c r="J31" s="27">
        <f t="shared" ref="J31" si="3">IF(ISERROR(+G31/E31)=TRUE,0,++G31/E31)</f>
        <v>0.59039520275956336</v>
      </c>
      <c r="K31" s="27">
        <f t="shared" ref="K31" si="4">IF(ISERROR(+H31/E31)=TRUE,0,++H31/E31)</f>
        <v>0</v>
      </c>
      <c r="L31" s="28">
        <f t="shared" ref="L31" si="5">+D31-G31</f>
        <v>3120171.38</v>
      </c>
    </row>
    <row r="32" spans="2:12" ht="20.100000000000001" customHeight="1" x14ac:dyDescent="0.25">
      <c r="B32" s="29" t="s">
        <v>46</v>
      </c>
      <c r="C32" s="45">
        <v>113263</v>
      </c>
      <c r="D32" s="45">
        <v>5046289</v>
      </c>
      <c r="E32" s="61">
        <v>5046289</v>
      </c>
      <c r="F32" s="61">
        <v>4963450.7699999996</v>
      </c>
      <c r="G32" s="42">
        <v>4273542.7699999996</v>
      </c>
      <c r="H32" s="26"/>
      <c r="I32" s="27"/>
      <c r="J32" s="27">
        <f t="shared" si="0"/>
        <v>0.84686841558222281</v>
      </c>
      <c r="K32" s="27">
        <f t="shared" si="1"/>
        <v>0</v>
      </c>
      <c r="L32" s="28">
        <f t="shared" si="2"/>
        <v>772746.23000000045</v>
      </c>
    </row>
    <row r="33" spans="2:12" ht="20.100000000000001" customHeight="1" x14ac:dyDescent="0.25">
      <c r="B33" s="29" t="s">
        <v>47</v>
      </c>
      <c r="C33" s="45">
        <v>323140</v>
      </c>
      <c r="D33" s="45">
        <v>13222222</v>
      </c>
      <c r="E33" s="61">
        <v>13222222</v>
      </c>
      <c r="F33" s="61">
        <v>13166569.68</v>
      </c>
      <c r="G33" s="42">
        <v>9758832.8899999987</v>
      </c>
      <c r="H33" s="26"/>
      <c r="I33" s="27"/>
      <c r="J33" s="27">
        <f t="shared" si="0"/>
        <v>0.7380630040850924</v>
      </c>
      <c r="K33" s="27">
        <f t="shared" si="1"/>
        <v>0</v>
      </c>
      <c r="L33" s="28">
        <f t="shared" si="2"/>
        <v>3463389.1100000013</v>
      </c>
    </row>
    <row r="34" spans="2:12" ht="20.100000000000001" customHeight="1" x14ac:dyDescent="0.25">
      <c r="B34" s="29" t="s">
        <v>50</v>
      </c>
      <c r="C34" s="45">
        <v>0</v>
      </c>
      <c r="D34" s="45">
        <v>7157741</v>
      </c>
      <c r="E34" s="61">
        <v>4627961</v>
      </c>
      <c r="F34" s="61">
        <v>17387.75</v>
      </c>
      <c r="G34" s="42">
        <v>17387.75</v>
      </c>
      <c r="H34" s="26"/>
      <c r="I34" s="27"/>
      <c r="J34" s="27">
        <f t="shared" si="0"/>
        <v>3.7571081519485578E-3</v>
      </c>
      <c r="K34" s="27">
        <f t="shared" si="1"/>
        <v>0</v>
      </c>
      <c r="L34" s="28">
        <f t="shared" si="2"/>
        <v>7140353.25</v>
      </c>
    </row>
    <row r="35" spans="2:12" ht="20.100000000000001" customHeight="1" x14ac:dyDescent="0.25">
      <c r="B35" s="29" t="s">
        <v>51</v>
      </c>
      <c r="C35" s="45">
        <v>1764266</v>
      </c>
      <c r="D35" s="45">
        <v>80084734</v>
      </c>
      <c r="E35" s="61">
        <v>72884899</v>
      </c>
      <c r="F35" s="61">
        <v>66372482.519999988</v>
      </c>
      <c r="G35" s="42">
        <v>46104955.18999999</v>
      </c>
      <c r="H35" s="26"/>
      <c r="I35" s="27"/>
      <c r="J35" s="27">
        <f t="shared" si="0"/>
        <v>0.63257212155840392</v>
      </c>
      <c r="K35" s="27">
        <f t="shared" si="1"/>
        <v>0</v>
      </c>
      <c r="L35" s="28">
        <f t="shared" si="2"/>
        <v>33979778.81000001</v>
      </c>
    </row>
    <row r="36" spans="2:12" ht="20.100000000000001" customHeight="1" x14ac:dyDescent="0.25">
      <c r="B36" s="29" t="s">
        <v>52</v>
      </c>
      <c r="C36" s="45">
        <v>88503</v>
      </c>
      <c r="D36" s="45">
        <v>2892137</v>
      </c>
      <c r="E36" s="61">
        <v>2892075</v>
      </c>
      <c r="F36" s="61">
        <v>2733145.9000000008</v>
      </c>
      <c r="G36" s="42">
        <v>2219689.12</v>
      </c>
      <c r="H36" s="26"/>
      <c r="I36" s="27"/>
      <c r="J36" s="27">
        <f t="shared" si="0"/>
        <v>0.7675074539906469</v>
      </c>
      <c r="K36" s="27">
        <f t="shared" si="1"/>
        <v>0</v>
      </c>
      <c r="L36" s="28">
        <f t="shared" si="2"/>
        <v>672447.87999999989</v>
      </c>
    </row>
    <row r="37" spans="2:12" ht="20.100000000000001" customHeight="1" x14ac:dyDescent="0.25">
      <c r="B37" s="29" t="s">
        <v>53</v>
      </c>
      <c r="C37" s="45">
        <v>3601773</v>
      </c>
      <c r="D37" s="45">
        <v>44778230</v>
      </c>
      <c r="E37" s="61">
        <v>43720822</v>
      </c>
      <c r="F37" s="61">
        <v>41589715.569999978</v>
      </c>
      <c r="G37" s="42">
        <v>30525478.709999993</v>
      </c>
      <c r="H37" s="26"/>
      <c r="I37" s="27"/>
      <c r="J37" s="27">
        <f t="shared" si="0"/>
        <v>0.69819086910122585</v>
      </c>
      <c r="K37" s="27">
        <f t="shared" si="1"/>
        <v>0</v>
      </c>
      <c r="L37" s="28">
        <f t="shared" si="2"/>
        <v>14252751.290000007</v>
      </c>
    </row>
    <row r="38" spans="2:12" ht="20.100000000000001" customHeight="1" x14ac:dyDescent="0.25">
      <c r="B38" s="29" t="s">
        <v>54</v>
      </c>
      <c r="C38" s="45">
        <v>7249818</v>
      </c>
      <c r="D38" s="45">
        <v>34132502</v>
      </c>
      <c r="E38" s="61">
        <v>34132502</v>
      </c>
      <c r="F38" s="61">
        <v>32406691.870000008</v>
      </c>
      <c r="G38" s="42">
        <v>21457904.849999994</v>
      </c>
      <c r="H38" s="26"/>
      <c r="I38" s="27"/>
      <c r="J38" s="27">
        <f t="shared" si="0"/>
        <v>0.62866486757988016</v>
      </c>
      <c r="K38" s="27">
        <f t="shared" si="1"/>
        <v>0</v>
      </c>
      <c r="L38" s="28">
        <f t="shared" si="2"/>
        <v>12674597.150000006</v>
      </c>
    </row>
    <row r="39" spans="2:12" ht="20.100000000000001" customHeight="1" x14ac:dyDescent="0.25">
      <c r="B39" s="29" t="s">
        <v>55</v>
      </c>
      <c r="C39" s="45">
        <v>6293834</v>
      </c>
      <c r="D39" s="45">
        <v>39357233</v>
      </c>
      <c r="E39" s="61">
        <v>36545175</v>
      </c>
      <c r="F39" s="61">
        <v>30734518.499999989</v>
      </c>
      <c r="G39" s="42">
        <v>18764183.319999989</v>
      </c>
      <c r="H39" s="26"/>
      <c r="I39" s="27"/>
      <c r="J39" s="27">
        <f t="shared" ref="J39:J41" si="6">IF(ISERROR(+G39/E39)=TRUE,0,++G39/E39)</f>
        <v>0.51345172981111709</v>
      </c>
      <c r="K39" s="27">
        <f t="shared" ref="K39:K41" si="7">IF(ISERROR(+H39/E39)=TRUE,0,++H39/E39)</f>
        <v>0</v>
      </c>
      <c r="L39" s="28">
        <f t="shared" ref="L39:L41" si="8">+D39-G39</f>
        <v>20593049.680000011</v>
      </c>
    </row>
    <row r="40" spans="2:12" ht="20.100000000000001" customHeight="1" x14ac:dyDescent="0.25">
      <c r="B40" s="29" t="s">
        <v>56</v>
      </c>
      <c r="C40" s="45">
        <v>9101376</v>
      </c>
      <c r="D40" s="45">
        <v>40647532</v>
      </c>
      <c r="E40" s="61">
        <v>40647532</v>
      </c>
      <c r="F40" s="61">
        <v>39418846.280000001</v>
      </c>
      <c r="G40" s="42">
        <v>29339846.009999994</v>
      </c>
      <c r="H40" s="26"/>
      <c r="I40" s="27"/>
      <c r="J40" s="27">
        <f t="shared" si="6"/>
        <v>0.72181125314078098</v>
      </c>
      <c r="K40" s="27">
        <f t="shared" si="7"/>
        <v>0</v>
      </c>
      <c r="L40" s="28">
        <f t="shared" si="8"/>
        <v>11307685.990000006</v>
      </c>
    </row>
    <row r="41" spans="2:12" ht="20.100000000000001" customHeight="1" x14ac:dyDescent="0.25">
      <c r="B41" s="29" t="s">
        <v>57</v>
      </c>
      <c r="C41" s="45">
        <v>5905325</v>
      </c>
      <c r="D41" s="45">
        <v>14185468</v>
      </c>
      <c r="E41" s="61">
        <v>13565608</v>
      </c>
      <c r="F41" s="61">
        <v>12103237.24</v>
      </c>
      <c r="G41" s="42">
        <v>9275056.1600000001</v>
      </c>
      <c r="H41" s="26"/>
      <c r="I41" s="27"/>
      <c r="J41" s="27">
        <f t="shared" si="6"/>
        <v>0.68371842677453165</v>
      </c>
      <c r="K41" s="27">
        <f t="shared" si="7"/>
        <v>0</v>
      </c>
      <c r="L41" s="28">
        <f t="shared" si="8"/>
        <v>4910411.84</v>
      </c>
    </row>
    <row r="42" spans="2:12" ht="20.100000000000001" customHeight="1" x14ac:dyDescent="0.25">
      <c r="B42" s="29" t="s">
        <v>62</v>
      </c>
      <c r="C42" s="45">
        <v>701673</v>
      </c>
      <c r="D42" s="45">
        <v>22034615</v>
      </c>
      <c r="E42" s="61">
        <v>21232615</v>
      </c>
      <c r="F42" s="61">
        <v>20556183.670000009</v>
      </c>
      <c r="G42" s="42">
        <v>13493084.930000002</v>
      </c>
      <c r="H42" s="26"/>
      <c r="I42" s="27"/>
      <c r="J42" s="27">
        <f t="shared" si="0"/>
        <v>0.63548860703215315</v>
      </c>
      <c r="K42" s="27">
        <f t="shared" si="1"/>
        <v>0</v>
      </c>
      <c r="L42" s="28">
        <f t="shared" si="2"/>
        <v>8541530.0699999984</v>
      </c>
    </row>
    <row r="43" spans="2:12" ht="23.25" customHeight="1" x14ac:dyDescent="0.25">
      <c r="B43" s="52" t="s">
        <v>4</v>
      </c>
      <c r="C43" s="65">
        <f t="shared" ref="C43:H43" si="9">SUM(C13:C42)</f>
        <v>46316132</v>
      </c>
      <c r="D43" s="65">
        <f t="shared" si="9"/>
        <v>749564144</v>
      </c>
      <c r="E43" s="65">
        <f t="shared" si="9"/>
        <v>723988558</v>
      </c>
      <c r="F43" s="65">
        <f t="shared" si="9"/>
        <v>674480768.3499999</v>
      </c>
      <c r="G43" s="65">
        <f t="shared" si="9"/>
        <v>469045683.19999999</v>
      </c>
      <c r="H43" s="53">
        <f t="shared" si="9"/>
        <v>0</v>
      </c>
      <c r="I43" s="54">
        <f>IF(ISERROR(+#REF!/E43)=TRUE,0,++#REF!/E43)</f>
        <v>0</v>
      </c>
      <c r="J43" s="54">
        <f>IF(ISERROR(+G43/E43)=TRUE,0,++G43/E43)</f>
        <v>0.64786339233830814</v>
      </c>
      <c r="K43" s="54">
        <f>IF(ISERROR(+H43/E43)=TRUE,0,++H43/E43)</f>
        <v>0</v>
      </c>
      <c r="L43" s="55">
        <f>SUM(L13:L42)</f>
        <v>280518460.80000007</v>
      </c>
    </row>
    <row r="44" spans="2:12" x14ac:dyDescent="0.2">
      <c r="B44" s="11" t="s">
        <v>64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SETIEMBRE
(4)</v>
      </c>
      <c r="K49" s="23"/>
    </row>
    <row r="50" spans="2:11" s="22" customFormat="1" x14ac:dyDescent="0.25">
      <c r="B50" s="22" t="s">
        <v>24</v>
      </c>
      <c r="C50" s="66">
        <f>+C43/$C$48</f>
        <v>46.316132000000003</v>
      </c>
      <c r="D50" s="40">
        <f>+D43/$C$48</f>
        <v>749.56414400000006</v>
      </c>
      <c r="E50" s="40">
        <f>+E43/$C$48</f>
        <v>723.98855800000001</v>
      </c>
      <c r="F50" s="40">
        <f>+F43/$C$48</f>
        <v>674.48076834999995</v>
      </c>
      <c r="G50" s="40">
        <f>+G43/$C$48</f>
        <v>469.04568319999998</v>
      </c>
      <c r="H50" s="22">
        <v>1373981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5072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3078714.9799999995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66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46.5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54</v>
      </c>
      <c r="C13" s="18">
        <v>59561</v>
      </c>
      <c r="D13" s="18">
        <v>428959</v>
      </c>
      <c r="E13" s="76">
        <v>428959</v>
      </c>
      <c r="F13" s="73">
        <v>315280.41000000003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428959</v>
      </c>
    </row>
    <row r="14" spans="1:13" ht="20.100000000000001" customHeight="1" x14ac:dyDescent="0.25">
      <c r="B14" s="16" t="s">
        <v>55</v>
      </c>
      <c r="C14" s="19">
        <v>12790</v>
      </c>
      <c r="D14" s="19">
        <v>547905</v>
      </c>
      <c r="E14" s="59">
        <v>547905</v>
      </c>
      <c r="F14" s="59">
        <v>206228.96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547905</v>
      </c>
    </row>
    <row r="15" spans="1:13" ht="20.100000000000001" customHeight="1" x14ac:dyDescent="0.25">
      <c r="B15" s="16" t="s">
        <v>56</v>
      </c>
      <c r="C15" s="19">
        <v>168616</v>
      </c>
      <c r="D15" s="19">
        <v>597240</v>
      </c>
      <c r="E15" s="59">
        <v>597240</v>
      </c>
      <c r="F15" s="59">
        <v>377964.61</v>
      </c>
      <c r="G15" s="9">
        <v>36600</v>
      </c>
      <c r="H15" s="9"/>
      <c r="I15" s="13">
        <f>IF(ISERROR(+#REF!/E15)=TRUE,0,++#REF!/E15)</f>
        <v>0</v>
      </c>
      <c r="J15" s="13">
        <f>IF(ISERROR(+G15/E15)=TRUE,0,++G15/E15)</f>
        <v>6.1281896724934698E-2</v>
      </c>
      <c r="K15" s="13">
        <f>IF(ISERROR(+H15/E15)=TRUE,0,++H15/E15)</f>
        <v>0</v>
      </c>
      <c r="L15" s="15">
        <f>+D15-G15</f>
        <v>560640</v>
      </c>
    </row>
    <row r="16" spans="1:13" ht="20.100000000000001" customHeight="1" x14ac:dyDescent="0.25">
      <c r="B16" s="68" t="s">
        <v>57</v>
      </c>
      <c r="C16" s="69">
        <v>161492</v>
      </c>
      <c r="D16" s="69">
        <v>689919</v>
      </c>
      <c r="E16" s="74">
        <v>689919</v>
      </c>
      <c r="F16" s="74">
        <v>335575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689919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2264023</v>
      </c>
      <c r="E17" s="65">
        <f t="shared" si="0"/>
        <v>2264023</v>
      </c>
      <c r="F17" s="65">
        <f t="shared" si="0"/>
        <v>1235048.98</v>
      </c>
      <c r="G17" s="65">
        <f t="shared" si="0"/>
        <v>36600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1.6165913508829195E-2</v>
      </c>
      <c r="K17" s="54">
        <f>IF(ISERROR(+H17/E17)=TRUE,0,++H17/E17)</f>
        <v>0</v>
      </c>
      <c r="L17" s="55">
        <f>SUM(L13:L16)</f>
        <v>2227423</v>
      </c>
    </row>
    <row r="18" spans="2:12" x14ac:dyDescent="0.2">
      <c r="B18" s="11" t="s">
        <v>64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SETIEMBRE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2.2640229999999999</v>
      </c>
      <c r="E24" s="40">
        <f>+E17/$C$22</f>
        <v>2.2640229999999999</v>
      </c>
      <c r="F24" s="40">
        <f>+F17/$C$22</f>
        <v>1.23504898</v>
      </c>
      <c r="G24" s="40">
        <f>+G17/$C$22</f>
        <v>3.6600000000000001E-2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2024-12-05T14:57:03Z</dcterms:modified>
</cp:coreProperties>
</file>