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ICENTE\Downloads\TRASLADO ARCHIVOS USB\ARCHIVOS PARA EL PORTAL WEB DE TRANSPARENCIA\10. MES DE OCTUBRE\"/>
    </mc:Choice>
  </mc:AlternateContent>
  <bookViews>
    <workbookView xWindow="0" yWindow="0" windowWidth="38400" windowHeight="17445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RO!$B$11:$L$45</definedName>
    <definedName name="_xlnm.Print_Area" localSheetId="3">DYT!$B$2:$L$45</definedName>
    <definedName name="_xlnm.Print_Area" localSheetId="4">RD!$B$2:$L$19</definedName>
    <definedName name="_xlnm.Print_Area" localSheetId="1">RDR!$B$2:$L$48</definedName>
    <definedName name="_xlnm.Print_Area" localSheetId="0">RO!$B$2:$L$48</definedName>
    <definedName name="_xlnm.Print_Area" localSheetId="2">ROOC!$B$2:$L$49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1" i="6" l="1"/>
  <c r="K31" i="6"/>
  <c r="J31" i="6"/>
  <c r="L45" i="1" l="1"/>
  <c r="K45" i="1"/>
  <c r="J45" i="1"/>
  <c r="C46" i="1"/>
  <c r="D46" i="1"/>
  <c r="L16" i="5" l="1"/>
  <c r="J16" i="5"/>
  <c r="C47" i="5"/>
  <c r="D47" i="5"/>
  <c r="L44" i="5"/>
  <c r="K44" i="5"/>
  <c r="J44" i="5"/>
  <c r="L43" i="4"/>
  <c r="K43" i="4"/>
  <c r="J43" i="4"/>
  <c r="L37" i="6" l="1"/>
  <c r="L17" i="5" l="1"/>
  <c r="K17" i="5"/>
  <c r="J17" i="5"/>
  <c r="E47" i="5" l="1"/>
  <c r="L20" i="5"/>
  <c r="K20" i="5"/>
  <c r="J20" i="5"/>
  <c r="L42" i="5" l="1"/>
  <c r="K42" i="5"/>
  <c r="J42" i="5"/>
  <c r="L41" i="5"/>
  <c r="K41" i="5"/>
  <c r="J41" i="5"/>
  <c r="J37" i="6" l="1"/>
  <c r="K37" i="6"/>
  <c r="L46" i="5" l="1"/>
  <c r="L45" i="5"/>
  <c r="L43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19" i="5"/>
  <c r="L18" i="5"/>
  <c r="L15" i="5"/>
  <c r="L14" i="5"/>
  <c r="K14" i="5"/>
  <c r="J14" i="5"/>
  <c r="K15" i="5" l="1"/>
  <c r="J15" i="5"/>
  <c r="L44" i="1"/>
  <c r="K44" i="1"/>
  <c r="J44" i="1"/>
  <c r="J18" i="5" l="1"/>
  <c r="K18" i="5"/>
  <c r="E46" i="1"/>
  <c r="K19" i="5" l="1"/>
  <c r="J19" i="5"/>
  <c r="C43" i="6"/>
  <c r="D43" i="6"/>
  <c r="K21" i="5" l="1"/>
  <c r="J21" i="5"/>
  <c r="J39" i="6"/>
  <c r="K22" i="5" l="1"/>
  <c r="J22" i="5"/>
  <c r="G23" i="7"/>
  <c r="G49" i="6"/>
  <c r="G53" i="5"/>
  <c r="G52" i="4"/>
  <c r="G52" i="1"/>
  <c r="K23" i="5" l="1"/>
  <c r="J23" i="5"/>
  <c r="K38" i="6"/>
  <c r="J24" i="5" l="1"/>
  <c r="K24" i="5"/>
  <c r="J38" i="6"/>
  <c r="L38" i="6"/>
  <c r="K25" i="5" l="1"/>
  <c r="J25" i="5"/>
  <c r="L41" i="6"/>
  <c r="K41" i="6"/>
  <c r="J41" i="6"/>
  <c r="L40" i="6"/>
  <c r="K40" i="6"/>
  <c r="J40" i="6"/>
  <c r="L39" i="6"/>
  <c r="K39" i="6"/>
  <c r="C50" i="6"/>
  <c r="D50" i="6"/>
  <c r="K26" i="5" l="1"/>
  <c r="J26" i="5"/>
  <c r="G47" i="5"/>
  <c r="G54" i="5" s="1"/>
  <c r="F47" i="5"/>
  <c r="F54" i="5" s="1"/>
  <c r="D54" i="5"/>
  <c r="C54" i="5"/>
  <c r="J27" i="5" l="1"/>
  <c r="K27" i="5"/>
  <c r="G43" i="6"/>
  <c r="G50" i="6" s="1"/>
  <c r="F43" i="6"/>
  <c r="F50" i="6" s="1"/>
  <c r="E43" i="6"/>
  <c r="E50" i="6" s="1"/>
  <c r="K28" i="5" l="1"/>
  <c r="J28" i="5"/>
  <c r="L42" i="6"/>
  <c r="K42" i="6"/>
  <c r="J42" i="6"/>
  <c r="L36" i="6"/>
  <c r="K36" i="6"/>
  <c r="J36" i="6"/>
  <c r="L35" i="6"/>
  <c r="K35" i="6"/>
  <c r="J35" i="6"/>
  <c r="L34" i="6"/>
  <c r="K34" i="6"/>
  <c r="J34" i="6"/>
  <c r="L33" i="6"/>
  <c r="K33" i="6"/>
  <c r="J33" i="6"/>
  <c r="L32" i="6"/>
  <c r="K32" i="6"/>
  <c r="J32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K29" i="5" l="1"/>
  <c r="J29" i="5"/>
  <c r="L45" i="4"/>
  <c r="K45" i="4"/>
  <c r="J45" i="4"/>
  <c r="L44" i="4"/>
  <c r="K44" i="4"/>
  <c r="J44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30" i="5" l="1"/>
  <c r="J30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C53" i="1"/>
  <c r="D53" i="1"/>
  <c r="K31" i="5" l="1"/>
  <c r="J31" i="5"/>
  <c r="C46" i="4"/>
  <c r="C53" i="4" s="1"/>
  <c r="J32" i="5" l="1"/>
  <c r="K32" i="5"/>
  <c r="G46" i="4"/>
  <c r="G53" i="4" s="1"/>
  <c r="F46" i="4"/>
  <c r="F53" i="4" s="1"/>
  <c r="D46" i="4"/>
  <c r="D53" i="4" s="1"/>
  <c r="G17" i="7"/>
  <c r="G24" i="7" s="1"/>
  <c r="F17" i="7"/>
  <c r="F24" i="7" s="1"/>
  <c r="E17" i="7"/>
  <c r="E24" i="7" s="1"/>
  <c r="D17" i="7"/>
  <c r="D24" i="7" s="1"/>
  <c r="G46" i="1"/>
  <c r="G53" i="1" s="1"/>
  <c r="F46" i="1"/>
  <c r="F53" i="1" s="1"/>
  <c r="C17" i="7"/>
  <c r="C24" i="7" s="1"/>
  <c r="K33" i="5" l="1"/>
  <c r="J33" i="5"/>
  <c r="L16" i="7"/>
  <c r="L15" i="7"/>
  <c r="L14" i="7"/>
  <c r="L13" i="4"/>
  <c r="L13" i="6"/>
  <c r="L13" i="5"/>
  <c r="L13" i="7"/>
  <c r="L13" i="1"/>
  <c r="E46" i="4"/>
  <c r="E53" i="4" s="1"/>
  <c r="K34" i="5" l="1"/>
  <c r="J34" i="5"/>
  <c r="E53" i="1"/>
  <c r="J35" i="5" l="1"/>
  <c r="K35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6" i="1"/>
  <c r="I13" i="1"/>
  <c r="H43" i="6"/>
  <c r="K13" i="6"/>
  <c r="J13" i="6"/>
  <c r="I13" i="6"/>
  <c r="H47" i="5"/>
  <c r="K13" i="5"/>
  <c r="J13" i="5"/>
  <c r="I13" i="5"/>
  <c r="H46" i="4"/>
  <c r="I14" i="4"/>
  <c r="K13" i="4"/>
  <c r="J13" i="4"/>
  <c r="I13" i="4"/>
  <c r="K13" i="1"/>
  <c r="J13" i="1"/>
  <c r="K36" i="5" l="1"/>
  <c r="J36" i="5"/>
  <c r="L47" i="5"/>
  <c r="L43" i="6"/>
  <c r="L46" i="4"/>
  <c r="L46" i="1"/>
  <c r="I17" i="7"/>
  <c r="K17" i="7"/>
  <c r="J17" i="7"/>
  <c r="J43" i="6"/>
  <c r="I43" i="6"/>
  <c r="K43" i="6"/>
  <c r="I46" i="4"/>
  <c r="K46" i="4"/>
  <c r="J46" i="4"/>
  <c r="K46" i="1"/>
  <c r="K37" i="5" l="1"/>
  <c r="J37" i="5"/>
  <c r="I46" i="1"/>
  <c r="J46" i="1"/>
  <c r="K38" i="5" l="1"/>
  <c r="J38" i="5"/>
  <c r="K39" i="5" l="1"/>
  <c r="J39" i="5"/>
  <c r="J40" i="5" l="1"/>
  <c r="K40" i="5"/>
  <c r="K43" i="5" l="1"/>
  <c r="J43" i="5"/>
  <c r="K45" i="5" l="1"/>
  <c r="J45" i="5"/>
  <c r="J46" i="5" l="1"/>
  <c r="K46" i="5"/>
  <c r="I46" i="5"/>
  <c r="E54" i="5" l="1"/>
  <c r="J47" i="5"/>
  <c r="I47" i="5"/>
  <c r="K47" i="5"/>
</calcChain>
</file>

<file path=xl/sharedStrings.xml><?xml version="1.0" encoding="utf-8"?>
<sst xmlns="http://schemas.openxmlformats.org/spreadsheetml/2006/main" count="260" uniqueCount="67">
  <si>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</si>
  <si>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</si>
  <si>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</si>
  <si>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</si>
  <si>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</si>
  <si>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</si>
  <si>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</si>
  <si>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</si>
  <si>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</si>
  <si>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</si>
  <si>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</si>
  <si>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</si>
  <si>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</si>
  <si>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</si>
  <si>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</si>
  <si>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</si>
  <si>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</si>
  <si>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</si>
  <si>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</si>
  <si>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</si>
  <si>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</si>
  <si>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</si>
  <si>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</si>
  <si>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PLIEGO</t>
  </si>
  <si>
    <t>011 MINISTERIO DE SALUD</t>
  </si>
  <si>
    <t>COMP ANUAL</t>
  </si>
  <si>
    <t>001-117: ADMINISTRACION CENTRAL - MINSA</t>
  </si>
  <si>
    <t xml:space="preserve">005-121: INSTITUTO NACIONAL DE SALUD MENTAL </t>
  </si>
  <si>
    <t xml:space="preserve">007-123: INSTITUTO NACIONAL DE CIENCIAS NEUROLOGICAS </t>
  </si>
  <si>
    <t>008-124: INSTITUTO NACIONAL DE OFTALMOLOGIA</t>
  </si>
  <si>
    <t>009-125: INSTITUTO NACIONAL DE REHABILITACION</t>
  </si>
  <si>
    <t>010-126: INSTITUTO NACIONAL DE SALUD DEL NIÑO</t>
  </si>
  <si>
    <t>011-127: INSTITUTO NACIONAL MATERNO PERINATAL</t>
  </si>
  <si>
    <t>016-132: HOSPITAL NACIONAL HIPOLITO UNANUE</t>
  </si>
  <si>
    <t>017-133: HOSPITAL HERMILIO VALDIZAN</t>
  </si>
  <si>
    <t>020-136: HOSPITAL SERGIO BERNALES</t>
  </si>
  <si>
    <t>021-137: HOSPITAL CAYETANO HEREDIA</t>
  </si>
  <si>
    <t>025-141: HOSPITAL DE APOYO DEPARTAMENTAL MARIA AUXILIADORA</t>
  </si>
  <si>
    <t>027-143: HOSPITAL NACIONAL ARZOBISPO LOAYZA</t>
  </si>
  <si>
    <t>028-144: HOSPITAL NACIONAL DOS DE MAYO</t>
  </si>
  <si>
    <t>029-145: HOSPITAL DE APOYO SANTA ROSA</t>
  </si>
  <si>
    <t>030-146: HOSPITAL DE EMERGENCIAS CASIMIRO ULLOA</t>
  </si>
  <si>
    <t>031-147: HOSPITAL DE EMERGENCIAS PEDIATRICAS</t>
  </si>
  <si>
    <t>032-148: HOSPITAL NACIONAL VICTOR LARCO HERRERA</t>
  </si>
  <si>
    <t>033-149: HOSPITAL NACIONAL DOCENTE MADRE NIÑO - SAN BARTOLOME</t>
  </si>
  <si>
    <t>036-522: HOSPITAL CARLOS LANFRANCO LA HOZ</t>
  </si>
  <si>
    <t>042-1138: HOSPITAL "JOSE AGURTO TELLO DE CHOSICA"</t>
  </si>
  <si>
    <t>049-1216: HOSPITAL SAN JUAN DE LURIGANCHO</t>
  </si>
  <si>
    <t>050-1217: HOSPITAL VITARTE</t>
  </si>
  <si>
    <t>124-1345: CENTRO NACIONAL DE ABASTECIMIENTOS DE RECURSOS ESTRATEGICOS DE SALUD</t>
  </si>
  <si>
    <t>125-1655: PROGRAMA NACIONAL DE INVERSIONES EN SALUD</t>
  </si>
  <si>
    <t>139-1512: INSTITUTO NACIONAL DE SALUD DEL NIÑO - SAN BORJA</t>
  </si>
  <si>
    <t>140-1528: HOSPITAL DE HUAYCAN</t>
  </si>
  <si>
    <t>142-1670: HOSPITAL DE EMERGENCIAS VILLA EL SALVADOR</t>
  </si>
  <si>
    <t>143-1683: DIRECCION DE REDES INTEGRADAS DE SALUD LIMA CENTRO</t>
  </si>
  <si>
    <t>144-1684: DIRECCION DE REDES INTEGRADAS DE SALUD LIMA NORTE</t>
  </si>
  <si>
    <t>145-1685: DIRECCION DE REDES INTEGRADAS DE SALUD LIMA SUR</t>
  </si>
  <si>
    <t>146-1686: DIRECCION DE REDES INTEGRADAS DE SALUD LIMA ESTE</t>
  </si>
  <si>
    <t>148-1726: HOSPITAL EMERGENCIA ATE VITARTE</t>
  </si>
  <si>
    <t>149-1734: PROGRAMA DE CREACIÓN DE REDES INTEGRADAS EN SALUD</t>
  </si>
  <si>
    <t>005-121: INSTITUTO NACIONAL DE SALUD MENTAL</t>
  </si>
  <si>
    <t>007-123: INSTITUTO NACIONAL DE CIENCIAS NEUROLOGICAS</t>
  </si>
  <si>
    <t>150-1746: HOSPITAL DE LIMA ESTE - VITARTE</t>
  </si>
  <si>
    <t xml:space="preserve">PLIEGO 011 MINISTERIO DE SALUD </t>
  </si>
  <si>
    <t>EJECUCION PRESUPUESTAL MENSUALIZADA DE GASTOS 
AL MES DE OCTUBRE 2024</t>
  </si>
  <si>
    <t>DEVENGADO
A OCTUBRE
(4)</t>
  </si>
  <si>
    <t>Fuente: SIAF, Consulta Amigable y Base de Datos al 31 de octubre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</si>
</sst>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90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23" fillId="36" borderId="2" xfId="0" applyNumberFormat="1" applyFont="1" applyFill="1" applyBorder="1" applyAlignment="1">
      <alignment vertical="center"/>
    </xf>
    <xf numFmtId="43" fontId="0" fillId="36" borderId="2" xfId="0" applyNumberFormat="1" applyFill="1" applyBorder="1" applyAlignment="1">
      <alignment vertical="center"/>
    </xf>
    <xf numFmtId="166" fontId="0" fillId="0" borderId="0" xfId="0" applyNumberFormat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illares 3" xfId="45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OCTUBRE
(4)</c:v>
                </c:pt>
              </c:strCache>
            </c:strRef>
          </c:cat>
          <c:val>
            <c:numRef>
              <c:f>RO!$C$53:$G$53</c:f>
              <c:numCache>
                <c:formatCode>_ * #,##0.0_ ;_ * \-#,##0.0_ ;_ * "-"??_ ;_ @_ </c:formatCode>
                <c:ptCount val="5"/>
                <c:pt idx="0">
                  <c:v>9499.5218970000005</c:v>
                </c:pt>
                <c:pt idx="1">
                  <c:v>9300.0096489999996</c:v>
                </c:pt>
                <c:pt idx="2" formatCode="#,##0">
                  <c:v>9059.8979589999999</c:v>
                </c:pt>
                <c:pt idx="3">
                  <c:v>8840.2299588899987</c:v>
                </c:pt>
                <c:pt idx="4">
                  <c:v>7350.7321344500006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391296352"/>
        <c:axId val="-1391323552"/>
        <c:axId val="0"/>
      </c:bar3DChart>
      <c:catAx>
        <c:axId val="-1391296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391323552"/>
        <c:crosses val="autoZero"/>
        <c:auto val="1"/>
        <c:lblAlgn val="ctr"/>
        <c:lblOffset val="100"/>
        <c:noMultiLvlLbl val="0"/>
      </c:catAx>
      <c:valAx>
        <c:axId val="-1391323552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-1391296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E59-459B-A063-30CD6337630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59-459B-A063-30CD6337630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E59-459B-A063-30CD6337630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E59-459B-A063-30CD6337630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E59-459B-A063-30CD633763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OCTUBRE
(4)</c:v>
                </c:pt>
              </c:strCache>
            </c:strRef>
          </c:cat>
          <c:val>
            <c:numRef>
              <c:f>RDR!$C$53:$G$53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391334432"/>
        <c:axId val="-1391329536"/>
        <c:axId val="0"/>
      </c:bar3DChart>
      <c:catAx>
        <c:axId val="-13913344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391329536"/>
        <c:crosses val="autoZero"/>
        <c:auto val="1"/>
        <c:lblAlgn val="ctr"/>
        <c:lblOffset val="100"/>
        <c:noMultiLvlLbl val="0"/>
      </c:catAx>
      <c:valAx>
        <c:axId val="-1391329536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391334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 OCTUBRE
(4)</c:v>
                </c:pt>
              </c:strCache>
            </c:strRef>
          </c:cat>
          <c:val>
            <c:numRef>
              <c:f>ROOC!$C$54:$G$54</c:f>
              <c:numCache>
                <c:formatCode>#,##0.0</c:formatCode>
                <c:ptCount val="5"/>
                <c:pt idx="0">
                  <c:v>164.314235</c:v>
                </c:pt>
                <c:pt idx="1">
                  <c:v>53.125658000000001</c:v>
                </c:pt>
                <c:pt idx="2">
                  <c:v>53.114674999999998</c:v>
                </c:pt>
                <c:pt idx="3">
                  <c:v>50.633073450000005</c:v>
                </c:pt>
                <c:pt idx="4">
                  <c:v>16.909921099999998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391325184"/>
        <c:axId val="-1391319744"/>
        <c:axId val="0"/>
      </c:bar3DChart>
      <c:catAx>
        <c:axId val="-1391325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391319744"/>
        <c:crosses val="autoZero"/>
        <c:auto val="1"/>
        <c:lblAlgn val="ctr"/>
        <c:lblOffset val="100"/>
        <c:noMultiLvlLbl val="0"/>
      </c:catAx>
      <c:valAx>
        <c:axId val="-139131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391325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DYT!$B$50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9A-4661-BCDB-99F4EB9F669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9A-4661-BCDB-99F4EB9F669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79A-4661-BCDB-99F4EB9F669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79A-4661-BCDB-99F4EB9F669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DYT!$C$49:$G$49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OCTUBRE
(4)</c:v>
                </c:pt>
              </c:strCache>
            </c:strRef>
          </c:cat>
          <c:val>
            <c:numRef>
              <c:f>DYT!$C$50:$G$50</c:f>
              <c:numCache>
                <c:formatCode>0.0</c:formatCode>
                <c:ptCount val="5"/>
                <c:pt idx="0" formatCode="General">
                  <c:v>46.316132000000003</c:v>
                </c:pt>
                <c:pt idx="1">
                  <c:v>749.56414400000006</c:v>
                </c:pt>
                <c:pt idx="2">
                  <c:v>723.98855800000001</c:v>
                </c:pt>
                <c:pt idx="3">
                  <c:v>674.48076834999995</c:v>
                </c:pt>
                <c:pt idx="4">
                  <c:v>532.76900718999991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391344224"/>
        <c:axId val="-1391315936"/>
        <c:axId val="0"/>
      </c:bar3DChart>
      <c:catAx>
        <c:axId val="-13913442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391315936"/>
        <c:crosses val="autoZero"/>
        <c:auto val="1"/>
        <c:lblAlgn val="ctr"/>
        <c:lblOffset val="100"/>
        <c:noMultiLvlLbl val="0"/>
      </c:catAx>
      <c:valAx>
        <c:axId val="-1391315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-1391344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>
                <c:manualLayout>
                  <c:x val="-2.0031256317887031E-17"/>
                  <c:y val="9.86066404750865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926266029456409E-3"/>
                  <c:y val="9.3911086166749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OCTUBRE
(4)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0.40245900000000001</c:v>
                </c:pt>
                <c:pt idx="1">
                  <c:v>2.2640229999999999</c:v>
                </c:pt>
                <c:pt idx="2">
                  <c:v>2.2640229999999999</c:v>
                </c:pt>
                <c:pt idx="3">
                  <c:v>1.23504898</c:v>
                </c:pt>
                <c:pt idx="4">
                  <c:v>6.9375690000000004E-2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91324640"/>
        <c:axId val="-1391339872"/>
        <c:axId val="0"/>
      </c:bar3DChart>
      <c:catAx>
        <c:axId val="-139132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91339872"/>
        <c:crosses val="autoZero"/>
        <c:auto val="1"/>
        <c:lblAlgn val="ctr"/>
        <c:lblOffset val="100"/>
        <c:noMultiLvlLbl val="0"/>
      </c:catAx>
      <c:valAx>
        <c:axId val="-139133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91324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47</xdr:row>
      <xdr:rowOff>145246</xdr:rowOff>
    </xdr:from>
    <xdr:to>
      <xdr:col>11</xdr:col>
      <xdr:colOff>964567</xdr:colOff>
      <xdr:row>73</xdr:row>
      <xdr:rowOff>111629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4962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48</xdr:row>
      <xdr:rowOff>49072</xdr:rowOff>
    </xdr:from>
    <xdr:to>
      <xdr:col>12</xdr:col>
      <xdr:colOff>20478</xdr:colOff>
      <xdr:row>90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49</xdr:row>
      <xdr:rowOff>108929</xdr:rowOff>
    </xdr:from>
    <xdr:to>
      <xdr:col>12</xdr:col>
      <xdr:colOff>51557</xdr:colOff>
      <xdr:row>75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770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45</xdr:row>
      <xdr:rowOff>5953</xdr:rowOff>
    </xdr:from>
    <xdr:to>
      <xdr:col>11</xdr:col>
      <xdr:colOff>991368</xdr:colOff>
      <xdr:row>81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N72"/>
  <sheetViews>
    <sheetView showGridLines="0" tabSelected="1" zoomScale="130" zoomScaleNormal="130" workbookViewId="0">
      <selection activeCell="E13" sqref="E13:E45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4.7109375" style="1" customWidth="1"/>
    <col min="5" max="5" width="17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9" t="s">
        <v>64</v>
      </c>
      <c r="C6" s="79"/>
      <c r="D6" s="79"/>
      <c r="E6" s="79"/>
      <c r="F6" s="79"/>
      <c r="G6" s="79"/>
      <c r="H6" s="79"/>
      <c r="I6" s="79"/>
      <c r="J6" s="79"/>
      <c r="K6" s="79"/>
      <c r="L6" s="79"/>
    </row>
    <row r="8" spans="1:13" ht="15.75" x14ac:dyDescent="0.25">
      <c r="B8" s="2" t="s">
        <v>5</v>
      </c>
    </row>
    <row r="9" spans="1:13" x14ac:dyDescent="0.2">
      <c r="B9" s="3" t="s">
        <v>63</v>
      </c>
    </row>
    <row r="10" spans="1:13" x14ac:dyDescent="0.25">
      <c r="B10" s="4"/>
      <c r="I10" s="88"/>
      <c r="J10" s="88"/>
      <c r="K10" s="88"/>
      <c r="L10" s="21" t="s">
        <v>21</v>
      </c>
    </row>
    <row r="11" spans="1:13" s="5" customFormat="1" ht="15" customHeight="1" x14ac:dyDescent="0.25">
      <c r="B11" s="86" t="s">
        <v>20</v>
      </c>
      <c r="C11" s="85" t="s">
        <v>0</v>
      </c>
      <c r="D11" s="85"/>
      <c r="E11" s="83" t="s">
        <v>13</v>
      </c>
      <c r="F11" s="83" t="s">
        <v>22</v>
      </c>
      <c r="G11" s="83" t="s">
        <v>65</v>
      </c>
      <c r="H11" s="83" t="s">
        <v>15</v>
      </c>
      <c r="I11" s="89" t="s">
        <v>17</v>
      </c>
      <c r="J11" s="89"/>
      <c r="K11" s="89"/>
      <c r="L11" s="81" t="s">
        <v>16</v>
      </c>
    </row>
    <row r="12" spans="1:13" s="5" customFormat="1" ht="50.1" customHeight="1" x14ac:dyDescent="0.25">
      <c r="B12" s="87"/>
      <c r="C12" s="50" t="s">
        <v>3</v>
      </c>
      <c r="D12" s="50" t="s">
        <v>2</v>
      </c>
      <c r="E12" s="84"/>
      <c r="F12" s="84"/>
      <c r="G12" s="84"/>
      <c r="H12" s="84"/>
      <c r="I12" s="50" t="s">
        <v>9</v>
      </c>
      <c r="J12" s="50" t="s">
        <v>10</v>
      </c>
      <c r="K12" s="51" t="s">
        <v>11</v>
      </c>
      <c r="L12" s="82"/>
    </row>
    <row r="13" spans="1:13" ht="20.100000000000001" customHeight="1" x14ac:dyDescent="0.25">
      <c r="B13" s="6" t="s">
        <v>26</v>
      </c>
      <c r="C13" s="8">
        <v>2527508872</v>
      </c>
      <c r="D13" s="8">
        <v>1796740220</v>
      </c>
      <c r="E13" s="77">
        <v>1605404513</v>
      </c>
      <c r="F13" s="56">
        <v>1554476745.2900002</v>
      </c>
      <c r="G13" s="8">
        <v>1248906228.170001</v>
      </c>
      <c r="H13" s="8"/>
      <c r="I13" s="12">
        <f>IF(ISERROR(+#REF!/E13)=TRUE,0,++#REF!/E13)</f>
        <v>0</v>
      </c>
      <c r="J13" s="12">
        <f>IF(ISERROR(+G13/E13)=TRUE,0,++G13/E13)</f>
        <v>0.77793865537115314</v>
      </c>
      <c r="K13" s="12">
        <f>IF(ISERROR(+H13/E13)=TRUE,0,++H13/E13)</f>
        <v>0</v>
      </c>
      <c r="L13" s="14">
        <f>+D13-G13</f>
        <v>547833991.82999897</v>
      </c>
    </row>
    <row r="14" spans="1:13" ht="20.100000000000001" customHeight="1" x14ac:dyDescent="0.25">
      <c r="B14" s="25" t="s">
        <v>60</v>
      </c>
      <c r="C14" s="26">
        <v>47896646</v>
      </c>
      <c r="D14" s="26">
        <v>53284180</v>
      </c>
      <c r="E14" s="57">
        <v>53255692</v>
      </c>
      <c r="F14" s="57">
        <v>48086423.080000043</v>
      </c>
      <c r="G14" s="26">
        <v>42234708.730000034</v>
      </c>
      <c r="H14" s="26"/>
      <c r="I14" s="27"/>
      <c r="J14" s="27">
        <f t="shared" ref="J14:J43" si="0">IF(ISERROR(+G14/E14)=TRUE,0,++G14/E14)</f>
        <v>0.79305529876506031</v>
      </c>
      <c r="K14" s="27">
        <f t="shared" ref="K14:K43" si="1">IF(ISERROR(+H14/E14)=TRUE,0,++H14/E14)</f>
        <v>0</v>
      </c>
      <c r="L14" s="28">
        <f t="shared" ref="L14:L43" si="2">+D14-G14</f>
        <v>11049471.269999966</v>
      </c>
    </row>
    <row r="15" spans="1:13" ht="20.100000000000001" customHeight="1" x14ac:dyDescent="0.25">
      <c r="B15" s="25" t="s">
        <v>61</v>
      </c>
      <c r="C15" s="26">
        <v>65036295</v>
      </c>
      <c r="D15" s="26">
        <v>68087852</v>
      </c>
      <c r="E15" s="57">
        <v>67619535</v>
      </c>
      <c r="F15" s="57">
        <v>66274950.149999984</v>
      </c>
      <c r="G15" s="26">
        <v>53493960.279999979</v>
      </c>
      <c r="H15" s="26"/>
      <c r="I15" s="27"/>
      <c r="J15" s="27">
        <f t="shared" si="0"/>
        <v>0.79110216123195731</v>
      </c>
      <c r="K15" s="27">
        <f t="shared" si="1"/>
        <v>0</v>
      </c>
      <c r="L15" s="28">
        <f t="shared" si="2"/>
        <v>14593891.720000021</v>
      </c>
    </row>
    <row r="16" spans="1:13" ht="20.100000000000001" customHeight="1" x14ac:dyDescent="0.25">
      <c r="B16" s="25" t="s">
        <v>29</v>
      </c>
      <c r="C16" s="26">
        <v>42234357</v>
      </c>
      <c r="D16" s="26">
        <v>47881160</v>
      </c>
      <c r="E16" s="57">
        <v>47304045</v>
      </c>
      <c r="F16" s="57">
        <v>46875982.619999997</v>
      </c>
      <c r="G16" s="26">
        <v>38704655.920000017</v>
      </c>
      <c r="H16" s="26"/>
      <c r="I16" s="27"/>
      <c r="J16" s="27">
        <f t="shared" si="0"/>
        <v>0.81821028032592169</v>
      </c>
      <c r="K16" s="27">
        <f t="shared" si="1"/>
        <v>0</v>
      </c>
      <c r="L16" s="28">
        <f t="shared" si="2"/>
        <v>9176504.0799999833</v>
      </c>
    </row>
    <row r="17" spans="2:12" ht="20.100000000000001" customHeight="1" x14ac:dyDescent="0.25">
      <c r="B17" s="25" t="s">
        <v>30</v>
      </c>
      <c r="C17" s="26">
        <v>58936542</v>
      </c>
      <c r="D17" s="26">
        <v>57824767</v>
      </c>
      <c r="E17" s="57">
        <v>55555253</v>
      </c>
      <c r="F17" s="57">
        <v>55033034.319999985</v>
      </c>
      <c r="G17" s="26">
        <v>45644719.199999981</v>
      </c>
      <c r="H17" s="26"/>
      <c r="I17" s="27"/>
      <c r="J17" s="27">
        <f t="shared" si="0"/>
        <v>0.82160942008490145</v>
      </c>
      <c r="K17" s="27">
        <f t="shared" si="1"/>
        <v>0</v>
      </c>
      <c r="L17" s="28">
        <f t="shared" si="2"/>
        <v>12180047.800000019</v>
      </c>
    </row>
    <row r="18" spans="2:12" ht="20.100000000000001" customHeight="1" x14ac:dyDescent="0.25">
      <c r="B18" s="25" t="s">
        <v>31</v>
      </c>
      <c r="C18" s="26">
        <v>218802873</v>
      </c>
      <c r="D18" s="26">
        <v>239483397</v>
      </c>
      <c r="E18" s="57">
        <v>239283057</v>
      </c>
      <c r="F18" s="57">
        <v>237773194.82999998</v>
      </c>
      <c r="G18" s="26">
        <v>196445472.68000004</v>
      </c>
      <c r="H18" s="26"/>
      <c r="I18" s="27"/>
      <c r="J18" s="27">
        <f t="shared" si="0"/>
        <v>0.82097527147523874</v>
      </c>
      <c r="K18" s="27">
        <f t="shared" si="1"/>
        <v>0</v>
      </c>
      <c r="L18" s="28">
        <f t="shared" si="2"/>
        <v>43037924.319999963</v>
      </c>
    </row>
    <row r="19" spans="2:12" ht="20.100000000000001" customHeight="1" x14ac:dyDescent="0.25">
      <c r="B19" s="25" t="s">
        <v>32</v>
      </c>
      <c r="C19" s="26">
        <v>169332282</v>
      </c>
      <c r="D19" s="26">
        <v>182045169</v>
      </c>
      <c r="E19" s="57">
        <v>181646785</v>
      </c>
      <c r="F19" s="57">
        <v>180369592.45999995</v>
      </c>
      <c r="G19" s="26">
        <v>149291790.29999995</v>
      </c>
      <c r="H19" s="26"/>
      <c r="I19" s="27"/>
      <c r="J19" s="27">
        <f t="shared" si="0"/>
        <v>0.82187961818316768</v>
      </c>
      <c r="K19" s="27">
        <f t="shared" si="1"/>
        <v>0</v>
      </c>
      <c r="L19" s="28">
        <f t="shared" si="2"/>
        <v>32753378.700000048</v>
      </c>
    </row>
    <row r="20" spans="2:12" ht="20.100000000000001" customHeight="1" x14ac:dyDescent="0.25">
      <c r="B20" s="25" t="s">
        <v>33</v>
      </c>
      <c r="C20" s="26">
        <v>207309653</v>
      </c>
      <c r="D20" s="26">
        <v>225790401</v>
      </c>
      <c r="E20" s="57">
        <v>224529058</v>
      </c>
      <c r="F20" s="57">
        <v>210533607.70000026</v>
      </c>
      <c r="G20" s="26">
        <v>183106684.72000024</v>
      </c>
      <c r="H20" s="26"/>
      <c r="I20" s="27"/>
      <c r="J20" s="27">
        <f t="shared" si="0"/>
        <v>0.81551442094412674</v>
      </c>
      <c r="K20" s="27">
        <f t="shared" si="1"/>
        <v>0</v>
      </c>
      <c r="L20" s="28">
        <f t="shared" si="2"/>
        <v>42683716.279999763</v>
      </c>
    </row>
    <row r="21" spans="2:12" ht="20.100000000000001" customHeight="1" x14ac:dyDescent="0.25">
      <c r="B21" s="25" t="s">
        <v>34</v>
      </c>
      <c r="C21" s="26">
        <v>47062396</v>
      </c>
      <c r="D21" s="26">
        <v>51338011</v>
      </c>
      <c r="E21" s="57">
        <v>51338011</v>
      </c>
      <c r="F21" s="57">
        <v>49649412.890000015</v>
      </c>
      <c r="G21" s="26">
        <v>40575806.939999968</v>
      </c>
      <c r="H21" s="26"/>
      <c r="I21" s="27"/>
      <c r="J21" s="27">
        <f t="shared" si="0"/>
        <v>0.79036577673412334</v>
      </c>
      <c r="K21" s="27">
        <f t="shared" si="1"/>
        <v>0</v>
      </c>
      <c r="L21" s="28">
        <f t="shared" si="2"/>
        <v>10762204.060000032</v>
      </c>
    </row>
    <row r="22" spans="2:12" ht="20.100000000000001" customHeight="1" x14ac:dyDescent="0.25">
      <c r="B22" s="25" t="s">
        <v>35</v>
      </c>
      <c r="C22" s="26">
        <v>109973384</v>
      </c>
      <c r="D22" s="26">
        <v>124288529</v>
      </c>
      <c r="E22" s="57">
        <v>123776973</v>
      </c>
      <c r="F22" s="57">
        <v>121836716.50999995</v>
      </c>
      <c r="G22" s="26">
        <v>102556752.8999999</v>
      </c>
      <c r="H22" s="26"/>
      <c r="I22" s="27"/>
      <c r="J22" s="27">
        <f t="shared" si="0"/>
        <v>0.82856084144180764</v>
      </c>
      <c r="K22" s="27">
        <f t="shared" si="1"/>
        <v>0</v>
      </c>
      <c r="L22" s="28">
        <f t="shared" si="2"/>
        <v>21731776.100000098</v>
      </c>
    </row>
    <row r="23" spans="2:12" ht="20.100000000000001" customHeight="1" x14ac:dyDescent="0.25">
      <c r="B23" s="25" t="s">
        <v>36</v>
      </c>
      <c r="C23" s="26">
        <v>214771453</v>
      </c>
      <c r="D23" s="26">
        <v>238076330</v>
      </c>
      <c r="E23" s="57">
        <v>237824383</v>
      </c>
      <c r="F23" s="57">
        <v>233825557.68000004</v>
      </c>
      <c r="G23" s="26">
        <v>194028900.67999992</v>
      </c>
      <c r="H23" s="26"/>
      <c r="I23" s="27"/>
      <c r="J23" s="27">
        <f t="shared" si="0"/>
        <v>0.81584948621521247</v>
      </c>
      <c r="K23" s="27">
        <f t="shared" si="1"/>
        <v>0</v>
      </c>
      <c r="L23" s="28">
        <f t="shared" si="2"/>
        <v>44047429.320000082</v>
      </c>
    </row>
    <row r="24" spans="2:12" ht="20.100000000000001" customHeight="1" x14ac:dyDescent="0.25">
      <c r="B24" s="25" t="s">
        <v>37</v>
      </c>
      <c r="C24" s="26">
        <v>202228728</v>
      </c>
      <c r="D24" s="26">
        <v>220265404</v>
      </c>
      <c r="E24" s="57">
        <v>214917279</v>
      </c>
      <c r="F24" s="57">
        <v>204123503.80999988</v>
      </c>
      <c r="G24" s="26">
        <v>165151582.02999991</v>
      </c>
      <c r="H24" s="26"/>
      <c r="I24" s="27"/>
      <c r="J24" s="27">
        <f t="shared" si="0"/>
        <v>0.76844255054057298</v>
      </c>
      <c r="K24" s="27">
        <f t="shared" si="1"/>
        <v>0</v>
      </c>
      <c r="L24" s="28">
        <f t="shared" si="2"/>
        <v>55113821.970000088</v>
      </c>
    </row>
    <row r="25" spans="2:12" ht="20.100000000000001" customHeight="1" x14ac:dyDescent="0.25">
      <c r="B25" s="25" t="s">
        <v>38</v>
      </c>
      <c r="C25" s="26">
        <v>281032288</v>
      </c>
      <c r="D25" s="26">
        <v>307534512</v>
      </c>
      <c r="E25" s="57">
        <v>306827158</v>
      </c>
      <c r="F25" s="57">
        <v>299286813.18999988</v>
      </c>
      <c r="G25" s="26">
        <v>246087237.01000002</v>
      </c>
      <c r="H25" s="26"/>
      <c r="I25" s="27"/>
      <c r="J25" s="27">
        <f t="shared" si="0"/>
        <v>0.80203864160551275</v>
      </c>
      <c r="K25" s="27">
        <f t="shared" si="1"/>
        <v>0</v>
      </c>
      <c r="L25" s="28">
        <f t="shared" si="2"/>
        <v>61447274.98999998</v>
      </c>
    </row>
    <row r="26" spans="2:12" ht="20.100000000000001" customHeight="1" x14ac:dyDescent="0.25">
      <c r="B26" s="25" t="s">
        <v>39</v>
      </c>
      <c r="C26" s="26">
        <v>239797594</v>
      </c>
      <c r="D26" s="26">
        <v>295839720</v>
      </c>
      <c r="E26" s="57">
        <v>295601619</v>
      </c>
      <c r="F26" s="57">
        <v>290434338.19999993</v>
      </c>
      <c r="G26" s="26">
        <v>216527826.79999989</v>
      </c>
      <c r="H26" s="26"/>
      <c r="I26" s="27"/>
      <c r="J26" s="27">
        <f t="shared" si="0"/>
        <v>0.73249878513013111</v>
      </c>
      <c r="K26" s="27">
        <f t="shared" si="1"/>
        <v>0</v>
      </c>
      <c r="L26" s="28">
        <f t="shared" si="2"/>
        <v>79311893.200000107</v>
      </c>
    </row>
    <row r="27" spans="2:12" ht="20.100000000000001" customHeight="1" x14ac:dyDescent="0.25">
      <c r="B27" s="25" t="s">
        <v>40</v>
      </c>
      <c r="C27" s="26">
        <v>121857489</v>
      </c>
      <c r="D27" s="26">
        <v>133016232</v>
      </c>
      <c r="E27" s="57">
        <v>132561990</v>
      </c>
      <c r="F27" s="57">
        <v>130160748.68000002</v>
      </c>
      <c r="G27" s="26">
        <v>109464553.95999976</v>
      </c>
      <c r="H27" s="26"/>
      <c r="I27" s="27"/>
      <c r="J27" s="27">
        <f t="shared" si="0"/>
        <v>0.82576124543694429</v>
      </c>
      <c r="K27" s="27">
        <f t="shared" si="1"/>
        <v>0</v>
      </c>
      <c r="L27" s="28">
        <f t="shared" si="2"/>
        <v>23551678.040000245</v>
      </c>
    </row>
    <row r="28" spans="2:12" ht="20.100000000000001" customHeight="1" x14ac:dyDescent="0.25">
      <c r="B28" s="25" t="s">
        <v>41</v>
      </c>
      <c r="C28" s="26">
        <v>87228381</v>
      </c>
      <c r="D28" s="26">
        <v>93462841</v>
      </c>
      <c r="E28" s="57">
        <v>93398381</v>
      </c>
      <c r="F28" s="57">
        <v>91006815.780000016</v>
      </c>
      <c r="G28" s="26">
        <v>72247946.550000027</v>
      </c>
      <c r="H28" s="26"/>
      <c r="I28" s="27"/>
      <c r="J28" s="27">
        <f t="shared" si="0"/>
        <v>0.77354602699162445</v>
      </c>
      <c r="K28" s="27">
        <f t="shared" si="1"/>
        <v>0</v>
      </c>
      <c r="L28" s="28">
        <f t="shared" si="2"/>
        <v>21214894.449999973</v>
      </c>
    </row>
    <row r="29" spans="2:12" ht="20.100000000000001" customHeight="1" x14ac:dyDescent="0.25">
      <c r="B29" s="25" t="s">
        <v>42</v>
      </c>
      <c r="C29" s="26">
        <v>57978234</v>
      </c>
      <c r="D29" s="26">
        <v>64982448</v>
      </c>
      <c r="E29" s="57">
        <v>64968359</v>
      </c>
      <c r="F29" s="57">
        <v>62595921.979999989</v>
      </c>
      <c r="G29" s="26">
        <v>50966215.470000006</v>
      </c>
      <c r="H29" s="26"/>
      <c r="I29" s="27"/>
      <c r="J29" s="27">
        <f t="shared" si="0"/>
        <v>0.78447749419067225</v>
      </c>
      <c r="K29" s="27">
        <f t="shared" si="1"/>
        <v>0</v>
      </c>
      <c r="L29" s="28">
        <f t="shared" si="2"/>
        <v>14016232.529999994</v>
      </c>
    </row>
    <row r="30" spans="2:12" ht="20.100000000000001" customHeight="1" x14ac:dyDescent="0.25">
      <c r="B30" s="25" t="s">
        <v>43</v>
      </c>
      <c r="C30" s="26">
        <v>67722405</v>
      </c>
      <c r="D30" s="26">
        <v>70215735</v>
      </c>
      <c r="E30" s="57">
        <v>70215735</v>
      </c>
      <c r="F30" s="57">
        <v>68062066.150000006</v>
      </c>
      <c r="G30" s="26">
        <v>55952607.020000003</v>
      </c>
      <c r="H30" s="26"/>
      <c r="I30" s="27"/>
      <c r="J30" s="27">
        <f t="shared" si="0"/>
        <v>0.79686707003779145</v>
      </c>
      <c r="K30" s="27">
        <f t="shared" si="1"/>
        <v>0</v>
      </c>
      <c r="L30" s="28">
        <f t="shared" si="2"/>
        <v>14263127.979999997</v>
      </c>
    </row>
    <row r="31" spans="2:12" ht="20.100000000000001" customHeight="1" x14ac:dyDescent="0.25">
      <c r="B31" s="25" t="s">
        <v>44</v>
      </c>
      <c r="C31" s="26">
        <v>126025228</v>
      </c>
      <c r="D31" s="26">
        <v>132265195</v>
      </c>
      <c r="E31" s="57">
        <v>132239463</v>
      </c>
      <c r="F31" s="57">
        <v>130781637.8</v>
      </c>
      <c r="G31" s="26">
        <v>109027441.56999996</v>
      </c>
      <c r="H31" s="26"/>
      <c r="I31" s="27"/>
      <c r="J31" s="27">
        <f t="shared" si="0"/>
        <v>0.82446978456045272</v>
      </c>
      <c r="K31" s="27">
        <f t="shared" si="1"/>
        <v>0</v>
      </c>
      <c r="L31" s="28">
        <f t="shared" si="2"/>
        <v>23237753.430000037</v>
      </c>
    </row>
    <row r="32" spans="2:12" ht="20.100000000000001" customHeight="1" x14ac:dyDescent="0.25">
      <c r="B32" s="25" t="s">
        <v>45</v>
      </c>
      <c r="C32" s="26">
        <v>72670496</v>
      </c>
      <c r="D32" s="26">
        <v>87496913</v>
      </c>
      <c r="E32" s="57">
        <v>87461913</v>
      </c>
      <c r="F32" s="57">
        <v>85455169.749999955</v>
      </c>
      <c r="G32" s="26">
        <v>63548040.829999998</v>
      </c>
      <c r="H32" s="26"/>
      <c r="I32" s="27"/>
      <c r="J32" s="27">
        <f t="shared" si="0"/>
        <v>0.72657958933507427</v>
      </c>
      <c r="K32" s="27">
        <f t="shared" si="1"/>
        <v>0</v>
      </c>
      <c r="L32" s="28">
        <f t="shared" si="2"/>
        <v>23948872.170000002</v>
      </c>
    </row>
    <row r="33" spans="2:14" ht="20.100000000000001" customHeight="1" x14ac:dyDescent="0.25">
      <c r="B33" s="25" t="s">
        <v>46</v>
      </c>
      <c r="C33" s="26">
        <v>38085255</v>
      </c>
      <c r="D33" s="26">
        <v>53352713</v>
      </c>
      <c r="E33" s="57">
        <v>53306827</v>
      </c>
      <c r="F33" s="57">
        <v>52282687.089999996</v>
      </c>
      <c r="G33" s="26">
        <v>46097037.459999993</v>
      </c>
      <c r="H33" s="26"/>
      <c r="I33" s="27"/>
      <c r="J33" s="27">
        <f t="shared" si="0"/>
        <v>0.86474922733630333</v>
      </c>
      <c r="K33" s="27">
        <f t="shared" si="1"/>
        <v>0</v>
      </c>
      <c r="L33" s="28">
        <f t="shared" si="2"/>
        <v>7255675.5400000066</v>
      </c>
    </row>
    <row r="34" spans="2:14" ht="20.100000000000001" customHeight="1" x14ac:dyDescent="0.25">
      <c r="B34" s="25" t="s">
        <v>47</v>
      </c>
      <c r="C34" s="26">
        <v>93457165</v>
      </c>
      <c r="D34" s="26">
        <v>108478698</v>
      </c>
      <c r="E34" s="57">
        <v>108345949</v>
      </c>
      <c r="F34" s="57">
        <v>106728288.18999994</v>
      </c>
      <c r="G34" s="26">
        <v>86389826.359999999</v>
      </c>
      <c r="H34" s="26"/>
      <c r="I34" s="27"/>
      <c r="J34" s="27">
        <f t="shared" si="0"/>
        <v>0.79735169757016022</v>
      </c>
      <c r="K34" s="27">
        <f t="shared" si="1"/>
        <v>0</v>
      </c>
      <c r="L34" s="28">
        <f t="shared" si="2"/>
        <v>22088871.640000001</v>
      </c>
    </row>
    <row r="35" spans="2:14" ht="20.100000000000001" customHeight="1" x14ac:dyDescent="0.25">
      <c r="B35" s="25" t="s">
        <v>49</v>
      </c>
      <c r="C35" s="26">
        <v>1604589872</v>
      </c>
      <c r="D35" s="26">
        <v>1711356948</v>
      </c>
      <c r="E35" s="57">
        <v>1690657487</v>
      </c>
      <c r="F35" s="57">
        <v>1662703619.8200006</v>
      </c>
      <c r="G35" s="26">
        <v>1412953234.22</v>
      </c>
      <c r="H35" s="26"/>
      <c r="I35" s="27"/>
      <c r="J35" s="27">
        <f t="shared" si="0"/>
        <v>0.83574186083499713</v>
      </c>
      <c r="K35" s="27">
        <f t="shared" si="1"/>
        <v>0</v>
      </c>
      <c r="L35" s="28">
        <f t="shared" si="2"/>
        <v>298403713.77999997</v>
      </c>
    </row>
    <row r="36" spans="2:14" ht="20.100000000000001" customHeight="1" x14ac:dyDescent="0.25">
      <c r="B36" s="25" t="s">
        <v>50</v>
      </c>
      <c r="C36" s="26">
        <v>981291607</v>
      </c>
      <c r="D36" s="26">
        <v>937125813</v>
      </c>
      <c r="E36" s="57">
        <v>925501825</v>
      </c>
      <c r="F36" s="57">
        <v>908423333.69999993</v>
      </c>
      <c r="G36" s="26">
        <v>820291029.84999979</v>
      </c>
      <c r="H36" s="26"/>
      <c r="I36" s="27"/>
      <c r="J36" s="27">
        <f t="shared" si="0"/>
        <v>0.88632027262615043</v>
      </c>
      <c r="K36" s="27">
        <f t="shared" si="1"/>
        <v>0</v>
      </c>
      <c r="L36" s="28">
        <f t="shared" si="2"/>
        <v>116834783.15000021</v>
      </c>
    </row>
    <row r="37" spans="2:14" ht="20.100000000000001" customHeight="1" x14ac:dyDescent="0.25">
      <c r="B37" s="25" t="s">
        <v>51</v>
      </c>
      <c r="C37" s="26">
        <v>134620198</v>
      </c>
      <c r="D37" s="26">
        <v>158652835</v>
      </c>
      <c r="E37" s="57">
        <v>158583915</v>
      </c>
      <c r="F37" s="57">
        <v>156239836.3900001</v>
      </c>
      <c r="G37" s="26">
        <v>132260747.46999997</v>
      </c>
      <c r="H37" s="26"/>
      <c r="I37" s="27"/>
      <c r="J37" s="27">
        <f t="shared" si="0"/>
        <v>0.83401111310689968</v>
      </c>
      <c r="K37" s="27">
        <f t="shared" si="1"/>
        <v>0</v>
      </c>
      <c r="L37" s="28">
        <f t="shared" si="2"/>
        <v>26392087.530000031</v>
      </c>
    </row>
    <row r="38" spans="2:14" ht="20.100000000000001" customHeight="1" x14ac:dyDescent="0.25">
      <c r="B38" s="25" t="s">
        <v>52</v>
      </c>
      <c r="C38" s="26">
        <v>38652067</v>
      </c>
      <c r="D38" s="26">
        <v>50506197</v>
      </c>
      <c r="E38" s="57">
        <v>50506190</v>
      </c>
      <c r="F38" s="57">
        <v>48446611.950000025</v>
      </c>
      <c r="G38" s="26">
        <v>39301229.660000026</v>
      </c>
      <c r="H38" s="26"/>
      <c r="I38" s="27"/>
      <c r="J38" s="27">
        <f t="shared" si="0"/>
        <v>0.77814679072010828</v>
      </c>
      <c r="K38" s="27">
        <f t="shared" si="1"/>
        <v>0</v>
      </c>
      <c r="L38" s="28">
        <f t="shared" si="2"/>
        <v>11204967.339999974</v>
      </c>
    </row>
    <row r="39" spans="2:14" ht="20.100000000000001" customHeight="1" x14ac:dyDescent="0.25">
      <c r="B39" s="25" t="s">
        <v>53</v>
      </c>
      <c r="C39" s="26">
        <v>122048043</v>
      </c>
      <c r="D39" s="26">
        <v>135269699</v>
      </c>
      <c r="E39" s="57">
        <v>135269699</v>
      </c>
      <c r="F39" s="57">
        <v>125705871.05999996</v>
      </c>
      <c r="G39" s="26">
        <v>111105971.13999997</v>
      </c>
      <c r="H39" s="26"/>
      <c r="I39" s="27"/>
      <c r="J39" s="27">
        <f t="shared" si="0"/>
        <v>0.82136629238747672</v>
      </c>
      <c r="K39" s="27">
        <f t="shared" si="1"/>
        <v>0</v>
      </c>
      <c r="L39" s="28">
        <f t="shared" si="2"/>
        <v>24163727.860000029</v>
      </c>
    </row>
    <row r="40" spans="2:14" ht="20.100000000000001" customHeight="1" x14ac:dyDescent="0.25">
      <c r="B40" s="25" t="s">
        <v>54</v>
      </c>
      <c r="C40" s="26">
        <v>322199115</v>
      </c>
      <c r="D40" s="26">
        <v>350705585</v>
      </c>
      <c r="E40" s="57">
        <v>350335464</v>
      </c>
      <c r="F40" s="57">
        <v>344350779.68999988</v>
      </c>
      <c r="G40" s="26">
        <v>277481535.22999978</v>
      </c>
      <c r="H40" s="26"/>
      <c r="I40" s="27"/>
      <c r="J40" s="27">
        <f t="shared" si="0"/>
        <v>0.79204523590566267</v>
      </c>
      <c r="K40" s="27">
        <f t="shared" si="1"/>
        <v>0</v>
      </c>
      <c r="L40" s="28">
        <f t="shared" si="2"/>
        <v>73224049.770000219</v>
      </c>
    </row>
    <row r="41" spans="2:14" ht="20.100000000000001" customHeight="1" x14ac:dyDescent="0.25">
      <c r="B41" s="25" t="s">
        <v>55</v>
      </c>
      <c r="C41" s="26">
        <v>390947568</v>
      </c>
      <c r="D41" s="26">
        <v>436159801</v>
      </c>
      <c r="E41" s="57">
        <v>435307886</v>
      </c>
      <c r="F41" s="57">
        <v>425138569.07999998</v>
      </c>
      <c r="G41" s="26">
        <v>345820441.02999967</v>
      </c>
      <c r="H41" s="26"/>
      <c r="I41" s="27"/>
      <c r="J41" s="27">
        <f t="shared" si="0"/>
        <v>0.79442723679487781</v>
      </c>
      <c r="K41" s="27">
        <f t="shared" si="1"/>
        <v>0</v>
      </c>
      <c r="L41" s="28">
        <f t="shared" si="2"/>
        <v>90339359.970000327</v>
      </c>
      <c r="N41" s="78"/>
    </row>
    <row r="42" spans="2:14" ht="20.100000000000001" customHeight="1" x14ac:dyDescent="0.25">
      <c r="B42" s="25" t="s">
        <v>56</v>
      </c>
      <c r="C42" s="26">
        <v>396520786</v>
      </c>
      <c r="D42" s="26">
        <v>431208438</v>
      </c>
      <c r="E42" s="57">
        <v>431163296</v>
      </c>
      <c r="F42" s="57">
        <v>425056113.79000008</v>
      </c>
      <c r="G42" s="26">
        <v>354883236.79000014</v>
      </c>
      <c r="H42" s="26"/>
      <c r="I42" s="27"/>
      <c r="J42" s="27">
        <f t="shared" si="0"/>
        <v>0.82308313365801933</v>
      </c>
      <c r="K42" s="27">
        <f t="shared" si="1"/>
        <v>0</v>
      </c>
      <c r="L42" s="28">
        <f t="shared" si="2"/>
        <v>76325201.209999859</v>
      </c>
    </row>
    <row r="43" spans="2:14" ht="20.100000000000001" customHeight="1" x14ac:dyDescent="0.25">
      <c r="B43" s="25" t="s">
        <v>57</v>
      </c>
      <c r="C43" s="26">
        <v>201544127</v>
      </c>
      <c r="D43" s="26">
        <v>238357823</v>
      </c>
      <c r="E43" s="57">
        <v>237990371</v>
      </c>
      <c r="F43" s="57">
        <v>231839465.36000004</v>
      </c>
      <c r="G43" s="26">
        <v>184758628.61999989</v>
      </c>
      <c r="H43" s="26"/>
      <c r="I43" s="27"/>
      <c r="J43" s="27">
        <f t="shared" si="0"/>
        <v>0.77632816757951895</v>
      </c>
      <c r="K43" s="27">
        <f t="shared" si="1"/>
        <v>0</v>
      </c>
      <c r="L43" s="28">
        <f t="shared" si="2"/>
        <v>53599194.380000114</v>
      </c>
    </row>
    <row r="44" spans="2:14" ht="20.100000000000001" customHeight="1" x14ac:dyDescent="0.25">
      <c r="B44" s="25" t="s">
        <v>59</v>
      </c>
      <c r="C44" s="26">
        <v>69644500</v>
      </c>
      <c r="D44" s="26">
        <v>48050787</v>
      </c>
      <c r="E44" s="57">
        <v>46381395</v>
      </c>
      <c r="F44" s="57">
        <v>38594287.390000001</v>
      </c>
      <c r="G44" s="26">
        <v>24089449.680000003</v>
      </c>
      <c r="H44" s="26"/>
      <c r="I44" s="27"/>
      <c r="J44" s="27">
        <f t="shared" ref="J44" si="3">IF(ISERROR(+G44/E44)=TRUE,0,++G44/E44)</f>
        <v>0.51937742881601567</v>
      </c>
      <c r="K44" s="27">
        <f t="shared" ref="K44" si="4">IF(ISERROR(+H44/E44)=TRUE,0,++H44/E44)</f>
        <v>0</v>
      </c>
      <c r="L44" s="28">
        <f t="shared" ref="L44" si="5">+D44-G44</f>
        <v>23961337.319999997</v>
      </c>
    </row>
    <row r="45" spans="2:14" ht="20.100000000000001" customHeight="1" x14ac:dyDescent="0.25">
      <c r="B45" s="25" t="s">
        <v>62</v>
      </c>
      <c r="C45" s="26">
        <v>140515998</v>
      </c>
      <c r="D45" s="26">
        <v>150865296</v>
      </c>
      <c r="E45" s="57">
        <v>150818453</v>
      </c>
      <c r="F45" s="57">
        <v>148078262.50999999</v>
      </c>
      <c r="G45" s="26">
        <v>131336635.17999999</v>
      </c>
      <c r="H45" s="26"/>
      <c r="I45" s="27"/>
      <c r="J45" s="27">
        <f t="shared" ref="J45" si="6">IF(ISERROR(+G45/E45)=TRUE,0,++G45/E45)</f>
        <v>0.87082603333691533</v>
      </c>
      <c r="K45" s="27">
        <f t="shared" ref="K45" si="7">IF(ISERROR(+H45/E45)=TRUE,0,++H45/E45)</f>
        <v>0</v>
      </c>
      <c r="L45" s="28">
        <f t="shared" ref="L45" si="8">+D45-G45</f>
        <v>19528660.820000008</v>
      </c>
    </row>
    <row r="46" spans="2:14" ht="23.25" customHeight="1" x14ac:dyDescent="0.25">
      <c r="B46" s="52" t="s">
        <v>4</v>
      </c>
      <c r="C46" s="53">
        <f t="shared" ref="C46:H46" si="9">SUM(C13:C45)</f>
        <v>9499521897</v>
      </c>
      <c r="D46" s="53">
        <f t="shared" si="9"/>
        <v>9300009649</v>
      </c>
      <c r="E46" s="53">
        <f t="shared" si="9"/>
        <v>9059897959</v>
      </c>
      <c r="F46" s="53">
        <f t="shared" si="9"/>
        <v>8840229958.8899994</v>
      </c>
      <c r="G46" s="53">
        <f t="shared" si="9"/>
        <v>7350732134.4500008</v>
      </c>
      <c r="H46" s="53">
        <f t="shared" si="9"/>
        <v>0</v>
      </c>
      <c r="I46" s="54">
        <f>IF(ISERROR(+#REF!/E46)=TRUE,0,++#REF!/E46)</f>
        <v>0</v>
      </c>
      <c r="J46" s="54">
        <f>IF(ISERROR(+G46/E46)=TRUE,0,++G46/E46)</f>
        <v>0.81134822574330068</v>
      </c>
      <c r="K46" s="54">
        <f>IF(ISERROR(+H46/E46)=TRUE,0,++H46/E46)</f>
        <v>0</v>
      </c>
      <c r="L46" s="55">
        <f>SUM(L13:L45)</f>
        <v>1949277514.5499997</v>
      </c>
    </row>
    <row r="47" spans="2:14" x14ac:dyDescent="0.2">
      <c r="B47" s="11" t="s">
        <v>66</v>
      </c>
    </row>
    <row r="48" spans="2:14" s="22" customFormat="1" x14ac:dyDescent="0.2">
      <c r="B48" s="11"/>
    </row>
    <row r="49" spans="2:12" s="22" customFormat="1" x14ac:dyDescent="0.25">
      <c r="K49" s="23"/>
    </row>
    <row r="50" spans="2:12" s="22" customFormat="1" x14ac:dyDescent="0.25">
      <c r="K50" s="23"/>
    </row>
    <row r="51" spans="2:12" s="22" customFormat="1" x14ac:dyDescent="0.25">
      <c r="C51" s="22">
        <v>1000000</v>
      </c>
      <c r="K51" s="23"/>
    </row>
    <row r="52" spans="2:12" s="22" customFormat="1" ht="44.25" customHeight="1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OCTUBRE
(4)</v>
      </c>
      <c r="H52" s="32" t="s">
        <v>15</v>
      </c>
      <c r="I52" s="80"/>
      <c r="J52" s="80"/>
      <c r="K52" s="80"/>
      <c r="L52" s="31"/>
    </row>
    <row r="53" spans="2:12" s="22" customFormat="1" x14ac:dyDescent="0.25">
      <c r="B53" s="33" t="s">
        <v>24</v>
      </c>
      <c r="C53" s="67">
        <f>+C46/$C$51</f>
        <v>9499.5218970000005</v>
      </c>
      <c r="D53" s="67">
        <f>+D46/$C$51</f>
        <v>9300.0096489999996</v>
      </c>
      <c r="E53" s="33">
        <f>+E46/$C$51</f>
        <v>9059.8979589999999</v>
      </c>
      <c r="F53" s="67">
        <f>+F46/$C$51</f>
        <v>8840.2299588899987</v>
      </c>
      <c r="G53" s="67">
        <f>+G46/$C$51</f>
        <v>7350.7321344500006</v>
      </c>
      <c r="H53" s="35"/>
      <c r="I53" s="36"/>
      <c r="J53" s="36"/>
      <c r="K53" s="36"/>
      <c r="L53" s="37"/>
    </row>
    <row r="54" spans="2:12" s="22" customFormat="1" x14ac:dyDescent="0.25">
      <c r="B54" s="33"/>
      <c r="C54" s="34"/>
      <c r="D54" s="34"/>
      <c r="E54" s="33"/>
      <c r="F54" s="34"/>
      <c r="G54" s="34"/>
      <c r="H54" s="38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K57" s="23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</sheetData>
  <mergeCells count="11">
    <mergeCell ref="B6:L6"/>
    <mergeCell ref="I52:K52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1"/>
  <sheetViews>
    <sheetView showGridLines="0" zoomScale="130" zoomScaleNormal="130" workbookViewId="0">
      <selection activeCell="B47" sqref="B47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9" t="s">
        <v>64</v>
      </c>
      <c r="C6" s="79"/>
      <c r="D6" s="79"/>
      <c r="E6" s="79"/>
      <c r="F6" s="79"/>
      <c r="G6" s="79"/>
      <c r="H6" s="79"/>
      <c r="I6" s="79"/>
      <c r="J6" s="79"/>
      <c r="K6" s="79"/>
      <c r="L6" s="79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8"/>
      <c r="J10" s="88"/>
      <c r="K10" s="88"/>
      <c r="L10" s="21" t="s">
        <v>21</v>
      </c>
    </row>
    <row r="11" spans="1:13" s="5" customFormat="1" ht="15" customHeight="1" x14ac:dyDescent="0.25">
      <c r="B11" s="86" t="s">
        <v>20</v>
      </c>
      <c r="C11" s="85" t="s">
        <v>0</v>
      </c>
      <c r="D11" s="85"/>
      <c r="E11" s="83" t="s">
        <v>8</v>
      </c>
      <c r="F11" s="83" t="s">
        <v>22</v>
      </c>
      <c r="G11" s="83" t="s">
        <v>65</v>
      </c>
      <c r="H11" s="83" t="s">
        <v>15</v>
      </c>
      <c r="I11" s="89" t="s">
        <v>17</v>
      </c>
      <c r="J11" s="89"/>
      <c r="K11" s="89"/>
      <c r="L11" s="81" t="s">
        <v>16</v>
      </c>
    </row>
    <row r="12" spans="1:13" s="5" customFormat="1" ht="50.1" customHeight="1" x14ac:dyDescent="0.25">
      <c r="B12" s="87"/>
      <c r="C12" s="50" t="s">
        <v>3</v>
      </c>
      <c r="D12" s="50" t="s">
        <v>2</v>
      </c>
      <c r="E12" s="84"/>
      <c r="F12" s="84"/>
      <c r="G12" s="84"/>
      <c r="H12" s="84"/>
      <c r="I12" s="50" t="s">
        <v>9</v>
      </c>
      <c r="J12" s="50" t="s">
        <v>10</v>
      </c>
      <c r="K12" s="51" t="s">
        <v>11</v>
      </c>
      <c r="L12" s="82"/>
    </row>
    <row r="13" spans="1:13" ht="20.100000000000001" customHeight="1" x14ac:dyDescent="0.25">
      <c r="B13" s="6" t="s">
        <v>26</v>
      </c>
      <c r="C13" s="8">
        <v>0</v>
      </c>
      <c r="D13" s="8">
        <v>0</v>
      </c>
      <c r="E13" s="56">
        <v>0</v>
      </c>
      <c r="F13" s="56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7" t="s">
        <v>27</v>
      </c>
      <c r="C14" s="9">
        <v>0</v>
      </c>
      <c r="D14" s="9">
        <v>0</v>
      </c>
      <c r="E14" s="58">
        <v>0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 t="shared" ref="J14:J45" si="0">IF(ISERROR(+G14/E14)=TRUE,0,++G14/E14)</f>
        <v>0</v>
      </c>
      <c r="K14" s="13">
        <f t="shared" ref="K14:K45" si="1">IF(ISERROR(+H14/E14)=TRUE,0,++H14/E14)</f>
        <v>0</v>
      </c>
      <c r="L14" s="15">
        <f t="shared" ref="L14:L45" si="2">+D14-G14</f>
        <v>0</v>
      </c>
    </row>
    <row r="15" spans="1:13" ht="20.100000000000001" customHeight="1" x14ac:dyDescent="0.25">
      <c r="B15" s="7" t="s">
        <v>28</v>
      </c>
      <c r="C15" s="9">
        <v>0</v>
      </c>
      <c r="D15" s="9">
        <v>0</v>
      </c>
      <c r="E15" s="58">
        <v>0</v>
      </c>
      <c r="F15" s="59">
        <v>0</v>
      </c>
      <c r="G15" s="9">
        <v>0</v>
      </c>
      <c r="H15" s="9"/>
      <c r="I15" s="13"/>
      <c r="J15" s="13">
        <f t="shared" si="0"/>
        <v>0</v>
      </c>
      <c r="K15" s="13">
        <f t="shared" si="1"/>
        <v>0</v>
      </c>
      <c r="L15" s="15">
        <f t="shared" si="2"/>
        <v>0</v>
      </c>
    </row>
    <row r="16" spans="1:13" ht="20.100000000000001" customHeight="1" x14ac:dyDescent="0.25">
      <c r="B16" s="7" t="s">
        <v>29</v>
      </c>
      <c r="C16" s="9">
        <v>0</v>
      </c>
      <c r="D16" s="9">
        <v>0</v>
      </c>
      <c r="E16" s="58">
        <v>0</v>
      </c>
      <c r="F16" s="59">
        <v>0</v>
      </c>
      <c r="G16" s="9">
        <v>0</v>
      </c>
      <c r="H16" s="9"/>
      <c r="I16" s="13"/>
      <c r="J16" s="13">
        <f t="shared" si="0"/>
        <v>0</v>
      </c>
      <c r="K16" s="13">
        <f t="shared" si="1"/>
        <v>0</v>
      </c>
      <c r="L16" s="15">
        <f t="shared" si="2"/>
        <v>0</v>
      </c>
    </row>
    <row r="17" spans="2:12" ht="20.100000000000001" customHeight="1" x14ac:dyDescent="0.25">
      <c r="B17" s="7" t="s">
        <v>30</v>
      </c>
      <c r="C17" s="9">
        <v>0</v>
      </c>
      <c r="D17" s="9">
        <v>0</v>
      </c>
      <c r="E17" s="58">
        <v>0</v>
      </c>
      <c r="F17" s="59">
        <v>0</v>
      </c>
      <c r="G17" s="9">
        <v>0</v>
      </c>
      <c r="H17" s="9"/>
      <c r="I17" s="13"/>
      <c r="J17" s="13">
        <f t="shared" si="0"/>
        <v>0</v>
      </c>
      <c r="K17" s="13">
        <f t="shared" si="1"/>
        <v>0</v>
      </c>
      <c r="L17" s="15">
        <f t="shared" si="2"/>
        <v>0</v>
      </c>
    </row>
    <row r="18" spans="2:12" ht="20.100000000000001" customHeight="1" x14ac:dyDescent="0.25">
      <c r="B18" s="7" t="s">
        <v>31</v>
      </c>
      <c r="C18" s="9">
        <v>0</v>
      </c>
      <c r="D18" s="9">
        <v>0</v>
      </c>
      <c r="E18" s="58">
        <v>0</v>
      </c>
      <c r="F18" s="59">
        <v>0</v>
      </c>
      <c r="G18" s="9">
        <v>0</v>
      </c>
      <c r="H18" s="9"/>
      <c r="I18" s="13"/>
      <c r="J18" s="13">
        <f t="shared" si="0"/>
        <v>0</v>
      </c>
      <c r="K18" s="13">
        <f t="shared" si="1"/>
        <v>0</v>
      </c>
      <c r="L18" s="15">
        <f t="shared" si="2"/>
        <v>0</v>
      </c>
    </row>
    <row r="19" spans="2:12" ht="20.100000000000001" customHeight="1" x14ac:dyDescent="0.25">
      <c r="B19" s="7" t="s">
        <v>32</v>
      </c>
      <c r="C19" s="9">
        <v>0</v>
      </c>
      <c r="D19" s="9">
        <v>0</v>
      </c>
      <c r="E19" s="58">
        <v>0</v>
      </c>
      <c r="F19" s="59">
        <v>0</v>
      </c>
      <c r="G19" s="9">
        <v>0</v>
      </c>
      <c r="H19" s="9"/>
      <c r="I19" s="13"/>
      <c r="J19" s="13">
        <f t="shared" si="0"/>
        <v>0</v>
      </c>
      <c r="K19" s="13">
        <f t="shared" si="1"/>
        <v>0</v>
      </c>
      <c r="L19" s="15">
        <f t="shared" si="2"/>
        <v>0</v>
      </c>
    </row>
    <row r="20" spans="2:12" ht="20.100000000000001" customHeight="1" x14ac:dyDescent="0.25">
      <c r="B20" s="7" t="s">
        <v>33</v>
      </c>
      <c r="C20" s="9">
        <v>0</v>
      </c>
      <c r="D20" s="9">
        <v>0</v>
      </c>
      <c r="E20" s="58">
        <v>0</v>
      </c>
      <c r="F20" s="59">
        <v>0</v>
      </c>
      <c r="G20" s="9">
        <v>0</v>
      </c>
      <c r="H20" s="9"/>
      <c r="I20" s="13"/>
      <c r="J20" s="13">
        <f t="shared" si="0"/>
        <v>0</v>
      </c>
      <c r="K20" s="13">
        <f t="shared" si="1"/>
        <v>0</v>
      </c>
      <c r="L20" s="15">
        <f t="shared" si="2"/>
        <v>0</v>
      </c>
    </row>
    <row r="21" spans="2:12" ht="20.100000000000001" customHeight="1" x14ac:dyDescent="0.25">
      <c r="B21" s="7" t="s">
        <v>34</v>
      </c>
      <c r="C21" s="9">
        <v>0</v>
      </c>
      <c r="D21" s="9">
        <v>0</v>
      </c>
      <c r="E21" s="58">
        <v>0</v>
      </c>
      <c r="F21" s="59">
        <v>0</v>
      </c>
      <c r="G21" s="9">
        <v>0</v>
      </c>
      <c r="H21" s="9"/>
      <c r="I21" s="13"/>
      <c r="J21" s="13">
        <f t="shared" si="0"/>
        <v>0</v>
      </c>
      <c r="K21" s="13">
        <f t="shared" si="1"/>
        <v>0</v>
      </c>
      <c r="L21" s="15">
        <f t="shared" si="2"/>
        <v>0</v>
      </c>
    </row>
    <row r="22" spans="2:12" ht="20.100000000000001" customHeight="1" x14ac:dyDescent="0.25">
      <c r="B22" s="7" t="s">
        <v>35</v>
      </c>
      <c r="C22" s="9">
        <v>0</v>
      </c>
      <c r="D22" s="9">
        <v>0</v>
      </c>
      <c r="E22" s="58">
        <v>0</v>
      </c>
      <c r="F22" s="59">
        <v>0</v>
      </c>
      <c r="G22" s="9">
        <v>0</v>
      </c>
      <c r="H22" s="9"/>
      <c r="I22" s="13"/>
      <c r="J22" s="13">
        <f t="shared" si="0"/>
        <v>0</v>
      </c>
      <c r="K22" s="13">
        <f t="shared" si="1"/>
        <v>0</v>
      </c>
      <c r="L22" s="15">
        <f t="shared" si="2"/>
        <v>0</v>
      </c>
    </row>
    <row r="23" spans="2:12" ht="20.100000000000001" customHeight="1" x14ac:dyDescent="0.25">
      <c r="B23" s="7" t="s">
        <v>36</v>
      </c>
      <c r="C23" s="9">
        <v>0</v>
      </c>
      <c r="D23" s="9">
        <v>0</v>
      </c>
      <c r="E23" s="58">
        <v>0</v>
      </c>
      <c r="F23" s="59">
        <v>0</v>
      </c>
      <c r="G23" s="9">
        <v>0</v>
      </c>
      <c r="H23" s="9"/>
      <c r="I23" s="13"/>
      <c r="J23" s="13">
        <f t="shared" si="0"/>
        <v>0</v>
      </c>
      <c r="K23" s="13">
        <f t="shared" si="1"/>
        <v>0</v>
      </c>
      <c r="L23" s="15">
        <f t="shared" si="2"/>
        <v>0</v>
      </c>
    </row>
    <row r="24" spans="2:12" ht="20.100000000000001" customHeight="1" x14ac:dyDescent="0.25">
      <c r="B24" s="7" t="s">
        <v>37</v>
      </c>
      <c r="C24" s="9">
        <v>0</v>
      </c>
      <c r="D24" s="9">
        <v>0</v>
      </c>
      <c r="E24" s="58">
        <v>0</v>
      </c>
      <c r="F24" s="59">
        <v>0</v>
      </c>
      <c r="G24" s="9">
        <v>0</v>
      </c>
      <c r="H24" s="9"/>
      <c r="I24" s="13"/>
      <c r="J24" s="13">
        <f t="shared" si="0"/>
        <v>0</v>
      </c>
      <c r="K24" s="13">
        <f t="shared" si="1"/>
        <v>0</v>
      </c>
      <c r="L24" s="15">
        <f t="shared" si="2"/>
        <v>0</v>
      </c>
    </row>
    <row r="25" spans="2:12" ht="20.100000000000001" customHeight="1" x14ac:dyDescent="0.25">
      <c r="B25" s="7" t="s">
        <v>38</v>
      </c>
      <c r="C25" s="9">
        <v>0</v>
      </c>
      <c r="D25" s="9">
        <v>0</v>
      </c>
      <c r="E25" s="58">
        <v>0</v>
      </c>
      <c r="F25" s="59">
        <v>0</v>
      </c>
      <c r="G25" s="9">
        <v>0</v>
      </c>
      <c r="H25" s="9"/>
      <c r="I25" s="13"/>
      <c r="J25" s="13">
        <f t="shared" si="0"/>
        <v>0</v>
      </c>
      <c r="K25" s="13">
        <f t="shared" si="1"/>
        <v>0</v>
      </c>
      <c r="L25" s="15">
        <f t="shared" si="2"/>
        <v>0</v>
      </c>
    </row>
    <row r="26" spans="2:12" ht="20.100000000000001" customHeight="1" x14ac:dyDescent="0.25">
      <c r="B26" s="7" t="s">
        <v>39</v>
      </c>
      <c r="C26" s="9">
        <v>0</v>
      </c>
      <c r="D26" s="9">
        <v>0</v>
      </c>
      <c r="E26" s="58">
        <v>0</v>
      </c>
      <c r="F26" s="59">
        <v>0</v>
      </c>
      <c r="G26" s="9">
        <v>0</v>
      </c>
      <c r="H26" s="9"/>
      <c r="I26" s="13"/>
      <c r="J26" s="13">
        <f t="shared" si="0"/>
        <v>0</v>
      </c>
      <c r="K26" s="13">
        <f t="shared" si="1"/>
        <v>0</v>
      </c>
      <c r="L26" s="15">
        <f t="shared" si="2"/>
        <v>0</v>
      </c>
    </row>
    <row r="27" spans="2:12" ht="20.100000000000001" customHeight="1" x14ac:dyDescent="0.25">
      <c r="B27" s="7" t="s">
        <v>40</v>
      </c>
      <c r="C27" s="9">
        <v>0</v>
      </c>
      <c r="D27" s="9">
        <v>0</v>
      </c>
      <c r="E27" s="58">
        <v>0</v>
      </c>
      <c r="F27" s="59">
        <v>0</v>
      </c>
      <c r="G27" s="9">
        <v>0</v>
      </c>
      <c r="H27" s="9"/>
      <c r="I27" s="13"/>
      <c r="J27" s="13">
        <f t="shared" si="0"/>
        <v>0</v>
      </c>
      <c r="K27" s="13">
        <f t="shared" si="1"/>
        <v>0</v>
      </c>
      <c r="L27" s="15">
        <f t="shared" si="2"/>
        <v>0</v>
      </c>
    </row>
    <row r="28" spans="2:12" ht="20.100000000000001" customHeight="1" x14ac:dyDescent="0.25">
      <c r="B28" s="7" t="s">
        <v>41</v>
      </c>
      <c r="C28" s="9">
        <v>0</v>
      </c>
      <c r="D28" s="9">
        <v>0</v>
      </c>
      <c r="E28" s="58">
        <v>0</v>
      </c>
      <c r="F28" s="59">
        <v>0</v>
      </c>
      <c r="G28" s="9">
        <v>0</v>
      </c>
      <c r="H28" s="9"/>
      <c r="I28" s="13"/>
      <c r="J28" s="13">
        <f t="shared" si="0"/>
        <v>0</v>
      </c>
      <c r="K28" s="13">
        <f t="shared" si="1"/>
        <v>0</v>
      </c>
      <c r="L28" s="15">
        <f t="shared" si="2"/>
        <v>0</v>
      </c>
    </row>
    <row r="29" spans="2:12" ht="20.100000000000001" customHeight="1" x14ac:dyDescent="0.25">
      <c r="B29" s="7" t="s">
        <v>42</v>
      </c>
      <c r="C29" s="9">
        <v>0</v>
      </c>
      <c r="D29" s="9">
        <v>0</v>
      </c>
      <c r="E29" s="58">
        <v>0</v>
      </c>
      <c r="F29" s="59">
        <v>0</v>
      </c>
      <c r="G29" s="9">
        <v>0</v>
      </c>
      <c r="H29" s="9"/>
      <c r="I29" s="13"/>
      <c r="J29" s="13">
        <f t="shared" si="0"/>
        <v>0</v>
      </c>
      <c r="K29" s="13">
        <f t="shared" si="1"/>
        <v>0</v>
      </c>
      <c r="L29" s="15">
        <f t="shared" si="2"/>
        <v>0</v>
      </c>
    </row>
    <row r="30" spans="2:12" ht="20.100000000000001" customHeight="1" x14ac:dyDescent="0.25">
      <c r="B30" s="7" t="s">
        <v>43</v>
      </c>
      <c r="C30" s="9">
        <v>0</v>
      </c>
      <c r="D30" s="9">
        <v>0</v>
      </c>
      <c r="E30" s="58">
        <v>0</v>
      </c>
      <c r="F30" s="59">
        <v>0</v>
      </c>
      <c r="G30" s="9">
        <v>0</v>
      </c>
      <c r="H30" s="9"/>
      <c r="I30" s="13"/>
      <c r="J30" s="13">
        <f t="shared" si="0"/>
        <v>0</v>
      </c>
      <c r="K30" s="13">
        <f t="shared" si="1"/>
        <v>0</v>
      </c>
      <c r="L30" s="15">
        <f t="shared" si="2"/>
        <v>0</v>
      </c>
    </row>
    <row r="31" spans="2:12" ht="20.100000000000001" customHeight="1" x14ac:dyDescent="0.25">
      <c r="B31" s="7" t="s">
        <v>44</v>
      </c>
      <c r="C31" s="9">
        <v>0</v>
      </c>
      <c r="D31" s="9">
        <v>0</v>
      </c>
      <c r="E31" s="58">
        <v>0</v>
      </c>
      <c r="F31" s="59">
        <v>0</v>
      </c>
      <c r="G31" s="9">
        <v>0</v>
      </c>
      <c r="H31" s="9"/>
      <c r="I31" s="13"/>
      <c r="J31" s="13">
        <f t="shared" si="0"/>
        <v>0</v>
      </c>
      <c r="K31" s="13">
        <f t="shared" si="1"/>
        <v>0</v>
      </c>
      <c r="L31" s="15">
        <f t="shared" si="2"/>
        <v>0</v>
      </c>
    </row>
    <row r="32" spans="2:12" ht="20.100000000000001" customHeight="1" x14ac:dyDescent="0.25">
      <c r="B32" s="7" t="s">
        <v>45</v>
      </c>
      <c r="C32" s="9">
        <v>0</v>
      </c>
      <c r="D32" s="9">
        <v>0</v>
      </c>
      <c r="E32" s="58">
        <v>0</v>
      </c>
      <c r="F32" s="59">
        <v>0</v>
      </c>
      <c r="G32" s="9">
        <v>0</v>
      </c>
      <c r="H32" s="9"/>
      <c r="I32" s="13"/>
      <c r="J32" s="13">
        <f t="shared" si="0"/>
        <v>0</v>
      </c>
      <c r="K32" s="13">
        <f t="shared" si="1"/>
        <v>0</v>
      </c>
      <c r="L32" s="15">
        <f t="shared" si="2"/>
        <v>0</v>
      </c>
    </row>
    <row r="33" spans="2:12" ht="20.100000000000001" customHeight="1" x14ac:dyDescent="0.25">
      <c r="B33" s="7" t="s">
        <v>46</v>
      </c>
      <c r="C33" s="9">
        <v>0</v>
      </c>
      <c r="D33" s="9">
        <v>0</v>
      </c>
      <c r="E33" s="58">
        <v>0</v>
      </c>
      <c r="F33" s="59">
        <v>0</v>
      </c>
      <c r="G33" s="9">
        <v>0</v>
      </c>
      <c r="H33" s="9"/>
      <c r="I33" s="13"/>
      <c r="J33" s="13">
        <f t="shared" si="0"/>
        <v>0</v>
      </c>
      <c r="K33" s="13">
        <f t="shared" si="1"/>
        <v>0</v>
      </c>
      <c r="L33" s="15">
        <f t="shared" si="2"/>
        <v>0</v>
      </c>
    </row>
    <row r="34" spans="2:12" ht="20.100000000000001" customHeight="1" x14ac:dyDescent="0.25">
      <c r="B34" s="7" t="s">
        <v>47</v>
      </c>
      <c r="C34" s="9">
        <v>0</v>
      </c>
      <c r="D34" s="9">
        <v>0</v>
      </c>
      <c r="E34" s="58">
        <v>0</v>
      </c>
      <c r="F34" s="59">
        <v>0</v>
      </c>
      <c r="G34" s="9">
        <v>0</v>
      </c>
      <c r="H34" s="9"/>
      <c r="I34" s="13"/>
      <c r="J34" s="13">
        <f t="shared" si="0"/>
        <v>0</v>
      </c>
      <c r="K34" s="13">
        <f t="shared" si="1"/>
        <v>0</v>
      </c>
      <c r="L34" s="15">
        <f t="shared" si="2"/>
        <v>0</v>
      </c>
    </row>
    <row r="35" spans="2:12" ht="20.100000000000001" customHeight="1" x14ac:dyDescent="0.25">
      <c r="B35" s="7" t="s">
        <v>48</v>
      </c>
      <c r="C35" s="9">
        <v>0</v>
      </c>
      <c r="D35" s="9">
        <v>0</v>
      </c>
      <c r="E35" s="58">
        <v>0</v>
      </c>
      <c r="F35" s="59">
        <v>0</v>
      </c>
      <c r="G35" s="9">
        <v>0</v>
      </c>
      <c r="H35" s="9"/>
      <c r="I35" s="13"/>
      <c r="J35" s="13">
        <f t="shared" si="0"/>
        <v>0</v>
      </c>
      <c r="K35" s="13">
        <f t="shared" si="1"/>
        <v>0</v>
      </c>
      <c r="L35" s="15">
        <f t="shared" si="2"/>
        <v>0</v>
      </c>
    </row>
    <row r="36" spans="2:12" ht="20.100000000000001" customHeight="1" x14ac:dyDescent="0.25">
      <c r="B36" s="7" t="s">
        <v>49</v>
      </c>
      <c r="C36" s="9">
        <v>0</v>
      </c>
      <c r="D36" s="9">
        <v>0</v>
      </c>
      <c r="E36" s="58">
        <v>0</v>
      </c>
      <c r="F36" s="59">
        <v>0</v>
      </c>
      <c r="G36" s="9">
        <v>0</v>
      </c>
      <c r="H36" s="9"/>
      <c r="I36" s="13"/>
      <c r="J36" s="13">
        <f t="shared" si="0"/>
        <v>0</v>
      </c>
      <c r="K36" s="13">
        <f t="shared" si="1"/>
        <v>0</v>
      </c>
      <c r="L36" s="15">
        <f t="shared" si="2"/>
        <v>0</v>
      </c>
    </row>
    <row r="37" spans="2:12" ht="20.100000000000001" customHeight="1" x14ac:dyDescent="0.25">
      <c r="B37" s="7" t="s">
        <v>50</v>
      </c>
      <c r="C37" s="9">
        <v>0</v>
      </c>
      <c r="D37" s="9">
        <v>0</v>
      </c>
      <c r="E37" s="58">
        <v>0</v>
      </c>
      <c r="F37" s="59">
        <v>0</v>
      </c>
      <c r="G37" s="9">
        <v>0</v>
      </c>
      <c r="H37" s="9"/>
      <c r="I37" s="13"/>
      <c r="J37" s="13">
        <f t="shared" si="0"/>
        <v>0</v>
      </c>
      <c r="K37" s="13">
        <f t="shared" si="1"/>
        <v>0</v>
      </c>
      <c r="L37" s="15">
        <f t="shared" si="2"/>
        <v>0</v>
      </c>
    </row>
    <row r="38" spans="2:12" ht="20.100000000000001" customHeight="1" x14ac:dyDescent="0.25">
      <c r="B38" s="7" t="s">
        <v>51</v>
      </c>
      <c r="C38" s="9">
        <v>0</v>
      </c>
      <c r="D38" s="9">
        <v>0</v>
      </c>
      <c r="E38" s="58">
        <v>0</v>
      </c>
      <c r="F38" s="59">
        <v>0</v>
      </c>
      <c r="G38" s="9">
        <v>0</v>
      </c>
      <c r="H38" s="9"/>
      <c r="I38" s="13"/>
      <c r="J38" s="13">
        <f t="shared" si="0"/>
        <v>0</v>
      </c>
      <c r="K38" s="13">
        <f t="shared" si="1"/>
        <v>0</v>
      </c>
      <c r="L38" s="15">
        <f t="shared" si="2"/>
        <v>0</v>
      </c>
    </row>
    <row r="39" spans="2:12" ht="20.100000000000001" customHeight="1" x14ac:dyDescent="0.25">
      <c r="B39" s="7" t="s">
        <v>52</v>
      </c>
      <c r="C39" s="9">
        <v>0</v>
      </c>
      <c r="D39" s="9">
        <v>0</v>
      </c>
      <c r="E39" s="58">
        <v>0</v>
      </c>
      <c r="F39" s="59">
        <v>0</v>
      </c>
      <c r="G39" s="9">
        <v>0</v>
      </c>
      <c r="H39" s="9"/>
      <c r="I39" s="13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7" t="s">
        <v>53</v>
      </c>
      <c r="C40" s="9">
        <v>0</v>
      </c>
      <c r="D40" s="9">
        <v>0</v>
      </c>
      <c r="E40" s="58">
        <v>0</v>
      </c>
      <c r="F40" s="59">
        <v>0</v>
      </c>
      <c r="G40" s="9">
        <v>0</v>
      </c>
      <c r="H40" s="9"/>
      <c r="I40" s="13"/>
      <c r="J40" s="13">
        <f t="shared" si="0"/>
        <v>0</v>
      </c>
      <c r="K40" s="13">
        <f t="shared" si="1"/>
        <v>0</v>
      </c>
      <c r="L40" s="15">
        <f t="shared" si="2"/>
        <v>0</v>
      </c>
    </row>
    <row r="41" spans="2:12" ht="20.100000000000001" customHeight="1" x14ac:dyDescent="0.25">
      <c r="B41" s="7" t="s">
        <v>54</v>
      </c>
      <c r="C41" s="9">
        <v>0</v>
      </c>
      <c r="D41" s="9">
        <v>0</v>
      </c>
      <c r="E41" s="58">
        <v>0</v>
      </c>
      <c r="F41" s="59">
        <v>0</v>
      </c>
      <c r="G41" s="9">
        <v>0</v>
      </c>
      <c r="H41" s="9"/>
      <c r="I41" s="13"/>
      <c r="J41" s="13">
        <f t="shared" si="0"/>
        <v>0</v>
      </c>
      <c r="K41" s="13">
        <f t="shared" si="1"/>
        <v>0</v>
      </c>
      <c r="L41" s="15">
        <f t="shared" si="2"/>
        <v>0</v>
      </c>
    </row>
    <row r="42" spans="2:12" ht="20.100000000000001" customHeight="1" x14ac:dyDescent="0.25">
      <c r="B42" s="7" t="s">
        <v>55</v>
      </c>
      <c r="C42" s="9">
        <v>0</v>
      </c>
      <c r="D42" s="9">
        <v>0</v>
      </c>
      <c r="E42" s="58">
        <v>0</v>
      </c>
      <c r="F42" s="59">
        <v>0</v>
      </c>
      <c r="G42" s="9">
        <v>0</v>
      </c>
      <c r="H42" s="9"/>
      <c r="I42" s="13"/>
      <c r="J42" s="13">
        <f t="shared" si="0"/>
        <v>0</v>
      </c>
      <c r="K42" s="13">
        <f t="shared" si="1"/>
        <v>0</v>
      </c>
      <c r="L42" s="15">
        <f t="shared" si="2"/>
        <v>0</v>
      </c>
    </row>
    <row r="43" spans="2:12" ht="20.100000000000001" customHeight="1" x14ac:dyDescent="0.25">
      <c r="B43" s="7" t="s">
        <v>56</v>
      </c>
      <c r="C43" s="9">
        <v>0</v>
      </c>
      <c r="D43" s="9">
        <v>0</v>
      </c>
      <c r="E43" s="58">
        <v>0</v>
      </c>
      <c r="F43" s="59">
        <v>0</v>
      </c>
      <c r="G43" s="9">
        <v>0</v>
      </c>
      <c r="H43" s="9"/>
      <c r="I43" s="13"/>
      <c r="J43" s="13">
        <f t="shared" ref="J43" si="3">IF(ISERROR(+G43/E43)=TRUE,0,++G43/E43)</f>
        <v>0</v>
      </c>
      <c r="K43" s="13">
        <f t="shared" ref="K43" si="4">IF(ISERROR(+H43/E43)=TRUE,0,++H43/E43)</f>
        <v>0</v>
      </c>
      <c r="L43" s="15">
        <f t="shared" ref="L43" si="5">+D43-G43</f>
        <v>0</v>
      </c>
    </row>
    <row r="44" spans="2:12" ht="20.100000000000001" customHeight="1" x14ac:dyDescent="0.25">
      <c r="B44" s="7" t="s">
        <v>57</v>
      </c>
      <c r="C44" s="9">
        <v>0</v>
      </c>
      <c r="D44" s="9">
        <v>0</v>
      </c>
      <c r="E44" s="58">
        <v>0</v>
      </c>
      <c r="F44" s="59">
        <v>0</v>
      </c>
      <c r="G44" s="9">
        <v>0</v>
      </c>
      <c r="H44" s="9"/>
      <c r="I44" s="13"/>
      <c r="J44" s="13">
        <f t="shared" si="0"/>
        <v>0</v>
      </c>
      <c r="K44" s="13">
        <f t="shared" si="1"/>
        <v>0</v>
      </c>
      <c r="L44" s="15">
        <f t="shared" si="2"/>
        <v>0</v>
      </c>
    </row>
    <row r="45" spans="2:12" ht="20.100000000000001" customHeight="1" x14ac:dyDescent="0.25">
      <c r="B45" s="7" t="s">
        <v>58</v>
      </c>
      <c r="C45" s="9">
        <v>0</v>
      </c>
      <c r="D45" s="9">
        <v>0</v>
      </c>
      <c r="E45" s="58">
        <v>0</v>
      </c>
      <c r="F45" s="59">
        <v>0</v>
      </c>
      <c r="G45" s="9">
        <v>0</v>
      </c>
      <c r="H45" s="9"/>
      <c r="I45" s="13"/>
      <c r="J45" s="13">
        <f t="shared" si="0"/>
        <v>0</v>
      </c>
      <c r="K45" s="13">
        <f t="shared" si="1"/>
        <v>0</v>
      </c>
      <c r="L45" s="15">
        <f t="shared" si="2"/>
        <v>0</v>
      </c>
    </row>
    <row r="46" spans="2:12" ht="23.25" customHeight="1" x14ac:dyDescent="0.25">
      <c r="B46" s="52" t="s">
        <v>4</v>
      </c>
      <c r="C46" s="53">
        <f t="shared" ref="C46:H46" si="6">SUM(C13:C45)</f>
        <v>0</v>
      </c>
      <c r="D46" s="53">
        <f t="shared" si="6"/>
        <v>0</v>
      </c>
      <c r="E46" s="53">
        <f t="shared" si="6"/>
        <v>0</v>
      </c>
      <c r="F46" s="53">
        <f t="shared" si="6"/>
        <v>0</v>
      </c>
      <c r="G46" s="53">
        <f t="shared" si="6"/>
        <v>0</v>
      </c>
      <c r="H46" s="53">
        <f t="shared" si="6"/>
        <v>0</v>
      </c>
      <c r="I46" s="54">
        <f>IF(ISERROR(+#REF!/E46)=TRUE,0,++#REF!/E46)</f>
        <v>0</v>
      </c>
      <c r="J46" s="54">
        <f>IF(ISERROR(+G46/E46)=TRUE,0,++G46/E46)</f>
        <v>0</v>
      </c>
      <c r="K46" s="54">
        <f>IF(ISERROR(+H46/E46)=TRUE,0,++H46/E46)</f>
        <v>0</v>
      </c>
      <c r="L46" s="55">
        <f>SUM(L13:L45)</f>
        <v>0</v>
      </c>
    </row>
    <row r="47" spans="2:12" x14ac:dyDescent="0.2">
      <c r="B47" s="11" t="s">
        <v>66</v>
      </c>
    </row>
    <row r="49" spans="2:11" s="20" customFormat="1" x14ac:dyDescent="0.25">
      <c r="K49" s="24"/>
    </row>
    <row r="50" spans="2:11" s="22" customFormat="1" x14ac:dyDescent="0.25">
      <c r="K50" s="23"/>
    </row>
    <row r="51" spans="2:11" s="22" customFormat="1" x14ac:dyDescent="0.25">
      <c r="C51" s="22">
        <v>1000000</v>
      </c>
      <c r="K51" s="23"/>
    </row>
    <row r="52" spans="2:11" s="22" customFormat="1" ht="45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OCTUBRE
(4)</v>
      </c>
      <c r="K52" s="23"/>
    </row>
    <row r="53" spans="2:11" s="22" customFormat="1" x14ac:dyDescent="0.25">
      <c r="B53" s="22" t="s">
        <v>24</v>
      </c>
      <c r="C53" s="39">
        <f>+C46/$C$51</f>
        <v>0</v>
      </c>
      <c r="D53" s="39">
        <f>+D46/$C$51</f>
        <v>0</v>
      </c>
      <c r="E53" s="39">
        <f>+E46/$C$51</f>
        <v>0</v>
      </c>
      <c r="F53" s="39">
        <f>+F46/$C$51</f>
        <v>0</v>
      </c>
      <c r="G53" s="39">
        <f>+G46/$C$51</f>
        <v>0</v>
      </c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1"/>
  <sheetViews>
    <sheetView showGridLines="0" topLeftCell="A25" zoomScale="130" zoomScaleNormal="130" workbookViewId="0">
      <selection activeCell="E46" sqref="E46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3" width="16.140625" style="1" bestFit="1" customWidth="1"/>
    <col min="4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9" t="s">
        <v>64</v>
      </c>
      <c r="C6" s="79"/>
      <c r="D6" s="79"/>
      <c r="E6" s="79"/>
      <c r="F6" s="79"/>
      <c r="G6" s="79"/>
      <c r="H6" s="79"/>
      <c r="I6" s="79"/>
      <c r="J6" s="79"/>
      <c r="K6" s="79"/>
      <c r="L6" s="79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8"/>
      <c r="J10" s="88"/>
      <c r="K10" s="88"/>
      <c r="L10" s="21" t="s">
        <v>21</v>
      </c>
    </row>
    <row r="11" spans="1:13" s="5" customFormat="1" ht="15" customHeight="1" x14ac:dyDescent="0.25">
      <c r="B11" s="86" t="s">
        <v>20</v>
      </c>
      <c r="C11" s="85" t="s">
        <v>0</v>
      </c>
      <c r="D11" s="85"/>
      <c r="E11" s="83" t="s">
        <v>8</v>
      </c>
      <c r="F11" s="83" t="s">
        <v>22</v>
      </c>
      <c r="G11" s="83" t="s">
        <v>65</v>
      </c>
      <c r="H11" s="83" t="s">
        <v>15</v>
      </c>
      <c r="I11" s="89" t="s">
        <v>17</v>
      </c>
      <c r="J11" s="89"/>
      <c r="K11" s="89"/>
      <c r="L11" s="81" t="s">
        <v>16</v>
      </c>
    </row>
    <row r="12" spans="1:13" s="5" customFormat="1" ht="50.1" customHeight="1" x14ac:dyDescent="0.25">
      <c r="B12" s="87"/>
      <c r="C12" s="50" t="s">
        <v>3</v>
      </c>
      <c r="D12" s="50" t="s">
        <v>2</v>
      </c>
      <c r="E12" s="84"/>
      <c r="F12" s="84"/>
      <c r="G12" s="84"/>
      <c r="H12" s="84"/>
      <c r="I12" s="50" t="s">
        <v>9</v>
      </c>
      <c r="J12" s="50" t="s">
        <v>10</v>
      </c>
      <c r="K12" s="51" t="s">
        <v>11</v>
      </c>
      <c r="L12" s="82"/>
    </row>
    <row r="13" spans="1:13" ht="20.100000000000001" customHeight="1" x14ac:dyDescent="0.25">
      <c r="B13" s="6" t="s">
        <v>26</v>
      </c>
      <c r="C13" s="41">
        <v>0</v>
      </c>
      <c r="D13" s="41">
        <v>0</v>
      </c>
      <c r="E13" s="62">
        <v>0</v>
      </c>
      <c r="F13" s="62">
        <v>0</v>
      </c>
      <c r="G13" s="41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25" t="s">
        <v>27</v>
      </c>
      <c r="C14" s="42">
        <v>0</v>
      </c>
      <c r="D14" s="42">
        <v>0</v>
      </c>
      <c r="E14" s="63">
        <v>0</v>
      </c>
      <c r="F14" s="63">
        <v>0</v>
      </c>
      <c r="G14" s="42">
        <v>0</v>
      </c>
      <c r="H14" s="26"/>
      <c r="I14" s="27"/>
      <c r="J14" s="27">
        <f t="shared" ref="J14:J46" si="0">IF(ISERROR(+G14/E14)=TRUE,0,++G14/E14)</f>
        <v>0</v>
      </c>
      <c r="K14" s="27">
        <f t="shared" ref="K14:K46" si="1">IF(ISERROR(+H14/E14)=TRUE,0,++H14/E14)</f>
        <v>0</v>
      </c>
      <c r="L14" s="28">
        <f t="shared" ref="L14:L46" si="2">+D14-G14</f>
        <v>0</v>
      </c>
    </row>
    <row r="15" spans="1:13" ht="20.100000000000001" customHeight="1" x14ac:dyDescent="0.25">
      <c r="B15" s="25" t="s">
        <v>28</v>
      </c>
      <c r="C15" s="42">
        <v>0</v>
      </c>
      <c r="D15" s="42">
        <v>0</v>
      </c>
      <c r="E15" s="63">
        <v>0</v>
      </c>
      <c r="F15" s="63">
        <v>0</v>
      </c>
      <c r="G15" s="42">
        <v>0</v>
      </c>
      <c r="H15" s="26"/>
      <c r="I15" s="27"/>
      <c r="J15" s="27">
        <f t="shared" si="0"/>
        <v>0</v>
      </c>
      <c r="K15" s="27">
        <f t="shared" si="1"/>
        <v>0</v>
      </c>
      <c r="L15" s="28">
        <f t="shared" si="2"/>
        <v>0</v>
      </c>
    </row>
    <row r="16" spans="1:13" ht="20.100000000000001" customHeight="1" x14ac:dyDescent="0.25">
      <c r="B16" s="25" t="s">
        <v>29</v>
      </c>
      <c r="C16" s="42">
        <v>0</v>
      </c>
      <c r="D16" s="42">
        <v>0</v>
      </c>
      <c r="E16" s="63">
        <v>0</v>
      </c>
      <c r="F16" s="63">
        <v>0</v>
      </c>
      <c r="G16" s="42">
        <v>0</v>
      </c>
      <c r="H16" s="26"/>
      <c r="I16" s="27"/>
      <c r="J16" s="27">
        <f t="shared" si="0"/>
        <v>0</v>
      </c>
      <c r="K16" s="27"/>
      <c r="L16" s="28">
        <f t="shared" si="2"/>
        <v>0</v>
      </c>
    </row>
    <row r="17" spans="2:12" ht="20.100000000000001" customHeight="1" x14ac:dyDescent="0.25">
      <c r="B17" s="25" t="s">
        <v>30</v>
      </c>
      <c r="C17" s="42">
        <v>0</v>
      </c>
      <c r="D17" s="42">
        <v>0</v>
      </c>
      <c r="E17" s="63">
        <v>0</v>
      </c>
      <c r="F17" s="63">
        <v>0</v>
      </c>
      <c r="G17" s="42">
        <v>0</v>
      </c>
      <c r="H17" s="26"/>
      <c r="I17" s="27"/>
      <c r="J17" s="27">
        <f t="shared" ref="J17" si="3">IF(ISERROR(+G17/E17)=TRUE,0,++G17/E17)</f>
        <v>0</v>
      </c>
      <c r="K17" s="27">
        <f t="shared" ref="K17" si="4">IF(ISERROR(+H17/E17)=TRUE,0,++H17/E17)</f>
        <v>0</v>
      </c>
      <c r="L17" s="28">
        <f t="shared" ref="L17" si="5">+D17-G17</f>
        <v>0</v>
      </c>
    </row>
    <row r="18" spans="2:12" ht="20.100000000000001" customHeight="1" x14ac:dyDescent="0.25">
      <c r="B18" s="25" t="s">
        <v>31</v>
      </c>
      <c r="C18" s="42">
        <v>0</v>
      </c>
      <c r="D18" s="42">
        <v>0</v>
      </c>
      <c r="E18" s="63">
        <v>0</v>
      </c>
      <c r="F18" s="63">
        <v>0</v>
      </c>
      <c r="G18" s="42">
        <v>0</v>
      </c>
      <c r="H18" s="26"/>
      <c r="I18" s="27"/>
      <c r="J18" s="27">
        <f t="shared" si="0"/>
        <v>0</v>
      </c>
      <c r="K18" s="27">
        <f t="shared" si="1"/>
        <v>0</v>
      </c>
      <c r="L18" s="28">
        <f t="shared" si="2"/>
        <v>0</v>
      </c>
    </row>
    <row r="19" spans="2:12" ht="20.100000000000001" customHeight="1" x14ac:dyDescent="0.25">
      <c r="B19" s="25" t="s">
        <v>32</v>
      </c>
      <c r="C19" s="42">
        <v>0</v>
      </c>
      <c r="D19" s="42">
        <v>0</v>
      </c>
      <c r="E19" s="63">
        <v>0</v>
      </c>
      <c r="F19" s="63">
        <v>0</v>
      </c>
      <c r="G19" s="42">
        <v>0</v>
      </c>
      <c r="H19" s="26"/>
      <c r="I19" s="27"/>
      <c r="J19" s="27">
        <f t="shared" si="0"/>
        <v>0</v>
      </c>
      <c r="K19" s="27">
        <f t="shared" si="1"/>
        <v>0</v>
      </c>
      <c r="L19" s="28">
        <f t="shared" si="2"/>
        <v>0</v>
      </c>
    </row>
    <row r="20" spans="2:12" ht="20.100000000000001" customHeight="1" x14ac:dyDescent="0.25">
      <c r="B20" s="25" t="s">
        <v>33</v>
      </c>
      <c r="C20" s="42">
        <v>0</v>
      </c>
      <c r="D20" s="42">
        <v>0</v>
      </c>
      <c r="E20" s="63">
        <v>0</v>
      </c>
      <c r="F20" s="63">
        <v>0</v>
      </c>
      <c r="G20" s="42">
        <v>0</v>
      </c>
      <c r="H20" s="26"/>
      <c r="I20" s="27"/>
      <c r="J20" s="27">
        <f t="shared" ref="J20" si="6">IF(ISERROR(+G20/E20)=TRUE,0,++G20/E20)</f>
        <v>0</v>
      </c>
      <c r="K20" s="27">
        <f t="shared" ref="K20" si="7">IF(ISERROR(+H20/E20)=TRUE,0,++H20/E20)</f>
        <v>0</v>
      </c>
      <c r="L20" s="28">
        <f t="shared" ref="L20" si="8">+D20-G20</f>
        <v>0</v>
      </c>
    </row>
    <row r="21" spans="2:12" ht="20.100000000000001" customHeight="1" x14ac:dyDescent="0.25">
      <c r="B21" s="25" t="s">
        <v>34</v>
      </c>
      <c r="C21" s="42">
        <v>0</v>
      </c>
      <c r="D21" s="42">
        <v>0</v>
      </c>
      <c r="E21" s="63">
        <v>0</v>
      </c>
      <c r="F21" s="63">
        <v>0</v>
      </c>
      <c r="G21" s="42">
        <v>0</v>
      </c>
      <c r="H21" s="26"/>
      <c r="I21" s="27"/>
      <c r="J21" s="27">
        <f t="shared" si="0"/>
        <v>0</v>
      </c>
      <c r="K21" s="27">
        <f t="shared" si="1"/>
        <v>0</v>
      </c>
      <c r="L21" s="28">
        <f t="shared" si="2"/>
        <v>0</v>
      </c>
    </row>
    <row r="22" spans="2:12" ht="20.100000000000001" customHeight="1" x14ac:dyDescent="0.25">
      <c r="B22" s="25" t="s">
        <v>35</v>
      </c>
      <c r="C22" s="42">
        <v>0</v>
      </c>
      <c r="D22" s="42">
        <v>0</v>
      </c>
      <c r="E22" s="63">
        <v>0</v>
      </c>
      <c r="F22" s="63">
        <v>0</v>
      </c>
      <c r="G22" s="42">
        <v>0</v>
      </c>
      <c r="H22" s="26"/>
      <c r="I22" s="27"/>
      <c r="J22" s="27">
        <f t="shared" si="0"/>
        <v>0</v>
      </c>
      <c r="K22" s="27">
        <f t="shared" si="1"/>
        <v>0</v>
      </c>
      <c r="L22" s="28">
        <f t="shared" si="2"/>
        <v>0</v>
      </c>
    </row>
    <row r="23" spans="2:12" ht="20.100000000000001" customHeight="1" x14ac:dyDescent="0.25">
      <c r="B23" s="25" t="s">
        <v>36</v>
      </c>
      <c r="C23" s="42">
        <v>0</v>
      </c>
      <c r="D23" s="42">
        <v>0</v>
      </c>
      <c r="E23" s="63">
        <v>0</v>
      </c>
      <c r="F23" s="63">
        <v>0</v>
      </c>
      <c r="G23" s="42">
        <v>0</v>
      </c>
      <c r="H23" s="26"/>
      <c r="I23" s="27"/>
      <c r="J23" s="27">
        <f t="shared" si="0"/>
        <v>0</v>
      </c>
      <c r="K23" s="27">
        <f t="shared" si="1"/>
        <v>0</v>
      </c>
      <c r="L23" s="28">
        <f t="shared" si="2"/>
        <v>0</v>
      </c>
    </row>
    <row r="24" spans="2:12" ht="20.100000000000001" customHeight="1" x14ac:dyDescent="0.25">
      <c r="B24" s="25" t="s">
        <v>37</v>
      </c>
      <c r="C24" s="42">
        <v>0</v>
      </c>
      <c r="D24" s="42">
        <v>0</v>
      </c>
      <c r="E24" s="63">
        <v>0</v>
      </c>
      <c r="F24" s="63">
        <v>0</v>
      </c>
      <c r="G24" s="42">
        <v>0</v>
      </c>
      <c r="H24" s="26"/>
      <c r="I24" s="27"/>
      <c r="J24" s="27">
        <f t="shared" si="0"/>
        <v>0</v>
      </c>
      <c r="K24" s="27">
        <f t="shared" si="1"/>
        <v>0</v>
      </c>
      <c r="L24" s="28">
        <f t="shared" si="2"/>
        <v>0</v>
      </c>
    </row>
    <row r="25" spans="2:12" ht="20.100000000000001" customHeight="1" x14ac:dyDescent="0.25">
      <c r="B25" s="25" t="s">
        <v>38</v>
      </c>
      <c r="C25" s="42">
        <v>0</v>
      </c>
      <c r="D25" s="42">
        <v>0</v>
      </c>
      <c r="E25" s="63">
        <v>0</v>
      </c>
      <c r="F25" s="63">
        <v>0</v>
      </c>
      <c r="G25" s="42">
        <v>0</v>
      </c>
      <c r="H25" s="26"/>
      <c r="I25" s="27"/>
      <c r="J25" s="27">
        <f t="shared" si="0"/>
        <v>0</v>
      </c>
      <c r="K25" s="27">
        <f t="shared" si="1"/>
        <v>0</v>
      </c>
      <c r="L25" s="28">
        <f t="shared" si="2"/>
        <v>0</v>
      </c>
    </row>
    <row r="26" spans="2:12" ht="20.100000000000001" customHeight="1" x14ac:dyDescent="0.25">
      <c r="B26" s="25" t="s">
        <v>39</v>
      </c>
      <c r="C26" s="42">
        <v>0</v>
      </c>
      <c r="D26" s="42">
        <v>0</v>
      </c>
      <c r="E26" s="63">
        <v>0</v>
      </c>
      <c r="F26" s="63">
        <v>0</v>
      </c>
      <c r="G26" s="42">
        <v>0</v>
      </c>
      <c r="H26" s="26"/>
      <c r="I26" s="27"/>
      <c r="J26" s="27">
        <f t="shared" si="0"/>
        <v>0</v>
      </c>
      <c r="K26" s="27">
        <f t="shared" si="1"/>
        <v>0</v>
      </c>
      <c r="L26" s="28">
        <f t="shared" si="2"/>
        <v>0</v>
      </c>
    </row>
    <row r="27" spans="2:12" ht="20.100000000000001" customHeight="1" x14ac:dyDescent="0.25">
      <c r="B27" s="25" t="s">
        <v>40</v>
      </c>
      <c r="C27" s="42">
        <v>0</v>
      </c>
      <c r="D27" s="42">
        <v>0</v>
      </c>
      <c r="E27" s="63">
        <v>0</v>
      </c>
      <c r="F27" s="63">
        <v>0</v>
      </c>
      <c r="G27" s="42">
        <v>0</v>
      </c>
      <c r="H27" s="26"/>
      <c r="I27" s="27"/>
      <c r="J27" s="27">
        <f t="shared" si="0"/>
        <v>0</v>
      </c>
      <c r="K27" s="27">
        <f t="shared" si="1"/>
        <v>0</v>
      </c>
      <c r="L27" s="28">
        <f t="shared" si="2"/>
        <v>0</v>
      </c>
    </row>
    <row r="28" spans="2:12" ht="20.100000000000001" customHeight="1" x14ac:dyDescent="0.25">
      <c r="B28" s="25" t="s">
        <v>41</v>
      </c>
      <c r="C28" s="42">
        <v>0</v>
      </c>
      <c r="D28" s="42">
        <v>0</v>
      </c>
      <c r="E28" s="63">
        <v>0</v>
      </c>
      <c r="F28" s="63">
        <v>0</v>
      </c>
      <c r="G28" s="42">
        <v>0</v>
      </c>
      <c r="H28" s="26"/>
      <c r="I28" s="27"/>
      <c r="J28" s="27">
        <f t="shared" si="0"/>
        <v>0</v>
      </c>
      <c r="K28" s="27">
        <f t="shared" si="1"/>
        <v>0</v>
      </c>
      <c r="L28" s="28">
        <f t="shared" si="2"/>
        <v>0</v>
      </c>
    </row>
    <row r="29" spans="2:12" ht="20.100000000000001" customHeight="1" x14ac:dyDescent="0.25">
      <c r="B29" s="25" t="s">
        <v>42</v>
      </c>
      <c r="C29" s="42">
        <v>0</v>
      </c>
      <c r="D29" s="42">
        <v>0</v>
      </c>
      <c r="E29" s="63">
        <v>0</v>
      </c>
      <c r="F29" s="63">
        <v>0</v>
      </c>
      <c r="G29" s="42">
        <v>0</v>
      </c>
      <c r="H29" s="26"/>
      <c r="I29" s="27"/>
      <c r="J29" s="27">
        <f t="shared" si="0"/>
        <v>0</v>
      </c>
      <c r="K29" s="27">
        <f t="shared" si="1"/>
        <v>0</v>
      </c>
      <c r="L29" s="28">
        <f t="shared" si="2"/>
        <v>0</v>
      </c>
    </row>
    <row r="30" spans="2:12" ht="20.100000000000001" customHeight="1" x14ac:dyDescent="0.25">
      <c r="B30" s="25" t="s">
        <v>43</v>
      </c>
      <c r="C30" s="42">
        <v>0</v>
      </c>
      <c r="D30" s="42">
        <v>0</v>
      </c>
      <c r="E30" s="63">
        <v>0</v>
      </c>
      <c r="F30" s="63">
        <v>0</v>
      </c>
      <c r="G30" s="42">
        <v>0</v>
      </c>
      <c r="H30" s="26"/>
      <c r="I30" s="27"/>
      <c r="J30" s="27">
        <f t="shared" si="0"/>
        <v>0</v>
      </c>
      <c r="K30" s="27">
        <f t="shared" si="1"/>
        <v>0</v>
      </c>
      <c r="L30" s="28">
        <f t="shared" si="2"/>
        <v>0</v>
      </c>
    </row>
    <row r="31" spans="2:12" ht="20.100000000000001" customHeight="1" x14ac:dyDescent="0.25">
      <c r="B31" s="25" t="s">
        <v>44</v>
      </c>
      <c r="C31" s="42">
        <v>0</v>
      </c>
      <c r="D31" s="42">
        <v>0</v>
      </c>
      <c r="E31" s="63">
        <v>0</v>
      </c>
      <c r="F31" s="63">
        <v>0</v>
      </c>
      <c r="G31" s="42">
        <v>0</v>
      </c>
      <c r="H31" s="26"/>
      <c r="I31" s="27"/>
      <c r="J31" s="27">
        <f t="shared" si="0"/>
        <v>0</v>
      </c>
      <c r="K31" s="27">
        <f t="shared" si="1"/>
        <v>0</v>
      </c>
      <c r="L31" s="28">
        <f t="shared" si="2"/>
        <v>0</v>
      </c>
    </row>
    <row r="32" spans="2:12" ht="20.100000000000001" customHeight="1" x14ac:dyDescent="0.25">
      <c r="B32" s="25" t="s">
        <v>45</v>
      </c>
      <c r="C32" s="42">
        <v>0</v>
      </c>
      <c r="D32" s="42">
        <v>0</v>
      </c>
      <c r="E32" s="63">
        <v>0</v>
      </c>
      <c r="F32" s="63">
        <v>0</v>
      </c>
      <c r="G32" s="42">
        <v>0</v>
      </c>
      <c r="H32" s="26"/>
      <c r="I32" s="27"/>
      <c r="J32" s="27">
        <f t="shared" si="0"/>
        <v>0</v>
      </c>
      <c r="K32" s="27">
        <f t="shared" si="1"/>
        <v>0</v>
      </c>
      <c r="L32" s="28">
        <f t="shared" si="2"/>
        <v>0</v>
      </c>
    </row>
    <row r="33" spans="2:12" ht="20.100000000000001" customHeight="1" x14ac:dyDescent="0.25">
      <c r="B33" s="25" t="s">
        <v>46</v>
      </c>
      <c r="C33" s="42">
        <v>0</v>
      </c>
      <c r="D33" s="42">
        <v>0</v>
      </c>
      <c r="E33" s="63">
        <v>0</v>
      </c>
      <c r="F33" s="63">
        <v>0</v>
      </c>
      <c r="G33" s="42">
        <v>0</v>
      </c>
      <c r="H33" s="26"/>
      <c r="I33" s="27"/>
      <c r="J33" s="27">
        <f t="shared" si="0"/>
        <v>0</v>
      </c>
      <c r="K33" s="27">
        <f t="shared" si="1"/>
        <v>0</v>
      </c>
      <c r="L33" s="28">
        <f t="shared" si="2"/>
        <v>0</v>
      </c>
    </row>
    <row r="34" spans="2:12" ht="20.100000000000001" customHeight="1" x14ac:dyDescent="0.25">
      <c r="B34" s="25" t="s">
        <v>47</v>
      </c>
      <c r="C34" s="42">
        <v>0</v>
      </c>
      <c r="D34" s="42">
        <v>0</v>
      </c>
      <c r="E34" s="63">
        <v>0</v>
      </c>
      <c r="F34" s="63">
        <v>0</v>
      </c>
      <c r="G34" s="42">
        <v>0</v>
      </c>
      <c r="H34" s="26"/>
      <c r="I34" s="27"/>
      <c r="J34" s="27">
        <f t="shared" si="0"/>
        <v>0</v>
      </c>
      <c r="K34" s="27">
        <f t="shared" si="1"/>
        <v>0</v>
      </c>
      <c r="L34" s="28">
        <f t="shared" si="2"/>
        <v>0</v>
      </c>
    </row>
    <row r="35" spans="2:12" ht="20.100000000000001" customHeight="1" x14ac:dyDescent="0.25">
      <c r="B35" s="25" t="s">
        <v>48</v>
      </c>
      <c r="C35" s="42">
        <v>0</v>
      </c>
      <c r="D35" s="42">
        <v>0</v>
      </c>
      <c r="E35" s="63">
        <v>0</v>
      </c>
      <c r="F35" s="63">
        <v>0</v>
      </c>
      <c r="G35" s="42">
        <v>0</v>
      </c>
      <c r="H35" s="26"/>
      <c r="I35" s="27"/>
      <c r="J35" s="27">
        <f t="shared" si="0"/>
        <v>0</v>
      </c>
      <c r="K35" s="27">
        <f t="shared" si="1"/>
        <v>0</v>
      </c>
      <c r="L35" s="28">
        <f t="shared" si="2"/>
        <v>0</v>
      </c>
    </row>
    <row r="36" spans="2:12" ht="20.100000000000001" customHeight="1" x14ac:dyDescent="0.25">
      <c r="B36" s="25" t="s">
        <v>49</v>
      </c>
      <c r="C36" s="42">
        <v>0</v>
      </c>
      <c r="D36" s="42">
        <v>0</v>
      </c>
      <c r="E36" s="63">
        <v>0</v>
      </c>
      <c r="F36" s="63">
        <v>0</v>
      </c>
      <c r="G36" s="42">
        <v>0</v>
      </c>
      <c r="H36" s="26"/>
      <c r="I36" s="27"/>
      <c r="J36" s="27">
        <f t="shared" si="0"/>
        <v>0</v>
      </c>
      <c r="K36" s="27">
        <f t="shared" si="1"/>
        <v>0</v>
      </c>
      <c r="L36" s="28">
        <f t="shared" si="2"/>
        <v>0</v>
      </c>
    </row>
    <row r="37" spans="2:12" ht="20.100000000000001" customHeight="1" x14ac:dyDescent="0.25">
      <c r="B37" s="25" t="s">
        <v>50</v>
      </c>
      <c r="C37" s="42">
        <v>0</v>
      </c>
      <c r="D37" s="42">
        <v>0</v>
      </c>
      <c r="E37" s="63">
        <v>0</v>
      </c>
      <c r="F37" s="63">
        <v>0</v>
      </c>
      <c r="G37" s="42">
        <v>0</v>
      </c>
      <c r="H37" s="26"/>
      <c r="I37" s="27"/>
      <c r="J37" s="27">
        <f t="shared" si="0"/>
        <v>0</v>
      </c>
      <c r="K37" s="27">
        <f t="shared" si="1"/>
        <v>0</v>
      </c>
      <c r="L37" s="28">
        <f t="shared" si="2"/>
        <v>0</v>
      </c>
    </row>
    <row r="38" spans="2:12" ht="20.100000000000001" customHeight="1" x14ac:dyDescent="0.25">
      <c r="B38" s="25" t="s">
        <v>51</v>
      </c>
      <c r="C38" s="42">
        <v>0</v>
      </c>
      <c r="D38" s="42">
        <v>0</v>
      </c>
      <c r="E38" s="63">
        <v>0</v>
      </c>
      <c r="F38" s="63">
        <v>0</v>
      </c>
      <c r="G38" s="42">
        <v>0</v>
      </c>
      <c r="H38" s="26"/>
      <c r="I38" s="27"/>
      <c r="J38" s="27">
        <f t="shared" si="0"/>
        <v>0</v>
      </c>
      <c r="K38" s="27">
        <f t="shared" si="1"/>
        <v>0</v>
      </c>
      <c r="L38" s="28">
        <f t="shared" si="2"/>
        <v>0</v>
      </c>
    </row>
    <row r="39" spans="2:12" ht="20.100000000000001" customHeight="1" x14ac:dyDescent="0.25">
      <c r="B39" s="25" t="s">
        <v>52</v>
      </c>
      <c r="C39" s="42">
        <v>0</v>
      </c>
      <c r="D39" s="42">
        <v>0</v>
      </c>
      <c r="E39" s="63">
        <v>0</v>
      </c>
      <c r="F39" s="63">
        <v>0</v>
      </c>
      <c r="G39" s="42">
        <v>0</v>
      </c>
      <c r="H39" s="26"/>
      <c r="I39" s="27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25" t="s">
        <v>53</v>
      </c>
      <c r="C40" s="42">
        <v>0</v>
      </c>
      <c r="D40" s="42">
        <v>0</v>
      </c>
      <c r="E40" s="63">
        <v>0</v>
      </c>
      <c r="F40" s="63">
        <v>0</v>
      </c>
      <c r="G40" s="42">
        <v>0</v>
      </c>
      <c r="H40" s="26"/>
      <c r="I40" s="27"/>
      <c r="J40" s="13">
        <f t="shared" si="0"/>
        <v>0</v>
      </c>
      <c r="K40" s="13">
        <f t="shared" si="1"/>
        <v>0</v>
      </c>
      <c r="L40" s="15">
        <f t="shared" si="2"/>
        <v>0</v>
      </c>
    </row>
    <row r="41" spans="2:12" ht="20.100000000000001" customHeight="1" x14ac:dyDescent="0.25">
      <c r="B41" s="25" t="s">
        <v>54</v>
      </c>
      <c r="C41" s="42">
        <v>0</v>
      </c>
      <c r="D41" s="42">
        <v>0</v>
      </c>
      <c r="E41" s="63">
        <v>0</v>
      </c>
      <c r="F41" s="63">
        <v>0</v>
      </c>
      <c r="G41" s="42">
        <v>0</v>
      </c>
      <c r="H41" s="26"/>
      <c r="I41" s="27"/>
      <c r="J41" s="13">
        <f t="shared" ref="J41:J42" si="9">IF(ISERROR(+G41/E41)=TRUE,0,++G41/E41)</f>
        <v>0</v>
      </c>
      <c r="K41" s="13">
        <f t="shared" ref="K41:K42" si="10">IF(ISERROR(+H41/E41)=TRUE,0,++H41/E41)</f>
        <v>0</v>
      </c>
      <c r="L41" s="15">
        <f t="shared" ref="L41:L42" si="11">+D41-G41</f>
        <v>0</v>
      </c>
    </row>
    <row r="42" spans="2:12" ht="20.100000000000001" customHeight="1" x14ac:dyDescent="0.25">
      <c r="B42" s="25" t="s">
        <v>55</v>
      </c>
      <c r="C42" s="42">
        <v>0</v>
      </c>
      <c r="D42" s="42">
        <v>0</v>
      </c>
      <c r="E42" s="63">
        <v>0</v>
      </c>
      <c r="F42" s="63">
        <v>0</v>
      </c>
      <c r="G42" s="42">
        <v>0</v>
      </c>
      <c r="H42" s="26"/>
      <c r="I42" s="27"/>
      <c r="J42" s="13">
        <f t="shared" si="9"/>
        <v>0</v>
      </c>
      <c r="K42" s="13">
        <f t="shared" si="10"/>
        <v>0</v>
      </c>
      <c r="L42" s="15">
        <f t="shared" si="11"/>
        <v>0</v>
      </c>
    </row>
    <row r="43" spans="2:12" ht="20.100000000000001" customHeight="1" x14ac:dyDescent="0.25">
      <c r="B43" s="25" t="s">
        <v>56</v>
      </c>
      <c r="C43" s="42">
        <v>0</v>
      </c>
      <c r="D43" s="42">
        <v>0</v>
      </c>
      <c r="E43" s="63">
        <v>0</v>
      </c>
      <c r="F43" s="63">
        <v>0</v>
      </c>
      <c r="G43" s="42">
        <v>0</v>
      </c>
      <c r="H43" s="26"/>
      <c r="I43" s="27"/>
      <c r="J43" s="13">
        <f t="shared" si="0"/>
        <v>0</v>
      </c>
      <c r="K43" s="13">
        <f t="shared" si="1"/>
        <v>0</v>
      </c>
      <c r="L43" s="15">
        <f t="shared" si="2"/>
        <v>0</v>
      </c>
    </row>
    <row r="44" spans="2:12" ht="20.100000000000001" customHeight="1" x14ac:dyDescent="0.25">
      <c r="B44" s="25" t="s">
        <v>57</v>
      </c>
      <c r="C44" s="42">
        <v>0</v>
      </c>
      <c r="D44" s="42">
        <v>0</v>
      </c>
      <c r="E44" s="63">
        <v>0</v>
      </c>
      <c r="F44" s="63">
        <v>0</v>
      </c>
      <c r="G44" s="42">
        <v>0</v>
      </c>
      <c r="H44" s="26"/>
      <c r="I44" s="27"/>
      <c r="J44" s="13">
        <f t="shared" ref="J44" si="12">IF(ISERROR(+G44/E44)=TRUE,0,++G44/E44)</f>
        <v>0</v>
      </c>
      <c r="K44" s="13">
        <f t="shared" ref="K44" si="13">IF(ISERROR(+H44/E44)=TRUE,0,++H44/E44)</f>
        <v>0</v>
      </c>
      <c r="L44" s="15">
        <f t="shared" ref="L44" si="14">+D44-G44</f>
        <v>0</v>
      </c>
    </row>
    <row r="45" spans="2:12" ht="20.100000000000001" customHeight="1" x14ac:dyDescent="0.25">
      <c r="B45" s="7" t="s">
        <v>58</v>
      </c>
      <c r="C45" s="42">
        <v>0</v>
      </c>
      <c r="D45" s="42">
        <v>0</v>
      </c>
      <c r="E45" s="63">
        <v>0</v>
      </c>
      <c r="F45" s="64">
        <v>0</v>
      </c>
      <c r="G45" s="43">
        <v>0</v>
      </c>
      <c r="H45" s="9"/>
      <c r="I45" s="13"/>
      <c r="J45" s="13">
        <f t="shared" si="0"/>
        <v>0</v>
      </c>
      <c r="K45" s="13">
        <f t="shared" si="1"/>
        <v>0</v>
      </c>
      <c r="L45" s="15">
        <f t="shared" si="2"/>
        <v>0</v>
      </c>
    </row>
    <row r="46" spans="2:12" ht="20.100000000000001" customHeight="1" x14ac:dyDescent="0.25">
      <c r="B46" s="7" t="s">
        <v>59</v>
      </c>
      <c r="C46" s="43">
        <v>164314235</v>
      </c>
      <c r="D46" s="42">
        <v>53125658</v>
      </c>
      <c r="E46" s="64">
        <v>53114675</v>
      </c>
      <c r="F46" s="64">
        <v>50633073.450000003</v>
      </c>
      <c r="G46" s="43">
        <v>16909921.099999998</v>
      </c>
      <c r="H46" s="9"/>
      <c r="I46" s="13">
        <f>IF(ISERROR(+#REF!/E46)=TRUE,0,++#REF!/E46)</f>
        <v>0</v>
      </c>
      <c r="J46" s="13">
        <f t="shared" si="0"/>
        <v>0.31836627259792133</v>
      </c>
      <c r="K46" s="13">
        <f t="shared" si="1"/>
        <v>0</v>
      </c>
      <c r="L46" s="15">
        <f t="shared" si="2"/>
        <v>36215736.900000006</v>
      </c>
    </row>
    <row r="47" spans="2:12" ht="23.25" customHeight="1" x14ac:dyDescent="0.25">
      <c r="B47" s="52" t="s">
        <v>4</v>
      </c>
      <c r="C47" s="65">
        <f t="shared" ref="C47:H47" si="15">SUM(C13:C46)</f>
        <v>164314235</v>
      </c>
      <c r="D47" s="65">
        <f t="shared" si="15"/>
        <v>53125658</v>
      </c>
      <c r="E47" s="65">
        <f t="shared" si="15"/>
        <v>53114675</v>
      </c>
      <c r="F47" s="65">
        <f t="shared" si="15"/>
        <v>50633073.450000003</v>
      </c>
      <c r="G47" s="65">
        <f t="shared" si="15"/>
        <v>16909921.099999998</v>
      </c>
      <c r="H47" s="53">
        <f t="shared" si="15"/>
        <v>0</v>
      </c>
      <c r="I47" s="54">
        <f>IF(ISERROR(+#REF!/E47)=TRUE,0,++#REF!/E47)</f>
        <v>0</v>
      </c>
      <c r="J47" s="54">
        <f>IF(ISERROR(+G47/E47)=TRUE,0,++G47/E47)</f>
        <v>0.31836627259792133</v>
      </c>
      <c r="K47" s="54">
        <f>IF(ISERROR(+H47/E47)=TRUE,0,++H47/E47)</f>
        <v>0</v>
      </c>
      <c r="L47" s="55">
        <f>SUM(L13:L46)</f>
        <v>36215736.900000006</v>
      </c>
    </row>
    <row r="48" spans="2:12" x14ac:dyDescent="0.2">
      <c r="B48" s="11" t="s">
        <v>66</v>
      </c>
    </row>
    <row r="49" spans="2:11" s="20" customFormat="1" x14ac:dyDescent="0.25">
      <c r="K49" s="24"/>
    </row>
    <row r="50" spans="2:11" s="20" customFormat="1" x14ac:dyDescent="0.25">
      <c r="K50" s="24"/>
    </row>
    <row r="51" spans="2:11" s="22" customFormat="1" x14ac:dyDescent="0.25">
      <c r="K51" s="23"/>
    </row>
    <row r="52" spans="2:11" s="22" customFormat="1" x14ac:dyDescent="0.25">
      <c r="B52" s="22">
        <v>1000000</v>
      </c>
      <c r="K52" s="23"/>
    </row>
    <row r="53" spans="2:11" s="22" customFormat="1" ht="45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25</v>
      </c>
      <c r="G53" s="31" t="str">
        <f>MID(G11,1,25)</f>
        <v>DEVENGADO
A OCTUBRE
(4)</v>
      </c>
      <c r="K53" s="23"/>
    </row>
    <row r="54" spans="2:11" s="22" customFormat="1" x14ac:dyDescent="0.25">
      <c r="B54" s="22" t="s">
        <v>24</v>
      </c>
      <c r="C54" s="39">
        <f>+C47/$B$52</f>
        <v>164.314235</v>
      </c>
      <c r="D54" s="39">
        <f t="shared" ref="D54:G54" si="16">+D47/$B$52</f>
        <v>53.125658000000001</v>
      </c>
      <c r="E54" s="39">
        <f t="shared" si="16"/>
        <v>53.114674999999998</v>
      </c>
      <c r="F54" s="39">
        <f t="shared" si="16"/>
        <v>50.633073450000005</v>
      </c>
      <c r="G54" s="39">
        <f t="shared" si="16"/>
        <v>16.909921099999998</v>
      </c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C57" s="39"/>
      <c r="D57" s="39"/>
      <c r="E57" s="39"/>
      <c r="F57" s="39"/>
      <c r="G57" s="39"/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7"/>
  <sheetViews>
    <sheetView showGridLines="0" zoomScale="130" zoomScaleNormal="130" workbookViewId="0">
      <selection activeCell="E13" sqref="E13:E42"/>
    </sheetView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9" t="s">
        <v>64</v>
      </c>
      <c r="C6" s="79"/>
      <c r="D6" s="79"/>
      <c r="E6" s="79"/>
      <c r="F6" s="79"/>
      <c r="G6" s="79"/>
      <c r="H6" s="79"/>
      <c r="I6" s="79"/>
      <c r="J6" s="79"/>
      <c r="K6" s="79"/>
      <c r="L6" s="79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8"/>
      <c r="J10" s="88"/>
      <c r="K10" s="88"/>
      <c r="L10" s="21" t="s">
        <v>21</v>
      </c>
    </row>
    <row r="11" spans="1:13" s="5" customFormat="1" ht="15" customHeight="1" x14ac:dyDescent="0.25">
      <c r="B11" s="86" t="s">
        <v>20</v>
      </c>
      <c r="C11" s="85" t="s">
        <v>0</v>
      </c>
      <c r="D11" s="85"/>
      <c r="E11" s="83" t="s">
        <v>8</v>
      </c>
      <c r="F11" s="83" t="s">
        <v>22</v>
      </c>
      <c r="G11" s="83" t="s">
        <v>65</v>
      </c>
      <c r="H11" s="83" t="s">
        <v>15</v>
      </c>
      <c r="I11" s="89" t="s">
        <v>17</v>
      </c>
      <c r="J11" s="89"/>
      <c r="K11" s="89"/>
      <c r="L11" s="81" t="s">
        <v>16</v>
      </c>
    </row>
    <row r="12" spans="1:13" s="5" customFormat="1" ht="50.1" customHeight="1" x14ac:dyDescent="0.25">
      <c r="B12" s="87"/>
      <c r="C12" s="50" t="s">
        <v>3</v>
      </c>
      <c r="D12" s="50" t="s">
        <v>2</v>
      </c>
      <c r="E12" s="84"/>
      <c r="F12" s="84"/>
      <c r="G12" s="84"/>
      <c r="H12" s="84"/>
      <c r="I12" s="50" t="s">
        <v>9</v>
      </c>
      <c r="J12" s="50" t="s">
        <v>10</v>
      </c>
      <c r="K12" s="51" t="s">
        <v>11</v>
      </c>
      <c r="L12" s="82"/>
    </row>
    <row r="13" spans="1:13" ht="20.100000000000001" customHeight="1" x14ac:dyDescent="0.25">
      <c r="B13" s="17" t="s">
        <v>60</v>
      </c>
      <c r="C13" s="44">
        <v>531121</v>
      </c>
      <c r="D13" s="44">
        <v>2763734</v>
      </c>
      <c r="E13" s="60">
        <v>2722748</v>
      </c>
      <c r="F13" s="60">
        <v>2339776.9599999995</v>
      </c>
      <c r="G13" s="41">
        <v>1703874.8299999996</v>
      </c>
      <c r="H13" s="8"/>
      <c r="I13" s="12">
        <f>IF(ISERROR(+#REF!/E13)=TRUE,0,++#REF!/E13)</f>
        <v>0</v>
      </c>
      <c r="J13" s="12">
        <f>IF(ISERROR(+G13/E13)=TRUE,0,++G13/E13)</f>
        <v>0.62579233553747893</v>
      </c>
      <c r="K13" s="12">
        <f>IF(ISERROR(+H13/E13)=TRUE,0,++H13/E13)</f>
        <v>0</v>
      </c>
      <c r="L13" s="14">
        <f>+D13-G13</f>
        <v>1059859.1700000004</v>
      </c>
    </row>
    <row r="14" spans="1:13" ht="20.100000000000001" customHeight="1" x14ac:dyDescent="0.25">
      <c r="B14" s="29" t="s">
        <v>61</v>
      </c>
      <c r="C14" s="45">
        <v>399990</v>
      </c>
      <c r="D14" s="45">
        <v>13154153</v>
      </c>
      <c r="E14" s="61">
        <v>12891657</v>
      </c>
      <c r="F14" s="61">
        <v>11650565.289999997</v>
      </c>
      <c r="G14" s="42">
        <v>8917507.9000000004</v>
      </c>
      <c r="H14" s="26"/>
      <c r="I14" s="27"/>
      <c r="J14" s="27">
        <f t="shared" ref="J14:J42" si="0">IF(ISERROR(+G14/E14)=TRUE,0,++G14/E14)</f>
        <v>0.69172705262015588</v>
      </c>
      <c r="K14" s="27">
        <f t="shared" ref="K14:K42" si="1">IF(ISERROR(+H14/E14)=TRUE,0,++H14/E14)</f>
        <v>0</v>
      </c>
      <c r="L14" s="28">
        <f t="shared" ref="L14:L42" si="2">+D14-G14</f>
        <v>4236645.0999999996</v>
      </c>
    </row>
    <row r="15" spans="1:13" ht="20.100000000000001" customHeight="1" x14ac:dyDescent="0.25">
      <c r="B15" s="29" t="s">
        <v>29</v>
      </c>
      <c r="C15" s="45">
        <v>1192571</v>
      </c>
      <c r="D15" s="45">
        <v>15966678</v>
      </c>
      <c r="E15" s="61">
        <v>15694952</v>
      </c>
      <c r="F15" s="61">
        <v>15248643.760000002</v>
      </c>
      <c r="G15" s="42">
        <v>11507625.120000001</v>
      </c>
      <c r="H15" s="26"/>
      <c r="I15" s="27"/>
      <c r="J15" s="27">
        <f t="shared" si="0"/>
        <v>0.73320549944975943</v>
      </c>
      <c r="K15" s="27">
        <f t="shared" si="1"/>
        <v>0</v>
      </c>
      <c r="L15" s="28">
        <f t="shared" si="2"/>
        <v>4459052.879999999</v>
      </c>
    </row>
    <row r="16" spans="1:13" ht="20.100000000000001" customHeight="1" x14ac:dyDescent="0.25">
      <c r="B16" s="29" t="s">
        <v>30</v>
      </c>
      <c r="C16" s="45">
        <v>236367</v>
      </c>
      <c r="D16" s="45">
        <v>3748836</v>
      </c>
      <c r="E16" s="61">
        <v>3581575</v>
      </c>
      <c r="F16" s="61">
        <v>3302965.4499999997</v>
      </c>
      <c r="G16" s="42">
        <v>2917587.3</v>
      </c>
      <c r="H16" s="26"/>
      <c r="I16" s="27"/>
      <c r="J16" s="27">
        <f t="shared" si="0"/>
        <v>0.81461013660191395</v>
      </c>
      <c r="K16" s="27">
        <f t="shared" si="1"/>
        <v>0</v>
      </c>
      <c r="L16" s="28">
        <f t="shared" si="2"/>
        <v>831248.70000000019</v>
      </c>
    </row>
    <row r="17" spans="2:12" ht="20.100000000000001" customHeight="1" x14ac:dyDescent="0.25">
      <c r="B17" s="29" t="s">
        <v>31</v>
      </c>
      <c r="C17" s="45">
        <v>1444837</v>
      </c>
      <c r="D17" s="45">
        <v>49149613</v>
      </c>
      <c r="E17" s="61">
        <v>47022316</v>
      </c>
      <c r="F17" s="61">
        <v>45137891.920000009</v>
      </c>
      <c r="G17" s="42">
        <v>35016576.050000004</v>
      </c>
      <c r="H17" s="26"/>
      <c r="I17" s="27"/>
      <c r="J17" s="27">
        <f t="shared" si="0"/>
        <v>0.74467995259952757</v>
      </c>
      <c r="K17" s="27">
        <f t="shared" si="1"/>
        <v>0</v>
      </c>
      <c r="L17" s="28">
        <f t="shared" si="2"/>
        <v>14133036.949999996</v>
      </c>
    </row>
    <row r="18" spans="2:12" ht="20.100000000000001" customHeight="1" x14ac:dyDescent="0.25">
      <c r="B18" s="29" t="s">
        <v>32</v>
      </c>
      <c r="C18" s="45">
        <v>124957</v>
      </c>
      <c r="D18" s="45">
        <v>30164788</v>
      </c>
      <c r="E18" s="61">
        <v>28888666</v>
      </c>
      <c r="F18" s="61">
        <v>26954780.659999996</v>
      </c>
      <c r="G18" s="42">
        <v>21040575.580000002</v>
      </c>
      <c r="H18" s="26"/>
      <c r="I18" s="27"/>
      <c r="J18" s="27">
        <f t="shared" si="0"/>
        <v>0.72833323560181018</v>
      </c>
      <c r="K18" s="27">
        <f t="shared" si="1"/>
        <v>0</v>
      </c>
      <c r="L18" s="28">
        <f t="shared" si="2"/>
        <v>9124212.4199999981</v>
      </c>
    </row>
    <row r="19" spans="2:12" ht="20.100000000000001" customHeight="1" x14ac:dyDescent="0.25">
      <c r="B19" s="29" t="s">
        <v>33</v>
      </c>
      <c r="C19" s="45">
        <v>1145140</v>
      </c>
      <c r="D19" s="45">
        <v>40306532</v>
      </c>
      <c r="E19" s="61">
        <v>40101037</v>
      </c>
      <c r="F19" s="61">
        <v>38352907.550000004</v>
      </c>
      <c r="G19" s="42">
        <v>29704995.080000002</v>
      </c>
      <c r="H19" s="26"/>
      <c r="I19" s="27"/>
      <c r="J19" s="27">
        <f t="shared" si="0"/>
        <v>0.7407537884868165</v>
      </c>
      <c r="K19" s="27">
        <f t="shared" si="1"/>
        <v>0</v>
      </c>
      <c r="L19" s="28">
        <f t="shared" si="2"/>
        <v>10601536.919999998</v>
      </c>
    </row>
    <row r="20" spans="2:12" ht="20.100000000000001" customHeight="1" x14ac:dyDescent="0.25">
      <c r="B20" s="29" t="s">
        <v>34</v>
      </c>
      <c r="C20" s="45">
        <v>443159</v>
      </c>
      <c r="D20" s="45">
        <v>6521433</v>
      </c>
      <c r="E20" s="61">
        <v>6521433</v>
      </c>
      <c r="F20" s="61">
        <v>5041575.6800000016</v>
      </c>
      <c r="G20" s="42">
        <v>3915704.7499999995</v>
      </c>
      <c r="H20" s="26"/>
      <c r="I20" s="27"/>
      <c r="J20" s="27">
        <f t="shared" si="0"/>
        <v>0.60043624614406055</v>
      </c>
      <c r="K20" s="27">
        <f t="shared" si="1"/>
        <v>0</v>
      </c>
      <c r="L20" s="28">
        <f t="shared" si="2"/>
        <v>2605728.2500000005</v>
      </c>
    </row>
    <row r="21" spans="2:12" ht="20.100000000000001" customHeight="1" x14ac:dyDescent="0.25">
      <c r="B21" s="29" t="s">
        <v>35</v>
      </c>
      <c r="C21" s="45">
        <v>502232</v>
      </c>
      <c r="D21" s="45">
        <v>11816608</v>
      </c>
      <c r="E21" s="61">
        <v>11530520</v>
      </c>
      <c r="F21" s="61">
        <v>10795100.24</v>
      </c>
      <c r="G21" s="42">
        <v>7874547.5699999994</v>
      </c>
      <c r="H21" s="26"/>
      <c r="I21" s="27"/>
      <c r="J21" s="27">
        <f t="shared" si="0"/>
        <v>0.68293082792449944</v>
      </c>
      <c r="K21" s="27">
        <f t="shared" si="1"/>
        <v>0</v>
      </c>
      <c r="L21" s="28">
        <f t="shared" si="2"/>
        <v>3942060.4300000006</v>
      </c>
    </row>
    <row r="22" spans="2:12" ht="20.100000000000001" customHeight="1" x14ac:dyDescent="0.25">
      <c r="B22" s="29" t="s">
        <v>36</v>
      </c>
      <c r="C22" s="45">
        <v>435424</v>
      </c>
      <c r="D22" s="45">
        <v>56837309</v>
      </c>
      <c r="E22" s="61">
        <v>56837309</v>
      </c>
      <c r="F22" s="61">
        <v>55207855.549999997</v>
      </c>
      <c r="G22" s="42">
        <v>48056386.249999985</v>
      </c>
      <c r="H22" s="26"/>
      <c r="I22" s="27"/>
      <c r="J22" s="27">
        <f t="shared" si="0"/>
        <v>0.84550776761792124</v>
      </c>
      <c r="K22" s="27">
        <f t="shared" si="1"/>
        <v>0</v>
      </c>
      <c r="L22" s="28">
        <f t="shared" si="2"/>
        <v>8780922.7500000149</v>
      </c>
    </row>
    <row r="23" spans="2:12" ht="20.100000000000001" customHeight="1" x14ac:dyDescent="0.25">
      <c r="B23" s="29" t="s">
        <v>37</v>
      </c>
      <c r="C23" s="45">
        <v>1303553</v>
      </c>
      <c r="D23" s="45">
        <v>44735143</v>
      </c>
      <c r="E23" s="61">
        <v>44276148</v>
      </c>
      <c r="F23" s="61">
        <v>41958630.500000022</v>
      </c>
      <c r="G23" s="42">
        <v>32262888.970000014</v>
      </c>
      <c r="H23" s="26"/>
      <c r="I23" s="27"/>
      <c r="J23" s="27">
        <f t="shared" si="0"/>
        <v>0.72867425075008818</v>
      </c>
      <c r="K23" s="27">
        <f t="shared" si="1"/>
        <v>0</v>
      </c>
      <c r="L23" s="28">
        <f t="shared" si="2"/>
        <v>12472254.029999986</v>
      </c>
    </row>
    <row r="24" spans="2:12" ht="20.100000000000001" customHeight="1" x14ac:dyDescent="0.25">
      <c r="B24" s="29" t="s">
        <v>38</v>
      </c>
      <c r="C24" s="45">
        <v>990022</v>
      </c>
      <c r="D24" s="45">
        <v>50217892</v>
      </c>
      <c r="E24" s="61">
        <v>47646157</v>
      </c>
      <c r="F24" s="61">
        <v>44285517.980000019</v>
      </c>
      <c r="G24" s="42">
        <v>31357051.369999994</v>
      </c>
      <c r="H24" s="26"/>
      <c r="I24" s="27"/>
      <c r="J24" s="27">
        <f t="shared" si="0"/>
        <v>0.65812341108643857</v>
      </c>
      <c r="K24" s="27">
        <f t="shared" si="1"/>
        <v>0</v>
      </c>
      <c r="L24" s="28">
        <f t="shared" si="2"/>
        <v>18860840.630000006</v>
      </c>
    </row>
    <row r="25" spans="2:12" ht="20.100000000000001" customHeight="1" x14ac:dyDescent="0.25">
      <c r="B25" s="29" t="s">
        <v>39</v>
      </c>
      <c r="C25" s="45">
        <v>664466</v>
      </c>
      <c r="D25" s="45">
        <v>52718925</v>
      </c>
      <c r="E25" s="61">
        <v>51693459</v>
      </c>
      <c r="F25" s="61">
        <v>47273825.509999983</v>
      </c>
      <c r="G25" s="42">
        <v>40160148.579999976</v>
      </c>
      <c r="H25" s="26"/>
      <c r="I25" s="27"/>
      <c r="J25" s="27">
        <f t="shared" si="0"/>
        <v>0.77689033306902477</v>
      </c>
      <c r="K25" s="27">
        <f t="shared" si="1"/>
        <v>0</v>
      </c>
      <c r="L25" s="28">
        <f t="shared" si="2"/>
        <v>12558776.420000024</v>
      </c>
    </row>
    <row r="26" spans="2:12" ht="20.100000000000001" customHeight="1" x14ac:dyDescent="0.25">
      <c r="B26" s="29" t="s">
        <v>40</v>
      </c>
      <c r="C26" s="45">
        <v>478307</v>
      </c>
      <c r="D26" s="45">
        <v>15538056</v>
      </c>
      <c r="E26" s="61">
        <v>15537176</v>
      </c>
      <c r="F26" s="61">
        <v>15308572.57</v>
      </c>
      <c r="G26" s="42">
        <v>13561946.709999999</v>
      </c>
      <c r="H26" s="26"/>
      <c r="I26" s="27"/>
      <c r="J26" s="27">
        <f t="shared" si="0"/>
        <v>0.87287076557541721</v>
      </c>
      <c r="K26" s="27">
        <f t="shared" si="1"/>
        <v>0</v>
      </c>
      <c r="L26" s="28">
        <f t="shared" si="2"/>
        <v>1976109.290000001</v>
      </c>
    </row>
    <row r="27" spans="2:12" ht="20.100000000000001" customHeight="1" x14ac:dyDescent="0.25">
      <c r="B27" s="29" t="s">
        <v>41</v>
      </c>
      <c r="C27" s="45">
        <v>428965</v>
      </c>
      <c r="D27" s="45">
        <v>11723566</v>
      </c>
      <c r="E27" s="61">
        <v>11491968</v>
      </c>
      <c r="F27" s="61">
        <v>11095173.610000001</v>
      </c>
      <c r="G27" s="42">
        <v>9409249.75</v>
      </c>
      <c r="H27" s="26"/>
      <c r="I27" s="27"/>
      <c r="J27" s="27">
        <f t="shared" si="0"/>
        <v>0.81876748612596206</v>
      </c>
      <c r="K27" s="27">
        <f t="shared" si="1"/>
        <v>0</v>
      </c>
      <c r="L27" s="28">
        <f t="shared" si="2"/>
        <v>2314316.25</v>
      </c>
    </row>
    <row r="28" spans="2:12" ht="20.100000000000001" customHeight="1" x14ac:dyDescent="0.25">
      <c r="B28" s="29" t="s">
        <v>42</v>
      </c>
      <c r="C28" s="45">
        <v>77005</v>
      </c>
      <c r="D28" s="45">
        <v>6366868</v>
      </c>
      <c r="E28" s="61">
        <v>6364948</v>
      </c>
      <c r="F28" s="61">
        <v>5890936.8099999996</v>
      </c>
      <c r="G28" s="42">
        <v>4576161.0299999993</v>
      </c>
      <c r="H28" s="26"/>
      <c r="I28" s="27"/>
      <c r="J28" s="27">
        <f t="shared" si="0"/>
        <v>0.71896283048973841</v>
      </c>
      <c r="K28" s="27">
        <f t="shared" si="1"/>
        <v>0</v>
      </c>
      <c r="L28" s="28">
        <f t="shared" si="2"/>
        <v>1790706.9700000007</v>
      </c>
    </row>
    <row r="29" spans="2:12" ht="20.100000000000001" customHeight="1" x14ac:dyDescent="0.25">
      <c r="B29" s="29" t="s">
        <v>43</v>
      </c>
      <c r="C29" s="45">
        <v>65454</v>
      </c>
      <c r="D29" s="45">
        <v>3076129</v>
      </c>
      <c r="E29" s="61">
        <v>3060493</v>
      </c>
      <c r="F29" s="61">
        <v>2909049.1300000004</v>
      </c>
      <c r="G29" s="42">
        <v>2536728.4700000002</v>
      </c>
      <c r="H29" s="26"/>
      <c r="I29" s="27"/>
      <c r="J29" s="27">
        <f t="shared" si="0"/>
        <v>0.82886269303671012</v>
      </c>
      <c r="K29" s="27">
        <f t="shared" si="1"/>
        <v>0</v>
      </c>
      <c r="L29" s="28">
        <f t="shared" si="2"/>
        <v>539400.5299999998</v>
      </c>
    </row>
    <row r="30" spans="2:12" ht="20.100000000000001" customHeight="1" x14ac:dyDescent="0.25">
      <c r="B30" s="29" t="s">
        <v>44</v>
      </c>
      <c r="C30" s="45">
        <v>378742</v>
      </c>
      <c r="D30" s="45">
        <v>24002556</v>
      </c>
      <c r="E30" s="61">
        <v>22669807</v>
      </c>
      <c r="F30" s="61">
        <v>20897445.419999998</v>
      </c>
      <c r="G30" s="42">
        <v>16179966.479999997</v>
      </c>
      <c r="H30" s="26"/>
      <c r="I30" s="27"/>
      <c r="J30" s="27">
        <f t="shared" si="0"/>
        <v>0.71372316844161909</v>
      </c>
      <c r="K30" s="27">
        <f t="shared" si="1"/>
        <v>0</v>
      </c>
      <c r="L30" s="28">
        <f t="shared" si="2"/>
        <v>7822589.5200000033</v>
      </c>
    </row>
    <row r="31" spans="2:12" ht="20.100000000000001" customHeight="1" x14ac:dyDescent="0.25">
      <c r="B31" s="29" t="s">
        <v>45</v>
      </c>
      <c r="C31" s="45">
        <v>330849</v>
      </c>
      <c r="D31" s="45">
        <v>7216622</v>
      </c>
      <c r="E31" s="61">
        <v>6938489</v>
      </c>
      <c r="F31" s="61">
        <v>6767324.0100000007</v>
      </c>
      <c r="G31" s="42">
        <v>4659093.51</v>
      </c>
      <c r="H31" s="26"/>
      <c r="I31" s="27"/>
      <c r="J31" s="27">
        <f t="shared" ref="J31" si="3">IF(ISERROR(+G31/E31)=TRUE,0,++G31/E31)</f>
        <v>0.67148532050710175</v>
      </c>
      <c r="K31" s="27">
        <f t="shared" ref="K31" si="4">IF(ISERROR(+H31/E31)=TRUE,0,++H31/E31)</f>
        <v>0</v>
      </c>
      <c r="L31" s="28">
        <f t="shared" ref="L31" si="5">+D31-G31</f>
        <v>2557528.4900000002</v>
      </c>
    </row>
    <row r="32" spans="2:12" ht="20.100000000000001" customHeight="1" x14ac:dyDescent="0.25">
      <c r="B32" s="29" t="s">
        <v>46</v>
      </c>
      <c r="C32" s="45">
        <v>113263</v>
      </c>
      <c r="D32" s="45">
        <v>5046289</v>
      </c>
      <c r="E32" s="61">
        <v>5046289</v>
      </c>
      <c r="F32" s="61">
        <v>4963450.7699999996</v>
      </c>
      <c r="G32" s="42">
        <v>4844311.42</v>
      </c>
      <c r="H32" s="26"/>
      <c r="I32" s="27"/>
      <c r="J32" s="27">
        <f t="shared" si="0"/>
        <v>0.95997502719325034</v>
      </c>
      <c r="K32" s="27">
        <f t="shared" si="1"/>
        <v>0</v>
      </c>
      <c r="L32" s="28">
        <f t="shared" si="2"/>
        <v>201977.58000000007</v>
      </c>
    </row>
    <row r="33" spans="2:12" ht="20.100000000000001" customHeight="1" x14ac:dyDescent="0.25">
      <c r="B33" s="29" t="s">
        <v>47</v>
      </c>
      <c r="C33" s="45">
        <v>323140</v>
      </c>
      <c r="D33" s="45">
        <v>13222222</v>
      </c>
      <c r="E33" s="61">
        <v>13222222</v>
      </c>
      <c r="F33" s="61">
        <v>13166569.68</v>
      </c>
      <c r="G33" s="42">
        <v>10876408.410000002</v>
      </c>
      <c r="H33" s="26"/>
      <c r="I33" s="27"/>
      <c r="J33" s="27">
        <f t="shared" si="0"/>
        <v>0.82258552382496697</v>
      </c>
      <c r="K33" s="27">
        <f t="shared" si="1"/>
        <v>0</v>
      </c>
      <c r="L33" s="28">
        <f t="shared" si="2"/>
        <v>2345813.589999998</v>
      </c>
    </row>
    <row r="34" spans="2:12" ht="20.100000000000001" customHeight="1" x14ac:dyDescent="0.25">
      <c r="B34" s="29" t="s">
        <v>50</v>
      </c>
      <c r="C34" s="45">
        <v>0</v>
      </c>
      <c r="D34" s="45">
        <v>7157741</v>
      </c>
      <c r="E34" s="61">
        <v>4627961</v>
      </c>
      <c r="F34" s="61">
        <v>17387.75</v>
      </c>
      <c r="G34" s="42">
        <v>17387.75</v>
      </c>
      <c r="H34" s="26"/>
      <c r="I34" s="27"/>
      <c r="J34" s="27">
        <f t="shared" si="0"/>
        <v>3.7571081519485578E-3</v>
      </c>
      <c r="K34" s="27">
        <f t="shared" si="1"/>
        <v>0</v>
      </c>
      <c r="L34" s="28">
        <f t="shared" si="2"/>
        <v>7140353.25</v>
      </c>
    </row>
    <row r="35" spans="2:12" ht="20.100000000000001" customHeight="1" x14ac:dyDescent="0.25">
      <c r="B35" s="29" t="s">
        <v>51</v>
      </c>
      <c r="C35" s="45">
        <v>1764266</v>
      </c>
      <c r="D35" s="45">
        <v>80084734</v>
      </c>
      <c r="E35" s="61">
        <v>72884899</v>
      </c>
      <c r="F35" s="61">
        <v>66372482.519999988</v>
      </c>
      <c r="G35" s="42">
        <v>54009531.889999993</v>
      </c>
      <c r="H35" s="26"/>
      <c r="I35" s="27"/>
      <c r="J35" s="27">
        <f t="shared" si="0"/>
        <v>0.74102499462885985</v>
      </c>
      <c r="K35" s="27">
        <f t="shared" si="1"/>
        <v>0</v>
      </c>
      <c r="L35" s="28">
        <f t="shared" si="2"/>
        <v>26075202.110000007</v>
      </c>
    </row>
    <row r="36" spans="2:12" ht="20.100000000000001" customHeight="1" x14ac:dyDescent="0.25">
      <c r="B36" s="29" t="s">
        <v>52</v>
      </c>
      <c r="C36" s="45">
        <v>88503</v>
      </c>
      <c r="D36" s="45">
        <v>2892137</v>
      </c>
      <c r="E36" s="61">
        <v>2892075</v>
      </c>
      <c r="F36" s="61">
        <v>2733145.9000000008</v>
      </c>
      <c r="G36" s="42">
        <v>2641984.9400000009</v>
      </c>
      <c r="H36" s="26"/>
      <c r="I36" s="27"/>
      <c r="J36" s="27">
        <f t="shared" si="0"/>
        <v>0.91352573498266842</v>
      </c>
      <c r="K36" s="27">
        <f t="shared" si="1"/>
        <v>0</v>
      </c>
      <c r="L36" s="28">
        <f t="shared" si="2"/>
        <v>250152.05999999912</v>
      </c>
    </row>
    <row r="37" spans="2:12" ht="20.100000000000001" customHeight="1" x14ac:dyDescent="0.25">
      <c r="B37" s="29" t="s">
        <v>53</v>
      </c>
      <c r="C37" s="45">
        <v>3601773</v>
      </c>
      <c r="D37" s="45">
        <v>44778230</v>
      </c>
      <c r="E37" s="61">
        <v>43720822</v>
      </c>
      <c r="F37" s="61">
        <v>41589715.569999978</v>
      </c>
      <c r="G37" s="42">
        <v>34040281.640000001</v>
      </c>
      <c r="H37" s="26"/>
      <c r="I37" s="27"/>
      <c r="J37" s="27">
        <f t="shared" si="0"/>
        <v>0.77858283725772581</v>
      </c>
      <c r="K37" s="27">
        <f t="shared" si="1"/>
        <v>0</v>
      </c>
      <c r="L37" s="28">
        <f t="shared" si="2"/>
        <v>10737948.359999999</v>
      </c>
    </row>
    <row r="38" spans="2:12" ht="20.100000000000001" customHeight="1" x14ac:dyDescent="0.25">
      <c r="B38" s="29" t="s">
        <v>54</v>
      </c>
      <c r="C38" s="45">
        <v>7249818</v>
      </c>
      <c r="D38" s="45">
        <v>34132502</v>
      </c>
      <c r="E38" s="61">
        <v>34132502</v>
      </c>
      <c r="F38" s="61">
        <v>32406691.870000008</v>
      </c>
      <c r="G38" s="42">
        <v>23507704.800000001</v>
      </c>
      <c r="H38" s="26"/>
      <c r="I38" s="27"/>
      <c r="J38" s="27">
        <f t="shared" si="0"/>
        <v>0.68871906313811981</v>
      </c>
      <c r="K38" s="27">
        <f t="shared" si="1"/>
        <v>0</v>
      </c>
      <c r="L38" s="28">
        <f t="shared" si="2"/>
        <v>10624797.199999999</v>
      </c>
    </row>
    <row r="39" spans="2:12" ht="20.100000000000001" customHeight="1" x14ac:dyDescent="0.25">
      <c r="B39" s="29" t="s">
        <v>55</v>
      </c>
      <c r="C39" s="45">
        <v>6293834</v>
      </c>
      <c r="D39" s="45">
        <v>39357233</v>
      </c>
      <c r="E39" s="61">
        <v>36545175</v>
      </c>
      <c r="F39" s="61">
        <v>30734518.499999989</v>
      </c>
      <c r="G39" s="42">
        <v>21261930.379999992</v>
      </c>
      <c r="H39" s="26"/>
      <c r="I39" s="27"/>
      <c r="J39" s="27">
        <f t="shared" ref="J39:J41" si="6">IF(ISERROR(+G39/E39)=TRUE,0,++G39/E39)</f>
        <v>0.58179856520046735</v>
      </c>
      <c r="K39" s="27">
        <f t="shared" ref="K39:K41" si="7">IF(ISERROR(+H39/E39)=TRUE,0,++H39/E39)</f>
        <v>0</v>
      </c>
      <c r="L39" s="28">
        <f t="shared" ref="L39:L41" si="8">+D39-G39</f>
        <v>18095302.620000008</v>
      </c>
    </row>
    <row r="40" spans="2:12" ht="20.100000000000001" customHeight="1" x14ac:dyDescent="0.25">
      <c r="B40" s="29" t="s">
        <v>56</v>
      </c>
      <c r="C40" s="45">
        <v>9101376</v>
      </c>
      <c r="D40" s="45">
        <v>40647532</v>
      </c>
      <c r="E40" s="61">
        <v>40647532</v>
      </c>
      <c r="F40" s="61">
        <v>39418846.280000001</v>
      </c>
      <c r="G40" s="42">
        <v>31771286.079999998</v>
      </c>
      <c r="H40" s="26"/>
      <c r="I40" s="27"/>
      <c r="J40" s="27">
        <f t="shared" si="6"/>
        <v>0.78162890873669766</v>
      </c>
      <c r="K40" s="27">
        <f t="shared" si="7"/>
        <v>0</v>
      </c>
      <c r="L40" s="28">
        <f t="shared" si="8"/>
        <v>8876245.9200000018</v>
      </c>
    </row>
    <row r="41" spans="2:12" ht="20.100000000000001" customHeight="1" x14ac:dyDescent="0.25">
      <c r="B41" s="29" t="s">
        <v>57</v>
      </c>
      <c r="C41" s="45">
        <v>5905325</v>
      </c>
      <c r="D41" s="45">
        <v>14185468</v>
      </c>
      <c r="E41" s="61">
        <v>13565608</v>
      </c>
      <c r="F41" s="61">
        <v>12103237.24</v>
      </c>
      <c r="G41" s="42">
        <v>9423996.3800000008</v>
      </c>
      <c r="H41" s="26"/>
      <c r="I41" s="27"/>
      <c r="J41" s="27">
        <f t="shared" si="6"/>
        <v>0.69469767812839656</v>
      </c>
      <c r="K41" s="27">
        <f t="shared" si="7"/>
        <v>0</v>
      </c>
      <c r="L41" s="28">
        <f t="shared" si="8"/>
        <v>4761471.6199999992</v>
      </c>
    </row>
    <row r="42" spans="2:12" ht="20.100000000000001" customHeight="1" x14ac:dyDescent="0.25">
      <c r="B42" s="29" t="s">
        <v>62</v>
      </c>
      <c r="C42" s="45">
        <v>701673</v>
      </c>
      <c r="D42" s="45">
        <v>22034615</v>
      </c>
      <c r="E42" s="61">
        <v>21232615</v>
      </c>
      <c r="F42" s="61">
        <v>20556183.670000009</v>
      </c>
      <c r="G42" s="42">
        <v>15015568.200000005</v>
      </c>
      <c r="H42" s="26"/>
      <c r="I42" s="27"/>
      <c r="J42" s="27">
        <f t="shared" si="0"/>
        <v>0.7071935416339441</v>
      </c>
      <c r="K42" s="27">
        <f t="shared" si="1"/>
        <v>0</v>
      </c>
      <c r="L42" s="28">
        <f t="shared" si="2"/>
        <v>7019046.7999999952</v>
      </c>
    </row>
    <row r="43" spans="2:12" ht="23.25" customHeight="1" x14ac:dyDescent="0.25">
      <c r="B43" s="52" t="s">
        <v>4</v>
      </c>
      <c r="C43" s="65">
        <f t="shared" ref="C43:H43" si="9">SUM(C13:C42)</f>
        <v>46316132</v>
      </c>
      <c r="D43" s="65">
        <f t="shared" si="9"/>
        <v>749564144</v>
      </c>
      <c r="E43" s="65">
        <f t="shared" si="9"/>
        <v>723988558</v>
      </c>
      <c r="F43" s="65">
        <f t="shared" si="9"/>
        <v>674480768.3499999</v>
      </c>
      <c r="G43" s="65">
        <f t="shared" si="9"/>
        <v>532769007.18999994</v>
      </c>
      <c r="H43" s="53">
        <f t="shared" si="9"/>
        <v>0</v>
      </c>
      <c r="I43" s="54">
        <f>IF(ISERROR(+#REF!/E43)=TRUE,0,++#REF!/E43)</f>
        <v>0</v>
      </c>
      <c r="J43" s="54">
        <f>IF(ISERROR(+G43/E43)=TRUE,0,++G43/E43)</f>
        <v>0.73588042421797495</v>
      </c>
      <c r="K43" s="54">
        <f>IF(ISERROR(+H43/E43)=TRUE,0,++H43/E43)</f>
        <v>0</v>
      </c>
      <c r="L43" s="55">
        <f>SUM(L13:L42)</f>
        <v>216795136.81000003</v>
      </c>
    </row>
    <row r="44" spans="2:12" x14ac:dyDescent="0.2">
      <c r="B44" s="11" t="s">
        <v>66</v>
      </c>
    </row>
    <row r="47" spans="2:12" s="22" customFormat="1" x14ac:dyDescent="0.25">
      <c r="K47" s="23"/>
    </row>
    <row r="48" spans="2:12" s="22" customFormat="1" x14ac:dyDescent="0.25">
      <c r="C48" s="22">
        <v>1000000</v>
      </c>
      <c r="K48" s="23"/>
    </row>
    <row r="49" spans="2:11" s="22" customFormat="1" ht="45" x14ac:dyDescent="0.25">
      <c r="B49" s="30" t="s">
        <v>23</v>
      </c>
      <c r="C49" s="30" t="s">
        <v>3</v>
      </c>
      <c r="D49" s="30" t="s">
        <v>2</v>
      </c>
      <c r="E49" s="31" t="s">
        <v>18</v>
      </c>
      <c r="F49" s="31" t="s">
        <v>19</v>
      </c>
      <c r="G49" s="31" t="str">
        <f>MID(G11,1,25)</f>
        <v>DEVENGADO
A OCTUBRE
(4)</v>
      </c>
      <c r="K49" s="23"/>
    </row>
    <row r="50" spans="2:11" s="22" customFormat="1" x14ac:dyDescent="0.25">
      <c r="B50" s="22" t="s">
        <v>24</v>
      </c>
      <c r="C50" s="66">
        <f>+C43/$C$48</f>
        <v>46.316132000000003</v>
      </c>
      <c r="D50" s="40">
        <f>+D43/$C$48</f>
        <v>749.56414400000006</v>
      </c>
      <c r="E50" s="40">
        <f>+E43/$C$48</f>
        <v>723.98855800000001</v>
      </c>
      <c r="F50" s="40">
        <f>+F43/$C$48</f>
        <v>674.48076834999995</v>
      </c>
      <c r="G50" s="40">
        <f>+G43/$C$48</f>
        <v>532.76900718999991</v>
      </c>
      <c r="H50" s="22">
        <v>1373981</v>
      </c>
      <c r="K50" s="23"/>
    </row>
    <row r="51" spans="2:11" s="22" customFormat="1" x14ac:dyDescent="0.25">
      <c r="C51" s="40"/>
      <c r="D51" s="40"/>
      <c r="E51" s="40"/>
      <c r="F51" s="40"/>
      <c r="G51" s="40"/>
      <c r="H51" s="22">
        <v>5072</v>
      </c>
      <c r="K51" s="23"/>
    </row>
    <row r="52" spans="2:11" s="22" customFormat="1" x14ac:dyDescent="0.25">
      <c r="C52" s="40"/>
      <c r="D52" s="40"/>
      <c r="E52" s="40"/>
      <c r="F52" s="40"/>
      <c r="G52" s="40"/>
      <c r="H52" s="22">
        <v>3078714.9799999995</v>
      </c>
      <c r="K52" s="23"/>
    </row>
    <row r="53" spans="2:11" s="22" customFormat="1" x14ac:dyDescent="0.25">
      <c r="C53" s="40"/>
      <c r="D53" s="40"/>
      <c r="E53" s="40"/>
      <c r="F53" s="40"/>
      <c r="G53" s="40"/>
      <c r="H53" s="22">
        <v>0</v>
      </c>
      <c r="K53" s="23"/>
    </row>
    <row r="54" spans="2:11" s="22" customFormat="1" x14ac:dyDescent="0.25">
      <c r="K54" s="23"/>
    </row>
    <row r="55" spans="2:11" s="22" customFormat="1" x14ac:dyDescent="0.25">
      <c r="K55" s="23"/>
    </row>
    <row r="56" spans="2:11" s="22" customFormat="1" x14ac:dyDescent="0.25">
      <c r="K56" s="23"/>
    </row>
    <row r="57" spans="2:11" s="22" customFormat="1" x14ac:dyDescent="0.25">
      <c r="K57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zoomScale="130" zoomScaleNormal="130" workbookViewId="0">
      <selection activeCell="E13" sqref="E13:E16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9" t="s">
        <v>64</v>
      </c>
      <c r="C6" s="79"/>
      <c r="D6" s="79"/>
      <c r="E6" s="79"/>
      <c r="F6" s="79"/>
      <c r="G6" s="79"/>
      <c r="H6" s="79"/>
      <c r="I6" s="79"/>
      <c r="J6" s="79"/>
      <c r="K6" s="79"/>
      <c r="L6" s="79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6" t="s">
        <v>20</v>
      </c>
      <c r="C11" s="85" t="s">
        <v>0</v>
      </c>
      <c r="D11" s="85"/>
      <c r="E11" s="83" t="s">
        <v>8</v>
      </c>
      <c r="F11" s="83" t="s">
        <v>22</v>
      </c>
      <c r="G11" s="83" t="s">
        <v>65</v>
      </c>
      <c r="H11" s="83" t="s">
        <v>15</v>
      </c>
      <c r="I11" s="89" t="s">
        <v>17</v>
      </c>
      <c r="J11" s="89"/>
      <c r="K11" s="89"/>
      <c r="L11" s="81" t="s">
        <v>16</v>
      </c>
    </row>
    <row r="12" spans="1:13" s="5" customFormat="1" ht="46.5" customHeight="1" x14ac:dyDescent="0.25">
      <c r="B12" s="87"/>
      <c r="C12" s="50" t="s">
        <v>3</v>
      </c>
      <c r="D12" s="50" t="s">
        <v>2</v>
      </c>
      <c r="E12" s="84"/>
      <c r="F12" s="84"/>
      <c r="G12" s="84"/>
      <c r="H12" s="84"/>
      <c r="I12" s="50" t="s">
        <v>9</v>
      </c>
      <c r="J12" s="50" t="s">
        <v>10</v>
      </c>
      <c r="K12" s="51" t="s">
        <v>11</v>
      </c>
      <c r="L12" s="82"/>
    </row>
    <row r="13" spans="1:13" ht="20.100000000000001" customHeight="1" x14ac:dyDescent="0.25">
      <c r="B13" s="17" t="s">
        <v>54</v>
      </c>
      <c r="C13" s="18">
        <v>59561</v>
      </c>
      <c r="D13" s="18">
        <v>428959</v>
      </c>
      <c r="E13" s="76">
        <v>428959</v>
      </c>
      <c r="F13" s="73">
        <v>315280.41000000003</v>
      </c>
      <c r="G13" s="8">
        <v>6975.6900000000005</v>
      </c>
      <c r="H13" s="8"/>
      <c r="I13" s="12">
        <f>IF(ISERROR(+#REF!/E13)=TRUE,0,++#REF!/E13)</f>
        <v>0</v>
      </c>
      <c r="J13" s="12">
        <f>IF(ISERROR(+G13/E13)=TRUE,0,++G13/E13)</f>
        <v>1.626190381831364E-2</v>
      </c>
      <c r="K13" s="12">
        <f>IF(ISERROR(+H13/E13)=TRUE,0,++H13/E13)</f>
        <v>0</v>
      </c>
      <c r="L13" s="14">
        <f>+D13-G13</f>
        <v>421983.31</v>
      </c>
    </row>
    <row r="14" spans="1:13" ht="20.100000000000001" customHeight="1" x14ac:dyDescent="0.25">
      <c r="B14" s="16" t="s">
        <v>55</v>
      </c>
      <c r="C14" s="19">
        <v>12790</v>
      </c>
      <c r="D14" s="19">
        <v>547905</v>
      </c>
      <c r="E14" s="59">
        <v>547905</v>
      </c>
      <c r="F14" s="59">
        <v>206228.96</v>
      </c>
      <c r="G14" s="9">
        <v>0</v>
      </c>
      <c r="H14" s="9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5">
        <f>+D14-G14</f>
        <v>547905</v>
      </c>
    </row>
    <row r="15" spans="1:13" ht="20.100000000000001" customHeight="1" x14ac:dyDescent="0.25">
      <c r="B15" s="16" t="s">
        <v>56</v>
      </c>
      <c r="C15" s="19">
        <v>168616</v>
      </c>
      <c r="D15" s="19">
        <v>597240</v>
      </c>
      <c r="E15" s="59">
        <v>597240</v>
      </c>
      <c r="F15" s="59">
        <v>377964.61</v>
      </c>
      <c r="G15" s="9">
        <v>62400</v>
      </c>
      <c r="H15" s="9"/>
      <c r="I15" s="13">
        <f>IF(ISERROR(+#REF!/E15)=TRUE,0,++#REF!/E15)</f>
        <v>0</v>
      </c>
      <c r="J15" s="13">
        <f>IF(ISERROR(+G15/E15)=TRUE,0,++G15/E15)</f>
        <v>0.10448061080972473</v>
      </c>
      <c r="K15" s="13">
        <f>IF(ISERROR(+H15/E15)=TRUE,0,++H15/E15)</f>
        <v>0</v>
      </c>
      <c r="L15" s="15">
        <f>+D15-G15</f>
        <v>534840</v>
      </c>
    </row>
    <row r="16" spans="1:13" ht="20.100000000000001" customHeight="1" x14ac:dyDescent="0.25">
      <c r="B16" s="68" t="s">
        <v>57</v>
      </c>
      <c r="C16" s="69">
        <v>161492</v>
      </c>
      <c r="D16" s="69">
        <v>689919</v>
      </c>
      <c r="E16" s="74">
        <v>689919</v>
      </c>
      <c r="F16" s="74">
        <v>335575</v>
      </c>
      <c r="G16" s="70">
        <v>0</v>
      </c>
      <c r="H16" s="70"/>
      <c r="I16" s="71">
        <f>IF(ISERROR(+#REF!/E16)=TRUE,0,++#REF!/E16)</f>
        <v>0</v>
      </c>
      <c r="J16" s="71">
        <f>IF(ISERROR(+G16/E16)=TRUE,0,++G16/E16)</f>
        <v>0</v>
      </c>
      <c r="K16" s="71">
        <f>IF(ISERROR(+H16/E16)=TRUE,0,++H16/E16)</f>
        <v>0</v>
      </c>
      <c r="L16" s="72">
        <f>+D16-G16</f>
        <v>689919</v>
      </c>
    </row>
    <row r="17" spans="2:12" ht="23.25" customHeight="1" x14ac:dyDescent="0.25">
      <c r="B17" s="52" t="s">
        <v>4</v>
      </c>
      <c r="C17" s="65">
        <f t="shared" ref="C17:H17" si="0">SUM(C13:C16)</f>
        <v>402459</v>
      </c>
      <c r="D17" s="65">
        <f t="shared" si="0"/>
        <v>2264023</v>
      </c>
      <c r="E17" s="65">
        <f t="shared" si="0"/>
        <v>2264023</v>
      </c>
      <c r="F17" s="65">
        <f t="shared" si="0"/>
        <v>1235048.98</v>
      </c>
      <c r="G17" s="65">
        <f t="shared" si="0"/>
        <v>69375.69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3.0642661315719851E-2</v>
      </c>
      <c r="K17" s="54">
        <f>IF(ISERROR(+H17/E17)=TRUE,0,++H17/E17)</f>
        <v>0</v>
      </c>
      <c r="L17" s="55">
        <f>SUM(L13:L16)</f>
        <v>2194647.31</v>
      </c>
    </row>
    <row r="18" spans="2:12" x14ac:dyDescent="0.2">
      <c r="B18" s="11" t="s">
        <v>66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45" x14ac:dyDescent="0.25">
      <c r="B23" s="30" t="s">
        <v>23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 OCTUBRE
(4)</v>
      </c>
      <c r="K23" s="23"/>
    </row>
    <row r="24" spans="2:12" s="22" customFormat="1" x14ac:dyDescent="0.25">
      <c r="B24" s="22" t="s">
        <v>24</v>
      </c>
      <c r="C24" s="66">
        <f>+C17/$C$22</f>
        <v>0.40245900000000001</v>
      </c>
      <c r="D24" s="40">
        <f>+D17/$C$22</f>
        <v>2.2640229999999999</v>
      </c>
      <c r="E24" s="40">
        <f>+E17/$C$22</f>
        <v>2.2640229999999999</v>
      </c>
      <c r="F24" s="40">
        <f>+F17/$C$22</f>
        <v>1.23504898</v>
      </c>
      <c r="G24" s="40">
        <f>+G17/$C$22</f>
        <v>6.9375690000000004E-2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2024-12-05T14:57:52Z</dcterms:modified>
</cp:coreProperties>
</file>