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Downloads\TRASLADO ARCHIVOS USB\ARCHIVOS PARA EL PORTAL WEB DE TRANSPARENCIA\11. MES DE NOVIEMBRE\"/>
    </mc:Choice>
  </mc:AlternateContent>
  <bookViews>
    <workbookView xWindow="0" yWindow="0" windowWidth="38400" windowHeight="17445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6" l="1"/>
  <c r="K31" i="6"/>
  <c r="J31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7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7" i="6" l="1"/>
  <c r="K37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3" i="6"/>
  <c r="D43" i="6"/>
  <c r="K21" i="5" l="1"/>
  <c r="J21" i="5"/>
  <c r="J39" i="6"/>
  <c r="K22" i="5" l="1"/>
  <c r="J22" i="5"/>
  <c r="G23" i="7"/>
  <c r="G49" i="6"/>
  <c r="G53" i="5"/>
  <c r="G52" i="4"/>
  <c r="G52" i="1"/>
  <c r="K23" i="5" l="1"/>
  <c r="J23" i="5"/>
  <c r="K38" i="6"/>
  <c r="J24" i="5" l="1"/>
  <c r="K24" i="5"/>
  <c r="J38" i="6"/>
  <c r="L38" i="6"/>
  <c r="K25" i="5" l="1"/>
  <c r="J25" i="5"/>
  <c r="L41" i="6"/>
  <c r="K41" i="6"/>
  <c r="J41" i="6"/>
  <c r="L40" i="6"/>
  <c r="K40" i="6"/>
  <c r="J40" i="6"/>
  <c r="L39" i="6"/>
  <c r="K39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42" i="6"/>
  <c r="K42" i="6"/>
  <c r="J42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3" i="6"/>
  <c r="L46" i="4"/>
  <c r="L46" i="1"/>
  <c r="I17" i="7"/>
  <c r="K17" i="7"/>
  <c r="J17" i="7"/>
  <c r="J43" i="6"/>
  <c r="I43" i="6"/>
  <c r="K43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<sst xmlns="http://schemas.openxmlformats.org/spreadsheetml/2006/main" count="260" uniqueCount="67">
  <si>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</si>
  <si>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</si>
  <si>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</si>
  <si>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</si>
  <si>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</si>
  <si>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</si>
  <si>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</si>
  <si>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</si>
  <si>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</si>
  <si>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</si>
  <si>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</si>
  <si>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</si>
  <si>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</si>
  <si>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</si>
  <si>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</si>
  <si>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</si>
  <si>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</si>
  <si>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</si>
  <si>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</si>
  <si>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</si>
  <si>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</si>
  <si>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</si>
  <si>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</si>
  <si>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</si>
  <si>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</si>
  <si>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</si>
  <si>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</si>
  <si>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</si>
  <si>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</si>
  <si>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</si>
  <si>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</si>
  <si>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</si>
  <si>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</si>
  <si>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</si>
  <si>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</si>
  <si>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</si>
  <si>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</si>
  <si>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</si>
  <si>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</si>
  <si>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</si>
  <si>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</si>
  <si>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</si>
  <si>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</si>
  <si>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</si>
  <si>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</si>
  <si>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</si>
  <si>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</si>
  <si>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</si>
  <si>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</si>
  <si>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</si>
  <si>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</si>
  <si>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</si>
  <si>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</si>
  <si>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</si>
  <si>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</si>
  <si>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</si>
  <si>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</si>
  <si>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</si>
  <si>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</si>
  <si>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</si>
  <si>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</si>
  <si>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</si>
  <si>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</si>
  <si>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</si>
  <si>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EJECUCION PRESUPUESTAL MENSUALIZADA DE GASTOS 
AL MES DE NOVIEMBRE 2024</t>
  </si>
  <si>
    <t>DEVENGADO
A NOVIEMBRE
(4)</t>
  </si>
  <si>
    <t>Fuente: SIAF, Consulta Amigable y Base de Datos al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</si>
</sst>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9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9300.0096489999996</c:v>
                </c:pt>
                <c:pt idx="2" formatCode="#,##0">
                  <c:v>9059.8979589999999</c:v>
                </c:pt>
                <c:pt idx="3">
                  <c:v>8840.2299588899987</c:v>
                </c:pt>
                <c:pt idx="4">
                  <c:v>8053.8635254699993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05600"/>
        <c:axId val="-1391287648"/>
        <c:axId val="0"/>
      </c:bar3DChart>
      <c:catAx>
        <c:axId val="-139130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91287648"/>
        <c:crosses val="autoZero"/>
        <c:auto val="1"/>
        <c:lblAlgn val="ctr"/>
        <c:lblOffset val="100"/>
        <c:noMultiLvlLbl val="0"/>
      </c:catAx>
      <c:valAx>
        <c:axId val="-1391287648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39130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18112"/>
        <c:axId val="-1391322464"/>
        <c:axId val="0"/>
      </c:bar3DChart>
      <c:catAx>
        <c:axId val="-1391318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1322464"/>
        <c:crosses val="autoZero"/>
        <c:auto val="1"/>
        <c:lblAlgn val="ctr"/>
        <c:lblOffset val="100"/>
        <c:noMultiLvlLbl val="0"/>
      </c:catAx>
      <c:valAx>
        <c:axId val="-13913224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9131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53.125658000000001</c:v>
                </c:pt>
                <c:pt idx="2">
                  <c:v>53.114674999999998</c:v>
                </c:pt>
                <c:pt idx="3">
                  <c:v>50.633073450000005</c:v>
                </c:pt>
                <c:pt idx="4">
                  <c:v>37.403178239999995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38240"/>
        <c:axId val="-1391327360"/>
        <c:axId val="0"/>
      </c:bar3DChart>
      <c:catAx>
        <c:axId val="-139133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1327360"/>
        <c:crosses val="autoZero"/>
        <c:auto val="1"/>
        <c:lblAlgn val="ctr"/>
        <c:lblOffset val="100"/>
        <c:noMultiLvlLbl val="0"/>
      </c:catAx>
      <c:valAx>
        <c:axId val="-13913273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9133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749.56414400000006</c:v>
                </c:pt>
                <c:pt idx="2">
                  <c:v>723.98855800000001</c:v>
                </c:pt>
                <c:pt idx="3">
                  <c:v>674.48076834999995</c:v>
                </c:pt>
                <c:pt idx="4">
                  <c:v>596.00849148999987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32800"/>
        <c:axId val="-1391344768"/>
        <c:axId val="0"/>
      </c:bar3DChart>
      <c:catAx>
        <c:axId val="-139133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1344768"/>
        <c:crosses val="autoZero"/>
        <c:auto val="1"/>
        <c:lblAlgn val="ctr"/>
        <c:lblOffset val="100"/>
        <c:noMultiLvlLbl val="0"/>
      </c:catAx>
      <c:valAx>
        <c:axId val="-139134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39133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2.2640229999999999</c:v>
                </c:pt>
                <c:pt idx="2">
                  <c:v>2.2640229999999999</c:v>
                </c:pt>
                <c:pt idx="3">
                  <c:v>1.23504898</c:v>
                </c:pt>
                <c:pt idx="4">
                  <c:v>0.52731446999999998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91345312"/>
        <c:axId val="-1391337696"/>
        <c:axId val="0"/>
      </c:bar3DChart>
      <c:catAx>
        <c:axId val="-13913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91337696"/>
        <c:crosses val="autoZero"/>
        <c:auto val="1"/>
        <c:lblAlgn val="ctr"/>
        <c:lblOffset val="100"/>
        <c:noMultiLvlLbl val="0"/>
      </c:catAx>
      <c:valAx>
        <c:axId val="-139133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9134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2"/>
  <sheetViews>
    <sheetView showGridLines="0" zoomScale="130" zoomScaleNormal="130" workbookViewId="0">
      <selection activeCell="E13" sqref="E13:E45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13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2527508872</v>
      </c>
      <c r="D13" s="8">
        <v>1796740220</v>
      </c>
      <c r="E13" s="77">
        <v>1605404513</v>
      </c>
      <c r="F13" s="56">
        <v>1554476745.2900002</v>
      </c>
      <c r="G13" s="8">
        <v>1383583244.200002</v>
      </c>
      <c r="H13" s="8"/>
      <c r="I13" s="12">
        <f>IF(ISERROR(+#REF!/E13)=TRUE,0,++#REF!/E13)</f>
        <v>0</v>
      </c>
      <c r="J13" s="12">
        <f>IF(ISERROR(+G13/E13)=TRUE,0,++G13/E13)</f>
        <v>0.86182842579314589</v>
      </c>
      <c r="K13" s="12">
        <f>IF(ISERROR(+H13/E13)=TRUE,0,++H13/E13)</f>
        <v>0</v>
      </c>
      <c r="L13" s="14">
        <f>+D13-G13</f>
        <v>413156975.79999804</v>
      </c>
    </row>
    <row r="14" spans="1:13" ht="20.100000000000001" customHeight="1" x14ac:dyDescent="0.25">
      <c r="B14" s="25" t="s">
        <v>60</v>
      </c>
      <c r="C14" s="26">
        <v>47896646</v>
      </c>
      <c r="D14" s="26">
        <v>53284180</v>
      </c>
      <c r="E14" s="57">
        <v>53255692</v>
      </c>
      <c r="F14" s="57">
        <v>48086423.080000043</v>
      </c>
      <c r="G14" s="26">
        <v>46578514.14000006</v>
      </c>
      <c r="H14" s="26"/>
      <c r="I14" s="27"/>
      <c r="J14" s="27">
        <f t="shared" ref="J14:J43" si="0">IF(ISERROR(+G14/E14)=TRUE,0,++G14/E14)</f>
        <v>0.87462039062416197</v>
      </c>
      <c r="K14" s="27">
        <f t="shared" ref="K14:K43" si="1">IF(ISERROR(+H14/E14)=TRUE,0,++H14/E14)</f>
        <v>0</v>
      </c>
      <c r="L14" s="28">
        <f t="shared" ref="L14:L43" si="2">+D14-G14</f>
        <v>6705665.8599999398</v>
      </c>
    </row>
    <row r="15" spans="1:13" ht="20.100000000000001" customHeight="1" x14ac:dyDescent="0.25">
      <c r="B15" s="25" t="s">
        <v>61</v>
      </c>
      <c r="C15" s="26">
        <v>65036295</v>
      </c>
      <c r="D15" s="26">
        <v>68087852</v>
      </c>
      <c r="E15" s="57">
        <v>67619535</v>
      </c>
      <c r="F15" s="57">
        <v>66274950.149999984</v>
      </c>
      <c r="G15" s="26">
        <v>59445308.019999966</v>
      </c>
      <c r="H15" s="26"/>
      <c r="I15" s="27"/>
      <c r="J15" s="27">
        <f t="shared" si="0"/>
        <v>0.87911441597461393</v>
      </c>
      <c r="K15" s="27">
        <f t="shared" si="1"/>
        <v>0</v>
      </c>
      <c r="L15" s="28">
        <f t="shared" si="2"/>
        <v>8642543.980000034</v>
      </c>
    </row>
    <row r="16" spans="1:13" ht="20.100000000000001" customHeight="1" x14ac:dyDescent="0.25">
      <c r="B16" s="25" t="s">
        <v>29</v>
      </c>
      <c r="C16" s="26">
        <v>42234357</v>
      </c>
      <c r="D16" s="26">
        <v>47881160</v>
      </c>
      <c r="E16" s="57">
        <v>47304045</v>
      </c>
      <c r="F16" s="57">
        <v>46875982.619999997</v>
      </c>
      <c r="G16" s="26">
        <v>42625575.410000019</v>
      </c>
      <c r="H16" s="26"/>
      <c r="I16" s="27"/>
      <c r="J16" s="27">
        <f t="shared" si="0"/>
        <v>0.90109789575077603</v>
      </c>
      <c r="K16" s="27">
        <f t="shared" si="1"/>
        <v>0</v>
      </c>
      <c r="L16" s="28">
        <f t="shared" si="2"/>
        <v>5255584.5899999812</v>
      </c>
    </row>
    <row r="17" spans="2:12" ht="20.100000000000001" customHeight="1" x14ac:dyDescent="0.25">
      <c r="B17" s="25" t="s">
        <v>30</v>
      </c>
      <c r="C17" s="26">
        <v>58936542</v>
      </c>
      <c r="D17" s="26">
        <v>57824767</v>
      </c>
      <c r="E17" s="57">
        <v>55555253</v>
      </c>
      <c r="F17" s="57">
        <v>55033034.319999985</v>
      </c>
      <c r="G17" s="26">
        <v>50309801.79999999</v>
      </c>
      <c r="H17" s="26"/>
      <c r="I17" s="27"/>
      <c r="J17" s="27">
        <f t="shared" si="0"/>
        <v>0.90558136419610924</v>
      </c>
      <c r="K17" s="27">
        <f t="shared" si="1"/>
        <v>0</v>
      </c>
      <c r="L17" s="28">
        <f t="shared" si="2"/>
        <v>7514965.2000000104</v>
      </c>
    </row>
    <row r="18" spans="2:12" ht="20.100000000000001" customHeight="1" x14ac:dyDescent="0.25">
      <c r="B18" s="25" t="s">
        <v>31</v>
      </c>
      <c r="C18" s="26">
        <v>218802873</v>
      </c>
      <c r="D18" s="26">
        <v>239483397</v>
      </c>
      <c r="E18" s="57">
        <v>239283057</v>
      </c>
      <c r="F18" s="57">
        <v>237773194.82999998</v>
      </c>
      <c r="G18" s="26">
        <v>215993372.81000003</v>
      </c>
      <c r="H18" s="26"/>
      <c r="I18" s="27"/>
      <c r="J18" s="27">
        <f t="shared" si="0"/>
        <v>0.90266889565022579</v>
      </c>
      <c r="K18" s="27">
        <f t="shared" si="1"/>
        <v>0</v>
      </c>
      <c r="L18" s="28">
        <f t="shared" si="2"/>
        <v>23490024.189999968</v>
      </c>
    </row>
    <row r="19" spans="2:12" ht="20.100000000000001" customHeight="1" x14ac:dyDescent="0.25">
      <c r="B19" s="25" t="s">
        <v>32</v>
      </c>
      <c r="C19" s="26">
        <v>169332282</v>
      </c>
      <c r="D19" s="26">
        <v>182045169</v>
      </c>
      <c r="E19" s="57">
        <v>181646785</v>
      </c>
      <c r="F19" s="57">
        <v>180369592.45999995</v>
      </c>
      <c r="G19" s="26">
        <v>162583066.05999991</v>
      </c>
      <c r="H19" s="26"/>
      <c r="I19" s="27"/>
      <c r="J19" s="27">
        <f t="shared" si="0"/>
        <v>0.8950506118784316</v>
      </c>
      <c r="K19" s="27">
        <f t="shared" si="1"/>
        <v>0</v>
      </c>
      <c r="L19" s="28">
        <f t="shared" si="2"/>
        <v>19462102.940000087</v>
      </c>
    </row>
    <row r="20" spans="2:12" ht="20.100000000000001" customHeight="1" x14ac:dyDescent="0.25">
      <c r="B20" s="25" t="s">
        <v>33</v>
      </c>
      <c r="C20" s="26">
        <v>207309653</v>
      </c>
      <c r="D20" s="26">
        <v>225790401</v>
      </c>
      <c r="E20" s="57">
        <v>224529058</v>
      </c>
      <c r="F20" s="57">
        <v>210533607.70000026</v>
      </c>
      <c r="G20" s="26">
        <v>200798883.9700003</v>
      </c>
      <c r="H20" s="26"/>
      <c r="I20" s="27"/>
      <c r="J20" s="27">
        <f t="shared" si="0"/>
        <v>0.89431134552749203</v>
      </c>
      <c r="K20" s="27">
        <f t="shared" si="1"/>
        <v>0</v>
      </c>
      <c r="L20" s="28">
        <f t="shared" si="2"/>
        <v>24991517.029999703</v>
      </c>
    </row>
    <row r="21" spans="2:12" ht="20.100000000000001" customHeight="1" x14ac:dyDescent="0.25">
      <c r="B21" s="25" t="s">
        <v>34</v>
      </c>
      <c r="C21" s="26">
        <v>47062396</v>
      </c>
      <c r="D21" s="26">
        <v>51338011</v>
      </c>
      <c r="E21" s="57">
        <v>51338011</v>
      </c>
      <c r="F21" s="57">
        <v>49649412.890000015</v>
      </c>
      <c r="G21" s="26">
        <v>44802147.519999973</v>
      </c>
      <c r="H21" s="26"/>
      <c r="I21" s="27"/>
      <c r="J21" s="27">
        <f t="shared" si="0"/>
        <v>0.87268958511072769</v>
      </c>
      <c r="K21" s="27">
        <f t="shared" si="1"/>
        <v>0</v>
      </c>
      <c r="L21" s="28">
        <f t="shared" si="2"/>
        <v>6535863.4800000265</v>
      </c>
    </row>
    <row r="22" spans="2:12" ht="20.100000000000001" customHeight="1" x14ac:dyDescent="0.25">
      <c r="B22" s="25" t="s">
        <v>35</v>
      </c>
      <c r="C22" s="26">
        <v>109973384</v>
      </c>
      <c r="D22" s="26">
        <v>124288529</v>
      </c>
      <c r="E22" s="57">
        <v>123776973</v>
      </c>
      <c r="F22" s="57">
        <v>121836716.50999995</v>
      </c>
      <c r="G22" s="26">
        <v>111717509.54999995</v>
      </c>
      <c r="H22" s="26"/>
      <c r="I22" s="27"/>
      <c r="J22" s="27">
        <f t="shared" si="0"/>
        <v>0.90257102627642993</v>
      </c>
      <c r="K22" s="27">
        <f t="shared" si="1"/>
        <v>0</v>
      </c>
      <c r="L22" s="28">
        <f t="shared" si="2"/>
        <v>12571019.450000048</v>
      </c>
    </row>
    <row r="23" spans="2:12" ht="20.100000000000001" customHeight="1" x14ac:dyDescent="0.25">
      <c r="B23" s="25" t="s">
        <v>36</v>
      </c>
      <c r="C23" s="26">
        <v>214771453</v>
      </c>
      <c r="D23" s="26">
        <v>238076330</v>
      </c>
      <c r="E23" s="57">
        <v>237824383</v>
      </c>
      <c r="F23" s="57">
        <v>233825557.68000004</v>
      </c>
      <c r="G23" s="26">
        <v>212239162.89000002</v>
      </c>
      <c r="H23" s="26"/>
      <c r="I23" s="27"/>
      <c r="J23" s="27">
        <f t="shared" si="0"/>
        <v>0.89241969310606817</v>
      </c>
      <c r="K23" s="27">
        <f t="shared" si="1"/>
        <v>0</v>
      </c>
      <c r="L23" s="28">
        <f t="shared" si="2"/>
        <v>25837167.109999985</v>
      </c>
    </row>
    <row r="24" spans="2:12" ht="20.100000000000001" customHeight="1" x14ac:dyDescent="0.25">
      <c r="B24" s="25" t="s">
        <v>37</v>
      </c>
      <c r="C24" s="26">
        <v>202228728</v>
      </c>
      <c r="D24" s="26">
        <v>220265404</v>
      </c>
      <c r="E24" s="57">
        <v>214917279</v>
      </c>
      <c r="F24" s="57">
        <v>204123503.80999988</v>
      </c>
      <c r="G24" s="26">
        <v>180190252.43999985</v>
      </c>
      <c r="H24" s="26"/>
      <c r="I24" s="27"/>
      <c r="J24" s="27">
        <f t="shared" si="0"/>
        <v>0.83841677727550168</v>
      </c>
      <c r="K24" s="27">
        <f t="shared" si="1"/>
        <v>0</v>
      </c>
      <c r="L24" s="28">
        <f t="shared" si="2"/>
        <v>40075151.560000151</v>
      </c>
    </row>
    <row r="25" spans="2:12" ht="20.100000000000001" customHeight="1" x14ac:dyDescent="0.25">
      <c r="B25" s="25" t="s">
        <v>38</v>
      </c>
      <c r="C25" s="26">
        <v>281032288</v>
      </c>
      <c r="D25" s="26">
        <v>307534512</v>
      </c>
      <c r="E25" s="57">
        <v>306827158</v>
      </c>
      <c r="F25" s="57">
        <v>299286813.18999988</v>
      </c>
      <c r="G25" s="26">
        <v>269501603.37999982</v>
      </c>
      <c r="H25" s="26"/>
      <c r="I25" s="27"/>
      <c r="J25" s="27">
        <f t="shared" si="0"/>
        <v>0.8783498994570742</v>
      </c>
      <c r="K25" s="27">
        <f t="shared" si="1"/>
        <v>0</v>
      </c>
      <c r="L25" s="28">
        <f t="shared" si="2"/>
        <v>38032908.620000184</v>
      </c>
    </row>
    <row r="26" spans="2:12" ht="20.100000000000001" customHeight="1" x14ac:dyDescent="0.25">
      <c r="B26" s="25" t="s">
        <v>39</v>
      </c>
      <c r="C26" s="26">
        <v>239797594</v>
      </c>
      <c r="D26" s="26">
        <v>295839720</v>
      </c>
      <c r="E26" s="57">
        <v>295601619</v>
      </c>
      <c r="F26" s="57">
        <v>290434338.19999993</v>
      </c>
      <c r="G26" s="26">
        <v>236366930.21999973</v>
      </c>
      <c r="H26" s="26"/>
      <c r="I26" s="27"/>
      <c r="J26" s="27">
        <f t="shared" si="0"/>
        <v>0.79961311111763478</v>
      </c>
      <c r="K26" s="27">
        <f t="shared" si="1"/>
        <v>0</v>
      </c>
      <c r="L26" s="28">
        <f t="shared" si="2"/>
        <v>59472789.780000269</v>
      </c>
    </row>
    <row r="27" spans="2:12" ht="20.100000000000001" customHeight="1" x14ac:dyDescent="0.25">
      <c r="B27" s="25" t="s">
        <v>40</v>
      </c>
      <c r="C27" s="26">
        <v>121857489</v>
      </c>
      <c r="D27" s="26">
        <v>133016232</v>
      </c>
      <c r="E27" s="57">
        <v>132561990</v>
      </c>
      <c r="F27" s="57">
        <v>130160748.68000002</v>
      </c>
      <c r="G27" s="26">
        <v>119882412.31999993</v>
      </c>
      <c r="H27" s="26"/>
      <c r="I27" s="27"/>
      <c r="J27" s="27">
        <f t="shared" si="0"/>
        <v>0.90434982395783237</v>
      </c>
      <c r="K27" s="27">
        <f t="shared" si="1"/>
        <v>0</v>
      </c>
      <c r="L27" s="28">
        <f t="shared" si="2"/>
        <v>13133819.680000067</v>
      </c>
    </row>
    <row r="28" spans="2:12" ht="20.100000000000001" customHeight="1" x14ac:dyDescent="0.25">
      <c r="B28" s="25" t="s">
        <v>41</v>
      </c>
      <c r="C28" s="26">
        <v>87228381</v>
      </c>
      <c r="D28" s="26">
        <v>93462841</v>
      </c>
      <c r="E28" s="57">
        <v>93398381</v>
      </c>
      <c r="F28" s="57">
        <v>91006815.780000016</v>
      </c>
      <c r="G28" s="26">
        <v>79837749.499999955</v>
      </c>
      <c r="H28" s="26"/>
      <c r="I28" s="27"/>
      <c r="J28" s="27">
        <f t="shared" si="0"/>
        <v>0.85480870915738849</v>
      </c>
      <c r="K28" s="27">
        <f t="shared" si="1"/>
        <v>0</v>
      </c>
      <c r="L28" s="28">
        <f t="shared" si="2"/>
        <v>13625091.500000045</v>
      </c>
    </row>
    <row r="29" spans="2:12" ht="20.100000000000001" customHeight="1" x14ac:dyDescent="0.25">
      <c r="B29" s="25" t="s">
        <v>42</v>
      </c>
      <c r="C29" s="26">
        <v>57978234</v>
      </c>
      <c r="D29" s="26">
        <v>64982448</v>
      </c>
      <c r="E29" s="57">
        <v>64968359</v>
      </c>
      <c r="F29" s="57">
        <v>62595921.979999989</v>
      </c>
      <c r="G29" s="26">
        <v>56392808.999999993</v>
      </c>
      <c r="H29" s="26"/>
      <c r="I29" s="27"/>
      <c r="J29" s="27">
        <f t="shared" si="0"/>
        <v>0.8680042080176289</v>
      </c>
      <c r="K29" s="27">
        <f t="shared" si="1"/>
        <v>0</v>
      </c>
      <c r="L29" s="28">
        <f t="shared" si="2"/>
        <v>8589639.0000000075</v>
      </c>
    </row>
    <row r="30" spans="2:12" ht="20.100000000000001" customHeight="1" x14ac:dyDescent="0.25">
      <c r="B30" s="25" t="s">
        <v>43</v>
      </c>
      <c r="C30" s="26">
        <v>67722405</v>
      </c>
      <c r="D30" s="26">
        <v>70215735</v>
      </c>
      <c r="E30" s="57">
        <v>70215735</v>
      </c>
      <c r="F30" s="57">
        <v>68062066.150000006</v>
      </c>
      <c r="G30" s="26">
        <v>61230354.100000001</v>
      </c>
      <c r="H30" s="26"/>
      <c r="I30" s="27"/>
      <c r="J30" s="27">
        <f t="shared" si="0"/>
        <v>0.87203180455207085</v>
      </c>
      <c r="K30" s="27">
        <f t="shared" si="1"/>
        <v>0</v>
      </c>
      <c r="L30" s="28">
        <f t="shared" si="2"/>
        <v>8985380.8999999985</v>
      </c>
    </row>
    <row r="31" spans="2:12" ht="20.100000000000001" customHeight="1" x14ac:dyDescent="0.25">
      <c r="B31" s="25" t="s">
        <v>44</v>
      </c>
      <c r="C31" s="26">
        <v>126025228</v>
      </c>
      <c r="D31" s="26">
        <v>132265195</v>
      </c>
      <c r="E31" s="57">
        <v>132239463</v>
      </c>
      <c r="F31" s="57">
        <v>130781637.8</v>
      </c>
      <c r="G31" s="26">
        <v>119802832.53999987</v>
      </c>
      <c r="H31" s="26"/>
      <c r="I31" s="27"/>
      <c r="J31" s="27">
        <f t="shared" si="0"/>
        <v>0.90595371322704077</v>
      </c>
      <c r="K31" s="27">
        <f t="shared" si="1"/>
        <v>0</v>
      </c>
      <c r="L31" s="28">
        <f t="shared" si="2"/>
        <v>12462362.460000128</v>
      </c>
    </row>
    <row r="32" spans="2:12" ht="20.100000000000001" customHeight="1" x14ac:dyDescent="0.25">
      <c r="B32" s="25" t="s">
        <v>45</v>
      </c>
      <c r="C32" s="26">
        <v>72670496</v>
      </c>
      <c r="D32" s="26">
        <v>87496913</v>
      </c>
      <c r="E32" s="57">
        <v>87461913</v>
      </c>
      <c r="F32" s="57">
        <v>85455169.749999955</v>
      </c>
      <c r="G32" s="26">
        <v>70598802.859999985</v>
      </c>
      <c r="H32" s="26"/>
      <c r="I32" s="27"/>
      <c r="J32" s="27">
        <f t="shared" si="0"/>
        <v>0.80719481701709384</v>
      </c>
      <c r="K32" s="27">
        <f t="shared" si="1"/>
        <v>0</v>
      </c>
      <c r="L32" s="28">
        <f t="shared" si="2"/>
        <v>16898110.140000015</v>
      </c>
    </row>
    <row r="33" spans="2:14" ht="20.100000000000001" customHeight="1" x14ac:dyDescent="0.25">
      <c r="B33" s="25" t="s">
        <v>46</v>
      </c>
      <c r="C33" s="26">
        <v>38085255</v>
      </c>
      <c r="D33" s="26">
        <v>53352713</v>
      </c>
      <c r="E33" s="57">
        <v>53306827</v>
      </c>
      <c r="F33" s="57">
        <v>52282687.089999996</v>
      </c>
      <c r="G33" s="26">
        <v>49362132.259999961</v>
      </c>
      <c r="H33" s="26"/>
      <c r="I33" s="27"/>
      <c r="J33" s="27">
        <f t="shared" si="0"/>
        <v>0.92600019618500196</v>
      </c>
      <c r="K33" s="27">
        <f t="shared" si="1"/>
        <v>0</v>
      </c>
      <c r="L33" s="28">
        <f t="shared" si="2"/>
        <v>3990580.7400000393</v>
      </c>
    </row>
    <row r="34" spans="2:14" ht="20.100000000000001" customHeight="1" x14ac:dyDescent="0.25">
      <c r="B34" s="25" t="s">
        <v>47</v>
      </c>
      <c r="C34" s="26">
        <v>93457165</v>
      </c>
      <c r="D34" s="26">
        <v>108478698</v>
      </c>
      <c r="E34" s="57">
        <v>108345949</v>
      </c>
      <c r="F34" s="57">
        <v>106728288.18999994</v>
      </c>
      <c r="G34" s="26">
        <v>94616535.789999947</v>
      </c>
      <c r="H34" s="26"/>
      <c r="I34" s="27"/>
      <c r="J34" s="27">
        <f t="shared" si="0"/>
        <v>0.87328171162172341</v>
      </c>
      <c r="K34" s="27">
        <f t="shared" si="1"/>
        <v>0</v>
      </c>
      <c r="L34" s="28">
        <f t="shared" si="2"/>
        <v>13862162.210000053</v>
      </c>
    </row>
    <row r="35" spans="2:14" ht="20.100000000000001" customHeight="1" x14ac:dyDescent="0.25">
      <c r="B35" s="25" t="s">
        <v>49</v>
      </c>
      <c r="C35" s="26">
        <v>1604589872</v>
      </c>
      <c r="D35" s="26">
        <v>1711356948</v>
      </c>
      <c r="E35" s="57">
        <v>1690657487</v>
      </c>
      <c r="F35" s="57">
        <v>1662703619.8200006</v>
      </c>
      <c r="G35" s="26">
        <v>1546637979.7900002</v>
      </c>
      <c r="H35" s="26"/>
      <c r="I35" s="27"/>
      <c r="J35" s="27">
        <f t="shared" si="0"/>
        <v>0.91481449772209256</v>
      </c>
      <c r="K35" s="27">
        <f t="shared" si="1"/>
        <v>0</v>
      </c>
      <c r="L35" s="28">
        <f t="shared" si="2"/>
        <v>164718968.2099998</v>
      </c>
    </row>
    <row r="36" spans="2:14" ht="20.100000000000001" customHeight="1" x14ac:dyDescent="0.25">
      <c r="B36" s="25" t="s">
        <v>50</v>
      </c>
      <c r="C36" s="26">
        <v>981291607</v>
      </c>
      <c r="D36" s="26">
        <v>937125813</v>
      </c>
      <c r="E36" s="57">
        <v>925501825</v>
      </c>
      <c r="F36" s="57">
        <v>908423333.69999993</v>
      </c>
      <c r="G36" s="26">
        <v>878776405.8099997</v>
      </c>
      <c r="H36" s="26"/>
      <c r="I36" s="27"/>
      <c r="J36" s="27">
        <f t="shared" si="0"/>
        <v>0.94951342295840391</v>
      </c>
      <c r="K36" s="27">
        <f t="shared" si="1"/>
        <v>0</v>
      </c>
      <c r="L36" s="28">
        <f t="shared" si="2"/>
        <v>58349407.190000296</v>
      </c>
    </row>
    <row r="37" spans="2:14" ht="20.100000000000001" customHeight="1" x14ac:dyDescent="0.25">
      <c r="B37" s="25" t="s">
        <v>51</v>
      </c>
      <c r="C37" s="26">
        <v>134620198</v>
      </c>
      <c r="D37" s="26">
        <v>158652835</v>
      </c>
      <c r="E37" s="57">
        <v>158583915</v>
      </c>
      <c r="F37" s="57">
        <v>156239836.3900001</v>
      </c>
      <c r="G37" s="26">
        <v>143005478.72999996</v>
      </c>
      <c r="H37" s="26"/>
      <c r="I37" s="27"/>
      <c r="J37" s="27">
        <f t="shared" si="0"/>
        <v>0.90176534442348688</v>
      </c>
      <c r="K37" s="27">
        <f t="shared" si="1"/>
        <v>0</v>
      </c>
      <c r="L37" s="28">
        <f t="shared" si="2"/>
        <v>15647356.270000041</v>
      </c>
    </row>
    <row r="38" spans="2:14" ht="20.100000000000001" customHeight="1" x14ac:dyDescent="0.25">
      <c r="B38" s="25" t="s">
        <v>52</v>
      </c>
      <c r="C38" s="26">
        <v>38652067</v>
      </c>
      <c r="D38" s="26">
        <v>50506197</v>
      </c>
      <c r="E38" s="57">
        <v>50506190</v>
      </c>
      <c r="F38" s="57">
        <v>48446611.950000025</v>
      </c>
      <c r="G38" s="26">
        <v>43818696.530000024</v>
      </c>
      <c r="H38" s="26"/>
      <c r="I38" s="27"/>
      <c r="J38" s="27">
        <f t="shared" si="0"/>
        <v>0.8675906167145061</v>
      </c>
      <c r="K38" s="27">
        <f t="shared" si="1"/>
        <v>0</v>
      </c>
      <c r="L38" s="28">
        <f t="shared" si="2"/>
        <v>6687500.4699999765</v>
      </c>
    </row>
    <row r="39" spans="2:14" ht="20.100000000000001" customHeight="1" x14ac:dyDescent="0.25">
      <c r="B39" s="25" t="s">
        <v>53</v>
      </c>
      <c r="C39" s="26">
        <v>122048043</v>
      </c>
      <c r="D39" s="26">
        <v>135269699</v>
      </c>
      <c r="E39" s="57">
        <v>135269699</v>
      </c>
      <c r="F39" s="57">
        <v>125705871.05999996</v>
      </c>
      <c r="G39" s="26">
        <v>120722054.94</v>
      </c>
      <c r="H39" s="26"/>
      <c r="I39" s="27"/>
      <c r="J39" s="27">
        <f t="shared" si="0"/>
        <v>0.89245452479346465</v>
      </c>
      <c r="K39" s="27">
        <f t="shared" si="1"/>
        <v>0</v>
      </c>
      <c r="L39" s="28">
        <f t="shared" si="2"/>
        <v>14547644.060000002</v>
      </c>
    </row>
    <row r="40" spans="2:14" ht="20.100000000000001" customHeight="1" x14ac:dyDescent="0.25">
      <c r="B40" s="25" t="s">
        <v>54</v>
      </c>
      <c r="C40" s="26">
        <v>322199115</v>
      </c>
      <c r="D40" s="26">
        <v>350705585</v>
      </c>
      <c r="E40" s="57">
        <v>350335464</v>
      </c>
      <c r="F40" s="57">
        <v>344350779.68999988</v>
      </c>
      <c r="G40" s="26">
        <v>307615512.02999979</v>
      </c>
      <c r="H40" s="26"/>
      <c r="I40" s="27"/>
      <c r="J40" s="27">
        <f t="shared" si="0"/>
        <v>0.87805987015348175</v>
      </c>
      <c r="K40" s="27">
        <f t="shared" si="1"/>
        <v>0</v>
      </c>
      <c r="L40" s="28">
        <f t="shared" si="2"/>
        <v>43090072.970000207</v>
      </c>
    </row>
    <row r="41" spans="2:14" ht="20.100000000000001" customHeight="1" x14ac:dyDescent="0.25">
      <c r="B41" s="25" t="s">
        <v>55</v>
      </c>
      <c r="C41" s="26">
        <v>390947568</v>
      </c>
      <c r="D41" s="26">
        <v>436159801</v>
      </c>
      <c r="E41" s="57">
        <v>435307886</v>
      </c>
      <c r="F41" s="57">
        <v>425138569.07999998</v>
      </c>
      <c r="G41" s="26">
        <v>382848513.65999973</v>
      </c>
      <c r="H41" s="26"/>
      <c r="I41" s="27"/>
      <c r="J41" s="27">
        <f t="shared" si="0"/>
        <v>0.87948903746714968</v>
      </c>
      <c r="K41" s="27">
        <f t="shared" si="1"/>
        <v>0</v>
      </c>
      <c r="L41" s="28">
        <f t="shared" si="2"/>
        <v>53311287.340000272</v>
      </c>
      <c r="N41" s="78"/>
    </row>
    <row r="42" spans="2:14" ht="20.100000000000001" customHeight="1" x14ac:dyDescent="0.25">
      <c r="B42" s="25" t="s">
        <v>56</v>
      </c>
      <c r="C42" s="26">
        <v>396520786</v>
      </c>
      <c r="D42" s="26">
        <v>431208438</v>
      </c>
      <c r="E42" s="57">
        <v>431163296</v>
      </c>
      <c r="F42" s="57">
        <v>425056113.79000008</v>
      </c>
      <c r="G42" s="26">
        <v>391328100.77000064</v>
      </c>
      <c r="H42" s="26"/>
      <c r="I42" s="27"/>
      <c r="J42" s="27">
        <f t="shared" si="0"/>
        <v>0.90760995752755502</v>
      </c>
      <c r="K42" s="27">
        <f t="shared" si="1"/>
        <v>0</v>
      </c>
      <c r="L42" s="28">
        <f t="shared" si="2"/>
        <v>39880337.229999363</v>
      </c>
    </row>
    <row r="43" spans="2:14" ht="20.100000000000001" customHeight="1" x14ac:dyDescent="0.25">
      <c r="B43" s="25" t="s">
        <v>57</v>
      </c>
      <c r="C43" s="26">
        <v>201544127</v>
      </c>
      <c r="D43" s="26">
        <v>238357823</v>
      </c>
      <c r="E43" s="57">
        <v>237990371</v>
      </c>
      <c r="F43" s="57">
        <v>231839465.36000004</v>
      </c>
      <c r="G43" s="26">
        <v>207878512.85999995</v>
      </c>
      <c r="H43" s="26"/>
      <c r="I43" s="27"/>
      <c r="J43" s="27">
        <f t="shared" si="0"/>
        <v>0.87347446867923895</v>
      </c>
      <c r="K43" s="27">
        <f t="shared" si="1"/>
        <v>0</v>
      </c>
      <c r="L43" s="28">
        <f t="shared" si="2"/>
        <v>30479310.140000045</v>
      </c>
    </row>
    <row r="44" spans="2:14" ht="20.100000000000001" customHeight="1" x14ac:dyDescent="0.25">
      <c r="B44" s="25" t="s">
        <v>59</v>
      </c>
      <c r="C44" s="26">
        <v>69644500</v>
      </c>
      <c r="D44" s="26">
        <v>48050787</v>
      </c>
      <c r="E44" s="57">
        <v>46381395</v>
      </c>
      <c r="F44" s="57">
        <v>38594287.390000001</v>
      </c>
      <c r="G44" s="26">
        <v>29013468.48</v>
      </c>
      <c r="H44" s="26"/>
      <c r="I44" s="27"/>
      <c r="J44" s="27">
        <f t="shared" ref="J44" si="3">IF(ISERROR(+G44/E44)=TRUE,0,++G44/E44)</f>
        <v>0.62554109206935238</v>
      </c>
      <c r="K44" s="27">
        <f t="shared" ref="K44" si="4">IF(ISERROR(+H44/E44)=TRUE,0,++H44/E44)</f>
        <v>0</v>
      </c>
      <c r="L44" s="28">
        <f t="shared" ref="L44" si="5">+D44-G44</f>
        <v>19037318.52</v>
      </c>
    </row>
    <row r="45" spans="2:14" ht="20.100000000000001" customHeight="1" x14ac:dyDescent="0.25">
      <c r="B45" s="25" t="s">
        <v>62</v>
      </c>
      <c r="C45" s="26">
        <v>140515998</v>
      </c>
      <c r="D45" s="26">
        <v>150865296</v>
      </c>
      <c r="E45" s="57">
        <v>150818453</v>
      </c>
      <c r="F45" s="57">
        <v>148078262.50999999</v>
      </c>
      <c r="G45" s="26">
        <v>133759801.08999985</v>
      </c>
      <c r="H45" s="26"/>
      <c r="I45" s="27"/>
      <c r="J45" s="27">
        <f t="shared" ref="J45" si="6">IF(ISERROR(+G45/E45)=TRUE,0,++G45/E45)</f>
        <v>0.88689280674427717</v>
      </c>
      <c r="K45" s="27">
        <f t="shared" ref="K45" si="7">IF(ISERROR(+H45/E45)=TRUE,0,++H45/E45)</f>
        <v>0</v>
      </c>
      <c r="L45" s="28">
        <f t="shared" ref="L45" si="8">+D45-G45</f>
        <v>17105494.910000145</v>
      </c>
    </row>
    <row r="46" spans="2:14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9300009649</v>
      </c>
      <c r="E46" s="53">
        <f t="shared" si="9"/>
        <v>9059897959</v>
      </c>
      <c r="F46" s="53">
        <f t="shared" si="9"/>
        <v>8840229958.8899994</v>
      </c>
      <c r="G46" s="53">
        <f t="shared" si="9"/>
        <v>8053863525.4699993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0.88895742114505638</v>
      </c>
      <c r="K46" s="54">
        <f>IF(ISERROR(+H46/E46)=TRUE,0,++H46/E46)</f>
        <v>0</v>
      </c>
      <c r="L46" s="55">
        <f>SUM(L13:L45)</f>
        <v>1246146123.529999</v>
      </c>
    </row>
    <row r="47" spans="2:14" x14ac:dyDescent="0.2">
      <c r="B47" s="11" t="s">
        <v>66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NOVIEMBRE
(4)</v>
      </c>
      <c r="H52" s="32" t="s">
        <v>15</v>
      </c>
      <c r="I52" s="80"/>
      <c r="J52" s="80"/>
      <c r="K52" s="80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9300.0096489999996</v>
      </c>
      <c r="E53" s="33">
        <f>+E46/$C$51</f>
        <v>9059.8979589999999</v>
      </c>
      <c r="F53" s="67">
        <f>+F46/$C$51</f>
        <v>8840.2299588899987</v>
      </c>
      <c r="G53" s="67">
        <f>+G46/$C$51</f>
        <v>8053.8635254699993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47" sqref="B47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66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NOVIEMBRE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topLeftCell="A25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53125658</v>
      </c>
      <c r="E46" s="64">
        <v>53114675</v>
      </c>
      <c r="F46" s="64">
        <v>50633073.450000003</v>
      </c>
      <c r="G46" s="43">
        <v>37403178.239999995</v>
      </c>
      <c r="H46" s="9"/>
      <c r="I46" s="13">
        <f>IF(ISERROR(+#REF!/E46)=TRUE,0,++#REF!/E46)</f>
        <v>0</v>
      </c>
      <c r="J46" s="13">
        <f t="shared" si="0"/>
        <v>0.70419668839167315</v>
      </c>
      <c r="K46" s="13">
        <f t="shared" si="1"/>
        <v>0</v>
      </c>
      <c r="L46" s="15">
        <f t="shared" si="2"/>
        <v>15722479.760000005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53125658</v>
      </c>
      <c r="E47" s="65">
        <f t="shared" si="15"/>
        <v>53114675</v>
      </c>
      <c r="F47" s="65">
        <f t="shared" si="15"/>
        <v>50633073.450000003</v>
      </c>
      <c r="G47" s="65">
        <f t="shared" si="15"/>
        <v>37403178.239999995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0.70419668839167315</v>
      </c>
      <c r="K47" s="54">
        <f>IF(ISERROR(+H47/E47)=TRUE,0,++H47/E47)</f>
        <v>0</v>
      </c>
      <c r="L47" s="55">
        <f>SUM(L13:L46)</f>
        <v>15722479.760000005</v>
      </c>
    </row>
    <row r="48" spans="2:12" x14ac:dyDescent="0.2">
      <c r="B48" s="11" t="s">
        <v>66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NOVIEMBRE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53.125658000000001</v>
      </c>
      <c r="E54" s="39">
        <f t="shared" si="16"/>
        <v>53.114674999999998</v>
      </c>
      <c r="F54" s="39">
        <f t="shared" si="16"/>
        <v>50.633073450000005</v>
      </c>
      <c r="G54" s="39">
        <f t="shared" si="16"/>
        <v>37.403178239999995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7"/>
  <sheetViews>
    <sheetView showGridLines="0" zoomScale="130" zoomScaleNormal="130" workbookViewId="0">
      <selection activeCell="E13" sqref="E13:E4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60</v>
      </c>
      <c r="C13" s="44">
        <v>531121</v>
      </c>
      <c r="D13" s="44">
        <v>2763734</v>
      </c>
      <c r="E13" s="60">
        <v>2722748</v>
      </c>
      <c r="F13" s="60">
        <v>2339776.9599999995</v>
      </c>
      <c r="G13" s="41">
        <v>1995661.4</v>
      </c>
      <c r="H13" s="8"/>
      <c r="I13" s="12">
        <f>IF(ISERROR(+#REF!/E13)=TRUE,0,++#REF!/E13)</f>
        <v>0</v>
      </c>
      <c r="J13" s="12">
        <f>IF(ISERROR(+G13/E13)=TRUE,0,++G13/E13)</f>
        <v>0.73295854041578579</v>
      </c>
      <c r="K13" s="12">
        <f>IF(ISERROR(+H13/E13)=TRUE,0,++H13/E13)</f>
        <v>0</v>
      </c>
      <c r="L13" s="14">
        <f>+D13-G13</f>
        <v>768072.60000000009</v>
      </c>
    </row>
    <row r="14" spans="1:13" ht="20.100000000000001" customHeight="1" x14ac:dyDescent="0.25">
      <c r="B14" s="29" t="s">
        <v>61</v>
      </c>
      <c r="C14" s="45">
        <v>399990</v>
      </c>
      <c r="D14" s="45">
        <v>13154153</v>
      </c>
      <c r="E14" s="61">
        <v>12891657</v>
      </c>
      <c r="F14" s="61">
        <v>11650565.289999997</v>
      </c>
      <c r="G14" s="42">
        <v>10181264.41</v>
      </c>
      <c r="H14" s="26"/>
      <c r="I14" s="27"/>
      <c r="J14" s="27">
        <f t="shared" ref="J14:J42" si="0">IF(ISERROR(+G14/E14)=TRUE,0,++G14/E14)</f>
        <v>0.78975607324954422</v>
      </c>
      <c r="K14" s="27">
        <f t="shared" ref="K14:K42" si="1">IF(ISERROR(+H14/E14)=TRUE,0,++H14/E14)</f>
        <v>0</v>
      </c>
      <c r="L14" s="28">
        <f t="shared" ref="L14:L42" si="2">+D14-G14</f>
        <v>2972888.59</v>
      </c>
    </row>
    <row r="15" spans="1:13" ht="20.100000000000001" customHeight="1" x14ac:dyDescent="0.25">
      <c r="B15" s="29" t="s">
        <v>29</v>
      </c>
      <c r="C15" s="45">
        <v>1192571</v>
      </c>
      <c r="D15" s="45">
        <v>15966678</v>
      </c>
      <c r="E15" s="61">
        <v>15694952</v>
      </c>
      <c r="F15" s="61">
        <v>15248643.760000002</v>
      </c>
      <c r="G15" s="42">
        <v>14518601.060000001</v>
      </c>
      <c r="H15" s="26"/>
      <c r="I15" s="27"/>
      <c r="J15" s="27">
        <f t="shared" si="0"/>
        <v>0.92504908966908594</v>
      </c>
      <c r="K15" s="27">
        <f t="shared" si="1"/>
        <v>0</v>
      </c>
      <c r="L15" s="28">
        <f t="shared" si="2"/>
        <v>1448076.9399999995</v>
      </c>
    </row>
    <row r="16" spans="1:13" ht="20.100000000000001" customHeight="1" x14ac:dyDescent="0.25">
      <c r="B16" s="29" t="s">
        <v>30</v>
      </c>
      <c r="C16" s="45">
        <v>236367</v>
      </c>
      <c r="D16" s="45">
        <v>3748836</v>
      </c>
      <c r="E16" s="61">
        <v>3581575</v>
      </c>
      <c r="F16" s="61">
        <v>3302965.4499999997</v>
      </c>
      <c r="G16" s="42">
        <v>3021691</v>
      </c>
      <c r="H16" s="26"/>
      <c r="I16" s="27"/>
      <c r="J16" s="27">
        <f t="shared" si="0"/>
        <v>0.84367659479418966</v>
      </c>
      <c r="K16" s="27">
        <f t="shared" si="1"/>
        <v>0</v>
      </c>
      <c r="L16" s="28">
        <f t="shared" si="2"/>
        <v>727145</v>
      </c>
    </row>
    <row r="17" spans="2:12" ht="20.100000000000001" customHeight="1" x14ac:dyDescent="0.25">
      <c r="B17" s="29" t="s">
        <v>31</v>
      </c>
      <c r="C17" s="45">
        <v>1444837</v>
      </c>
      <c r="D17" s="45">
        <v>49149613</v>
      </c>
      <c r="E17" s="61">
        <v>47022316</v>
      </c>
      <c r="F17" s="61">
        <v>45137891.920000009</v>
      </c>
      <c r="G17" s="42">
        <v>38688925.730000019</v>
      </c>
      <c r="H17" s="26"/>
      <c r="I17" s="27"/>
      <c r="J17" s="27">
        <f t="shared" si="0"/>
        <v>0.82277797057039936</v>
      </c>
      <c r="K17" s="27">
        <f t="shared" si="1"/>
        <v>0</v>
      </c>
      <c r="L17" s="28">
        <f t="shared" si="2"/>
        <v>10460687.269999981</v>
      </c>
    </row>
    <row r="18" spans="2:12" ht="20.100000000000001" customHeight="1" x14ac:dyDescent="0.25">
      <c r="B18" s="29" t="s">
        <v>32</v>
      </c>
      <c r="C18" s="45">
        <v>124957</v>
      </c>
      <c r="D18" s="45">
        <v>30164788</v>
      </c>
      <c r="E18" s="61">
        <v>28888666</v>
      </c>
      <c r="F18" s="61">
        <v>26954780.659999996</v>
      </c>
      <c r="G18" s="42">
        <v>23929421.739999998</v>
      </c>
      <c r="H18" s="26"/>
      <c r="I18" s="27"/>
      <c r="J18" s="27">
        <f t="shared" si="0"/>
        <v>0.82833252805788948</v>
      </c>
      <c r="K18" s="27">
        <f t="shared" si="1"/>
        <v>0</v>
      </c>
      <c r="L18" s="28">
        <f t="shared" si="2"/>
        <v>6235366.2600000016</v>
      </c>
    </row>
    <row r="19" spans="2:12" ht="20.100000000000001" customHeight="1" x14ac:dyDescent="0.25">
      <c r="B19" s="29" t="s">
        <v>33</v>
      </c>
      <c r="C19" s="45">
        <v>1145140</v>
      </c>
      <c r="D19" s="45">
        <v>40306532</v>
      </c>
      <c r="E19" s="61">
        <v>40101037</v>
      </c>
      <c r="F19" s="61">
        <v>38352907.550000004</v>
      </c>
      <c r="G19" s="42">
        <v>34018593.18</v>
      </c>
      <c r="H19" s="26"/>
      <c r="I19" s="27"/>
      <c r="J19" s="27">
        <f t="shared" si="0"/>
        <v>0.84832203167214848</v>
      </c>
      <c r="K19" s="27">
        <f t="shared" si="1"/>
        <v>0</v>
      </c>
      <c r="L19" s="28">
        <f t="shared" si="2"/>
        <v>6287938.8200000003</v>
      </c>
    </row>
    <row r="20" spans="2:12" ht="20.100000000000001" customHeight="1" x14ac:dyDescent="0.25">
      <c r="B20" s="29" t="s">
        <v>34</v>
      </c>
      <c r="C20" s="45">
        <v>443159</v>
      </c>
      <c r="D20" s="45">
        <v>6521433</v>
      </c>
      <c r="E20" s="61">
        <v>6521433</v>
      </c>
      <c r="F20" s="61">
        <v>5041575.6800000016</v>
      </c>
      <c r="G20" s="42">
        <v>4406346.9200000009</v>
      </c>
      <c r="H20" s="26"/>
      <c r="I20" s="27"/>
      <c r="J20" s="27">
        <f t="shared" si="0"/>
        <v>0.67567157709049541</v>
      </c>
      <c r="K20" s="27">
        <f t="shared" si="1"/>
        <v>0</v>
      </c>
      <c r="L20" s="28">
        <f t="shared" si="2"/>
        <v>2115086.0799999991</v>
      </c>
    </row>
    <row r="21" spans="2:12" ht="20.100000000000001" customHeight="1" x14ac:dyDescent="0.25">
      <c r="B21" s="29" t="s">
        <v>35</v>
      </c>
      <c r="C21" s="45">
        <v>502232</v>
      </c>
      <c r="D21" s="45">
        <v>11816608</v>
      </c>
      <c r="E21" s="61">
        <v>11530520</v>
      </c>
      <c r="F21" s="61">
        <v>10795100.24</v>
      </c>
      <c r="G21" s="42">
        <v>9057214.9999999981</v>
      </c>
      <c r="H21" s="26"/>
      <c r="I21" s="27"/>
      <c r="J21" s="27">
        <f t="shared" si="0"/>
        <v>0.78549926629501521</v>
      </c>
      <c r="K21" s="27">
        <f t="shared" si="1"/>
        <v>0</v>
      </c>
      <c r="L21" s="28">
        <f t="shared" si="2"/>
        <v>2759393.0000000019</v>
      </c>
    </row>
    <row r="22" spans="2:12" ht="20.100000000000001" customHeight="1" x14ac:dyDescent="0.25">
      <c r="B22" s="29" t="s">
        <v>36</v>
      </c>
      <c r="C22" s="45">
        <v>435424</v>
      </c>
      <c r="D22" s="45">
        <v>56837309</v>
      </c>
      <c r="E22" s="61">
        <v>56837309</v>
      </c>
      <c r="F22" s="61">
        <v>55207855.549999997</v>
      </c>
      <c r="G22" s="42">
        <v>51511001.909999996</v>
      </c>
      <c r="H22" s="26"/>
      <c r="I22" s="27"/>
      <c r="J22" s="27">
        <f t="shared" si="0"/>
        <v>0.90628854209125198</v>
      </c>
      <c r="K22" s="27">
        <f t="shared" si="1"/>
        <v>0</v>
      </c>
      <c r="L22" s="28">
        <f t="shared" si="2"/>
        <v>5326307.0900000036</v>
      </c>
    </row>
    <row r="23" spans="2:12" ht="20.100000000000001" customHeight="1" x14ac:dyDescent="0.25">
      <c r="B23" s="29" t="s">
        <v>37</v>
      </c>
      <c r="C23" s="45">
        <v>1303553</v>
      </c>
      <c r="D23" s="45">
        <v>44735143</v>
      </c>
      <c r="E23" s="61">
        <v>44276148</v>
      </c>
      <c r="F23" s="61">
        <v>41958630.500000022</v>
      </c>
      <c r="G23" s="42">
        <v>36780447.520000018</v>
      </c>
      <c r="H23" s="26"/>
      <c r="I23" s="27"/>
      <c r="J23" s="27">
        <f t="shared" si="0"/>
        <v>0.83070567746769697</v>
      </c>
      <c r="K23" s="27">
        <f t="shared" si="1"/>
        <v>0</v>
      </c>
      <c r="L23" s="28">
        <f t="shared" si="2"/>
        <v>7954695.4799999818</v>
      </c>
    </row>
    <row r="24" spans="2:12" ht="20.100000000000001" customHeight="1" x14ac:dyDescent="0.25">
      <c r="B24" s="29" t="s">
        <v>38</v>
      </c>
      <c r="C24" s="45">
        <v>990022</v>
      </c>
      <c r="D24" s="45">
        <v>50217892</v>
      </c>
      <c r="E24" s="61">
        <v>47646157</v>
      </c>
      <c r="F24" s="61">
        <v>44285517.980000019</v>
      </c>
      <c r="G24" s="42">
        <v>35725297.969999999</v>
      </c>
      <c r="H24" s="26"/>
      <c r="I24" s="27"/>
      <c r="J24" s="27">
        <f t="shared" si="0"/>
        <v>0.74980439597678361</v>
      </c>
      <c r="K24" s="27">
        <f t="shared" si="1"/>
        <v>0</v>
      </c>
      <c r="L24" s="28">
        <f t="shared" si="2"/>
        <v>14492594.030000001</v>
      </c>
    </row>
    <row r="25" spans="2:12" ht="20.100000000000001" customHeight="1" x14ac:dyDescent="0.25">
      <c r="B25" s="29" t="s">
        <v>39</v>
      </c>
      <c r="C25" s="45">
        <v>664466</v>
      </c>
      <c r="D25" s="45">
        <v>52718925</v>
      </c>
      <c r="E25" s="61">
        <v>51693459</v>
      </c>
      <c r="F25" s="61">
        <v>47273825.509999983</v>
      </c>
      <c r="G25" s="42">
        <v>43770891.569999985</v>
      </c>
      <c r="H25" s="26"/>
      <c r="I25" s="27"/>
      <c r="J25" s="27">
        <f t="shared" si="0"/>
        <v>0.84673946020907565</v>
      </c>
      <c r="K25" s="27">
        <f t="shared" si="1"/>
        <v>0</v>
      </c>
      <c r="L25" s="28">
        <f t="shared" si="2"/>
        <v>8948033.4300000146</v>
      </c>
    </row>
    <row r="26" spans="2:12" ht="20.100000000000001" customHeight="1" x14ac:dyDescent="0.25">
      <c r="B26" s="29" t="s">
        <v>40</v>
      </c>
      <c r="C26" s="45">
        <v>478307</v>
      </c>
      <c r="D26" s="45">
        <v>15538056</v>
      </c>
      <c r="E26" s="61">
        <v>15537176</v>
      </c>
      <c r="F26" s="61">
        <v>15308572.57</v>
      </c>
      <c r="G26" s="42">
        <v>14396929.68</v>
      </c>
      <c r="H26" s="26"/>
      <c r="I26" s="27"/>
      <c r="J26" s="27">
        <f t="shared" si="0"/>
        <v>0.92661173948212983</v>
      </c>
      <c r="K26" s="27">
        <f t="shared" si="1"/>
        <v>0</v>
      </c>
      <c r="L26" s="28">
        <f t="shared" si="2"/>
        <v>1141126.3200000003</v>
      </c>
    </row>
    <row r="27" spans="2:12" ht="20.100000000000001" customHeight="1" x14ac:dyDescent="0.25">
      <c r="B27" s="29" t="s">
        <v>41</v>
      </c>
      <c r="C27" s="45">
        <v>428965</v>
      </c>
      <c r="D27" s="45">
        <v>11723566</v>
      </c>
      <c r="E27" s="61">
        <v>11491968</v>
      </c>
      <c r="F27" s="61">
        <v>11095173.610000001</v>
      </c>
      <c r="G27" s="42">
        <v>10253791.270000001</v>
      </c>
      <c r="H27" s="26"/>
      <c r="I27" s="27"/>
      <c r="J27" s="27">
        <f t="shared" si="0"/>
        <v>0.8922572069466258</v>
      </c>
      <c r="K27" s="27">
        <f t="shared" si="1"/>
        <v>0</v>
      </c>
      <c r="L27" s="28">
        <f t="shared" si="2"/>
        <v>1469774.7299999986</v>
      </c>
    </row>
    <row r="28" spans="2:12" ht="20.100000000000001" customHeight="1" x14ac:dyDescent="0.25">
      <c r="B28" s="29" t="s">
        <v>42</v>
      </c>
      <c r="C28" s="45">
        <v>77005</v>
      </c>
      <c r="D28" s="45">
        <v>6366868</v>
      </c>
      <c r="E28" s="61">
        <v>6364948</v>
      </c>
      <c r="F28" s="61">
        <v>5890936.8099999996</v>
      </c>
      <c r="G28" s="42">
        <v>5357336.0599999987</v>
      </c>
      <c r="H28" s="26"/>
      <c r="I28" s="27"/>
      <c r="J28" s="27">
        <f t="shared" si="0"/>
        <v>0.84169361006562793</v>
      </c>
      <c r="K28" s="27">
        <f t="shared" si="1"/>
        <v>0</v>
      </c>
      <c r="L28" s="28">
        <f t="shared" si="2"/>
        <v>1009531.9400000013</v>
      </c>
    </row>
    <row r="29" spans="2:12" ht="20.100000000000001" customHeight="1" x14ac:dyDescent="0.25">
      <c r="B29" s="29" t="s">
        <v>43</v>
      </c>
      <c r="C29" s="45">
        <v>65454</v>
      </c>
      <c r="D29" s="45">
        <v>3076129</v>
      </c>
      <c r="E29" s="61">
        <v>3060493</v>
      </c>
      <c r="F29" s="61">
        <v>2909049.1300000004</v>
      </c>
      <c r="G29" s="42">
        <v>2719927.15</v>
      </c>
      <c r="H29" s="26"/>
      <c r="I29" s="27"/>
      <c r="J29" s="27">
        <f t="shared" si="0"/>
        <v>0.88872189872677376</v>
      </c>
      <c r="K29" s="27">
        <f t="shared" si="1"/>
        <v>0</v>
      </c>
      <c r="L29" s="28">
        <f t="shared" si="2"/>
        <v>356201.85000000009</v>
      </c>
    </row>
    <row r="30" spans="2:12" ht="20.100000000000001" customHeight="1" x14ac:dyDescent="0.25">
      <c r="B30" s="29" t="s">
        <v>44</v>
      </c>
      <c r="C30" s="45">
        <v>378742</v>
      </c>
      <c r="D30" s="45">
        <v>24002556</v>
      </c>
      <c r="E30" s="61">
        <v>22669807</v>
      </c>
      <c r="F30" s="61">
        <v>20897445.419999998</v>
      </c>
      <c r="G30" s="42">
        <v>17590402.739999998</v>
      </c>
      <c r="H30" s="26"/>
      <c r="I30" s="27"/>
      <c r="J30" s="27">
        <f t="shared" si="0"/>
        <v>0.77593967782787032</v>
      </c>
      <c r="K30" s="27">
        <f t="shared" si="1"/>
        <v>0</v>
      </c>
      <c r="L30" s="28">
        <f t="shared" si="2"/>
        <v>6412153.2600000016</v>
      </c>
    </row>
    <row r="31" spans="2:12" ht="20.100000000000001" customHeight="1" x14ac:dyDescent="0.25">
      <c r="B31" s="29" t="s">
        <v>45</v>
      </c>
      <c r="C31" s="45">
        <v>330849</v>
      </c>
      <c r="D31" s="45">
        <v>7216622</v>
      </c>
      <c r="E31" s="61">
        <v>6938489</v>
      </c>
      <c r="F31" s="61">
        <v>6767324.0100000007</v>
      </c>
      <c r="G31" s="42">
        <v>5642994.3600000022</v>
      </c>
      <c r="H31" s="26"/>
      <c r="I31" s="27"/>
      <c r="J31" s="27">
        <f t="shared" ref="J31" si="3">IF(ISERROR(+G31/E31)=TRUE,0,++G31/E31)</f>
        <v>0.81328865117462923</v>
      </c>
      <c r="K31" s="27">
        <f t="shared" ref="K31" si="4">IF(ISERROR(+H31/E31)=TRUE,0,++H31/E31)</f>
        <v>0</v>
      </c>
      <c r="L31" s="28">
        <f t="shared" ref="L31" si="5">+D31-G31</f>
        <v>1573627.6399999978</v>
      </c>
    </row>
    <row r="32" spans="2:12" ht="20.100000000000001" customHeight="1" x14ac:dyDescent="0.25">
      <c r="B32" s="29" t="s">
        <v>46</v>
      </c>
      <c r="C32" s="45">
        <v>113263</v>
      </c>
      <c r="D32" s="45">
        <v>5046289</v>
      </c>
      <c r="E32" s="61">
        <v>5046289</v>
      </c>
      <c r="F32" s="61">
        <v>4963450.7699999996</v>
      </c>
      <c r="G32" s="42">
        <v>4908978.42</v>
      </c>
      <c r="H32" s="26"/>
      <c r="I32" s="27"/>
      <c r="J32" s="27">
        <f t="shared" si="0"/>
        <v>0.97278979067588078</v>
      </c>
      <c r="K32" s="27">
        <f t="shared" si="1"/>
        <v>0</v>
      </c>
      <c r="L32" s="28">
        <f t="shared" si="2"/>
        <v>137310.58000000007</v>
      </c>
    </row>
    <row r="33" spans="2:12" ht="20.100000000000001" customHeight="1" x14ac:dyDescent="0.25">
      <c r="B33" s="29" t="s">
        <v>47</v>
      </c>
      <c r="C33" s="45">
        <v>323140</v>
      </c>
      <c r="D33" s="45">
        <v>13222222</v>
      </c>
      <c r="E33" s="61">
        <v>13222222</v>
      </c>
      <c r="F33" s="61">
        <v>13166569.68</v>
      </c>
      <c r="G33" s="42">
        <v>12158497.410000002</v>
      </c>
      <c r="H33" s="26"/>
      <c r="I33" s="27"/>
      <c r="J33" s="27">
        <f t="shared" si="0"/>
        <v>0.91955023974034034</v>
      </c>
      <c r="K33" s="27">
        <f t="shared" si="1"/>
        <v>0</v>
      </c>
      <c r="L33" s="28">
        <f t="shared" si="2"/>
        <v>1063724.589999998</v>
      </c>
    </row>
    <row r="34" spans="2:12" ht="20.100000000000001" customHeight="1" x14ac:dyDescent="0.25">
      <c r="B34" s="29" t="s">
        <v>50</v>
      </c>
      <c r="C34" s="45">
        <v>0</v>
      </c>
      <c r="D34" s="45">
        <v>7157741</v>
      </c>
      <c r="E34" s="61">
        <v>4627961</v>
      </c>
      <c r="F34" s="61">
        <v>17387.75</v>
      </c>
      <c r="G34" s="42">
        <v>17387.75</v>
      </c>
      <c r="H34" s="26"/>
      <c r="I34" s="27"/>
      <c r="J34" s="27">
        <f t="shared" si="0"/>
        <v>3.7571081519485578E-3</v>
      </c>
      <c r="K34" s="27">
        <f t="shared" si="1"/>
        <v>0</v>
      </c>
      <c r="L34" s="28">
        <f t="shared" si="2"/>
        <v>7140353.25</v>
      </c>
    </row>
    <row r="35" spans="2:12" ht="20.100000000000001" customHeight="1" x14ac:dyDescent="0.25">
      <c r="B35" s="29" t="s">
        <v>51</v>
      </c>
      <c r="C35" s="45">
        <v>1764266</v>
      </c>
      <c r="D35" s="45">
        <v>80084734</v>
      </c>
      <c r="E35" s="61">
        <v>72884899</v>
      </c>
      <c r="F35" s="61">
        <v>66372482.519999988</v>
      </c>
      <c r="G35" s="42">
        <v>60870020.570000008</v>
      </c>
      <c r="H35" s="26"/>
      <c r="I35" s="27"/>
      <c r="J35" s="27">
        <f t="shared" si="0"/>
        <v>0.83515270522635987</v>
      </c>
      <c r="K35" s="27">
        <f t="shared" si="1"/>
        <v>0</v>
      </c>
      <c r="L35" s="28">
        <f t="shared" si="2"/>
        <v>19214713.429999992</v>
      </c>
    </row>
    <row r="36" spans="2:12" ht="20.100000000000001" customHeight="1" x14ac:dyDescent="0.25">
      <c r="B36" s="29" t="s">
        <v>52</v>
      </c>
      <c r="C36" s="45">
        <v>88503</v>
      </c>
      <c r="D36" s="45">
        <v>2892137</v>
      </c>
      <c r="E36" s="61">
        <v>2892075</v>
      </c>
      <c r="F36" s="61">
        <v>2733145.9000000008</v>
      </c>
      <c r="G36" s="42">
        <v>2709681.2500000005</v>
      </c>
      <c r="H36" s="26"/>
      <c r="I36" s="27"/>
      <c r="J36" s="27">
        <f t="shared" si="0"/>
        <v>0.93693325726338372</v>
      </c>
      <c r="K36" s="27">
        <f t="shared" si="1"/>
        <v>0</v>
      </c>
      <c r="L36" s="28">
        <f t="shared" si="2"/>
        <v>182455.74999999953</v>
      </c>
    </row>
    <row r="37" spans="2:12" ht="20.100000000000001" customHeight="1" x14ac:dyDescent="0.25">
      <c r="B37" s="29" t="s">
        <v>53</v>
      </c>
      <c r="C37" s="45">
        <v>3601773</v>
      </c>
      <c r="D37" s="45">
        <v>44778230</v>
      </c>
      <c r="E37" s="61">
        <v>43720822</v>
      </c>
      <c r="F37" s="61">
        <v>41589715.569999978</v>
      </c>
      <c r="G37" s="42">
        <v>37444907.739999987</v>
      </c>
      <c r="H37" s="26"/>
      <c r="I37" s="27"/>
      <c r="J37" s="27">
        <f t="shared" si="0"/>
        <v>0.85645479721309881</v>
      </c>
      <c r="K37" s="27">
        <f t="shared" si="1"/>
        <v>0</v>
      </c>
      <c r="L37" s="28">
        <f t="shared" si="2"/>
        <v>7333322.2600000128</v>
      </c>
    </row>
    <row r="38" spans="2:12" ht="20.100000000000001" customHeight="1" x14ac:dyDescent="0.25">
      <c r="B38" s="29" t="s">
        <v>54</v>
      </c>
      <c r="C38" s="45">
        <v>7249818</v>
      </c>
      <c r="D38" s="45">
        <v>34132502</v>
      </c>
      <c r="E38" s="61">
        <v>34132502</v>
      </c>
      <c r="F38" s="61">
        <v>32406691.870000008</v>
      </c>
      <c r="G38" s="42">
        <v>27629405.450000007</v>
      </c>
      <c r="H38" s="26"/>
      <c r="I38" s="27"/>
      <c r="J38" s="27">
        <f t="shared" si="0"/>
        <v>0.80947495293488902</v>
      </c>
      <c r="K38" s="27">
        <f t="shared" si="1"/>
        <v>0</v>
      </c>
      <c r="L38" s="28">
        <f t="shared" si="2"/>
        <v>6503096.5499999933</v>
      </c>
    </row>
    <row r="39" spans="2:12" ht="20.100000000000001" customHeight="1" x14ac:dyDescent="0.25">
      <c r="B39" s="29" t="s">
        <v>55</v>
      </c>
      <c r="C39" s="45">
        <v>6293834</v>
      </c>
      <c r="D39" s="45">
        <v>39357233</v>
      </c>
      <c r="E39" s="61">
        <v>36545175</v>
      </c>
      <c r="F39" s="61">
        <v>30734518.499999989</v>
      </c>
      <c r="G39" s="42">
        <v>24851990.829999991</v>
      </c>
      <c r="H39" s="26"/>
      <c r="I39" s="27"/>
      <c r="J39" s="27">
        <f t="shared" ref="J39:J41" si="6">IF(ISERROR(+G39/E39)=TRUE,0,++G39/E39)</f>
        <v>0.68003480158461382</v>
      </c>
      <c r="K39" s="27">
        <f t="shared" ref="K39:K41" si="7">IF(ISERROR(+H39/E39)=TRUE,0,++H39/E39)</f>
        <v>0</v>
      </c>
      <c r="L39" s="28">
        <f t="shared" ref="L39:L41" si="8">+D39-G39</f>
        <v>14505242.170000009</v>
      </c>
    </row>
    <row r="40" spans="2:12" ht="20.100000000000001" customHeight="1" x14ac:dyDescent="0.25">
      <c r="B40" s="29" t="s">
        <v>56</v>
      </c>
      <c r="C40" s="45">
        <v>9101376</v>
      </c>
      <c r="D40" s="45">
        <v>40647532</v>
      </c>
      <c r="E40" s="61">
        <v>40647532</v>
      </c>
      <c r="F40" s="61">
        <v>39418846.280000001</v>
      </c>
      <c r="G40" s="42">
        <v>33623732.909999996</v>
      </c>
      <c r="H40" s="26"/>
      <c r="I40" s="27"/>
      <c r="J40" s="27">
        <f t="shared" si="6"/>
        <v>0.82720232337845245</v>
      </c>
      <c r="K40" s="27">
        <f t="shared" si="7"/>
        <v>0</v>
      </c>
      <c r="L40" s="28">
        <f t="shared" si="8"/>
        <v>7023799.0900000036</v>
      </c>
    </row>
    <row r="41" spans="2:12" ht="20.100000000000001" customHeight="1" x14ac:dyDescent="0.25">
      <c r="B41" s="29" t="s">
        <v>57</v>
      </c>
      <c r="C41" s="45">
        <v>5905325</v>
      </c>
      <c r="D41" s="45">
        <v>14185468</v>
      </c>
      <c r="E41" s="61">
        <v>13565608</v>
      </c>
      <c r="F41" s="61">
        <v>12103237.24</v>
      </c>
      <c r="G41" s="42">
        <v>11124956.810000001</v>
      </c>
      <c r="H41" s="26"/>
      <c r="I41" s="27"/>
      <c r="J41" s="27">
        <f t="shared" si="6"/>
        <v>0.82008538135555742</v>
      </c>
      <c r="K41" s="27">
        <f t="shared" si="7"/>
        <v>0</v>
      </c>
      <c r="L41" s="28">
        <f t="shared" si="8"/>
        <v>3060511.1899999995</v>
      </c>
    </row>
    <row r="42" spans="2:12" ht="20.100000000000001" customHeight="1" x14ac:dyDescent="0.25">
      <c r="B42" s="29" t="s">
        <v>62</v>
      </c>
      <c r="C42" s="45">
        <v>701673</v>
      </c>
      <c r="D42" s="45">
        <v>22034615</v>
      </c>
      <c r="E42" s="61">
        <v>21232615</v>
      </c>
      <c r="F42" s="61">
        <v>20556183.670000009</v>
      </c>
      <c r="G42" s="42">
        <v>17102191.680000003</v>
      </c>
      <c r="H42" s="26"/>
      <c r="I42" s="27"/>
      <c r="J42" s="27">
        <f t="shared" si="0"/>
        <v>0.80546798781026285</v>
      </c>
      <c r="K42" s="27">
        <f t="shared" si="1"/>
        <v>0</v>
      </c>
      <c r="L42" s="28">
        <f t="shared" si="2"/>
        <v>4932423.3199999966</v>
      </c>
    </row>
    <row r="43" spans="2:12" ht="23.25" customHeight="1" x14ac:dyDescent="0.25">
      <c r="B43" s="52" t="s">
        <v>4</v>
      </c>
      <c r="C43" s="65">
        <f t="shared" ref="C43:H43" si="9">SUM(C13:C42)</f>
        <v>46316132</v>
      </c>
      <c r="D43" s="65">
        <f t="shared" si="9"/>
        <v>749564144</v>
      </c>
      <c r="E43" s="65">
        <f t="shared" si="9"/>
        <v>723988558</v>
      </c>
      <c r="F43" s="65">
        <f t="shared" si="9"/>
        <v>674480768.3499999</v>
      </c>
      <c r="G43" s="65">
        <f t="shared" si="9"/>
        <v>596008491.48999989</v>
      </c>
      <c r="H43" s="53">
        <f t="shared" si="9"/>
        <v>0</v>
      </c>
      <c r="I43" s="54">
        <f>IF(ISERROR(+#REF!/E43)=TRUE,0,++#REF!/E43)</f>
        <v>0</v>
      </c>
      <c r="J43" s="54">
        <f>IF(ISERROR(+G43/E43)=TRUE,0,++G43/E43)</f>
        <v>0.82322915867131685</v>
      </c>
      <c r="K43" s="54">
        <f>IF(ISERROR(+H43/E43)=TRUE,0,++H43/E43)</f>
        <v>0</v>
      </c>
      <c r="L43" s="55">
        <f>SUM(L13:L42)</f>
        <v>153555652.50999996</v>
      </c>
    </row>
    <row r="44" spans="2:12" x14ac:dyDescent="0.2">
      <c r="B44" s="11" t="s">
        <v>66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NOVIEMBRE
(4)</v>
      </c>
      <c r="K49" s="23"/>
    </row>
    <row r="50" spans="2:11" s="22" customFormat="1" x14ac:dyDescent="0.25">
      <c r="B50" s="22" t="s">
        <v>24</v>
      </c>
      <c r="C50" s="66">
        <f>+C43/$C$48</f>
        <v>46.316132000000003</v>
      </c>
      <c r="D50" s="40">
        <f>+D43/$C$48</f>
        <v>749.56414400000006</v>
      </c>
      <c r="E50" s="40">
        <f>+E43/$C$48</f>
        <v>723.98855800000001</v>
      </c>
      <c r="F50" s="40">
        <f>+F43/$C$48</f>
        <v>674.48076834999995</v>
      </c>
      <c r="G50" s="40">
        <f>+G43/$C$48</f>
        <v>596.00849148999987</v>
      </c>
      <c r="H50" s="22">
        <v>1373981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5072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3078714.9799999995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E15" sqref="E1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46.5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54</v>
      </c>
      <c r="C13" s="18">
        <v>59561</v>
      </c>
      <c r="D13" s="18">
        <v>428959</v>
      </c>
      <c r="E13" s="76">
        <v>428959</v>
      </c>
      <c r="F13" s="73">
        <v>315280.41000000003</v>
      </c>
      <c r="G13" s="8">
        <v>234948.27000000002</v>
      </c>
      <c r="H13" s="8"/>
      <c r="I13" s="12">
        <f>IF(ISERROR(+#REF!/E13)=TRUE,0,++#REF!/E13)</f>
        <v>0</v>
      </c>
      <c r="J13" s="12">
        <f>IF(ISERROR(+G13/E13)=TRUE,0,++G13/E13)</f>
        <v>0.54771731097843857</v>
      </c>
      <c r="K13" s="12">
        <f>IF(ISERROR(+H13/E13)=TRUE,0,++H13/E13)</f>
        <v>0</v>
      </c>
      <c r="L13" s="14">
        <f>+D13-G13</f>
        <v>194010.72999999998</v>
      </c>
    </row>
    <row r="14" spans="1:13" ht="20.100000000000001" customHeight="1" x14ac:dyDescent="0.25">
      <c r="B14" s="16" t="s">
        <v>55</v>
      </c>
      <c r="C14" s="19">
        <v>12790</v>
      </c>
      <c r="D14" s="19">
        <v>547905</v>
      </c>
      <c r="E14" s="59">
        <v>547905</v>
      </c>
      <c r="F14" s="59">
        <v>206228.96</v>
      </c>
      <c r="G14" s="9">
        <v>33674.199999999997</v>
      </c>
      <c r="H14" s="9"/>
      <c r="I14" s="13">
        <f>IF(ISERROR(+#REF!/E14)=TRUE,0,++#REF!/E14)</f>
        <v>0</v>
      </c>
      <c r="J14" s="13">
        <f>IF(ISERROR(+G14/E14)=TRUE,0,++G14/E14)</f>
        <v>6.1459924621969135E-2</v>
      </c>
      <c r="K14" s="13">
        <f>IF(ISERROR(+H14/E14)=TRUE,0,++H14/E14)</f>
        <v>0</v>
      </c>
      <c r="L14" s="15">
        <f>+D14-G14</f>
        <v>514230.8</v>
      </c>
    </row>
    <row r="15" spans="1:13" ht="20.100000000000001" customHeight="1" x14ac:dyDescent="0.25">
      <c r="B15" s="16" t="s">
        <v>56</v>
      </c>
      <c r="C15" s="19">
        <v>168616</v>
      </c>
      <c r="D15" s="19">
        <v>597240</v>
      </c>
      <c r="E15" s="59">
        <v>597240</v>
      </c>
      <c r="F15" s="59">
        <v>377964.61</v>
      </c>
      <c r="G15" s="9">
        <v>207088</v>
      </c>
      <c r="H15" s="9"/>
      <c r="I15" s="13">
        <f>IF(ISERROR(+#REF!/E15)=TRUE,0,++#REF!/E15)</f>
        <v>0</v>
      </c>
      <c r="J15" s="13">
        <f>IF(ISERROR(+G15/E15)=TRUE,0,++G15/E15)</f>
        <v>0.34674167838724801</v>
      </c>
      <c r="K15" s="13">
        <f>IF(ISERROR(+H15/E15)=TRUE,0,++H15/E15)</f>
        <v>0</v>
      </c>
      <c r="L15" s="15">
        <f>+D15-G15</f>
        <v>390152</v>
      </c>
    </row>
    <row r="16" spans="1:13" ht="20.100000000000001" customHeight="1" x14ac:dyDescent="0.25">
      <c r="B16" s="68" t="s">
        <v>57</v>
      </c>
      <c r="C16" s="69">
        <v>161492</v>
      </c>
      <c r="D16" s="69">
        <v>689919</v>
      </c>
      <c r="E16" s="74">
        <v>689919</v>
      </c>
      <c r="F16" s="74">
        <v>335575</v>
      </c>
      <c r="G16" s="70">
        <v>51604</v>
      </c>
      <c r="H16" s="70"/>
      <c r="I16" s="71">
        <f>IF(ISERROR(+#REF!/E16)=TRUE,0,++#REF!/E16)</f>
        <v>0</v>
      </c>
      <c r="J16" s="71">
        <f>IF(ISERROR(+G16/E16)=TRUE,0,++G16/E16)</f>
        <v>7.4797186336367019E-2</v>
      </c>
      <c r="K16" s="71">
        <f>IF(ISERROR(+H16/E16)=TRUE,0,++H16/E16)</f>
        <v>0</v>
      </c>
      <c r="L16" s="72">
        <f>+D16-G16</f>
        <v>638315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2264023</v>
      </c>
      <c r="E17" s="65">
        <f t="shared" si="0"/>
        <v>2264023</v>
      </c>
      <c r="F17" s="65">
        <f t="shared" si="0"/>
        <v>1235048.98</v>
      </c>
      <c r="G17" s="65">
        <f t="shared" si="0"/>
        <v>527314.47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0.23291038562770783</v>
      </c>
      <c r="K17" s="54">
        <f>IF(ISERROR(+H17/E17)=TRUE,0,++H17/E17)</f>
        <v>0</v>
      </c>
      <c r="L17" s="55">
        <f>SUM(L13:L16)</f>
        <v>1736708.53</v>
      </c>
    </row>
    <row r="18" spans="2:12" x14ac:dyDescent="0.2">
      <c r="B18" s="11" t="s">
        <v>66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NOVIEMBRE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2.2640229999999999</v>
      </c>
      <c r="E24" s="40">
        <f>+E17/$C$22</f>
        <v>2.2640229999999999</v>
      </c>
      <c r="F24" s="40">
        <f>+F17/$C$22</f>
        <v>1.23504898</v>
      </c>
      <c r="G24" s="40">
        <f>+G17/$C$22</f>
        <v>0.52731446999999998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2024-12-05T14:58:37Z</dcterms:modified>
</cp:coreProperties>
</file>