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<sst xmlns="http://schemas.openxmlformats.org/spreadsheetml/2006/main" count="457" uniqueCount="124">
  <si>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</si>
  <si>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</si>
  <si>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</si>
  <si>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</si>
  <si>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</si>
  <si>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</si>
  <si>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</si>
  <si>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</si>
  <si>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</si>
  <si>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</si>
  <si>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</si>
  <si>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</si>
  <si>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</si>
  <si>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</si>
  <si>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</si>
  <si>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</si>
  <si>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</si>
  <si>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</si>
  <si>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</si>
  <si>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</si>
  <si>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</si>
  <si>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</si>
  <si>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</si>
  <si>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</si>
  <si>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</si>
  <si>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</si>
  <si>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</si>
  <si>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</si>
  <si>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</si>
  <si>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</si>
  <si>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</si>
  <si>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</si>
  <si>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</si>
  <si>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</si>
  <si>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</si>
  <si>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</si>
  <si>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</si>
  <si>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</si>
  <si>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</si>
  <si>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</si>
  <si>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</si>
  <si>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</si>
  <si>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</si>
  <si>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</si>
  <si>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</si>
  <si>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</si>
  <si>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</si>
  <si>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</si>
  <si>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</si>
  <si>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</si>
  <si>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</si>
  <si>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</si>
  <si>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</si>
  <si>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</si>
  <si>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</si>
  <si>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</si>
  <si>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</si>
  <si>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</si>
  <si>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</si>
  <si>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</si>
  <si>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</si>
  <si>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</si>
  <si>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</si>
  <si>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</si>
  <si>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</si>
  <si>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</si>
  <si>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</si>
  <si>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</si>
  <si>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</si>
  <si>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</si>
  <si>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</si>
  <si>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</si>
  <si>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</si>
  <si>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</si>
  <si>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</si>
  <si>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</si>
  <si>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</si>
  <si>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</si>
  <si>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</si>
  <si>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</si>
  <si>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</si>
  <si>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</si>
  <si>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</si>
  <si>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</si>
  <si>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</si>
  <si>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</si>
  <si>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</si>
  <si>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</si>
  <si>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</si>
  <si>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</si>
  <si>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</si>
  <si>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</si>
  <si>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</si>
  <si>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</si>
  <si>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</si>
  <si>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</si>
  <si>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</si>
  <si>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</si>
  <si>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</si>
  <si>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</si>
  <si>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</si>
  <si>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</si>
  <si>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</si>
  <si>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</si>
  <si>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</si>
  <si>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</si>
  <si>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</si>
  <si>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</si>
  <si>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</si>
  <si>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</si>
  <si>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</si>
  <si>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</si>
  <si>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</si>
  <si>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</si>
  <si>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</si>
  <si>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</si>
  <si>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</si>
  <si>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</si>
  <si>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</si>
  <si>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</si>
  <si>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</si>
  <si>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</si>
  <si>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Fuente: SIAF, Consulta Amigable y Base de Datos al 31 de Enero del 2020</t>
  </si>
  <si>
    <t>PRESPUESTO INSTITUCIONAL MODIFICADO AÑO FISCAL 2020 - MES DE ENERO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</si>
</sst>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 applyProtection="1" quotePrefix="1">
      <alignment horizontal="center" vertical="center"/>
      <protection/>
    </xf>
    <xf numFmtId="171" fontId="56" fillId="34" borderId="0" xfId="0" applyNumberFormat="1" applyFont="1" applyFill="1" applyBorder="1" applyAlignment="1" applyProtection="1">
      <alignment vertical="center"/>
      <protection/>
    </xf>
    <xf numFmtId="200" fontId="56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6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197" fontId="5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7" fillId="0" borderId="0" xfId="49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6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8" fillId="0" borderId="0" xfId="0" applyFont="1" applyAlignment="1">
      <alignment vertical="center"/>
    </xf>
    <xf numFmtId="1" fontId="57" fillId="0" borderId="0" xfId="55" applyNumberFormat="1" applyFont="1" applyAlignment="1">
      <alignment vertical="center"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7"/>
          <c:w val="0.928"/>
          <c:h val="0.7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7467099"/>
        <c:axId val="95028"/>
      </c:bar3DChart>
      <c:catAx>
        <c:axId val="7467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67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4615"/>
          <c:w val="0.0452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65"/>
          <c:w val="0.9415"/>
          <c:h val="0.7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RO'!$C$59:$I$59</c:f>
              <c:strCache/>
            </c:strRef>
          </c:cat>
          <c:val>
            <c:numRef>
              <c:f>'PTO RO'!$C$60:$I$60</c:f>
              <c:numCache/>
            </c:numRef>
          </c:val>
          <c:shape val="box"/>
        </c:ser>
        <c:shape val="box"/>
        <c:axId val="855253"/>
        <c:axId val="7697278"/>
      </c:bar3DChart>
      <c:catAx>
        <c:axId val="855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97278"/>
        <c:crosses val="autoZero"/>
        <c:auto val="1"/>
        <c:lblOffset val="100"/>
        <c:tickLblSkip val="1"/>
        <c:noMultiLvlLbl val="0"/>
      </c:catAx>
      <c:valAx>
        <c:axId val="7697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25"/>
          <c:y val="0.414"/>
          <c:w val="0.0335"/>
          <c:h val="0.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75"/>
          <c:w val="0.93725"/>
          <c:h val="0.753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2166639"/>
        <c:axId val="19499752"/>
      </c:bar3DChart>
      <c:catAx>
        <c:axId val="21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6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25"/>
          <c:y val="0.439"/>
          <c:w val="0.03625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75"/>
          <c:w val="0.9305"/>
          <c:h val="0.740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41280041"/>
        <c:axId val="35976050"/>
      </c:bar3DChart>
      <c:catAx>
        <c:axId val="4128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0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37"/>
          <c:w val="0.04025"/>
          <c:h val="0.2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123825</xdr:rowOff>
    </xdr:from>
    <xdr:to>
      <xdr:col>8</xdr:col>
      <xdr:colOff>66675</xdr:colOff>
      <xdr:row>78</xdr:row>
      <xdr:rowOff>104775</xdr:rowOff>
    </xdr:to>
    <xdr:graphicFrame>
      <xdr:nvGraphicFramePr>
        <xdr:cNvPr id="1" name="12 Gráfico"/>
        <xdr:cNvGraphicFramePr/>
      </xdr:nvGraphicFramePr>
      <xdr:xfrm>
        <a:off x="47625" y="98774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771525</xdr:colOff>
      <xdr:row>81</xdr:row>
      <xdr:rowOff>142875</xdr:rowOff>
    </xdr:to>
    <xdr:graphicFrame>
      <xdr:nvGraphicFramePr>
        <xdr:cNvPr id="1" name="1 Gráfico"/>
        <xdr:cNvGraphicFramePr/>
      </xdr:nvGraphicFramePr>
      <xdr:xfrm>
        <a:off x="38100" y="102965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114300</xdr:rowOff>
    </xdr:from>
    <xdr:to>
      <xdr:col>8</xdr:col>
      <xdr:colOff>685800</xdr:colOff>
      <xdr:row>82</xdr:row>
      <xdr:rowOff>142875</xdr:rowOff>
    </xdr:to>
    <xdr:graphicFrame>
      <xdr:nvGraphicFramePr>
        <xdr:cNvPr id="1" name="5 Gráfico"/>
        <xdr:cNvGraphicFramePr/>
      </xdr:nvGraphicFramePr>
      <xdr:xfrm>
        <a:off x="47625" y="103346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1" t="s">
        <v>2</v>
      </c>
      <c r="B10" s="66" t="s">
        <v>24</v>
      </c>
      <c r="C10" s="63" t="s">
        <v>4</v>
      </c>
      <c r="D10" s="67"/>
      <c r="E10" s="67"/>
      <c r="F10" s="67"/>
      <c r="G10" s="64"/>
      <c r="H10" s="61" t="s">
        <v>112</v>
      </c>
      <c r="I10" s="13"/>
      <c r="J10" s="13"/>
      <c r="K10" s="13"/>
      <c r="L10" s="13"/>
      <c r="M10" s="13"/>
    </row>
    <row r="11" spans="1:13" ht="33.75" customHeight="1">
      <c r="A11" s="65"/>
      <c r="B11" s="62"/>
      <c r="C11" s="58" t="s">
        <v>117</v>
      </c>
      <c r="D11" s="58" t="s">
        <v>118</v>
      </c>
      <c r="E11" s="58" t="s">
        <v>119</v>
      </c>
      <c r="F11" s="58" t="s">
        <v>120</v>
      </c>
      <c r="G11" s="58" t="s">
        <v>121</v>
      </c>
      <c r="H11" s="62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2154194528</v>
      </c>
      <c r="D12" s="38">
        <v>79644699</v>
      </c>
      <c r="E12" s="38">
        <v>0</v>
      </c>
      <c r="F12" s="38">
        <v>2621218</v>
      </c>
      <c r="G12" s="38">
        <v>0</v>
      </c>
      <c r="H12" s="39">
        <f>SUM(C12:G12)</f>
        <v>2236460445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43004271</v>
      </c>
      <c r="D13" s="40">
        <v>3704612</v>
      </c>
      <c r="E13" s="40">
        <v>0</v>
      </c>
      <c r="F13" s="40">
        <v>3831990</v>
      </c>
      <c r="G13" s="40">
        <v>0</v>
      </c>
      <c r="H13" s="41">
        <f aca="true" t="shared" si="0" ref="H13:H43">SUM(C13:G13)</f>
        <v>50540873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50567781</v>
      </c>
      <c r="D14" s="40">
        <v>5978407</v>
      </c>
      <c r="E14" s="40">
        <v>0</v>
      </c>
      <c r="F14" s="40">
        <v>11984515</v>
      </c>
      <c r="G14" s="40">
        <v>0</v>
      </c>
      <c r="H14" s="41">
        <f t="shared" si="0"/>
        <v>68530703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29757277</v>
      </c>
      <c r="D15" s="40">
        <v>22756569</v>
      </c>
      <c r="E15" s="40">
        <v>0</v>
      </c>
      <c r="F15" s="40">
        <v>7643776</v>
      </c>
      <c r="G15" s="40">
        <v>0</v>
      </c>
      <c r="H15" s="41">
        <f t="shared" si="0"/>
        <v>60157622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38300540</v>
      </c>
      <c r="D16" s="40">
        <v>4190047</v>
      </c>
      <c r="E16" s="40">
        <v>0</v>
      </c>
      <c r="F16" s="40">
        <v>1994642</v>
      </c>
      <c r="G16" s="40">
        <v>0</v>
      </c>
      <c r="H16" s="41">
        <f t="shared" si="0"/>
        <v>44485229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172647475</v>
      </c>
      <c r="D17" s="40">
        <v>18090533</v>
      </c>
      <c r="E17" s="40">
        <v>0</v>
      </c>
      <c r="F17" s="40">
        <v>23527133</v>
      </c>
      <c r="G17" s="40">
        <v>0</v>
      </c>
      <c r="H17" s="41">
        <f t="shared" si="0"/>
        <v>214265141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119377261</v>
      </c>
      <c r="D18" s="40">
        <v>9118010</v>
      </c>
      <c r="E18" s="40">
        <v>0</v>
      </c>
      <c r="F18" s="40">
        <v>17598728</v>
      </c>
      <c r="G18" s="40">
        <v>0</v>
      </c>
      <c r="H18" s="41">
        <f t="shared" si="0"/>
        <v>146093999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144482958</v>
      </c>
      <c r="D19" s="40">
        <v>12702208</v>
      </c>
      <c r="E19" s="40">
        <v>0</v>
      </c>
      <c r="F19" s="40">
        <v>24818379</v>
      </c>
      <c r="G19" s="40">
        <v>0</v>
      </c>
      <c r="H19" s="41">
        <f t="shared" si="0"/>
        <v>182003545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38305680</v>
      </c>
      <c r="D20" s="40">
        <v>4900539</v>
      </c>
      <c r="E20" s="40">
        <v>0</v>
      </c>
      <c r="F20" s="40">
        <v>3635440</v>
      </c>
      <c r="G20" s="40">
        <v>0</v>
      </c>
      <c r="H20" s="41">
        <f t="shared" si="0"/>
        <v>46841659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81731013</v>
      </c>
      <c r="D21" s="40">
        <v>5796040</v>
      </c>
      <c r="E21" s="40">
        <v>0</v>
      </c>
      <c r="F21" s="40">
        <v>8763726</v>
      </c>
      <c r="G21" s="40">
        <v>0</v>
      </c>
      <c r="H21" s="41">
        <f t="shared" si="0"/>
        <v>96290779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141364658</v>
      </c>
      <c r="D22" s="40">
        <v>16272859</v>
      </c>
      <c r="E22" s="40">
        <v>0</v>
      </c>
      <c r="F22" s="40">
        <v>24967490</v>
      </c>
      <c r="G22" s="40">
        <v>0</v>
      </c>
      <c r="H22" s="41">
        <f t="shared" si="0"/>
        <v>182605007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131317082</v>
      </c>
      <c r="D23" s="40">
        <v>9415534</v>
      </c>
      <c r="E23" s="40">
        <v>0</v>
      </c>
      <c r="F23" s="40">
        <v>34459590</v>
      </c>
      <c r="G23" s="40">
        <v>0</v>
      </c>
      <c r="H23" s="41">
        <f t="shared" si="0"/>
        <v>175192206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191380596</v>
      </c>
      <c r="D24" s="40">
        <v>20995704</v>
      </c>
      <c r="E24" s="40">
        <v>0</v>
      </c>
      <c r="F24" s="40">
        <v>40848378</v>
      </c>
      <c r="G24" s="40">
        <v>0</v>
      </c>
      <c r="H24" s="41">
        <f t="shared" si="0"/>
        <v>253224678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177668080</v>
      </c>
      <c r="D25" s="40">
        <v>14914687</v>
      </c>
      <c r="E25" s="40">
        <v>0</v>
      </c>
      <c r="F25" s="40">
        <v>33886859</v>
      </c>
      <c r="G25" s="40">
        <v>0</v>
      </c>
      <c r="H25" s="41">
        <f t="shared" si="0"/>
        <v>226469626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82913254</v>
      </c>
      <c r="D26" s="40">
        <v>9640622</v>
      </c>
      <c r="E26" s="40">
        <v>0</v>
      </c>
      <c r="F26" s="40">
        <v>8091395</v>
      </c>
      <c r="G26" s="40">
        <v>0</v>
      </c>
      <c r="H26" s="41">
        <f t="shared" si="0"/>
        <v>100645271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60904613</v>
      </c>
      <c r="D27" s="40">
        <v>10724943</v>
      </c>
      <c r="E27" s="40">
        <v>0</v>
      </c>
      <c r="F27" s="40">
        <v>6567901</v>
      </c>
      <c r="G27" s="40">
        <v>0</v>
      </c>
      <c r="H27" s="41">
        <f t="shared" si="0"/>
        <v>78197457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38711459</v>
      </c>
      <c r="D28" s="40">
        <v>2259976</v>
      </c>
      <c r="E28" s="40">
        <v>0</v>
      </c>
      <c r="F28" s="40">
        <v>5228251</v>
      </c>
      <c r="G28" s="40">
        <v>0</v>
      </c>
      <c r="H28" s="41">
        <f t="shared" si="0"/>
        <v>46199686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54685641</v>
      </c>
      <c r="D29" s="40">
        <v>4574544</v>
      </c>
      <c r="E29" s="40">
        <v>0</v>
      </c>
      <c r="F29" s="40">
        <v>3612929</v>
      </c>
      <c r="G29" s="40">
        <v>0</v>
      </c>
      <c r="H29" s="41">
        <f t="shared" si="0"/>
        <v>62873114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94952400</v>
      </c>
      <c r="D30" s="40">
        <v>8344358</v>
      </c>
      <c r="E30" s="40">
        <v>0</v>
      </c>
      <c r="F30" s="40">
        <v>14337002</v>
      </c>
      <c r="G30" s="40">
        <v>0</v>
      </c>
      <c r="H30" s="41">
        <f t="shared" si="0"/>
        <v>117633760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44488049</v>
      </c>
      <c r="D31" s="40">
        <v>5914440</v>
      </c>
      <c r="E31" s="40">
        <v>0</v>
      </c>
      <c r="F31" s="40">
        <v>5347936</v>
      </c>
      <c r="G31" s="40">
        <v>0</v>
      </c>
      <c r="H31" s="41">
        <f t="shared" si="0"/>
        <v>55750425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26203266</v>
      </c>
      <c r="D32" s="40">
        <v>3593969</v>
      </c>
      <c r="E32" s="40">
        <v>0</v>
      </c>
      <c r="F32" s="40">
        <v>2690619</v>
      </c>
      <c r="G32" s="40">
        <v>0</v>
      </c>
      <c r="H32" s="41">
        <f t="shared" si="0"/>
        <v>32487854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51598977</v>
      </c>
      <c r="D33" s="40">
        <v>3788581</v>
      </c>
      <c r="E33" s="40">
        <v>0</v>
      </c>
      <c r="F33" s="40">
        <v>11540903</v>
      </c>
      <c r="G33" s="40">
        <v>0</v>
      </c>
      <c r="H33" s="41">
        <f t="shared" si="0"/>
        <v>66928461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57126483</v>
      </c>
      <c r="D34" s="40">
        <v>5155230</v>
      </c>
      <c r="E34" s="40">
        <v>0</v>
      </c>
      <c r="F34" s="40">
        <v>5304523</v>
      </c>
      <c r="G34" s="40">
        <v>0</v>
      </c>
      <c r="H34" s="41">
        <f t="shared" si="0"/>
        <v>67586236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796323928</v>
      </c>
      <c r="D35" s="40">
        <v>6279159</v>
      </c>
      <c r="E35" s="40">
        <v>0</v>
      </c>
      <c r="F35" s="40">
        <v>0</v>
      </c>
      <c r="G35" s="40">
        <v>0</v>
      </c>
      <c r="H35" s="41">
        <f t="shared" si="0"/>
        <v>802603087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605345850</v>
      </c>
      <c r="D36" s="40">
        <v>1500000</v>
      </c>
      <c r="E36" s="40">
        <v>193254746</v>
      </c>
      <c r="F36" s="40">
        <v>0</v>
      </c>
      <c r="G36" s="40">
        <v>0</v>
      </c>
      <c r="H36" s="41">
        <f t="shared" si="0"/>
        <v>800100596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114247909</v>
      </c>
      <c r="D37" s="40">
        <v>12599485</v>
      </c>
      <c r="E37" s="40">
        <v>0</v>
      </c>
      <c r="F37" s="40">
        <v>37972074</v>
      </c>
      <c r="G37" s="40">
        <v>0</v>
      </c>
      <c r="H37" s="41">
        <f t="shared" si="0"/>
        <v>164819468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23288023</v>
      </c>
      <c r="D38" s="40">
        <v>1250054</v>
      </c>
      <c r="E38" s="40">
        <v>0</v>
      </c>
      <c r="F38" s="40">
        <v>3589666</v>
      </c>
      <c r="G38" s="40">
        <v>0</v>
      </c>
      <c r="H38" s="41">
        <f t="shared" si="0"/>
        <v>28127743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82447727</v>
      </c>
      <c r="D39" s="40">
        <v>4812583</v>
      </c>
      <c r="E39" s="40">
        <v>0</v>
      </c>
      <c r="F39" s="40">
        <v>18450736</v>
      </c>
      <c r="G39" s="40">
        <v>0</v>
      </c>
      <c r="H39" s="41">
        <f t="shared" si="0"/>
        <v>105711046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197385218</v>
      </c>
      <c r="D40" s="40">
        <v>10954162</v>
      </c>
      <c r="E40" s="40">
        <v>0</v>
      </c>
      <c r="F40" s="40">
        <v>23349177</v>
      </c>
      <c r="G40" s="40">
        <v>0</v>
      </c>
      <c r="H40" s="41">
        <f t="shared" si="0"/>
        <v>231688557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232895834</v>
      </c>
      <c r="D41" s="40">
        <v>8000000</v>
      </c>
      <c r="E41" s="40">
        <v>0</v>
      </c>
      <c r="F41" s="40">
        <v>22800512</v>
      </c>
      <c r="G41" s="40">
        <v>0</v>
      </c>
      <c r="H41" s="41">
        <f t="shared" si="0"/>
        <v>263696346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270246760</v>
      </c>
      <c r="D42" s="40">
        <v>24624452</v>
      </c>
      <c r="E42" s="40">
        <v>0</v>
      </c>
      <c r="F42" s="40">
        <v>18653493</v>
      </c>
      <c r="G42" s="40">
        <v>0</v>
      </c>
      <c r="H42" s="41">
        <f t="shared" si="0"/>
        <v>313524705</v>
      </c>
      <c r="I42" s="9"/>
      <c r="J42" s="5"/>
      <c r="K42" s="5"/>
      <c r="L42" s="4"/>
      <c r="M42" s="5"/>
    </row>
    <row r="43" spans="1:13" ht="15" customHeight="1">
      <c r="A43" s="51" t="s">
        <v>56</v>
      </c>
      <c r="B43" s="35" t="s">
        <v>87</v>
      </c>
      <c r="C43" s="42">
        <v>136238309</v>
      </c>
      <c r="D43" s="42">
        <v>10396023</v>
      </c>
      <c r="E43" s="42">
        <v>0</v>
      </c>
      <c r="F43" s="42">
        <v>12451821</v>
      </c>
      <c r="G43" s="42">
        <v>0</v>
      </c>
      <c r="H43" s="43">
        <f t="shared" si="0"/>
        <v>159086153</v>
      </c>
      <c r="I43" s="9"/>
      <c r="J43" s="5"/>
      <c r="K43" s="5"/>
      <c r="L43" s="4"/>
      <c r="M43" s="5"/>
    </row>
    <row r="44" spans="1:13" ht="19.5" customHeight="1">
      <c r="A44" s="63" t="s">
        <v>7</v>
      </c>
      <c r="B44" s="64"/>
      <c r="C44" s="48">
        <f aca="true" t="shared" si="1" ref="C44:H44">SUM(C12:C43)</f>
        <v>6484102900</v>
      </c>
      <c r="D44" s="48">
        <f t="shared" si="1"/>
        <v>362893029</v>
      </c>
      <c r="E44" s="48">
        <f t="shared" si="1"/>
        <v>193254746</v>
      </c>
      <c r="F44" s="48">
        <f t="shared" si="1"/>
        <v>440570802</v>
      </c>
      <c r="G44" s="48">
        <f t="shared" si="1"/>
        <v>0</v>
      </c>
      <c r="H44" s="48">
        <f t="shared" si="1"/>
        <v>7480821477</v>
      </c>
      <c r="I44" s="4"/>
      <c r="J44" s="4"/>
      <c r="K44" s="4"/>
      <c r="L44" s="4"/>
      <c r="M44" s="4"/>
    </row>
    <row r="45" spans="1:8" ht="12.75">
      <c r="A45" s="6" t="s">
        <v>122</v>
      </c>
      <c r="C45" s="19"/>
      <c r="H45" s="19"/>
    </row>
    <row r="46" spans="2:13" ht="12.75"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</row>
    <row r="47" spans="1:13" ht="12.75">
      <c r="A47" s="5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0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18" t="s">
        <v>18</v>
      </c>
    </row>
    <row r="53" s="21" customFormat="1" ht="12.75">
      <c r="A53" s="21">
        <v>1000000</v>
      </c>
    </row>
    <row r="54" s="21" customFormat="1" ht="12.75"/>
    <row r="55" s="21" customFormat="1" ht="12.75"/>
    <row r="56" s="21" customFormat="1" ht="12.75"/>
    <row r="57" spans="2:7" s="21" customFormat="1" ht="12.75">
      <c r="B57" s="21" t="s">
        <v>88</v>
      </c>
      <c r="C57" s="21" t="s">
        <v>19</v>
      </c>
      <c r="D57" s="21" t="s">
        <v>20</v>
      </c>
      <c r="E57" s="21" t="s">
        <v>21</v>
      </c>
      <c r="F57" s="21" t="s">
        <v>22</v>
      </c>
      <c r="G57" s="21" t="s">
        <v>23</v>
      </c>
    </row>
    <row r="58" spans="2:7" s="21" customFormat="1" ht="12.75">
      <c r="B58" s="21" t="s">
        <v>89</v>
      </c>
      <c r="C58" s="52">
        <f>C44/$A$53</f>
        <v>6484.1029</v>
      </c>
      <c r="D58" s="52">
        <f>D44/$A$53</f>
        <v>362.893029</v>
      </c>
      <c r="E58" s="52">
        <f>E44/$A$53</f>
        <v>193.254746</v>
      </c>
      <c r="F58" s="52">
        <f>F44/$A$53</f>
        <v>440.570802</v>
      </c>
      <c r="G58" s="52">
        <f>G44/$A$53</f>
        <v>0</v>
      </c>
    </row>
    <row r="59" spans="3:7" s="21" customFormat="1" ht="12.75">
      <c r="C59" s="60"/>
      <c r="D59" s="22"/>
      <c r="E59" s="22"/>
      <c r="F59" s="22"/>
      <c r="G59" s="22"/>
    </row>
    <row r="60" spans="3:7" s="21" customFormat="1" ht="12.75">
      <c r="C60" s="22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="21" customFormat="1" ht="12.75"/>
    <row r="63" s="21" customFormat="1" ht="12.75"/>
    <row r="64" s="59" customFormat="1" ht="12.75"/>
    <row r="65" s="28" customFormat="1" ht="12.75"/>
    <row r="66" s="28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130" zoomScaleNormal="130" zoomScalePageLayoutView="0" workbookViewId="0" topLeftCell="A1">
      <selection activeCell="H23" sqref="H23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123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7"/>
      <c r="J10" s="61" t="s">
        <v>112</v>
      </c>
    </row>
    <row r="11" spans="1:10" ht="19.5" customHeight="1">
      <c r="A11" s="68"/>
      <c r="B11" s="69"/>
      <c r="C11" s="70" t="s">
        <v>114</v>
      </c>
      <c r="D11" s="70"/>
      <c r="E11" s="70"/>
      <c r="F11" s="70"/>
      <c r="G11" s="70"/>
      <c r="H11" s="70" t="s">
        <v>115</v>
      </c>
      <c r="I11" s="70"/>
      <c r="J11" s="68"/>
    </row>
    <row r="12" spans="1:17" ht="19.5" customHeight="1">
      <c r="A12" s="65"/>
      <c r="B12" s="62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2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1365093363</v>
      </c>
      <c r="D13" s="36">
        <v>42409733</v>
      </c>
      <c r="E13" s="36">
        <v>279378724</v>
      </c>
      <c r="F13" s="36">
        <v>182362599</v>
      </c>
      <c r="G13" s="36">
        <v>14790808</v>
      </c>
      <c r="H13" s="36">
        <v>100000000</v>
      </c>
      <c r="I13" s="36">
        <v>170159301</v>
      </c>
      <c r="J13" s="37">
        <f>SUM(C13:I13)</f>
        <v>2154194528</v>
      </c>
    </row>
    <row r="14" spans="1:10" ht="15" customHeight="1">
      <c r="A14" s="1" t="s">
        <v>26</v>
      </c>
      <c r="B14" s="2" t="s">
        <v>57</v>
      </c>
      <c r="C14" s="36">
        <v>25839741</v>
      </c>
      <c r="D14" s="36">
        <v>1176987</v>
      </c>
      <c r="E14" s="36">
        <v>11864559</v>
      </c>
      <c r="F14" s="36">
        <v>0</v>
      </c>
      <c r="G14" s="36">
        <v>30000</v>
      </c>
      <c r="H14" s="36">
        <v>0</v>
      </c>
      <c r="I14" s="36">
        <v>4092984</v>
      </c>
      <c r="J14" s="37">
        <f aca="true" t="shared" si="0" ref="J14:J44">SUM(C14:I14)</f>
        <v>43004271</v>
      </c>
    </row>
    <row r="15" spans="1:10" ht="15" customHeight="1">
      <c r="A15" s="1" t="s">
        <v>27</v>
      </c>
      <c r="B15" s="2" t="s">
        <v>58</v>
      </c>
      <c r="C15" s="36">
        <v>29505617</v>
      </c>
      <c r="D15" s="36">
        <v>2748200</v>
      </c>
      <c r="E15" s="36">
        <v>18223964</v>
      </c>
      <c r="F15" s="36">
        <v>0</v>
      </c>
      <c r="G15" s="36">
        <v>90000</v>
      </c>
      <c r="H15" s="36">
        <v>0</v>
      </c>
      <c r="I15" s="36">
        <v>0</v>
      </c>
      <c r="J15" s="37">
        <f t="shared" si="0"/>
        <v>50567781</v>
      </c>
    </row>
    <row r="16" spans="1:10" ht="15" customHeight="1">
      <c r="A16" s="1" t="s">
        <v>28</v>
      </c>
      <c r="B16" s="2" t="s">
        <v>59</v>
      </c>
      <c r="C16" s="36">
        <v>15214912</v>
      </c>
      <c r="D16" s="36">
        <v>750820</v>
      </c>
      <c r="E16" s="36">
        <v>13678809</v>
      </c>
      <c r="F16" s="36">
        <v>0</v>
      </c>
      <c r="G16" s="36">
        <v>74586</v>
      </c>
      <c r="H16" s="36">
        <v>0</v>
      </c>
      <c r="I16" s="36">
        <v>38150</v>
      </c>
      <c r="J16" s="37">
        <f t="shared" si="0"/>
        <v>29757277</v>
      </c>
    </row>
    <row r="17" spans="1:10" ht="15" customHeight="1">
      <c r="A17" s="1" t="s">
        <v>29</v>
      </c>
      <c r="B17" s="2" t="s">
        <v>60</v>
      </c>
      <c r="C17" s="36">
        <v>20939048</v>
      </c>
      <c r="D17" s="36">
        <v>1657411</v>
      </c>
      <c r="E17" s="36">
        <v>15118446</v>
      </c>
      <c r="F17" s="36">
        <v>0</v>
      </c>
      <c r="G17" s="36">
        <v>0</v>
      </c>
      <c r="H17" s="36">
        <v>0</v>
      </c>
      <c r="I17" s="36">
        <v>585635</v>
      </c>
      <c r="J17" s="37">
        <f t="shared" si="0"/>
        <v>38300540</v>
      </c>
    </row>
    <row r="18" spans="1:10" ht="15" customHeight="1">
      <c r="A18" s="1" t="s">
        <v>30</v>
      </c>
      <c r="B18" s="2" t="s">
        <v>61</v>
      </c>
      <c r="C18" s="36">
        <v>118615977</v>
      </c>
      <c r="D18" s="36">
        <v>14872842</v>
      </c>
      <c r="E18" s="36">
        <v>38941196</v>
      </c>
      <c r="F18" s="36">
        <v>0</v>
      </c>
      <c r="G18" s="36">
        <v>208287</v>
      </c>
      <c r="H18" s="36">
        <v>0</v>
      </c>
      <c r="I18" s="36">
        <v>9173</v>
      </c>
      <c r="J18" s="37">
        <f t="shared" si="0"/>
        <v>172647475</v>
      </c>
    </row>
    <row r="19" spans="1:10" ht="15" customHeight="1">
      <c r="A19" s="1" t="s">
        <v>31</v>
      </c>
      <c r="B19" s="2" t="s">
        <v>62</v>
      </c>
      <c r="C19" s="36">
        <v>83310341</v>
      </c>
      <c r="D19" s="36">
        <v>10146157</v>
      </c>
      <c r="E19" s="36">
        <v>25758678</v>
      </c>
      <c r="F19" s="36">
        <v>0</v>
      </c>
      <c r="G19" s="36">
        <v>162085</v>
      </c>
      <c r="H19" s="36">
        <v>0</v>
      </c>
      <c r="I19" s="36">
        <v>0</v>
      </c>
      <c r="J19" s="37">
        <f t="shared" si="0"/>
        <v>119377261</v>
      </c>
    </row>
    <row r="20" spans="1:10" ht="15" customHeight="1">
      <c r="A20" s="1" t="s">
        <v>32</v>
      </c>
      <c r="B20" s="2" t="s">
        <v>63</v>
      </c>
      <c r="C20" s="36">
        <v>88201873</v>
      </c>
      <c r="D20" s="36">
        <v>10317505</v>
      </c>
      <c r="E20" s="36">
        <v>45923580</v>
      </c>
      <c r="F20" s="36">
        <v>0</v>
      </c>
      <c r="G20" s="36">
        <v>40000</v>
      </c>
      <c r="H20" s="36">
        <v>0</v>
      </c>
      <c r="I20" s="36">
        <v>0</v>
      </c>
      <c r="J20" s="37">
        <f t="shared" si="0"/>
        <v>144482958</v>
      </c>
    </row>
    <row r="21" spans="1:10" ht="15" customHeight="1">
      <c r="A21" s="1" t="s">
        <v>33</v>
      </c>
      <c r="B21" s="2" t="s">
        <v>64</v>
      </c>
      <c r="C21" s="36">
        <v>24475342</v>
      </c>
      <c r="D21" s="36">
        <v>2866434</v>
      </c>
      <c r="E21" s="36">
        <v>10933904</v>
      </c>
      <c r="F21" s="36">
        <v>0</v>
      </c>
      <c r="G21" s="36">
        <v>30000</v>
      </c>
      <c r="H21" s="36">
        <v>0</v>
      </c>
      <c r="I21" s="36">
        <v>0</v>
      </c>
      <c r="J21" s="37">
        <f t="shared" si="0"/>
        <v>38305680</v>
      </c>
    </row>
    <row r="22" spans="1:10" ht="15" customHeight="1">
      <c r="A22" s="1" t="s">
        <v>34</v>
      </c>
      <c r="B22" s="2" t="s">
        <v>65</v>
      </c>
      <c r="C22" s="36">
        <v>56708928</v>
      </c>
      <c r="D22" s="36">
        <v>5800374</v>
      </c>
      <c r="E22" s="36">
        <v>19191711</v>
      </c>
      <c r="F22" s="36">
        <v>0</v>
      </c>
      <c r="G22" s="36">
        <v>30000</v>
      </c>
      <c r="H22" s="36">
        <v>0</v>
      </c>
      <c r="I22" s="36">
        <v>0</v>
      </c>
      <c r="J22" s="37">
        <f t="shared" si="0"/>
        <v>81731013</v>
      </c>
    </row>
    <row r="23" spans="1:10" ht="15" customHeight="1">
      <c r="A23" s="1" t="s">
        <v>35</v>
      </c>
      <c r="B23" s="2" t="s">
        <v>66</v>
      </c>
      <c r="C23" s="36">
        <v>88806265</v>
      </c>
      <c r="D23" s="36">
        <v>9528485</v>
      </c>
      <c r="E23" s="36">
        <v>43017294</v>
      </c>
      <c r="F23" s="36">
        <v>0</v>
      </c>
      <c r="G23" s="36">
        <v>0</v>
      </c>
      <c r="H23" s="36">
        <v>0</v>
      </c>
      <c r="I23" s="36">
        <v>12614</v>
      </c>
      <c r="J23" s="37">
        <f t="shared" si="0"/>
        <v>141364658</v>
      </c>
    </row>
    <row r="24" spans="1:10" ht="15" customHeight="1">
      <c r="A24" s="1" t="s">
        <v>36</v>
      </c>
      <c r="B24" s="2" t="s">
        <v>67</v>
      </c>
      <c r="C24" s="36">
        <v>90589165</v>
      </c>
      <c r="D24" s="36">
        <v>4790863</v>
      </c>
      <c r="E24" s="36">
        <v>35887054</v>
      </c>
      <c r="F24" s="36">
        <v>0</v>
      </c>
      <c r="G24" s="36">
        <v>50000</v>
      </c>
      <c r="H24" s="36">
        <v>0</v>
      </c>
      <c r="I24" s="36">
        <v>0</v>
      </c>
      <c r="J24" s="37">
        <f t="shared" si="0"/>
        <v>131317082</v>
      </c>
    </row>
    <row r="25" spans="1:10" ht="15" customHeight="1">
      <c r="A25" s="1" t="s">
        <v>37</v>
      </c>
      <c r="B25" s="2" t="s">
        <v>68</v>
      </c>
      <c r="C25" s="36">
        <v>134191312</v>
      </c>
      <c r="D25" s="36">
        <v>17234948</v>
      </c>
      <c r="E25" s="36">
        <v>39420503</v>
      </c>
      <c r="F25" s="36">
        <v>0</v>
      </c>
      <c r="G25" s="36">
        <v>136833</v>
      </c>
      <c r="H25" s="36">
        <v>0</v>
      </c>
      <c r="I25" s="36">
        <v>397000</v>
      </c>
      <c r="J25" s="37">
        <f t="shared" si="0"/>
        <v>191380596</v>
      </c>
    </row>
    <row r="26" spans="1:10" ht="15" customHeight="1">
      <c r="A26" s="1" t="s">
        <v>38</v>
      </c>
      <c r="B26" s="2" t="s">
        <v>69</v>
      </c>
      <c r="C26" s="36">
        <v>106819905</v>
      </c>
      <c r="D26" s="36">
        <v>15049111</v>
      </c>
      <c r="E26" s="36">
        <v>45262782</v>
      </c>
      <c r="F26" s="36">
        <v>0</v>
      </c>
      <c r="G26" s="36">
        <v>40000</v>
      </c>
      <c r="H26" s="36">
        <v>0</v>
      </c>
      <c r="I26" s="36">
        <v>10496282</v>
      </c>
      <c r="J26" s="37">
        <f t="shared" si="0"/>
        <v>177668080</v>
      </c>
    </row>
    <row r="27" spans="1:10" ht="15" customHeight="1">
      <c r="A27" s="1" t="s">
        <v>39</v>
      </c>
      <c r="B27" s="2" t="s">
        <v>70</v>
      </c>
      <c r="C27" s="36">
        <v>51479116</v>
      </c>
      <c r="D27" s="36">
        <v>11596776</v>
      </c>
      <c r="E27" s="36">
        <v>19748662</v>
      </c>
      <c r="F27" s="36">
        <v>0</v>
      </c>
      <c r="G27" s="36">
        <v>40000</v>
      </c>
      <c r="H27" s="36">
        <v>0</v>
      </c>
      <c r="I27" s="36">
        <v>48700</v>
      </c>
      <c r="J27" s="37">
        <f t="shared" si="0"/>
        <v>82913254</v>
      </c>
    </row>
    <row r="28" spans="1:10" ht="15" customHeight="1">
      <c r="A28" s="1" t="s">
        <v>40</v>
      </c>
      <c r="B28" s="2" t="s">
        <v>71</v>
      </c>
      <c r="C28" s="36">
        <v>40216307</v>
      </c>
      <c r="D28" s="36">
        <v>2995955</v>
      </c>
      <c r="E28" s="36">
        <v>17669167</v>
      </c>
      <c r="F28" s="36">
        <v>0</v>
      </c>
      <c r="G28" s="36">
        <v>23184</v>
      </c>
      <c r="H28" s="36">
        <v>0</v>
      </c>
      <c r="I28" s="36">
        <v>0</v>
      </c>
      <c r="J28" s="37">
        <f t="shared" si="0"/>
        <v>60904613</v>
      </c>
    </row>
    <row r="29" spans="1:10" ht="15" customHeight="1">
      <c r="A29" s="1" t="s">
        <v>41</v>
      </c>
      <c r="B29" s="2" t="s">
        <v>72</v>
      </c>
      <c r="C29" s="36">
        <v>26878510</v>
      </c>
      <c r="D29" s="36">
        <v>162508</v>
      </c>
      <c r="E29" s="36">
        <v>11650441</v>
      </c>
      <c r="F29" s="36">
        <v>0</v>
      </c>
      <c r="G29" s="36">
        <v>20000</v>
      </c>
      <c r="H29" s="36">
        <v>0</v>
      </c>
      <c r="I29" s="36">
        <v>0</v>
      </c>
      <c r="J29" s="37">
        <f t="shared" si="0"/>
        <v>38711459</v>
      </c>
    </row>
    <row r="30" spans="1:10" ht="15" customHeight="1">
      <c r="A30" s="1" t="s">
        <v>42</v>
      </c>
      <c r="B30" s="2" t="s">
        <v>73</v>
      </c>
      <c r="C30" s="36">
        <v>38843867</v>
      </c>
      <c r="D30" s="36">
        <v>4623372</v>
      </c>
      <c r="E30" s="36">
        <v>11138402</v>
      </c>
      <c r="F30" s="36">
        <v>0</v>
      </c>
      <c r="G30" s="36">
        <v>0</v>
      </c>
      <c r="H30" s="36">
        <v>0</v>
      </c>
      <c r="I30" s="36">
        <v>80000</v>
      </c>
      <c r="J30" s="37">
        <f t="shared" si="0"/>
        <v>54685641</v>
      </c>
    </row>
    <row r="31" spans="1:10" ht="15" customHeight="1">
      <c r="A31" s="1" t="s">
        <v>43</v>
      </c>
      <c r="B31" s="2" t="s">
        <v>74</v>
      </c>
      <c r="C31" s="36">
        <v>64325880</v>
      </c>
      <c r="D31" s="36">
        <v>6818151</v>
      </c>
      <c r="E31" s="36">
        <v>23615936</v>
      </c>
      <c r="F31" s="36">
        <v>0</v>
      </c>
      <c r="G31" s="36">
        <v>187880</v>
      </c>
      <c r="H31" s="36">
        <v>0</v>
      </c>
      <c r="I31" s="36">
        <v>4553</v>
      </c>
      <c r="J31" s="37">
        <f t="shared" si="0"/>
        <v>94952400</v>
      </c>
    </row>
    <row r="32" spans="1:10" ht="15" customHeight="1">
      <c r="A32" s="1" t="s">
        <v>44</v>
      </c>
      <c r="B32" s="2" t="s">
        <v>75</v>
      </c>
      <c r="C32" s="36">
        <v>27819963</v>
      </c>
      <c r="D32" s="36">
        <v>859567</v>
      </c>
      <c r="E32" s="36">
        <v>15808519</v>
      </c>
      <c r="F32" s="36">
        <v>0</v>
      </c>
      <c r="G32" s="36">
        <v>0</v>
      </c>
      <c r="H32" s="36">
        <v>0</v>
      </c>
      <c r="I32" s="36">
        <v>0</v>
      </c>
      <c r="J32" s="37">
        <f t="shared" si="0"/>
        <v>44488049</v>
      </c>
    </row>
    <row r="33" spans="1:10" ht="15" customHeight="1">
      <c r="A33" s="1" t="s">
        <v>45</v>
      </c>
      <c r="B33" s="2" t="s">
        <v>76</v>
      </c>
      <c r="C33" s="36">
        <v>15982210</v>
      </c>
      <c r="D33" s="36">
        <v>47231</v>
      </c>
      <c r="E33" s="36">
        <v>10123825</v>
      </c>
      <c r="F33" s="36">
        <v>0</v>
      </c>
      <c r="G33" s="36">
        <v>50000</v>
      </c>
      <c r="H33" s="36">
        <v>0</v>
      </c>
      <c r="I33" s="36">
        <v>0</v>
      </c>
      <c r="J33" s="37">
        <f t="shared" si="0"/>
        <v>26203266</v>
      </c>
    </row>
    <row r="34" spans="1:10" ht="15" customHeight="1">
      <c r="A34" s="1" t="s">
        <v>46</v>
      </c>
      <c r="B34" s="2" t="s">
        <v>77</v>
      </c>
      <c r="C34" s="36">
        <v>33075890</v>
      </c>
      <c r="D34" s="36">
        <v>152629</v>
      </c>
      <c r="E34" s="36">
        <v>18354294</v>
      </c>
      <c r="F34" s="36">
        <v>0</v>
      </c>
      <c r="G34" s="36">
        <v>0</v>
      </c>
      <c r="H34" s="36">
        <v>0</v>
      </c>
      <c r="I34" s="36">
        <v>16164</v>
      </c>
      <c r="J34" s="37">
        <f t="shared" si="0"/>
        <v>51598977</v>
      </c>
    </row>
    <row r="35" spans="1:10" ht="15" customHeight="1">
      <c r="A35" s="1" t="s">
        <v>47</v>
      </c>
      <c r="B35" s="2" t="s">
        <v>78</v>
      </c>
      <c r="C35" s="36">
        <v>33568216</v>
      </c>
      <c r="D35" s="36">
        <v>5057</v>
      </c>
      <c r="E35" s="36">
        <v>23553210</v>
      </c>
      <c r="F35" s="36">
        <v>0</v>
      </c>
      <c r="G35" s="36">
        <v>0</v>
      </c>
      <c r="H35" s="36">
        <v>0</v>
      </c>
      <c r="I35" s="36">
        <v>0</v>
      </c>
      <c r="J35" s="37">
        <f t="shared" si="0"/>
        <v>57126483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341533625</v>
      </c>
      <c r="F36" s="36">
        <v>399926746</v>
      </c>
      <c r="G36" s="36">
        <v>54863557</v>
      </c>
      <c r="H36" s="36">
        <v>0</v>
      </c>
      <c r="I36" s="36">
        <v>0</v>
      </c>
      <c r="J36" s="37">
        <f t="shared" si="0"/>
        <v>796323928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66424785</v>
      </c>
      <c r="F37" s="36">
        <v>0</v>
      </c>
      <c r="G37" s="36">
        <v>1073</v>
      </c>
      <c r="H37" s="36">
        <v>0</v>
      </c>
      <c r="I37" s="36">
        <v>538919992</v>
      </c>
      <c r="J37" s="37">
        <f t="shared" si="0"/>
        <v>605345850</v>
      </c>
    </row>
    <row r="38" spans="1:10" ht="15" customHeight="1">
      <c r="A38" s="1" t="s">
        <v>50</v>
      </c>
      <c r="B38" s="2" t="s">
        <v>81</v>
      </c>
      <c r="C38" s="36">
        <v>13450927</v>
      </c>
      <c r="D38" s="36">
        <v>0</v>
      </c>
      <c r="E38" s="36">
        <v>100684396</v>
      </c>
      <c r="F38" s="36">
        <v>0</v>
      </c>
      <c r="G38" s="36">
        <v>90601</v>
      </c>
      <c r="H38" s="36">
        <v>0</v>
      </c>
      <c r="I38" s="36">
        <v>21985</v>
      </c>
      <c r="J38" s="37">
        <f t="shared" si="0"/>
        <v>114247909</v>
      </c>
    </row>
    <row r="39" spans="1:10" ht="15" customHeight="1">
      <c r="A39" s="1" t="s">
        <v>51</v>
      </c>
      <c r="B39" s="2" t="s">
        <v>82</v>
      </c>
      <c r="C39" s="36">
        <v>11497502</v>
      </c>
      <c r="D39" s="36">
        <v>18960</v>
      </c>
      <c r="E39" s="36">
        <v>11700211</v>
      </c>
      <c r="F39" s="36">
        <v>0</v>
      </c>
      <c r="G39" s="36">
        <v>40000</v>
      </c>
      <c r="H39" s="36">
        <v>0</v>
      </c>
      <c r="I39" s="36">
        <v>31350</v>
      </c>
      <c r="J39" s="37">
        <f t="shared" si="0"/>
        <v>23288023</v>
      </c>
    </row>
    <row r="40" spans="1:10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82440727</v>
      </c>
      <c r="F40" s="36">
        <v>0</v>
      </c>
      <c r="G40" s="36">
        <v>0</v>
      </c>
      <c r="H40" s="36">
        <v>0</v>
      </c>
      <c r="I40" s="36">
        <v>7000</v>
      </c>
      <c r="J40" s="37">
        <f t="shared" si="0"/>
        <v>82447727</v>
      </c>
    </row>
    <row r="41" spans="1:10" ht="15" customHeight="1">
      <c r="A41" s="1" t="s">
        <v>53</v>
      </c>
      <c r="B41" s="2" t="s">
        <v>84</v>
      </c>
      <c r="C41" s="36">
        <v>139990471</v>
      </c>
      <c r="D41" s="36">
        <v>6996445</v>
      </c>
      <c r="E41" s="36">
        <v>50148302</v>
      </c>
      <c r="F41" s="36">
        <v>0</v>
      </c>
      <c r="G41" s="36">
        <v>250000</v>
      </c>
      <c r="H41" s="36">
        <v>0</v>
      </c>
      <c r="I41" s="36">
        <v>0</v>
      </c>
      <c r="J41" s="37">
        <f t="shared" si="0"/>
        <v>197385218</v>
      </c>
    </row>
    <row r="42" spans="1:10" ht="15" customHeight="1">
      <c r="A42" s="1" t="s">
        <v>54</v>
      </c>
      <c r="B42" s="2" t="s">
        <v>85</v>
      </c>
      <c r="C42" s="36">
        <v>152758334</v>
      </c>
      <c r="D42" s="36">
        <v>3002261</v>
      </c>
      <c r="E42" s="36">
        <v>74043370</v>
      </c>
      <c r="F42" s="36">
        <v>0</v>
      </c>
      <c r="G42" s="36">
        <v>50000</v>
      </c>
      <c r="H42" s="36">
        <v>0</v>
      </c>
      <c r="I42" s="36">
        <v>3041869</v>
      </c>
      <c r="J42" s="37">
        <f t="shared" si="0"/>
        <v>232895834</v>
      </c>
    </row>
    <row r="43" spans="1:10" ht="15" customHeight="1">
      <c r="A43" s="1" t="s">
        <v>55</v>
      </c>
      <c r="B43" s="2" t="s">
        <v>86</v>
      </c>
      <c r="C43" s="36">
        <v>188491787</v>
      </c>
      <c r="D43" s="36">
        <v>10064016</v>
      </c>
      <c r="E43" s="36">
        <v>63237054</v>
      </c>
      <c r="F43" s="36">
        <v>0</v>
      </c>
      <c r="G43" s="36">
        <v>1100000</v>
      </c>
      <c r="H43" s="36">
        <v>0</v>
      </c>
      <c r="I43" s="36">
        <v>7353903</v>
      </c>
      <c r="J43" s="37">
        <f t="shared" si="0"/>
        <v>270246760</v>
      </c>
    </row>
    <row r="44" spans="1:10" ht="15" customHeight="1">
      <c r="A44" s="1" t="s">
        <v>56</v>
      </c>
      <c r="B44" s="2" t="s">
        <v>87</v>
      </c>
      <c r="C44" s="36">
        <v>90468387</v>
      </c>
      <c r="D44" s="36">
        <v>2725357</v>
      </c>
      <c r="E44" s="36">
        <v>43003430</v>
      </c>
      <c r="F44" s="36">
        <v>0</v>
      </c>
      <c r="G44" s="36">
        <v>33535</v>
      </c>
      <c r="H44" s="36">
        <v>0</v>
      </c>
      <c r="I44" s="36">
        <v>7600</v>
      </c>
      <c r="J44" s="37">
        <f t="shared" si="0"/>
        <v>136238309</v>
      </c>
    </row>
    <row r="45" spans="1:10" ht="19.5" customHeight="1">
      <c r="A45" s="63" t="s">
        <v>7</v>
      </c>
      <c r="B45" s="64"/>
      <c r="C45" s="48">
        <f>SUM(C13:C44)</f>
        <v>3177159156</v>
      </c>
      <c r="D45" s="48">
        <f aca="true" t="shared" si="1" ref="D45:I45">SUM(D13:D44)</f>
        <v>189418155</v>
      </c>
      <c r="E45" s="48">
        <f t="shared" si="1"/>
        <v>1627479560</v>
      </c>
      <c r="F45" s="48">
        <f t="shared" si="1"/>
        <v>582289345</v>
      </c>
      <c r="G45" s="48">
        <f t="shared" si="1"/>
        <v>72432429</v>
      </c>
      <c r="H45" s="48">
        <f t="shared" si="1"/>
        <v>100000000</v>
      </c>
      <c r="I45" s="48">
        <f t="shared" si="1"/>
        <v>735324255</v>
      </c>
      <c r="J45" s="48">
        <f>SUM(J13:J44)</f>
        <v>6484102900</v>
      </c>
    </row>
    <row r="46" spans="1:10" ht="12.75">
      <c r="A46" s="6" t="s">
        <v>122</v>
      </c>
      <c r="J46" s="19"/>
    </row>
    <row r="47" spans="2:10" ht="12.75"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0" t="s">
        <v>105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108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20" t="s">
        <v>109</v>
      </c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1">
        <v>1000000</v>
      </c>
    </row>
    <row r="57" s="21" customFormat="1" ht="12.75">
      <c r="A57" s="23"/>
    </row>
    <row r="58" s="21" customFormat="1" ht="12.75"/>
    <row r="59" spans="2:9" s="21" customFormat="1" ht="12.75">
      <c r="B59" s="21" t="s">
        <v>88</v>
      </c>
      <c r="C59" s="10" t="s">
        <v>98</v>
      </c>
      <c r="D59" s="10" t="s">
        <v>99</v>
      </c>
      <c r="E59" s="10" t="s">
        <v>100</v>
      </c>
      <c r="F59" s="10" t="s">
        <v>101</v>
      </c>
      <c r="G59" s="10" t="s">
        <v>102</v>
      </c>
      <c r="H59" s="10" t="s">
        <v>103</v>
      </c>
      <c r="I59" s="10" t="s">
        <v>104</v>
      </c>
    </row>
    <row r="60" spans="2:9" s="21" customFormat="1" ht="12.75">
      <c r="B60" s="21" t="s">
        <v>89</v>
      </c>
      <c r="C60" s="53">
        <f aca="true" t="shared" si="2" ref="C60:I60">+C45/$A$56</f>
        <v>3177.159156</v>
      </c>
      <c r="D60" s="53">
        <f t="shared" si="2"/>
        <v>189.418155</v>
      </c>
      <c r="E60" s="53">
        <f t="shared" si="2"/>
        <v>1627.47956</v>
      </c>
      <c r="F60" s="53">
        <f t="shared" si="2"/>
        <v>582.289345</v>
      </c>
      <c r="G60" s="53">
        <f t="shared" si="2"/>
        <v>72.432429</v>
      </c>
      <c r="H60" s="53">
        <f t="shared" si="2"/>
        <v>100</v>
      </c>
      <c r="I60" s="53">
        <f t="shared" si="2"/>
        <v>735.324255</v>
      </c>
    </row>
    <row r="61" spans="3:9" s="21" customFormat="1" ht="12.75">
      <c r="C61" s="26"/>
      <c r="D61" s="26"/>
      <c r="E61" s="26"/>
      <c r="F61" s="26"/>
      <c r="G61" s="26"/>
      <c r="H61" s="26"/>
      <c r="I61" s="26"/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="28" customFormat="1" ht="12.75"/>
    <row r="65" s="28" customFormat="1" ht="12.75"/>
    <row r="66" s="21" customFormat="1" ht="12.75"/>
    <row r="67" s="21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7">
    <mergeCell ref="J10:J12"/>
    <mergeCell ref="A45:B45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G20" sqref="G20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1" t="s">
        <v>112</v>
      </c>
    </row>
    <row r="11" spans="1:9" ht="25.5">
      <c r="A11" s="68"/>
      <c r="B11" s="69"/>
      <c r="C11" s="70" t="s">
        <v>114</v>
      </c>
      <c r="D11" s="70"/>
      <c r="E11" s="70"/>
      <c r="F11" s="70"/>
      <c r="G11" s="70"/>
      <c r="H11" s="57" t="s">
        <v>115</v>
      </c>
      <c r="I11" s="68"/>
    </row>
    <row r="12" spans="1:9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2"/>
    </row>
    <row r="13" spans="1:9" ht="15" customHeight="1">
      <c r="A13" s="1" t="s">
        <v>5</v>
      </c>
      <c r="B13" s="2" t="s">
        <v>6</v>
      </c>
      <c r="C13" s="36">
        <v>4091929</v>
      </c>
      <c r="D13" s="36">
        <v>429633</v>
      </c>
      <c r="E13" s="36">
        <v>74981177</v>
      </c>
      <c r="F13" s="36">
        <v>0</v>
      </c>
      <c r="G13" s="36">
        <v>5500</v>
      </c>
      <c r="H13" s="36">
        <v>136460</v>
      </c>
      <c r="I13" s="37">
        <f>SUM(C13:H13)</f>
        <v>79644699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3671022</v>
      </c>
      <c r="F14" s="36">
        <v>0</v>
      </c>
      <c r="G14" s="36">
        <v>0</v>
      </c>
      <c r="H14" s="36">
        <v>33590</v>
      </c>
      <c r="I14" s="37">
        <f aca="true" t="shared" si="0" ref="I14:I44">SUM(C14:H14)</f>
        <v>3704612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5627355</v>
      </c>
      <c r="F15" s="36">
        <v>0</v>
      </c>
      <c r="G15" s="36">
        <v>8005</v>
      </c>
      <c r="H15" s="36">
        <v>343047</v>
      </c>
      <c r="I15" s="37">
        <f t="shared" si="0"/>
        <v>5978407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21551499</v>
      </c>
      <c r="F16" s="36">
        <v>0</v>
      </c>
      <c r="G16" s="36">
        <v>0</v>
      </c>
      <c r="H16" s="36">
        <v>1205070</v>
      </c>
      <c r="I16" s="37">
        <f t="shared" si="0"/>
        <v>22756569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4097154</v>
      </c>
      <c r="F17" s="36">
        <v>0</v>
      </c>
      <c r="G17" s="36">
        <v>92893</v>
      </c>
      <c r="H17" s="36">
        <v>0</v>
      </c>
      <c r="I17" s="37">
        <f t="shared" si="0"/>
        <v>4190047</v>
      </c>
    </row>
    <row r="18" spans="1:9" ht="15" customHeight="1">
      <c r="A18" s="1" t="s">
        <v>30</v>
      </c>
      <c r="B18" s="2" t="s">
        <v>61</v>
      </c>
      <c r="C18" s="36">
        <v>108450</v>
      </c>
      <c r="D18" s="36">
        <v>0</v>
      </c>
      <c r="E18" s="36">
        <v>17982083</v>
      </c>
      <c r="F18" s="36">
        <v>0</v>
      </c>
      <c r="G18" s="36">
        <v>0</v>
      </c>
      <c r="H18" s="36">
        <v>0</v>
      </c>
      <c r="I18" s="37">
        <f t="shared" si="0"/>
        <v>18090533</v>
      </c>
    </row>
    <row r="19" spans="1:9" ht="15" customHeight="1">
      <c r="A19" s="1" t="s">
        <v>31</v>
      </c>
      <c r="B19" s="2" t="s">
        <v>62</v>
      </c>
      <c r="C19" s="36">
        <v>102244</v>
      </c>
      <c r="D19" s="36">
        <v>0</v>
      </c>
      <c r="E19" s="36">
        <v>8954966</v>
      </c>
      <c r="F19" s="36">
        <v>0</v>
      </c>
      <c r="G19" s="36">
        <v>0</v>
      </c>
      <c r="H19" s="36">
        <v>60800</v>
      </c>
      <c r="I19" s="37">
        <f t="shared" si="0"/>
        <v>9118010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12702208</v>
      </c>
      <c r="F20" s="36">
        <v>0</v>
      </c>
      <c r="G20" s="36">
        <v>0</v>
      </c>
      <c r="H20" s="36">
        <v>0</v>
      </c>
      <c r="I20" s="37">
        <f t="shared" si="0"/>
        <v>12702208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4900539</v>
      </c>
      <c r="F21" s="36">
        <v>0</v>
      </c>
      <c r="G21" s="36">
        <v>0</v>
      </c>
      <c r="H21" s="36">
        <v>0</v>
      </c>
      <c r="I21" s="37">
        <f t="shared" si="0"/>
        <v>4900539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5796040</v>
      </c>
      <c r="F22" s="36">
        <v>0</v>
      </c>
      <c r="G22" s="36">
        <v>0</v>
      </c>
      <c r="H22" s="36">
        <v>0</v>
      </c>
      <c r="I22" s="37">
        <f t="shared" si="0"/>
        <v>5796040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16203172</v>
      </c>
      <c r="F23" s="36">
        <v>0</v>
      </c>
      <c r="G23" s="36">
        <v>0</v>
      </c>
      <c r="H23" s="36">
        <v>69687</v>
      </c>
      <c r="I23" s="37">
        <f t="shared" si="0"/>
        <v>16272859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9415534</v>
      </c>
      <c r="F24" s="36">
        <v>0</v>
      </c>
      <c r="G24" s="36">
        <v>0</v>
      </c>
      <c r="H24" s="36">
        <v>0</v>
      </c>
      <c r="I24" s="37">
        <f t="shared" si="0"/>
        <v>9415534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20995704</v>
      </c>
      <c r="F25" s="36">
        <v>0</v>
      </c>
      <c r="G25" s="36">
        <v>0</v>
      </c>
      <c r="H25" s="36">
        <v>0</v>
      </c>
      <c r="I25" s="37">
        <f t="shared" si="0"/>
        <v>20995704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14713752</v>
      </c>
      <c r="F26" s="36">
        <v>0</v>
      </c>
      <c r="G26" s="36">
        <v>190346</v>
      </c>
      <c r="H26" s="36">
        <v>10589</v>
      </c>
      <c r="I26" s="37">
        <f t="shared" si="0"/>
        <v>14914687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9619872</v>
      </c>
      <c r="F27" s="36">
        <v>0</v>
      </c>
      <c r="G27" s="36">
        <v>20750</v>
      </c>
      <c r="H27" s="36">
        <v>0</v>
      </c>
      <c r="I27" s="37">
        <f t="shared" si="0"/>
        <v>9640622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10724943</v>
      </c>
      <c r="F28" s="36">
        <v>0</v>
      </c>
      <c r="G28" s="36">
        <v>0</v>
      </c>
      <c r="H28" s="36">
        <v>0</v>
      </c>
      <c r="I28" s="37">
        <f t="shared" si="0"/>
        <v>10724943</v>
      </c>
    </row>
    <row r="29" spans="1:9" ht="15" customHeight="1">
      <c r="A29" s="1" t="s">
        <v>41</v>
      </c>
      <c r="B29" s="2" t="s">
        <v>72</v>
      </c>
      <c r="C29" s="36">
        <v>581028</v>
      </c>
      <c r="D29" s="36">
        <v>0</v>
      </c>
      <c r="E29" s="36">
        <v>1678948</v>
      </c>
      <c r="F29" s="36">
        <v>0</v>
      </c>
      <c r="G29" s="36">
        <v>0</v>
      </c>
      <c r="H29" s="36">
        <v>0</v>
      </c>
      <c r="I29" s="37">
        <f t="shared" si="0"/>
        <v>2259976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4574544</v>
      </c>
      <c r="F30" s="36">
        <v>0</v>
      </c>
      <c r="G30" s="36">
        <v>0</v>
      </c>
      <c r="H30" s="36">
        <v>0</v>
      </c>
      <c r="I30" s="37">
        <f t="shared" si="0"/>
        <v>4574544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8344358</v>
      </c>
      <c r="F31" s="36">
        <v>0</v>
      </c>
      <c r="G31" s="36">
        <v>0</v>
      </c>
      <c r="H31" s="36">
        <v>0</v>
      </c>
      <c r="I31" s="37">
        <f t="shared" si="0"/>
        <v>8344358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5559190</v>
      </c>
      <c r="F32" s="36">
        <v>0</v>
      </c>
      <c r="G32" s="36">
        <v>5250</v>
      </c>
      <c r="H32" s="36">
        <v>350000</v>
      </c>
      <c r="I32" s="37">
        <f t="shared" si="0"/>
        <v>5914440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3593969</v>
      </c>
      <c r="F33" s="36">
        <v>0</v>
      </c>
      <c r="G33" s="36">
        <v>0</v>
      </c>
      <c r="H33" s="36">
        <v>0</v>
      </c>
      <c r="I33" s="37">
        <f t="shared" si="0"/>
        <v>3593969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3785491</v>
      </c>
      <c r="F34" s="36">
        <v>0</v>
      </c>
      <c r="G34" s="36">
        <v>0</v>
      </c>
      <c r="H34" s="36">
        <v>3090</v>
      </c>
      <c r="I34" s="37">
        <f t="shared" si="0"/>
        <v>3788581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5155230</v>
      </c>
      <c r="F35" s="36">
        <v>0</v>
      </c>
      <c r="G35" s="36">
        <v>0</v>
      </c>
      <c r="H35" s="36">
        <v>0</v>
      </c>
      <c r="I35" s="37">
        <f t="shared" si="0"/>
        <v>5155230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4099997</v>
      </c>
      <c r="F36" s="36">
        <v>0</v>
      </c>
      <c r="G36" s="36">
        <v>2049162</v>
      </c>
      <c r="H36" s="36">
        <v>130000</v>
      </c>
      <c r="I36" s="37">
        <f t="shared" si="0"/>
        <v>6279159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1500000</v>
      </c>
      <c r="F37" s="36">
        <v>0</v>
      </c>
      <c r="G37" s="36">
        <v>0</v>
      </c>
      <c r="H37" s="36">
        <v>0</v>
      </c>
      <c r="I37" s="37">
        <f t="shared" si="0"/>
        <v>1500000</v>
      </c>
    </row>
    <row r="38" spans="1:9" ht="15" customHeight="1">
      <c r="A38" s="1" t="s">
        <v>50</v>
      </c>
      <c r="B38" s="2" t="s">
        <v>81</v>
      </c>
      <c r="C38" s="36">
        <v>70000</v>
      </c>
      <c r="D38" s="36">
        <v>0</v>
      </c>
      <c r="E38" s="36">
        <v>12521925</v>
      </c>
      <c r="F38" s="36">
        <v>0</v>
      </c>
      <c r="G38" s="36">
        <v>7560</v>
      </c>
      <c r="H38" s="36">
        <v>0</v>
      </c>
      <c r="I38" s="37">
        <f t="shared" si="0"/>
        <v>12599485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1250054</v>
      </c>
      <c r="F39" s="36">
        <v>0</v>
      </c>
      <c r="G39" s="36">
        <v>0</v>
      </c>
      <c r="H39" s="36">
        <v>0</v>
      </c>
      <c r="I39" s="37">
        <f t="shared" si="0"/>
        <v>1250054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4812583</v>
      </c>
      <c r="F40" s="36">
        <v>0</v>
      </c>
      <c r="G40" s="36">
        <v>0</v>
      </c>
      <c r="H40" s="36">
        <v>0</v>
      </c>
      <c r="I40" s="37">
        <f t="shared" si="0"/>
        <v>4812583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0</v>
      </c>
      <c r="E41" s="36">
        <v>10954162</v>
      </c>
      <c r="F41" s="36">
        <v>0</v>
      </c>
      <c r="G41" s="36">
        <v>0</v>
      </c>
      <c r="H41" s="36">
        <v>0</v>
      </c>
      <c r="I41" s="37">
        <f t="shared" si="0"/>
        <v>10954162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8000000</v>
      </c>
      <c r="F42" s="36">
        <v>0</v>
      </c>
      <c r="G42" s="36">
        <v>0</v>
      </c>
      <c r="H42" s="36">
        <v>0</v>
      </c>
      <c r="I42" s="37">
        <f t="shared" si="0"/>
        <v>8000000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24624452</v>
      </c>
      <c r="F43" s="36">
        <v>0</v>
      </c>
      <c r="G43" s="36">
        <v>0</v>
      </c>
      <c r="H43" s="36">
        <v>0</v>
      </c>
      <c r="I43" s="37">
        <f t="shared" si="0"/>
        <v>24624452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10118933</v>
      </c>
      <c r="F44" s="36">
        <v>0</v>
      </c>
      <c r="G44" s="36">
        <v>0</v>
      </c>
      <c r="H44" s="36">
        <v>277090</v>
      </c>
      <c r="I44" s="37">
        <f t="shared" si="0"/>
        <v>10396023</v>
      </c>
    </row>
    <row r="45" spans="1:9" ht="19.5" customHeight="1">
      <c r="A45" s="63" t="s">
        <v>7</v>
      </c>
      <c r="B45" s="64"/>
      <c r="C45" s="48">
        <f aca="true" t="shared" si="1" ref="C45:I45">SUM(C13:C44)</f>
        <v>4953651</v>
      </c>
      <c r="D45" s="48">
        <f t="shared" si="1"/>
        <v>429633</v>
      </c>
      <c r="E45" s="48">
        <f t="shared" si="1"/>
        <v>352510856</v>
      </c>
      <c r="F45" s="48">
        <f t="shared" si="1"/>
        <v>0</v>
      </c>
      <c r="G45" s="48">
        <f t="shared" si="1"/>
        <v>2379466</v>
      </c>
      <c r="H45" s="48">
        <f t="shared" si="1"/>
        <v>2619423</v>
      </c>
      <c r="I45" s="48">
        <f t="shared" si="1"/>
        <v>362893029</v>
      </c>
    </row>
    <row r="46" ht="12.75">
      <c r="A46" s="6" t="s">
        <v>122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8" customFormat="1" ht="12.75">
      <c r="A56" s="18"/>
    </row>
    <row r="57" s="28" customFormat="1" ht="12.75"/>
    <row r="58" s="28" customFormat="1" ht="12.75">
      <c r="A58" s="20"/>
    </row>
    <row r="59" s="28" customFormat="1" ht="12.75">
      <c r="C59" s="28">
        <v>1000000</v>
      </c>
    </row>
    <row r="60" spans="2:8" s="28" customFormat="1" ht="12.75">
      <c r="B60" s="28" t="s">
        <v>88</v>
      </c>
      <c r="C60" s="28" t="s">
        <v>98</v>
      </c>
      <c r="D60" s="28" t="s">
        <v>99</v>
      </c>
      <c r="E60" s="28" t="s">
        <v>100</v>
      </c>
      <c r="F60" s="28" t="s">
        <v>101</v>
      </c>
      <c r="G60" s="28" t="s">
        <v>102</v>
      </c>
      <c r="H60" s="28" t="s">
        <v>104</v>
      </c>
    </row>
    <row r="61" spans="2:9" s="28" customFormat="1" ht="12.75">
      <c r="B61" s="28" t="s">
        <v>89</v>
      </c>
      <c r="C61" s="29">
        <f aca="true" t="shared" si="2" ref="C61:H61">C45/$C$59</f>
        <v>4.953651</v>
      </c>
      <c r="D61" s="29">
        <f t="shared" si="2"/>
        <v>0.429633</v>
      </c>
      <c r="E61" s="29">
        <f t="shared" si="2"/>
        <v>352.510856</v>
      </c>
      <c r="F61" s="29">
        <f t="shared" si="2"/>
        <v>0</v>
      </c>
      <c r="G61" s="29">
        <f t="shared" si="2"/>
        <v>2.379466</v>
      </c>
      <c r="H61" s="29">
        <f t="shared" si="2"/>
        <v>2.619423</v>
      </c>
      <c r="I61" s="29"/>
    </row>
    <row r="62" spans="3:9" s="28" customFormat="1" ht="12.75">
      <c r="C62" s="29"/>
      <c r="D62" s="29"/>
      <c r="E62" s="29"/>
      <c r="F62" s="29"/>
      <c r="G62" s="29"/>
      <c r="H62" s="29"/>
      <c r="I62" s="29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160" zoomScaleNormal="160" zoomScalePageLayoutView="0" workbookViewId="0" topLeftCell="A1">
      <selection activeCell="H22" sqref="H22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123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1" t="s">
        <v>112</v>
      </c>
    </row>
    <row r="11" spans="1:8" ht="25.5">
      <c r="A11" s="68"/>
      <c r="B11" s="69"/>
      <c r="C11" s="70" t="s">
        <v>114</v>
      </c>
      <c r="D11" s="70"/>
      <c r="E11" s="70"/>
      <c r="F11" s="70"/>
      <c r="G11" s="57" t="s">
        <v>115</v>
      </c>
      <c r="H11" s="68"/>
    </row>
    <row r="12" spans="1:8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2"/>
    </row>
    <row r="13" spans="1:8" ht="15" customHeight="1">
      <c r="A13" s="30" t="s">
        <v>5</v>
      </c>
      <c r="B13" s="31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f aca="true" t="shared" si="0" ref="H13:H21">SUM(C13:G13)</f>
        <v>0</v>
      </c>
    </row>
    <row r="14" spans="1:8" ht="15" customHeight="1">
      <c r="A14" s="44" t="s">
        <v>27</v>
      </c>
      <c r="B14" s="45" t="s">
        <v>58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1">
        <f>SUM(C14:G14)</f>
        <v>0</v>
      </c>
    </row>
    <row r="15" spans="1:8" ht="15" customHeight="1">
      <c r="A15" s="44" t="s">
        <v>32</v>
      </c>
      <c r="B15" s="45" t="s">
        <v>113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1">
        <f t="shared" si="0"/>
        <v>0</v>
      </c>
    </row>
    <row r="16" spans="1:8" ht="15" customHeight="1">
      <c r="A16" s="44" t="s">
        <v>38</v>
      </c>
      <c r="B16" s="45" t="s">
        <v>69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1">
        <f t="shared" si="0"/>
        <v>0</v>
      </c>
    </row>
    <row r="17" spans="1:8" ht="15" customHeight="1">
      <c r="A17" s="44" t="s">
        <v>40</v>
      </c>
      <c r="B17" s="45" t="s">
        <v>71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1">
        <f t="shared" si="0"/>
        <v>0</v>
      </c>
    </row>
    <row r="18" spans="1:8" ht="15" customHeight="1">
      <c r="A18" s="32" t="s">
        <v>43</v>
      </c>
      <c r="B18" s="33" t="s">
        <v>74</v>
      </c>
      <c r="C18" s="40">
        <v>0</v>
      </c>
      <c r="D18" s="40">
        <v>0</v>
      </c>
      <c r="E18" s="40">
        <v>0</v>
      </c>
      <c r="F18" s="46">
        <v>0</v>
      </c>
      <c r="G18" s="46">
        <v>0</v>
      </c>
      <c r="H18" s="41">
        <f t="shared" si="0"/>
        <v>0</v>
      </c>
    </row>
    <row r="19" spans="1:8" ht="15" customHeight="1">
      <c r="A19" s="32" t="s">
        <v>49</v>
      </c>
      <c r="B19" s="33" t="s">
        <v>80</v>
      </c>
      <c r="C19" s="40">
        <v>0</v>
      </c>
      <c r="D19" s="40">
        <v>0</v>
      </c>
      <c r="E19" s="40">
        <v>0</v>
      </c>
      <c r="F19" s="46">
        <v>0</v>
      </c>
      <c r="G19" s="46">
        <v>193254746</v>
      </c>
      <c r="H19" s="41">
        <f t="shared" si="0"/>
        <v>193254746</v>
      </c>
    </row>
    <row r="20" spans="1:8" ht="15" customHeight="1">
      <c r="A20" s="32" t="s">
        <v>53</v>
      </c>
      <c r="B20" s="33" t="s">
        <v>84</v>
      </c>
      <c r="C20" s="40">
        <v>0</v>
      </c>
      <c r="D20" s="40">
        <v>0</v>
      </c>
      <c r="E20" s="40">
        <v>0</v>
      </c>
      <c r="F20" s="40">
        <v>0</v>
      </c>
      <c r="G20" s="46">
        <v>0</v>
      </c>
      <c r="H20" s="41">
        <f t="shared" si="0"/>
        <v>0</v>
      </c>
    </row>
    <row r="21" spans="1:8" ht="15" customHeight="1">
      <c r="A21" s="34" t="s">
        <v>54</v>
      </c>
      <c r="B21" s="35" t="s">
        <v>85</v>
      </c>
      <c r="C21" s="42">
        <v>0</v>
      </c>
      <c r="D21" s="42">
        <v>0</v>
      </c>
      <c r="E21" s="42">
        <v>0</v>
      </c>
      <c r="F21" s="40">
        <v>0</v>
      </c>
      <c r="G21" s="46">
        <v>0</v>
      </c>
      <c r="H21" s="43">
        <f t="shared" si="0"/>
        <v>0</v>
      </c>
    </row>
    <row r="22" spans="1:8" ht="19.5" customHeight="1">
      <c r="A22" s="63" t="s">
        <v>7</v>
      </c>
      <c r="B22" s="64"/>
      <c r="C22" s="48">
        <f aca="true" t="shared" si="1" ref="C22:H22">SUM(C13:C21)</f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193254746</v>
      </c>
      <c r="H22" s="48">
        <f t="shared" si="1"/>
        <v>193254746</v>
      </c>
    </row>
    <row r="23" ht="12.75">
      <c r="A23" s="6" t="s">
        <v>122</v>
      </c>
    </row>
    <row r="24" spans="2:8" ht="12.75">
      <c r="B24" s="4"/>
      <c r="C24" s="4"/>
      <c r="D24" s="4"/>
      <c r="E24" s="4"/>
      <c r="F24" s="4"/>
      <c r="G24" s="4"/>
      <c r="H24" s="4"/>
    </row>
    <row r="25" spans="1:8" ht="12.75">
      <c r="A25" s="54" t="s">
        <v>8</v>
      </c>
      <c r="B25" s="4"/>
      <c r="C25" s="4"/>
      <c r="D25" s="4"/>
      <c r="E25" s="4"/>
      <c r="F25" s="4"/>
      <c r="G25" s="4"/>
      <c r="H25" s="4"/>
    </row>
    <row r="26" spans="1:8" ht="12.75">
      <c r="A26" s="20" t="s">
        <v>105</v>
      </c>
      <c r="B26" s="4"/>
      <c r="C26" s="4"/>
      <c r="D26" s="4"/>
      <c r="E26" s="4"/>
      <c r="F26" s="4"/>
      <c r="G26" s="4"/>
      <c r="H26" s="4"/>
    </row>
    <row r="27" spans="1:8" ht="12.75">
      <c r="A27" s="20" t="s">
        <v>106</v>
      </c>
      <c r="B27" s="4"/>
      <c r="C27" s="4"/>
      <c r="D27" s="4"/>
      <c r="E27" s="4"/>
      <c r="F27" s="4"/>
      <c r="G27" s="4"/>
      <c r="H27" s="4"/>
    </row>
    <row r="28" spans="1:8" ht="12.75">
      <c r="A28" s="20" t="s">
        <v>107</v>
      </c>
      <c r="B28" s="4"/>
      <c r="C28" s="4"/>
      <c r="D28" s="4"/>
      <c r="E28" s="4"/>
      <c r="F28" s="4"/>
      <c r="G28" s="4"/>
      <c r="H28" s="4"/>
    </row>
    <row r="29" ht="12.75">
      <c r="A29" s="20" t="s">
        <v>108</v>
      </c>
    </row>
    <row r="30" ht="12.75">
      <c r="A30" s="20" t="s">
        <v>109</v>
      </c>
    </row>
    <row r="31" s="28" customFormat="1" ht="12.75">
      <c r="A31" s="20" t="s">
        <v>110</v>
      </c>
    </row>
    <row r="32" s="28" customFormat="1" ht="12.75">
      <c r="A32" s="20" t="s">
        <v>111</v>
      </c>
    </row>
    <row r="33" s="28" customFormat="1" ht="12.75">
      <c r="A33" s="20"/>
    </row>
    <row r="34" s="28" customFormat="1" ht="12.75"/>
    <row r="35" s="28" customFormat="1" ht="12.75"/>
    <row r="36" s="28" customFormat="1" ht="12.75"/>
    <row r="37" spans="3:7" s="28" customFormat="1" ht="12.75">
      <c r="C37" s="29"/>
      <c r="D37" s="29"/>
      <c r="E37" s="29"/>
      <c r="F37" s="29"/>
      <c r="G37" s="29"/>
    </row>
    <row r="38" spans="3:8" s="28" customFormat="1" ht="12.75">
      <c r="C38" s="29"/>
      <c r="D38" s="29"/>
      <c r="E38" s="29"/>
      <c r="F38" s="29"/>
      <c r="G38" s="29"/>
      <c r="H38" s="29"/>
    </row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</sheetData>
  <sheetProtection/>
  <mergeCells count="6">
    <mergeCell ref="H10:H12"/>
    <mergeCell ref="A22:B22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1">
      <selection activeCell="I44" sqref="I44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1" t="s">
        <v>2</v>
      </c>
      <c r="B10" s="66" t="s">
        <v>24</v>
      </c>
      <c r="C10" s="63" t="s">
        <v>116</v>
      </c>
      <c r="D10" s="67"/>
      <c r="E10" s="67"/>
      <c r="F10" s="67"/>
      <c r="G10" s="67"/>
      <c r="H10" s="67"/>
      <c r="I10" s="61" t="s">
        <v>112</v>
      </c>
    </row>
    <row r="11" spans="1:9" ht="25.5">
      <c r="A11" s="68"/>
      <c r="B11" s="69"/>
      <c r="C11" s="70" t="s">
        <v>114</v>
      </c>
      <c r="D11" s="70"/>
      <c r="E11" s="70"/>
      <c r="F11" s="70"/>
      <c r="G11" s="70"/>
      <c r="H11" s="57" t="s">
        <v>115</v>
      </c>
      <c r="I11" s="68"/>
    </row>
    <row r="12" spans="1:13" ht="19.5" customHeight="1">
      <c r="A12" s="65"/>
      <c r="B12" s="62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2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>
        <v>0</v>
      </c>
      <c r="E13" s="47">
        <v>2621218</v>
      </c>
      <c r="F13" s="36">
        <v>0</v>
      </c>
      <c r="G13" s="36">
        <v>0</v>
      </c>
      <c r="H13" s="36">
        <v>0</v>
      </c>
      <c r="I13" s="37">
        <f>SUM(C13:H13)</f>
        <v>2621218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3775882</v>
      </c>
      <c r="F14" s="36">
        <v>0</v>
      </c>
      <c r="G14" s="36">
        <v>0</v>
      </c>
      <c r="H14" s="36">
        <v>56108</v>
      </c>
      <c r="I14" s="37">
        <f aca="true" t="shared" si="0" ref="I14:I43">SUM(C14:H14)</f>
        <v>3831990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47">
        <v>11447269</v>
      </c>
      <c r="F15" s="36">
        <v>0</v>
      </c>
      <c r="G15" s="36">
        <v>0</v>
      </c>
      <c r="H15" s="36">
        <v>537246</v>
      </c>
      <c r="I15" s="37">
        <f t="shared" si="0"/>
        <v>11984515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6219760</v>
      </c>
      <c r="F16" s="36">
        <v>0</v>
      </c>
      <c r="G16" s="36">
        <v>0</v>
      </c>
      <c r="H16" s="36">
        <v>1424016</v>
      </c>
      <c r="I16" s="37">
        <f t="shared" si="0"/>
        <v>7643776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1994642</v>
      </c>
      <c r="F17" s="36">
        <v>0</v>
      </c>
      <c r="G17" s="36">
        <v>0</v>
      </c>
      <c r="H17" s="36">
        <v>0</v>
      </c>
      <c r="I17" s="37">
        <f t="shared" si="0"/>
        <v>1994642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23411296</v>
      </c>
      <c r="F18" s="36">
        <v>0</v>
      </c>
      <c r="G18" s="36">
        <v>5250</v>
      </c>
      <c r="H18" s="36">
        <v>110587</v>
      </c>
      <c r="I18" s="37">
        <f t="shared" si="0"/>
        <v>23527133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17554628</v>
      </c>
      <c r="F19" s="36">
        <v>0</v>
      </c>
      <c r="G19" s="36">
        <v>0</v>
      </c>
      <c r="H19" s="36">
        <v>44100</v>
      </c>
      <c r="I19" s="37">
        <f t="shared" si="0"/>
        <v>17598728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24818379</v>
      </c>
      <c r="F20" s="36">
        <v>0</v>
      </c>
      <c r="G20" s="36">
        <v>0</v>
      </c>
      <c r="H20" s="36">
        <v>0</v>
      </c>
      <c r="I20" s="37">
        <f t="shared" si="0"/>
        <v>24818379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3475440</v>
      </c>
      <c r="F21" s="36">
        <v>0</v>
      </c>
      <c r="G21" s="36">
        <v>0</v>
      </c>
      <c r="H21" s="36">
        <v>160000</v>
      </c>
      <c r="I21" s="37">
        <f t="shared" si="0"/>
        <v>3635440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8763726</v>
      </c>
      <c r="F22" s="36">
        <v>0</v>
      </c>
      <c r="G22" s="36">
        <v>0</v>
      </c>
      <c r="H22" s="36">
        <v>0</v>
      </c>
      <c r="I22" s="37">
        <f t="shared" si="0"/>
        <v>8763726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24967490</v>
      </c>
      <c r="F23" s="36">
        <v>0</v>
      </c>
      <c r="G23" s="36">
        <v>0</v>
      </c>
      <c r="H23" s="36">
        <v>0</v>
      </c>
      <c r="I23" s="37">
        <f t="shared" si="0"/>
        <v>24967490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33847405</v>
      </c>
      <c r="F24" s="36">
        <v>0</v>
      </c>
      <c r="G24" s="36">
        <v>0</v>
      </c>
      <c r="H24" s="36">
        <v>612185</v>
      </c>
      <c r="I24" s="37">
        <f t="shared" si="0"/>
        <v>34459590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40848378</v>
      </c>
      <c r="F25" s="36">
        <v>0</v>
      </c>
      <c r="G25" s="36">
        <v>0</v>
      </c>
      <c r="H25" s="36">
        <v>0</v>
      </c>
      <c r="I25" s="37">
        <f t="shared" si="0"/>
        <v>40848378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33683412</v>
      </c>
      <c r="F26" s="36">
        <v>0</v>
      </c>
      <c r="G26" s="36">
        <v>0</v>
      </c>
      <c r="H26" s="36">
        <v>203447</v>
      </c>
      <c r="I26" s="37">
        <f t="shared" si="0"/>
        <v>33886859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8076395</v>
      </c>
      <c r="F27" s="36">
        <v>0</v>
      </c>
      <c r="G27" s="36">
        <v>0</v>
      </c>
      <c r="H27" s="36">
        <v>15000</v>
      </c>
      <c r="I27" s="37">
        <f t="shared" si="0"/>
        <v>8091395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6567901</v>
      </c>
      <c r="F28" s="36">
        <v>0</v>
      </c>
      <c r="G28" s="36">
        <v>0</v>
      </c>
      <c r="H28" s="36">
        <v>0</v>
      </c>
      <c r="I28" s="37">
        <f t="shared" si="0"/>
        <v>6567901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5228251</v>
      </c>
      <c r="F29" s="36">
        <v>0</v>
      </c>
      <c r="G29" s="36">
        <v>0</v>
      </c>
      <c r="H29" s="36">
        <v>0</v>
      </c>
      <c r="I29" s="37">
        <f t="shared" si="0"/>
        <v>5228251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3612929</v>
      </c>
      <c r="F30" s="36">
        <v>0</v>
      </c>
      <c r="G30" s="36">
        <v>0</v>
      </c>
      <c r="H30" s="36">
        <v>0</v>
      </c>
      <c r="I30" s="37">
        <f t="shared" si="0"/>
        <v>3612929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14337002</v>
      </c>
      <c r="F31" s="36">
        <v>0</v>
      </c>
      <c r="G31" s="36">
        <v>0</v>
      </c>
      <c r="H31" s="36">
        <v>0</v>
      </c>
      <c r="I31" s="37">
        <f t="shared" si="0"/>
        <v>14337002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5295816</v>
      </c>
      <c r="F32" s="36">
        <v>0</v>
      </c>
      <c r="G32" s="36">
        <v>0</v>
      </c>
      <c r="H32" s="36">
        <v>52120</v>
      </c>
      <c r="I32" s="37">
        <f t="shared" si="0"/>
        <v>5347936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2690619</v>
      </c>
      <c r="F33" s="36">
        <v>0</v>
      </c>
      <c r="G33" s="36">
        <v>0</v>
      </c>
      <c r="H33" s="36">
        <v>0</v>
      </c>
      <c r="I33" s="37">
        <f t="shared" si="0"/>
        <v>2690619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11390903</v>
      </c>
      <c r="F34" s="36">
        <v>0</v>
      </c>
      <c r="G34" s="36">
        <v>0</v>
      </c>
      <c r="H34" s="36">
        <v>150000</v>
      </c>
      <c r="I34" s="37">
        <f t="shared" si="0"/>
        <v>11540903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5304523</v>
      </c>
      <c r="F35" s="36">
        <v>0</v>
      </c>
      <c r="G35" s="36">
        <v>0</v>
      </c>
      <c r="H35" s="36">
        <v>0</v>
      </c>
      <c r="I35" s="37">
        <f t="shared" si="0"/>
        <v>5304523</v>
      </c>
    </row>
    <row r="36" spans="1:9" ht="15" customHeight="1">
      <c r="A36" s="1" t="s">
        <v>49</v>
      </c>
      <c r="B36" s="2" t="s">
        <v>80</v>
      </c>
      <c r="C36" s="36">
        <v>0</v>
      </c>
      <c r="D36" s="36">
        <v>0</v>
      </c>
      <c r="E36" s="47">
        <v>0</v>
      </c>
      <c r="F36" s="36">
        <v>0</v>
      </c>
      <c r="G36" s="36">
        <v>0</v>
      </c>
      <c r="H36" s="36">
        <v>0</v>
      </c>
      <c r="I36" s="37">
        <f t="shared" si="0"/>
        <v>0</v>
      </c>
    </row>
    <row r="37" spans="1:9" ht="15" customHeight="1">
      <c r="A37" s="1" t="s">
        <v>50</v>
      </c>
      <c r="B37" s="2" t="s">
        <v>81</v>
      </c>
      <c r="C37" s="36">
        <v>0</v>
      </c>
      <c r="D37" s="36">
        <v>0</v>
      </c>
      <c r="E37" s="47">
        <v>37940094</v>
      </c>
      <c r="F37" s="36">
        <v>0</v>
      </c>
      <c r="G37" s="36">
        <v>0</v>
      </c>
      <c r="H37" s="36">
        <v>31980</v>
      </c>
      <c r="I37" s="37">
        <f t="shared" si="0"/>
        <v>37972074</v>
      </c>
    </row>
    <row r="38" spans="1:9" ht="15" customHeight="1">
      <c r="A38" s="1" t="s">
        <v>51</v>
      </c>
      <c r="B38" s="2" t="s">
        <v>82</v>
      </c>
      <c r="C38" s="36">
        <v>0</v>
      </c>
      <c r="D38" s="36">
        <v>0</v>
      </c>
      <c r="E38" s="47">
        <v>3560322</v>
      </c>
      <c r="F38" s="36">
        <v>0</v>
      </c>
      <c r="G38" s="36">
        <v>0</v>
      </c>
      <c r="H38" s="36">
        <v>29344</v>
      </c>
      <c r="I38" s="37">
        <f t="shared" si="0"/>
        <v>3589666</v>
      </c>
    </row>
    <row r="39" spans="1:9" ht="15" customHeight="1">
      <c r="A39" s="1" t="s">
        <v>52</v>
      </c>
      <c r="B39" s="2" t="s">
        <v>83</v>
      </c>
      <c r="C39" s="36">
        <v>0</v>
      </c>
      <c r="D39" s="36">
        <v>0</v>
      </c>
      <c r="E39" s="47">
        <v>18300736</v>
      </c>
      <c r="F39" s="36">
        <v>0</v>
      </c>
      <c r="G39" s="36">
        <v>0</v>
      </c>
      <c r="H39" s="36">
        <v>150000</v>
      </c>
      <c r="I39" s="37">
        <f t="shared" si="0"/>
        <v>18450736</v>
      </c>
    </row>
    <row r="40" spans="1:9" ht="15" customHeight="1">
      <c r="A40" s="1" t="s">
        <v>53</v>
      </c>
      <c r="B40" s="2" t="s">
        <v>84</v>
      </c>
      <c r="C40" s="36">
        <v>0</v>
      </c>
      <c r="D40" s="36">
        <v>0</v>
      </c>
      <c r="E40" s="47">
        <v>23349177</v>
      </c>
      <c r="F40" s="36">
        <v>0</v>
      </c>
      <c r="G40" s="36">
        <v>0</v>
      </c>
      <c r="H40" s="36">
        <v>0</v>
      </c>
      <c r="I40" s="37">
        <f t="shared" si="0"/>
        <v>23349177</v>
      </c>
    </row>
    <row r="41" spans="1:9" ht="15" customHeight="1">
      <c r="A41" s="1" t="s">
        <v>54</v>
      </c>
      <c r="B41" s="2" t="s">
        <v>85</v>
      </c>
      <c r="C41" s="36">
        <v>0</v>
      </c>
      <c r="D41" s="36">
        <v>0</v>
      </c>
      <c r="E41" s="47">
        <v>22140412</v>
      </c>
      <c r="F41" s="36">
        <v>0</v>
      </c>
      <c r="G41" s="36">
        <v>0</v>
      </c>
      <c r="H41" s="36">
        <v>660100</v>
      </c>
      <c r="I41" s="37">
        <f t="shared" si="0"/>
        <v>22800512</v>
      </c>
    </row>
    <row r="42" spans="1:9" ht="15" customHeight="1">
      <c r="A42" s="1" t="s">
        <v>55</v>
      </c>
      <c r="B42" s="2" t="s">
        <v>86</v>
      </c>
      <c r="C42" s="36">
        <v>0</v>
      </c>
      <c r="D42" s="36">
        <v>0</v>
      </c>
      <c r="E42" s="47">
        <v>14427718</v>
      </c>
      <c r="F42" s="36">
        <v>0</v>
      </c>
      <c r="G42" s="36">
        <v>0</v>
      </c>
      <c r="H42" s="36">
        <v>4225775</v>
      </c>
      <c r="I42" s="37">
        <f t="shared" si="0"/>
        <v>18653493</v>
      </c>
    </row>
    <row r="43" spans="1:9" ht="15" customHeight="1">
      <c r="A43" s="1" t="s">
        <v>56</v>
      </c>
      <c r="B43" s="2" t="s">
        <v>87</v>
      </c>
      <c r="C43" s="36">
        <v>0</v>
      </c>
      <c r="D43" s="36">
        <v>0</v>
      </c>
      <c r="E43" s="47">
        <v>10961821</v>
      </c>
      <c r="F43" s="36">
        <v>0</v>
      </c>
      <c r="G43" s="36">
        <v>0</v>
      </c>
      <c r="H43" s="36">
        <v>1490000</v>
      </c>
      <c r="I43" s="37">
        <f t="shared" si="0"/>
        <v>12451821</v>
      </c>
    </row>
    <row r="44" spans="1:9" ht="19.5" customHeight="1">
      <c r="A44" s="63" t="s">
        <v>7</v>
      </c>
      <c r="B44" s="64"/>
      <c r="C44" s="48">
        <f aca="true" t="shared" si="1" ref="C44:I44">SUM(C13:C43)</f>
        <v>0</v>
      </c>
      <c r="D44" s="48">
        <f t="shared" si="1"/>
        <v>0</v>
      </c>
      <c r="E44" s="48">
        <f t="shared" si="1"/>
        <v>430613544</v>
      </c>
      <c r="F44" s="48">
        <f t="shared" si="1"/>
        <v>0</v>
      </c>
      <c r="G44" s="48">
        <f t="shared" si="1"/>
        <v>5250</v>
      </c>
      <c r="H44" s="48">
        <f t="shared" si="1"/>
        <v>9952008</v>
      </c>
      <c r="I44" s="48">
        <f t="shared" si="1"/>
        <v>440570802</v>
      </c>
    </row>
    <row r="45" ht="12.75">
      <c r="A45" s="6" t="s">
        <v>122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</v>
      </c>
      <c r="D58" s="55">
        <f t="shared" si="2"/>
        <v>0</v>
      </c>
      <c r="E58" s="55">
        <f t="shared" si="2"/>
        <v>430.613544</v>
      </c>
      <c r="F58" s="55">
        <f t="shared" si="2"/>
        <v>0</v>
      </c>
      <c r="G58" s="55">
        <f t="shared" si="2"/>
        <v>0.00525</v>
      </c>
      <c r="H58" s="55">
        <f t="shared" si="2"/>
        <v>9.952008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123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1" t="s">
        <v>2</v>
      </c>
      <c r="B10" s="66" t="s">
        <v>3</v>
      </c>
      <c r="C10" s="63" t="s">
        <v>116</v>
      </c>
      <c r="D10" s="67"/>
      <c r="E10" s="67"/>
      <c r="F10" s="67"/>
      <c r="G10" s="67"/>
      <c r="H10" s="61" t="s">
        <v>112</v>
      </c>
    </row>
    <row r="11" spans="1:8" ht="25.5">
      <c r="A11" s="68"/>
      <c r="B11" s="69"/>
      <c r="C11" s="70" t="s">
        <v>114</v>
      </c>
      <c r="D11" s="70"/>
      <c r="E11" s="70"/>
      <c r="F11" s="70"/>
      <c r="G11" s="57" t="s">
        <v>115</v>
      </c>
      <c r="H11" s="68"/>
    </row>
    <row r="12" spans="1:8" ht="12.75">
      <c r="A12" s="65"/>
      <c r="B12" s="62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5"/>
    </row>
    <row r="13" spans="1:8" ht="15" customHeight="1">
      <c r="A13" s="1">
        <v>143</v>
      </c>
      <c r="B13" s="2" t="s">
        <v>84</v>
      </c>
      <c r="C13" s="8"/>
      <c r="D13" s="8"/>
      <c r="E13" s="8"/>
      <c r="F13" s="8"/>
      <c r="G13" s="8"/>
      <c r="H13" s="3">
        <f>SUM(C13:G13)</f>
        <v>0</v>
      </c>
    </row>
    <row r="14" spans="1:8" ht="15" customHeight="1">
      <c r="A14" s="1">
        <v>144</v>
      </c>
      <c r="B14" s="2" t="s">
        <v>85</v>
      </c>
      <c r="C14" s="8"/>
      <c r="D14" s="8"/>
      <c r="E14" s="8"/>
      <c r="F14" s="8"/>
      <c r="G14" s="8"/>
      <c r="H14" s="3">
        <f>SUM(C14:G14)</f>
        <v>0</v>
      </c>
    </row>
    <row r="15" spans="1:8" ht="15" customHeight="1">
      <c r="A15" s="1">
        <v>145</v>
      </c>
      <c r="B15" s="2" t="s">
        <v>86</v>
      </c>
      <c r="C15" s="8"/>
      <c r="D15" s="8"/>
      <c r="E15" s="8"/>
      <c r="F15" s="8"/>
      <c r="G15" s="8"/>
      <c r="H15" s="3">
        <f>SUM(C15:G15)</f>
        <v>0</v>
      </c>
    </row>
    <row r="16" spans="1:8" ht="15" customHeight="1">
      <c r="A16" s="1">
        <v>146</v>
      </c>
      <c r="B16" s="2" t="s">
        <v>87</v>
      </c>
      <c r="C16" s="8"/>
      <c r="D16" s="8"/>
      <c r="E16" s="8"/>
      <c r="F16" s="8"/>
      <c r="G16" s="8"/>
      <c r="H16" s="3">
        <f>SUM(C16:G16)</f>
        <v>0</v>
      </c>
    </row>
    <row r="17" spans="1:8" ht="19.5" customHeight="1">
      <c r="A17" s="63" t="s">
        <v>7</v>
      </c>
      <c r="B17" s="64"/>
      <c r="C17" s="56">
        <f aca="true" t="shared" si="0" ref="C17:H17">SUM(C13:C16)</f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</row>
    <row r="18" ht="12.75">
      <c r="A18" s="6" t="s">
        <v>122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Usuario</cp:lastModifiedBy>
  <cp:lastPrinted>2019-03-19T17:57:16Z</cp:lastPrinted>
  <dcterms:created xsi:type="dcterms:W3CDTF">2006-10-30T15:43:34Z</dcterms:created>
  <dcterms:modified xsi:type="dcterms:W3CDTF">2020-05-12T02:51:42Z</dcterms:modified>
  <cp:category/>
  <cp:version/>
  <cp:contentType/>
  <cp:contentStatus/>
</cp:coreProperties>
</file>