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<sst xmlns="http://schemas.openxmlformats.org/spreadsheetml/2006/main" count="526" uniqueCount="129">
  <si>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</si>
  <si>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</si>
  <si>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</si>
  <si>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</si>
  <si>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</si>
  <si>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</si>
  <si>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</si>
  <si>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</si>
  <si>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</si>
  <si>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</si>
  <si>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</si>
  <si>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</si>
  <si>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</si>
  <si>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</si>
  <si>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</si>
  <si>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</si>
  <si>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</si>
  <si>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</si>
  <si>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</si>
  <si>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</si>
  <si>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</si>
  <si>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</si>
  <si>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</si>
  <si>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</si>
  <si>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</si>
  <si>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</si>
  <si>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</si>
  <si>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</si>
  <si>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</si>
  <si>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</si>
  <si>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</si>
  <si>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</si>
  <si>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</si>
  <si>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</si>
  <si>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</si>
  <si>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</si>
  <si>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</si>
  <si>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</si>
  <si>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</si>
  <si>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</si>
  <si>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</si>
  <si>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</si>
  <si>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</si>
  <si>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</si>
  <si>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</si>
  <si>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</si>
  <si>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</si>
  <si>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</si>
  <si>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</si>
  <si>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</si>
  <si>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</si>
  <si>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</si>
  <si>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</si>
  <si>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</si>
  <si>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</si>
  <si>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</si>
  <si>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</si>
  <si>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</si>
  <si>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</si>
  <si>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</si>
  <si>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</si>
  <si>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</si>
  <si>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</si>
  <si>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</si>
  <si>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</si>
  <si>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</si>
  <si>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</si>
  <si>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</si>
  <si>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</si>
  <si>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</si>
  <si>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</si>
  <si>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</si>
  <si>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</si>
  <si>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</si>
  <si>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</si>
  <si>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</si>
  <si>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</si>
  <si>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</si>
  <si>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</si>
  <si>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</si>
  <si>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</si>
  <si>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</si>
  <si>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</si>
  <si>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</si>
  <si>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</si>
  <si>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</si>
  <si>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</si>
  <si>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</si>
  <si>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</si>
  <si>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</si>
  <si>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</si>
  <si>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</si>
  <si>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</si>
  <si>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</si>
  <si>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</si>
  <si>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</si>
  <si>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</si>
  <si>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</si>
  <si>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</si>
  <si>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</si>
  <si>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</si>
  <si>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</si>
  <si>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</si>
  <si>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</si>
  <si>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</si>
  <si>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</si>
  <si>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</si>
  <si>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</si>
  <si>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</si>
  <si>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</si>
  <si>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</si>
  <si>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</si>
  <si>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</si>
  <si>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</si>
  <si>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</si>
  <si>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</si>
  <si>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</si>
  <si>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</si>
  <si>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</si>
  <si>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</si>
  <si>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</si>
  <si>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 xml:space="preserve">INSTITUTO NACIONAL DE SALUD MENTAL </t>
  </si>
  <si>
    <t xml:space="preserve">INSTITUTO NACIONAL DE CIENCIAS NEUROLOGICAS </t>
  </si>
  <si>
    <t>PRESPUESTO INSTITUCIONAL MODIFICADO AÑO FISCAL 2021 - MES DE NOVIEMBRE</t>
  </si>
  <si>
    <t>Fuente: SIAF, Consulta Amigable y Base de Datos al 30 de Noviembre del 2021</t>
  </si>
  <si>
    <t>INSTITUTO NACIONAL DE SALUD MENTAL</t>
  </si>
  <si>
    <t>INSTITUTO NACIONAL DE CIENCIAS NEUROLOGICAS</t>
  </si>
  <si>
    <t>149</t>
  </si>
  <si>
    <t>PROGRAMA DE CREACIÓN DE REDES INTEGRADAS EN SALUD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</si>
</sst>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  <numFmt numFmtId="209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9"/>
      <color indexed="63"/>
      <name val="Calibri"/>
      <family val="0"/>
    </font>
    <font>
      <sz val="7.55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197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00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37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4153095"/>
        <c:axId val="37377856"/>
      </c:bar3DChart>
      <c:catAx>
        <c:axId val="415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"/>
          <c:y val="0.478"/>
          <c:w val="0.0355"/>
          <c:h val="0.2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8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856385"/>
        <c:axId val="7707466"/>
      </c:bar3D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5"/>
          <c:y val="0.4375"/>
          <c:w val="0.0275"/>
          <c:h val="0.2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4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2258331"/>
        <c:axId val="20324980"/>
      </c:bar3DChart>
      <c:catAx>
        <c:axId val="225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45925"/>
          <c:w val="0.0297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095"/>
          <c:w val="0.930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ROOC'!$C$65:$H$65</c:f>
              <c:strCache/>
            </c:strRef>
          </c:cat>
          <c:val>
            <c:numRef>
              <c:f>'PTO ROOC'!$C$66:$H$66</c:f>
              <c:numCache/>
            </c:numRef>
          </c:val>
          <c:shape val="box"/>
        </c:ser>
        <c:shape val="box"/>
        <c:axId val="48707093"/>
        <c:axId val="35710654"/>
      </c:bar3D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707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43075"/>
          <c:w val="0.0395"/>
          <c:h val="0.3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8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DONA'!$B$60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DONA'!$C$59:$H$59</c:f>
              <c:strCache/>
            </c:strRef>
          </c:cat>
          <c:val>
            <c:numRef>
              <c:f>'PTO DONA'!$C$60:$H$60</c:f>
              <c:numCache/>
            </c:numRef>
          </c:val>
          <c:shape val="box"/>
        </c:ser>
        <c:shape val="box"/>
        <c:axId val="52960431"/>
        <c:axId val="6881832"/>
      </c:bar3DChart>
      <c:catAx>
        <c:axId val="529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0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75"/>
          <c:y val="0.45825"/>
          <c:w val="0.03325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247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61936489"/>
        <c:axId val="20557490"/>
      </c:bar3DChart>
      <c:cat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57490"/>
        <c:crosses val="autoZero"/>
        <c:auto val="1"/>
        <c:lblOffset val="100"/>
        <c:tickLblSkip val="1"/>
        <c:noMultiLvlLbl val="0"/>
      </c:catAx>
      <c:valAx>
        <c:axId val="20557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36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44375"/>
          <c:w val="0.0452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152400</xdr:rowOff>
    </xdr:from>
    <xdr:to>
      <xdr:col>9</xdr:col>
      <xdr:colOff>771525</xdr:colOff>
      <xdr:row>82</xdr:row>
      <xdr:rowOff>142875</xdr:rowOff>
    </xdr:to>
    <xdr:graphicFrame>
      <xdr:nvGraphicFramePr>
        <xdr:cNvPr id="1" name="1 Gráfico"/>
        <xdr:cNvGraphicFramePr/>
      </xdr:nvGraphicFramePr>
      <xdr:xfrm>
        <a:off x="38100" y="10487025"/>
        <a:ext cx="115538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56</xdr:row>
      <xdr:rowOff>142875</xdr:rowOff>
    </xdr:from>
    <xdr:to>
      <xdr:col>9</xdr:col>
      <xdr:colOff>0</xdr:colOff>
      <xdr:row>79</xdr:row>
      <xdr:rowOff>152400</xdr:rowOff>
    </xdr:to>
    <xdr:graphicFrame>
      <xdr:nvGraphicFramePr>
        <xdr:cNvPr id="5" name="Gráfico 2"/>
        <xdr:cNvGraphicFramePr/>
      </xdr:nvGraphicFramePr>
      <xdr:xfrm>
        <a:off x="66675" y="10553700"/>
        <a:ext cx="94869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133350</xdr:rowOff>
    </xdr:from>
    <xdr:to>
      <xdr:col>8</xdr:col>
      <xdr:colOff>676275</xdr:colOff>
      <xdr:row>82</xdr:row>
      <xdr:rowOff>104775</xdr:rowOff>
    </xdr:to>
    <xdr:graphicFrame>
      <xdr:nvGraphicFramePr>
        <xdr:cNvPr id="1" name="2 Gráfico"/>
        <xdr:cNvGraphicFramePr/>
      </xdr:nvGraphicFramePr>
      <xdr:xfrm>
        <a:off x="47625" y="105441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1711926948</v>
      </c>
      <c r="D12" s="35">
        <v>72497217</v>
      </c>
      <c r="E12" s="35">
        <v>388882896</v>
      </c>
      <c r="F12" s="35">
        <v>9016404</v>
      </c>
      <c r="G12" s="35">
        <v>0</v>
      </c>
      <c r="H12" s="36">
        <f>SUM(C12:G12)</f>
        <v>2182323465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125</v>
      </c>
      <c r="C13" s="37">
        <v>39601814</v>
      </c>
      <c r="D13" s="37">
        <v>2589701</v>
      </c>
      <c r="E13" s="37">
        <v>3061887</v>
      </c>
      <c r="F13" s="37">
        <v>8403099</v>
      </c>
      <c r="G13" s="37">
        <v>0</v>
      </c>
      <c r="H13" s="38">
        <f aca="true" t="shared" si="0" ref="H13:H45">SUM(C13:G13)</f>
        <v>53656501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126</v>
      </c>
      <c r="C14" s="37">
        <v>62767205</v>
      </c>
      <c r="D14" s="37">
        <v>4371414</v>
      </c>
      <c r="E14" s="37">
        <v>4945343</v>
      </c>
      <c r="F14" s="37">
        <v>10927206</v>
      </c>
      <c r="G14" s="37">
        <v>0</v>
      </c>
      <c r="H14" s="38">
        <f t="shared" si="0"/>
        <v>83011168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36785922</v>
      </c>
      <c r="D15" s="37">
        <v>4815299</v>
      </c>
      <c r="E15" s="37">
        <v>0</v>
      </c>
      <c r="F15" s="37">
        <v>11048549</v>
      </c>
      <c r="G15" s="37">
        <v>0</v>
      </c>
      <c r="H15" s="38">
        <f t="shared" si="0"/>
        <v>52649770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45736225</v>
      </c>
      <c r="D16" s="37">
        <v>4100246</v>
      </c>
      <c r="E16" s="37">
        <v>2600850</v>
      </c>
      <c r="F16" s="37">
        <v>2116978</v>
      </c>
      <c r="G16" s="37">
        <v>0</v>
      </c>
      <c r="H16" s="38">
        <f t="shared" si="0"/>
        <v>54554299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197211641</v>
      </c>
      <c r="D17" s="37">
        <v>11823280</v>
      </c>
      <c r="E17" s="37">
        <v>9120892</v>
      </c>
      <c r="F17" s="37">
        <v>35768726</v>
      </c>
      <c r="G17" s="37">
        <v>0</v>
      </c>
      <c r="H17" s="38">
        <f t="shared" si="0"/>
        <v>253924539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144112333</v>
      </c>
      <c r="D18" s="37">
        <v>3539866</v>
      </c>
      <c r="E18" s="37">
        <v>15700619</v>
      </c>
      <c r="F18" s="37">
        <v>28580514</v>
      </c>
      <c r="G18" s="37">
        <v>0</v>
      </c>
      <c r="H18" s="38">
        <f t="shared" si="0"/>
        <v>191933332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195587291</v>
      </c>
      <c r="D19" s="37">
        <v>6932011</v>
      </c>
      <c r="E19" s="37">
        <v>32963520</v>
      </c>
      <c r="F19" s="37">
        <v>37211835</v>
      </c>
      <c r="G19" s="37">
        <v>0</v>
      </c>
      <c r="H19" s="38">
        <f t="shared" si="0"/>
        <v>272694657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44725346</v>
      </c>
      <c r="D20" s="37">
        <v>3665192</v>
      </c>
      <c r="E20" s="37">
        <v>3313881</v>
      </c>
      <c r="F20" s="37">
        <v>7172353</v>
      </c>
      <c r="G20" s="37">
        <v>0</v>
      </c>
      <c r="H20" s="38">
        <f t="shared" si="0"/>
        <v>58876772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95958228</v>
      </c>
      <c r="D21" s="37">
        <v>4610133</v>
      </c>
      <c r="E21" s="37">
        <v>13453922</v>
      </c>
      <c r="F21" s="37">
        <v>7875252</v>
      </c>
      <c r="G21" s="37">
        <v>0</v>
      </c>
      <c r="H21" s="38">
        <f t="shared" si="0"/>
        <v>121897535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189266336</v>
      </c>
      <c r="D22" s="37">
        <v>8175598</v>
      </c>
      <c r="E22" s="37">
        <v>24869295</v>
      </c>
      <c r="F22" s="37">
        <v>40594841</v>
      </c>
      <c r="G22" s="37">
        <v>0</v>
      </c>
      <c r="H22" s="38">
        <f t="shared" si="0"/>
        <v>262906070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161715907</v>
      </c>
      <c r="D23" s="37">
        <v>4760049</v>
      </c>
      <c r="E23" s="37">
        <v>17399652</v>
      </c>
      <c r="F23" s="37">
        <v>39139300</v>
      </c>
      <c r="G23" s="37">
        <v>0</v>
      </c>
      <c r="H23" s="38">
        <f t="shared" si="0"/>
        <v>223014908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248598047</v>
      </c>
      <c r="D24" s="37">
        <v>11618996</v>
      </c>
      <c r="E24" s="37">
        <v>38827014</v>
      </c>
      <c r="F24" s="37">
        <v>40484500</v>
      </c>
      <c r="G24" s="37">
        <v>0</v>
      </c>
      <c r="H24" s="38">
        <f t="shared" si="0"/>
        <v>339528557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221886851</v>
      </c>
      <c r="D25" s="37">
        <v>6698066</v>
      </c>
      <c r="E25" s="37">
        <v>36378813</v>
      </c>
      <c r="F25" s="37">
        <v>38020217</v>
      </c>
      <c r="G25" s="37">
        <v>0</v>
      </c>
      <c r="H25" s="38">
        <f t="shared" si="0"/>
        <v>302983947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115450614</v>
      </c>
      <c r="D26" s="37">
        <v>3749719</v>
      </c>
      <c r="E26" s="37">
        <v>16298735</v>
      </c>
      <c r="F26" s="37">
        <v>11160319</v>
      </c>
      <c r="G26" s="37">
        <v>0</v>
      </c>
      <c r="H26" s="38">
        <f t="shared" si="0"/>
        <v>146659387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76604418</v>
      </c>
      <c r="D27" s="37">
        <v>7131926</v>
      </c>
      <c r="E27" s="37">
        <v>10722163</v>
      </c>
      <c r="F27" s="37">
        <v>8261685</v>
      </c>
      <c r="G27" s="37">
        <v>0</v>
      </c>
      <c r="H27" s="38">
        <f t="shared" si="0"/>
        <v>102720192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49477947</v>
      </c>
      <c r="D28" s="37">
        <v>1146489</v>
      </c>
      <c r="E28" s="37">
        <v>4190396</v>
      </c>
      <c r="F28" s="37">
        <v>5051698</v>
      </c>
      <c r="G28" s="37">
        <v>0</v>
      </c>
      <c r="H28" s="38">
        <f t="shared" si="0"/>
        <v>59866530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58854683</v>
      </c>
      <c r="D29" s="37">
        <v>3006151</v>
      </c>
      <c r="E29" s="37">
        <v>1594236</v>
      </c>
      <c r="F29" s="37">
        <v>7322736</v>
      </c>
      <c r="G29" s="37">
        <v>0</v>
      </c>
      <c r="H29" s="38">
        <f t="shared" si="0"/>
        <v>70777806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114947394</v>
      </c>
      <c r="D30" s="37">
        <v>4805890</v>
      </c>
      <c r="E30" s="37">
        <v>9100229</v>
      </c>
      <c r="F30" s="37">
        <v>16545955</v>
      </c>
      <c r="G30" s="37">
        <v>0</v>
      </c>
      <c r="H30" s="38">
        <f t="shared" si="0"/>
        <v>145399468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62988146</v>
      </c>
      <c r="D31" s="37">
        <v>4749957</v>
      </c>
      <c r="E31" s="37">
        <v>15067166</v>
      </c>
      <c r="F31" s="37">
        <v>15872018</v>
      </c>
      <c r="G31" s="37">
        <v>0</v>
      </c>
      <c r="H31" s="38">
        <f t="shared" si="0"/>
        <v>98677287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41491674</v>
      </c>
      <c r="D32" s="37">
        <v>2788203</v>
      </c>
      <c r="E32" s="37">
        <v>5208155</v>
      </c>
      <c r="F32" s="37">
        <v>4935862</v>
      </c>
      <c r="G32" s="37">
        <v>0</v>
      </c>
      <c r="H32" s="38">
        <f t="shared" si="0"/>
        <v>54423894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84532162</v>
      </c>
      <c r="D33" s="37">
        <v>2847938</v>
      </c>
      <c r="E33" s="37">
        <v>16470458</v>
      </c>
      <c r="F33" s="37">
        <v>13680443</v>
      </c>
      <c r="G33" s="37">
        <v>0</v>
      </c>
      <c r="H33" s="38">
        <f t="shared" si="0"/>
        <v>117531001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65831311</v>
      </c>
      <c r="D34" s="37">
        <v>5087417</v>
      </c>
      <c r="E34" s="37">
        <v>5616627</v>
      </c>
      <c r="F34" s="37">
        <v>6271527</v>
      </c>
      <c r="G34" s="37">
        <v>0</v>
      </c>
      <c r="H34" s="38">
        <f t="shared" si="0"/>
        <v>82806882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1929150095</v>
      </c>
      <c r="D35" s="37">
        <v>13624354</v>
      </c>
      <c r="E35" s="37">
        <v>4352753351</v>
      </c>
      <c r="F35" s="37">
        <v>957281</v>
      </c>
      <c r="G35" s="37">
        <v>0</v>
      </c>
      <c r="H35" s="38">
        <f t="shared" si="0"/>
        <v>6296485081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199647391</v>
      </c>
      <c r="D36" s="37">
        <v>3805592</v>
      </c>
      <c r="E36" s="37">
        <v>584191011</v>
      </c>
      <c r="F36" s="37">
        <v>28213066</v>
      </c>
      <c r="G36" s="37">
        <v>0</v>
      </c>
      <c r="H36" s="38">
        <f t="shared" si="0"/>
        <v>815857060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133856003</v>
      </c>
      <c r="D37" s="37">
        <v>8002466</v>
      </c>
      <c r="E37" s="37">
        <v>20052347</v>
      </c>
      <c r="F37" s="37">
        <v>86120802</v>
      </c>
      <c r="G37" s="37">
        <v>0</v>
      </c>
      <c r="H37" s="38">
        <f t="shared" si="0"/>
        <v>248031618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40278163</v>
      </c>
      <c r="D38" s="37">
        <v>696132</v>
      </c>
      <c r="E38" s="37">
        <v>9300637</v>
      </c>
      <c r="F38" s="37">
        <v>5377521</v>
      </c>
      <c r="G38" s="37">
        <v>0</v>
      </c>
      <c r="H38" s="38">
        <f t="shared" si="0"/>
        <v>55652453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140316109</v>
      </c>
      <c r="D39" s="37">
        <v>5203617</v>
      </c>
      <c r="E39" s="37">
        <v>63667361</v>
      </c>
      <c r="F39" s="37">
        <v>33919830</v>
      </c>
      <c r="G39" s="37">
        <v>0</v>
      </c>
      <c r="H39" s="38">
        <f t="shared" si="0"/>
        <v>243106917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255323892</v>
      </c>
      <c r="D40" s="37">
        <v>10417884</v>
      </c>
      <c r="E40" s="37">
        <v>52189163</v>
      </c>
      <c r="F40" s="37">
        <v>44140865</v>
      </c>
      <c r="G40" s="37">
        <v>1781348</v>
      </c>
      <c r="H40" s="38">
        <f t="shared" si="0"/>
        <v>363853152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323707877</v>
      </c>
      <c r="D41" s="37">
        <v>7630600</v>
      </c>
      <c r="E41" s="37">
        <v>62088308</v>
      </c>
      <c r="F41" s="37">
        <v>41712049</v>
      </c>
      <c r="G41" s="37">
        <v>1597820</v>
      </c>
      <c r="H41" s="38">
        <f t="shared" si="0"/>
        <v>436736654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322612080</v>
      </c>
      <c r="D42" s="37">
        <v>10576219</v>
      </c>
      <c r="E42" s="37">
        <v>45639024</v>
      </c>
      <c r="F42" s="37">
        <v>34288469</v>
      </c>
      <c r="G42" s="37">
        <v>1105183</v>
      </c>
      <c r="H42" s="38">
        <f t="shared" si="0"/>
        <v>414220975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163043757</v>
      </c>
      <c r="D43" s="59">
        <v>9009184</v>
      </c>
      <c r="E43" s="59">
        <v>18163163</v>
      </c>
      <c r="F43" s="59">
        <v>27686323</v>
      </c>
      <c r="G43" s="59">
        <v>923551</v>
      </c>
      <c r="H43" s="38">
        <f t="shared" si="0"/>
        <v>218825978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92092560</v>
      </c>
      <c r="D44" s="59">
        <v>38549</v>
      </c>
      <c r="E44" s="59">
        <v>61414867</v>
      </c>
      <c r="F44" s="59">
        <v>14481118</v>
      </c>
      <c r="G44" s="59">
        <v>0</v>
      </c>
      <c r="H44" s="60">
        <f t="shared" si="0"/>
        <v>168027094</v>
      </c>
      <c r="I44" s="9"/>
      <c r="J44" s="5"/>
      <c r="K44" s="5"/>
      <c r="L44" s="4"/>
      <c r="M44" s="5"/>
    </row>
    <row r="45" spans="1:13" ht="15" customHeight="1">
      <c r="A45" s="47" t="s">
        <v>127</v>
      </c>
      <c r="B45" s="32" t="s">
        <v>128</v>
      </c>
      <c r="C45" s="39">
        <v>0</v>
      </c>
      <c r="D45" s="39">
        <v>0</v>
      </c>
      <c r="E45" s="39">
        <v>130155687</v>
      </c>
      <c r="F45" s="39">
        <v>0</v>
      </c>
      <c r="G45" s="39">
        <v>0</v>
      </c>
      <c r="H45" s="40">
        <f t="shared" si="0"/>
        <v>130155687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4">
        <f aca="true" t="shared" si="1" ref="C46:H46">SUM(C12:C45)</f>
        <v>7666086370</v>
      </c>
      <c r="D46" s="44">
        <f t="shared" si="1"/>
        <v>254515355</v>
      </c>
      <c r="E46" s="44">
        <f t="shared" si="1"/>
        <v>6075401668</v>
      </c>
      <c r="F46" s="44">
        <f t="shared" si="1"/>
        <v>722359341</v>
      </c>
      <c r="G46" s="44">
        <f t="shared" si="1"/>
        <v>5407902</v>
      </c>
      <c r="H46" s="44">
        <f t="shared" si="1"/>
        <v>14723770636</v>
      </c>
      <c r="I46" s="9"/>
      <c r="J46" s="4"/>
      <c r="K46" s="4"/>
      <c r="L46" s="4"/>
      <c r="M46" s="4"/>
    </row>
    <row r="47" spans="1:9" ht="12.75">
      <c r="A47" s="6" t="s">
        <v>124</v>
      </c>
      <c r="C47" s="17"/>
      <c r="D47" s="69"/>
      <c r="E47" s="69"/>
      <c r="F47" s="69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7666.08637</v>
      </c>
      <c r="D60" s="48">
        <f>D46/$A$55</f>
        <v>254.515355</v>
      </c>
      <c r="E60" s="48">
        <f>E46/$A$55</f>
        <v>6075.401668</v>
      </c>
      <c r="F60" s="48">
        <f>F46/$A$55</f>
        <v>722.359341</v>
      </c>
      <c r="G60" s="48">
        <f>G46/$A$55</f>
        <v>5.407902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5" width="12.00390625" style="12" bestFit="1" customWidth="1"/>
    <col min="6" max="6" width="11.421875" style="12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00390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123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843532284</v>
      </c>
      <c r="D13" s="33">
        <v>30271343</v>
      </c>
      <c r="E13" s="33">
        <v>613926303</v>
      </c>
      <c r="F13" s="33">
        <v>12592433</v>
      </c>
      <c r="G13" s="33">
        <v>14973508</v>
      </c>
      <c r="H13" s="33">
        <v>0</v>
      </c>
      <c r="I13" s="33">
        <v>196631077</v>
      </c>
      <c r="J13" s="34">
        <f>SUM(C13:I13)</f>
        <v>1711926948</v>
      </c>
      <c r="K13" s="9"/>
    </row>
    <row r="14" spans="1:11" ht="15" customHeight="1">
      <c r="A14" s="1" t="s">
        <v>26</v>
      </c>
      <c r="B14" s="2" t="s">
        <v>121</v>
      </c>
      <c r="C14" s="33">
        <v>26660285</v>
      </c>
      <c r="D14" s="33">
        <v>1289221</v>
      </c>
      <c r="E14" s="33">
        <v>11374619</v>
      </c>
      <c r="F14" s="33">
        <v>0</v>
      </c>
      <c r="G14" s="33">
        <v>55119</v>
      </c>
      <c r="H14" s="33">
        <v>0</v>
      </c>
      <c r="I14" s="33">
        <v>222570</v>
      </c>
      <c r="J14" s="34">
        <f aca="true" t="shared" si="0" ref="J14:J45">SUM(C14:I14)</f>
        <v>39601814</v>
      </c>
      <c r="K14" s="9"/>
    </row>
    <row r="15" spans="1:11" ht="15" customHeight="1">
      <c r="A15" s="1" t="s">
        <v>27</v>
      </c>
      <c r="B15" s="2" t="s">
        <v>122</v>
      </c>
      <c r="C15" s="33">
        <v>32251487</v>
      </c>
      <c r="D15" s="33">
        <v>2656740</v>
      </c>
      <c r="E15" s="33">
        <v>27709720</v>
      </c>
      <c r="F15" s="33">
        <v>0</v>
      </c>
      <c r="G15" s="33">
        <v>90415</v>
      </c>
      <c r="H15" s="33">
        <v>0</v>
      </c>
      <c r="I15" s="33">
        <v>58843</v>
      </c>
      <c r="J15" s="34">
        <f t="shared" si="0"/>
        <v>62767205</v>
      </c>
      <c r="K15" s="9"/>
    </row>
    <row r="16" spans="1:11" ht="15" customHeight="1">
      <c r="A16" s="1" t="s">
        <v>28</v>
      </c>
      <c r="B16" s="2" t="s">
        <v>57</v>
      </c>
      <c r="C16" s="33">
        <v>17389718</v>
      </c>
      <c r="D16" s="33">
        <v>770783</v>
      </c>
      <c r="E16" s="33">
        <v>18490101</v>
      </c>
      <c r="F16" s="33">
        <v>0</v>
      </c>
      <c r="G16" s="33">
        <v>80661</v>
      </c>
      <c r="H16" s="33">
        <v>0</v>
      </c>
      <c r="I16" s="33">
        <v>54659</v>
      </c>
      <c r="J16" s="34">
        <f t="shared" si="0"/>
        <v>36785922</v>
      </c>
      <c r="K16" s="9"/>
    </row>
    <row r="17" spans="1:11" ht="15" customHeight="1">
      <c r="A17" s="1" t="s">
        <v>29</v>
      </c>
      <c r="B17" s="2" t="s">
        <v>58</v>
      </c>
      <c r="C17" s="33">
        <v>21815218</v>
      </c>
      <c r="D17" s="33">
        <v>1695615</v>
      </c>
      <c r="E17" s="33">
        <v>21961524</v>
      </c>
      <c r="F17" s="33">
        <v>0</v>
      </c>
      <c r="G17" s="33">
        <v>0</v>
      </c>
      <c r="H17" s="33">
        <v>0</v>
      </c>
      <c r="I17" s="33">
        <v>263868</v>
      </c>
      <c r="J17" s="34">
        <f t="shared" si="0"/>
        <v>45736225</v>
      </c>
      <c r="K17" s="9"/>
    </row>
    <row r="18" spans="1:11" ht="15" customHeight="1">
      <c r="A18" s="1" t="s">
        <v>30</v>
      </c>
      <c r="B18" s="2" t="s">
        <v>59</v>
      </c>
      <c r="C18" s="33">
        <v>125603133</v>
      </c>
      <c r="D18" s="33">
        <v>14648242</v>
      </c>
      <c r="E18" s="33">
        <v>56531759</v>
      </c>
      <c r="F18" s="33">
        <v>0</v>
      </c>
      <c r="G18" s="33">
        <v>371087</v>
      </c>
      <c r="H18" s="33">
        <v>0</v>
      </c>
      <c r="I18" s="33">
        <v>57420</v>
      </c>
      <c r="J18" s="34">
        <f t="shared" si="0"/>
        <v>197211641</v>
      </c>
      <c r="K18" s="9"/>
    </row>
    <row r="19" spans="1:11" ht="15" customHeight="1">
      <c r="A19" s="1" t="s">
        <v>31</v>
      </c>
      <c r="B19" s="2" t="s">
        <v>60</v>
      </c>
      <c r="C19" s="33">
        <v>89272475</v>
      </c>
      <c r="D19" s="33">
        <v>10674036</v>
      </c>
      <c r="E19" s="33">
        <v>43880267</v>
      </c>
      <c r="F19" s="33">
        <v>0</v>
      </c>
      <c r="G19" s="33">
        <v>171076</v>
      </c>
      <c r="H19" s="33">
        <v>0</v>
      </c>
      <c r="I19" s="33">
        <v>114479</v>
      </c>
      <c r="J19" s="34">
        <f t="shared" si="0"/>
        <v>144112333</v>
      </c>
      <c r="K19" s="9"/>
    </row>
    <row r="20" spans="1:11" ht="15" customHeight="1">
      <c r="A20" s="1" t="s">
        <v>32</v>
      </c>
      <c r="B20" s="2" t="s">
        <v>61</v>
      </c>
      <c r="C20" s="33">
        <v>97695441</v>
      </c>
      <c r="D20" s="33">
        <v>9928908</v>
      </c>
      <c r="E20" s="33">
        <v>87653874</v>
      </c>
      <c r="F20" s="33">
        <v>0</v>
      </c>
      <c r="G20" s="33">
        <v>124017</v>
      </c>
      <c r="H20" s="33">
        <v>0</v>
      </c>
      <c r="I20" s="33">
        <v>185051</v>
      </c>
      <c r="J20" s="34">
        <f t="shared" si="0"/>
        <v>195587291</v>
      </c>
      <c r="K20" s="9"/>
    </row>
    <row r="21" spans="1:11" ht="15" customHeight="1">
      <c r="A21" s="1" t="s">
        <v>33</v>
      </c>
      <c r="B21" s="2" t="s">
        <v>62</v>
      </c>
      <c r="C21" s="33">
        <v>26317322</v>
      </c>
      <c r="D21" s="33">
        <v>2397986</v>
      </c>
      <c r="E21" s="33">
        <v>15973199</v>
      </c>
      <c r="F21" s="33">
        <v>0</v>
      </c>
      <c r="G21" s="33">
        <v>30000</v>
      </c>
      <c r="H21" s="33">
        <v>0</v>
      </c>
      <c r="I21" s="33">
        <v>6839</v>
      </c>
      <c r="J21" s="34">
        <f t="shared" si="0"/>
        <v>44725346</v>
      </c>
      <c r="K21" s="9"/>
    </row>
    <row r="22" spans="1:11" ht="15" customHeight="1">
      <c r="A22" s="1" t="s">
        <v>34</v>
      </c>
      <c r="B22" s="2" t="s">
        <v>63</v>
      </c>
      <c r="C22" s="33">
        <v>61101373</v>
      </c>
      <c r="D22" s="33">
        <v>5868662</v>
      </c>
      <c r="E22" s="33">
        <v>28915933</v>
      </c>
      <c r="F22" s="33">
        <v>0</v>
      </c>
      <c r="G22" s="33">
        <v>72260</v>
      </c>
      <c r="H22" s="33">
        <v>0</v>
      </c>
      <c r="I22" s="33">
        <v>0</v>
      </c>
      <c r="J22" s="34">
        <f t="shared" si="0"/>
        <v>95958228</v>
      </c>
      <c r="K22" s="9"/>
    </row>
    <row r="23" spans="1:11" ht="15" customHeight="1">
      <c r="A23" s="1" t="s">
        <v>35</v>
      </c>
      <c r="B23" s="2" t="s">
        <v>64</v>
      </c>
      <c r="C23" s="33">
        <v>98515941</v>
      </c>
      <c r="D23" s="33">
        <v>9588045</v>
      </c>
      <c r="E23" s="33">
        <v>80794784</v>
      </c>
      <c r="F23" s="33">
        <v>0</v>
      </c>
      <c r="G23" s="33">
        <v>65529</v>
      </c>
      <c r="H23" s="33">
        <v>0</v>
      </c>
      <c r="I23" s="33">
        <v>302037</v>
      </c>
      <c r="J23" s="34">
        <f t="shared" si="0"/>
        <v>189266336</v>
      </c>
      <c r="K23" s="9"/>
    </row>
    <row r="24" spans="1:11" ht="15" customHeight="1">
      <c r="A24" s="1" t="s">
        <v>36</v>
      </c>
      <c r="B24" s="2" t="s">
        <v>65</v>
      </c>
      <c r="C24" s="33">
        <v>97248578</v>
      </c>
      <c r="D24" s="33">
        <v>4985557</v>
      </c>
      <c r="E24" s="33">
        <v>58861134</v>
      </c>
      <c r="F24" s="33">
        <v>0</v>
      </c>
      <c r="G24" s="33">
        <v>63433</v>
      </c>
      <c r="H24" s="33">
        <v>0</v>
      </c>
      <c r="I24" s="33">
        <v>557205</v>
      </c>
      <c r="J24" s="34">
        <f t="shared" si="0"/>
        <v>161715907</v>
      </c>
      <c r="K24" s="9"/>
    </row>
    <row r="25" spans="1:11" ht="15" customHeight="1">
      <c r="A25" s="1" t="s">
        <v>37</v>
      </c>
      <c r="B25" s="2" t="s">
        <v>66</v>
      </c>
      <c r="C25" s="33">
        <v>148400912</v>
      </c>
      <c r="D25" s="33">
        <v>17503527</v>
      </c>
      <c r="E25" s="33">
        <v>82034261</v>
      </c>
      <c r="F25" s="33">
        <v>0</v>
      </c>
      <c r="G25" s="33">
        <v>167728</v>
      </c>
      <c r="H25" s="33">
        <v>0</v>
      </c>
      <c r="I25" s="33">
        <v>491619</v>
      </c>
      <c r="J25" s="34">
        <f t="shared" si="0"/>
        <v>248598047</v>
      </c>
      <c r="K25" s="9"/>
    </row>
    <row r="26" spans="1:11" ht="15" customHeight="1">
      <c r="A26" s="1" t="s">
        <v>38</v>
      </c>
      <c r="B26" s="2" t="s">
        <v>67</v>
      </c>
      <c r="C26" s="33">
        <v>120749307</v>
      </c>
      <c r="D26" s="33">
        <v>14682445</v>
      </c>
      <c r="E26" s="33">
        <v>82900411</v>
      </c>
      <c r="F26" s="33">
        <v>0</v>
      </c>
      <c r="G26" s="33">
        <v>219572</v>
      </c>
      <c r="H26" s="33">
        <v>0</v>
      </c>
      <c r="I26" s="33">
        <v>3335116</v>
      </c>
      <c r="J26" s="34">
        <f t="shared" si="0"/>
        <v>221886851</v>
      </c>
      <c r="K26" s="9"/>
    </row>
    <row r="27" spans="1:11" ht="15" customHeight="1">
      <c r="A27" s="1" t="s">
        <v>39</v>
      </c>
      <c r="B27" s="2" t="s">
        <v>68</v>
      </c>
      <c r="C27" s="33">
        <v>55749771</v>
      </c>
      <c r="D27" s="33">
        <v>10913803</v>
      </c>
      <c r="E27" s="33">
        <v>47164910</v>
      </c>
      <c r="F27" s="33">
        <v>0</v>
      </c>
      <c r="G27" s="33">
        <v>64471</v>
      </c>
      <c r="H27" s="33">
        <v>0</v>
      </c>
      <c r="I27" s="33">
        <v>1557659</v>
      </c>
      <c r="J27" s="34">
        <f t="shared" si="0"/>
        <v>115450614</v>
      </c>
      <c r="K27" s="9"/>
    </row>
    <row r="28" spans="1:11" ht="15" customHeight="1">
      <c r="A28" s="1" t="s">
        <v>40</v>
      </c>
      <c r="B28" s="2" t="s">
        <v>69</v>
      </c>
      <c r="C28" s="33">
        <v>43961067</v>
      </c>
      <c r="D28" s="33">
        <v>2722887</v>
      </c>
      <c r="E28" s="33">
        <v>29566014</v>
      </c>
      <c r="F28" s="33">
        <v>0</v>
      </c>
      <c r="G28" s="33">
        <v>26332</v>
      </c>
      <c r="H28" s="33">
        <v>0</v>
      </c>
      <c r="I28" s="33">
        <v>328118</v>
      </c>
      <c r="J28" s="34">
        <f t="shared" si="0"/>
        <v>76604418</v>
      </c>
      <c r="K28" s="9"/>
    </row>
    <row r="29" spans="1:11" ht="15" customHeight="1">
      <c r="A29" s="1" t="s">
        <v>41</v>
      </c>
      <c r="B29" s="2" t="s">
        <v>70</v>
      </c>
      <c r="C29" s="33">
        <v>29537911</v>
      </c>
      <c r="D29" s="33">
        <v>182996</v>
      </c>
      <c r="E29" s="33">
        <v>19549330</v>
      </c>
      <c r="F29" s="33">
        <v>0</v>
      </c>
      <c r="G29" s="33">
        <v>25005</v>
      </c>
      <c r="H29" s="33">
        <v>0</v>
      </c>
      <c r="I29" s="33">
        <v>182705</v>
      </c>
      <c r="J29" s="34">
        <f t="shared" si="0"/>
        <v>49477947</v>
      </c>
      <c r="K29" s="9"/>
    </row>
    <row r="30" spans="1:11" ht="15" customHeight="1">
      <c r="A30" s="1" t="s">
        <v>42</v>
      </c>
      <c r="B30" s="2" t="s">
        <v>71</v>
      </c>
      <c r="C30" s="33">
        <v>40528911</v>
      </c>
      <c r="D30" s="33">
        <v>4403489</v>
      </c>
      <c r="E30" s="33">
        <v>13493560</v>
      </c>
      <c r="F30" s="33">
        <v>0</v>
      </c>
      <c r="G30" s="33">
        <v>233694</v>
      </c>
      <c r="H30" s="33">
        <v>0</v>
      </c>
      <c r="I30" s="33">
        <v>195029</v>
      </c>
      <c r="J30" s="34">
        <f t="shared" si="0"/>
        <v>58854683</v>
      </c>
      <c r="K30" s="9"/>
    </row>
    <row r="31" spans="1:11" ht="15" customHeight="1">
      <c r="A31" s="1" t="s">
        <v>43</v>
      </c>
      <c r="B31" s="2" t="s">
        <v>72</v>
      </c>
      <c r="C31" s="33">
        <v>68303494</v>
      </c>
      <c r="D31" s="33">
        <v>7013762</v>
      </c>
      <c r="E31" s="33">
        <v>39243153</v>
      </c>
      <c r="F31" s="33">
        <v>0</v>
      </c>
      <c r="G31" s="33">
        <v>174123</v>
      </c>
      <c r="H31" s="33">
        <v>0</v>
      </c>
      <c r="I31" s="33">
        <v>212862</v>
      </c>
      <c r="J31" s="34">
        <f t="shared" si="0"/>
        <v>114947394</v>
      </c>
      <c r="K31" s="9"/>
    </row>
    <row r="32" spans="1:11" ht="15" customHeight="1">
      <c r="A32" s="1" t="s">
        <v>44</v>
      </c>
      <c r="B32" s="2" t="s">
        <v>73</v>
      </c>
      <c r="C32" s="33">
        <v>31155567</v>
      </c>
      <c r="D32" s="33">
        <v>933666</v>
      </c>
      <c r="E32" s="33">
        <v>30314546</v>
      </c>
      <c r="F32" s="33">
        <v>0</v>
      </c>
      <c r="G32" s="33">
        <v>6763</v>
      </c>
      <c r="H32" s="33">
        <v>0</v>
      </c>
      <c r="I32" s="33">
        <v>577604</v>
      </c>
      <c r="J32" s="34">
        <f t="shared" si="0"/>
        <v>62988146</v>
      </c>
      <c r="K32" s="9"/>
    </row>
    <row r="33" spans="1:11" ht="15" customHeight="1">
      <c r="A33" s="1" t="s">
        <v>45</v>
      </c>
      <c r="B33" s="2" t="s">
        <v>74</v>
      </c>
      <c r="C33" s="33">
        <v>17037996</v>
      </c>
      <c r="D33" s="33">
        <v>186570</v>
      </c>
      <c r="E33" s="33">
        <v>24054863</v>
      </c>
      <c r="F33" s="33">
        <v>0</v>
      </c>
      <c r="G33" s="33">
        <v>5158</v>
      </c>
      <c r="H33" s="33">
        <v>0</v>
      </c>
      <c r="I33" s="33">
        <v>207087</v>
      </c>
      <c r="J33" s="34">
        <f t="shared" si="0"/>
        <v>41491674</v>
      </c>
      <c r="K33" s="9"/>
    </row>
    <row r="34" spans="1:11" ht="15" customHeight="1">
      <c r="A34" s="1" t="s">
        <v>46</v>
      </c>
      <c r="B34" s="2" t="s">
        <v>75</v>
      </c>
      <c r="C34" s="33">
        <v>41606460</v>
      </c>
      <c r="D34" s="33">
        <v>263964</v>
      </c>
      <c r="E34" s="33">
        <v>42563146</v>
      </c>
      <c r="F34" s="33">
        <v>0</v>
      </c>
      <c r="G34" s="33">
        <v>1072</v>
      </c>
      <c r="H34" s="33">
        <v>0</v>
      </c>
      <c r="I34" s="33">
        <v>97520</v>
      </c>
      <c r="J34" s="34">
        <f t="shared" si="0"/>
        <v>84532162</v>
      </c>
      <c r="K34" s="9"/>
    </row>
    <row r="35" spans="1:11" ht="15" customHeight="1">
      <c r="A35" s="1" t="s">
        <v>47</v>
      </c>
      <c r="B35" s="2" t="s">
        <v>76</v>
      </c>
      <c r="C35" s="33">
        <v>39671306</v>
      </c>
      <c r="D35" s="33">
        <v>66283</v>
      </c>
      <c r="E35" s="33">
        <v>25956109</v>
      </c>
      <c r="F35" s="33">
        <v>0</v>
      </c>
      <c r="G35" s="33">
        <v>0</v>
      </c>
      <c r="H35" s="33">
        <v>0</v>
      </c>
      <c r="I35" s="33">
        <v>137613</v>
      </c>
      <c r="J35" s="34">
        <f t="shared" si="0"/>
        <v>65831311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1350911629</v>
      </c>
      <c r="F36" s="33">
        <v>389041838</v>
      </c>
      <c r="G36" s="33">
        <v>185136876</v>
      </c>
      <c r="H36" s="33">
        <v>0</v>
      </c>
      <c r="I36" s="33">
        <v>4059752</v>
      </c>
      <c r="J36" s="34">
        <f t="shared" si="0"/>
        <v>1929150095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183277279</v>
      </c>
      <c r="F37" s="33">
        <v>0</v>
      </c>
      <c r="G37" s="33">
        <v>1100</v>
      </c>
      <c r="H37" s="33">
        <v>0</v>
      </c>
      <c r="I37" s="33">
        <v>16369012</v>
      </c>
      <c r="J37" s="34">
        <f t="shared" si="0"/>
        <v>199647391</v>
      </c>
      <c r="K37" s="9"/>
    </row>
    <row r="38" spans="1:11" ht="15" customHeight="1">
      <c r="A38" s="1" t="s">
        <v>50</v>
      </c>
      <c r="B38" s="2" t="s">
        <v>79</v>
      </c>
      <c r="C38" s="33">
        <v>15741466</v>
      </c>
      <c r="D38" s="33">
        <v>21000</v>
      </c>
      <c r="E38" s="33">
        <v>116766328</v>
      </c>
      <c r="F38" s="33">
        <v>0</v>
      </c>
      <c r="G38" s="33">
        <v>94736</v>
      </c>
      <c r="H38" s="33">
        <v>0</v>
      </c>
      <c r="I38" s="33">
        <v>1232473</v>
      </c>
      <c r="J38" s="34">
        <f t="shared" si="0"/>
        <v>133856003</v>
      </c>
      <c r="K38" s="9"/>
    </row>
    <row r="39" spans="1:11" ht="15" customHeight="1">
      <c r="A39" s="1" t="s">
        <v>51</v>
      </c>
      <c r="B39" s="2" t="s">
        <v>80</v>
      </c>
      <c r="C39" s="33">
        <v>12303638</v>
      </c>
      <c r="D39" s="33">
        <v>67058</v>
      </c>
      <c r="E39" s="33">
        <v>27729635</v>
      </c>
      <c r="F39" s="33">
        <v>0</v>
      </c>
      <c r="G39" s="33">
        <v>5626</v>
      </c>
      <c r="H39" s="33">
        <v>0</v>
      </c>
      <c r="I39" s="33">
        <v>172206</v>
      </c>
      <c r="J39" s="34">
        <f t="shared" si="0"/>
        <v>40278163</v>
      </c>
      <c r="K39" s="9"/>
    </row>
    <row r="40" spans="1:11" ht="15" customHeight="1">
      <c r="A40" s="1" t="s">
        <v>52</v>
      </c>
      <c r="B40" s="2" t="s">
        <v>81</v>
      </c>
      <c r="C40" s="33">
        <v>1236766</v>
      </c>
      <c r="D40" s="33">
        <v>0</v>
      </c>
      <c r="E40" s="33">
        <v>138347998</v>
      </c>
      <c r="F40" s="33">
        <v>0</v>
      </c>
      <c r="G40" s="33">
        <v>0</v>
      </c>
      <c r="H40" s="33">
        <v>0</v>
      </c>
      <c r="I40" s="33">
        <v>731345</v>
      </c>
      <c r="J40" s="34">
        <f t="shared" si="0"/>
        <v>140316109</v>
      </c>
      <c r="K40" s="9"/>
    </row>
    <row r="41" spans="1:11" ht="15" customHeight="1">
      <c r="A41" s="1" t="s">
        <v>53</v>
      </c>
      <c r="B41" s="2" t="s">
        <v>82</v>
      </c>
      <c r="C41" s="33">
        <v>153356957</v>
      </c>
      <c r="D41" s="33">
        <v>7123459</v>
      </c>
      <c r="E41" s="33">
        <v>92374417</v>
      </c>
      <c r="F41" s="33">
        <v>0</v>
      </c>
      <c r="G41" s="33">
        <v>276685</v>
      </c>
      <c r="H41" s="33">
        <v>0</v>
      </c>
      <c r="I41" s="33">
        <v>2192374</v>
      </c>
      <c r="J41" s="34">
        <f t="shared" si="0"/>
        <v>255323892</v>
      </c>
      <c r="K41" s="9"/>
    </row>
    <row r="42" spans="1:11" ht="15" customHeight="1">
      <c r="A42" s="1" t="s">
        <v>54</v>
      </c>
      <c r="B42" s="2" t="s">
        <v>83</v>
      </c>
      <c r="C42" s="33">
        <v>168442426</v>
      </c>
      <c r="D42" s="33">
        <v>3177726</v>
      </c>
      <c r="E42" s="33">
        <v>150245085</v>
      </c>
      <c r="F42" s="33">
        <v>0</v>
      </c>
      <c r="G42" s="33">
        <v>332199</v>
      </c>
      <c r="H42" s="33">
        <v>0</v>
      </c>
      <c r="I42" s="33">
        <v>1510441</v>
      </c>
      <c r="J42" s="34">
        <f t="shared" si="0"/>
        <v>323707877</v>
      </c>
      <c r="K42" s="9"/>
    </row>
    <row r="43" spans="1:11" ht="15" customHeight="1">
      <c r="A43" s="1" t="s">
        <v>55</v>
      </c>
      <c r="B43" s="2" t="s">
        <v>84</v>
      </c>
      <c r="C43" s="33">
        <v>187015914</v>
      </c>
      <c r="D43" s="33">
        <v>11279610</v>
      </c>
      <c r="E43" s="33">
        <v>122074952</v>
      </c>
      <c r="F43" s="33">
        <v>0</v>
      </c>
      <c r="G43" s="33">
        <v>1171563</v>
      </c>
      <c r="H43" s="33">
        <v>0</v>
      </c>
      <c r="I43" s="33">
        <v>1070041</v>
      </c>
      <c r="J43" s="34">
        <f t="shared" si="0"/>
        <v>322612080</v>
      </c>
      <c r="K43" s="9"/>
    </row>
    <row r="44" spans="1:11" ht="15" customHeight="1">
      <c r="A44" s="1" t="s">
        <v>56</v>
      </c>
      <c r="B44" s="2" t="s">
        <v>85</v>
      </c>
      <c r="C44" s="33">
        <v>90417663</v>
      </c>
      <c r="D44" s="33">
        <v>2926140</v>
      </c>
      <c r="E44" s="33">
        <v>68968009</v>
      </c>
      <c r="F44" s="33">
        <v>0</v>
      </c>
      <c r="G44" s="33">
        <v>52565</v>
      </c>
      <c r="H44" s="33">
        <v>0</v>
      </c>
      <c r="I44" s="33">
        <v>679380</v>
      </c>
      <c r="J44" s="34">
        <f t="shared" si="0"/>
        <v>163043757</v>
      </c>
      <c r="K44" s="9"/>
    </row>
    <row r="45" spans="1:11" ht="15" customHeight="1">
      <c r="A45" s="1">
        <v>148</v>
      </c>
      <c r="B45" s="2" t="s">
        <v>119</v>
      </c>
      <c r="C45" s="33">
        <v>1039596</v>
      </c>
      <c r="D45" s="33">
        <v>0</v>
      </c>
      <c r="E45" s="33">
        <v>90849306</v>
      </c>
      <c r="F45" s="33">
        <v>0</v>
      </c>
      <c r="G45" s="33">
        <v>0</v>
      </c>
      <c r="H45" s="33">
        <v>0</v>
      </c>
      <c r="I45" s="33">
        <v>203658</v>
      </c>
      <c r="J45" s="34">
        <f t="shared" si="0"/>
        <v>92092560</v>
      </c>
      <c r="K45" s="9"/>
    </row>
    <row r="46" spans="1:11" ht="19.5" customHeight="1">
      <c r="A46" s="72" t="s">
        <v>7</v>
      </c>
      <c r="B46" s="73"/>
      <c r="C46" s="44">
        <f>SUM(C13:C45)</f>
        <v>2803660383</v>
      </c>
      <c r="D46" s="44">
        <f aca="true" t="shared" si="1" ref="D46:I46">SUM(D13:D45)</f>
        <v>178243523</v>
      </c>
      <c r="E46" s="44">
        <f t="shared" si="1"/>
        <v>3844458158</v>
      </c>
      <c r="F46" s="44">
        <f t="shared" si="1"/>
        <v>401634271</v>
      </c>
      <c r="G46" s="44">
        <f t="shared" si="1"/>
        <v>204092373</v>
      </c>
      <c r="H46" s="44">
        <f t="shared" si="1"/>
        <v>0</v>
      </c>
      <c r="I46" s="44">
        <f t="shared" si="1"/>
        <v>233997662</v>
      </c>
      <c r="J46" s="44">
        <f>SUM(J13:J45)</f>
        <v>7666086370</v>
      </c>
      <c r="K46" s="9"/>
    </row>
    <row r="47" spans="1:11" ht="12.75">
      <c r="A47" s="6" t="s">
        <v>124</v>
      </c>
      <c r="J47" s="17"/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106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18" t="s">
        <v>107</v>
      </c>
    </row>
    <row r="55" ht="12.75">
      <c r="A55" s="18" t="s">
        <v>108</v>
      </c>
    </row>
    <row r="56" ht="12.75">
      <c r="A56" s="18" t="s">
        <v>109</v>
      </c>
    </row>
    <row r="57" s="19" customFormat="1" ht="12.75">
      <c r="A57" s="19">
        <v>1000000</v>
      </c>
    </row>
    <row r="58" s="19" customFormat="1" ht="12.75">
      <c r="A58" s="21"/>
    </row>
    <row r="59" s="19" customFormat="1" ht="12.75"/>
    <row r="60" spans="2:9" s="19" customFormat="1" ht="12.75">
      <c r="B60" s="19" t="s">
        <v>86</v>
      </c>
      <c r="C60" s="10" t="s">
        <v>96</v>
      </c>
      <c r="D60" s="10" t="s">
        <v>97</v>
      </c>
      <c r="E60" s="10" t="s">
        <v>98</v>
      </c>
      <c r="F60" s="10" t="s">
        <v>99</v>
      </c>
      <c r="G60" s="10" t="s">
        <v>100</v>
      </c>
      <c r="H60" s="10" t="s">
        <v>101</v>
      </c>
      <c r="I60" s="10" t="s">
        <v>102</v>
      </c>
    </row>
    <row r="61" spans="2:9" s="19" customFormat="1" ht="12.75">
      <c r="B61" s="19" t="s">
        <v>87</v>
      </c>
      <c r="C61" s="49">
        <f aca="true" t="shared" si="2" ref="C61:I61">+C46/$A$57</f>
        <v>2803.660383</v>
      </c>
      <c r="D61" s="49">
        <f t="shared" si="2"/>
        <v>178.243523</v>
      </c>
      <c r="E61" s="49">
        <f t="shared" si="2"/>
        <v>3844.458158</v>
      </c>
      <c r="F61" s="49">
        <f t="shared" si="2"/>
        <v>401.634271</v>
      </c>
      <c r="G61" s="49">
        <f t="shared" si="2"/>
        <v>204.092373</v>
      </c>
      <c r="H61" s="49">
        <f t="shared" si="2"/>
        <v>0</v>
      </c>
      <c r="I61" s="49">
        <f t="shared" si="2"/>
        <v>233.997662</v>
      </c>
    </row>
    <row r="62" spans="3:9" s="19" customFormat="1" ht="12.75">
      <c r="C62" s="23"/>
      <c r="D62" s="23"/>
      <c r="E62" s="23"/>
      <c r="F62" s="23"/>
      <c r="G62" s="23"/>
      <c r="H62" s="23"/>
      <c r="I62" s="23"/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="25" customFormat="1" ht="12.75"/>
    <row r="66" s="25" customFormat="1" ht="12.75"/>
    <row r="67" s="19" customFormat="1" ht="12.75"/>
    <row r="68" s="19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3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3">
        <v>206010</v>
      </c>
      <c r="D13" s="33">
        <v>0</v>
      </c>
      <c r="E13" s="33">
        <v>65717780</v>
      </c>
      <c r="F13" s="33">
        <v>0</v>
      </c>
      <c r="G13" s="33">
        <v>95500</v>
      </c>
      <c r="H13" s="33">
        <v>6477927</v>
      </c>
      <c r="I13" s="34">
        <f>SUM(C13:H13)</f>
        <v>72497217</v>
      </c>
      <c r="J13" s="9"/>
    </row>
    <row r="14" spans="1:10" ht="15" customHeight="1">
      <c r="A14" s="1" t="s">
        <v>26</v>
      </c>
      <c r="B14" s="2" t="s">
        <v>125</v>
      </c>
      <c r="C14" s="33">
        <v>0</v>
      </c>
      <c r="D14" s="33">
        <v>0</v>
      </c>
      <c r="E14" s="33">
        <v>2555056</v>
      </c>
      <c r="F14" s="33">
        <v>0</v>
      </c>
      <c r="G14" s="33">
        <v>0</v>
      </c>
      <c r="H14" s="33">
        <v>34645</v>
      </c>
      <c r="I14" s="34">
        <f aca="true" t="shared" si="0" ref="I14:I45">SUM(C14:H14)</f>
        <v>2589701</v>
      </c>
      <c r="J14" s="9"/>
    </row>
    <row r="15" spans="1:10" ht="15" customHeight="1">
      <c r="A15" s="1" t="s">
        <v>27</v>
      </c>
      <c r="B15" s="2" t="s">
        <v>126</v>
      </c>
      <c r="C15" s="33">
        <v>0</v>
      </c>
      <c r="D15" s="33">
        <v>0</v>
      </c>
      <c r="E15" s="33">
        <v>4358412</v>
      </c>
      <c r="F15" s="33">
        <v>0</v>
      </c>
      <c r="G15" s="33">
        <v>10002</v>
      </c>
      <c r="H15" s="33">
        <v>3000</v>
      </c>
      <c r="I15" s="34">
        <f t="shared" si="0"/>
        <v>4371414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4570460</v>
      </c>
      <c r="F16" s="33">
        <v>0</v>
      </c>
      <c r="G16" s="33">
        <v>0</v>
      </c>
      <c r="H16" s="33">
        <v>244839</v>
      </c>
      <c r="I16" s="34">
        <f t="shared" si="0"/>
        <v>4815299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3911689</v>
      </c>
      <c r="F17" s="33">
        <v>0</v>
      </c>
      <c r="G17" s="33">
        <v>119311</v>
      </c>
      <c r="H17" s="33">
        <v>69246</v>
      </c>
      <c r="I17" s="34">
        <f t="shared" si="0"/>
        <v>4100246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33">
        <v>11423730</v>
      </c>
      <c r="F18" s="33">
        <v>0</v>
      </c>
      <c r="G18" s="33">
        <v>12268</v>
      </c>
      <c r="H18" s="33">
        <v>387282</v>
      </c>
      <c r="I18" s="34">
        <f t="shared" si="0"/>
        <v>11823280</v>
      </c>
      <c r="J18" s="9"/>
    </row>
    <row r="19" spans="1:10" ht="15" customHeight="1">
      <c r="A19" s="1" t="s">
        <v>31</v>
      </c>
      <c r="B19" s="2" t="s">
        <v>60</v>
      </c>
      <c r="C19" s="33">
        <v>35491</v>
      </c>
      <c r="D19" s="33">
        <v>0</v>
      </c>
      <c r="E19" s="33">
        <v>3394991</v>
      </c>
      <c r="F19" s="33">
        <v>0</v>
      </c>
      <c r="G19" s="33">
        <v>0</v>
      </c>
      <c r="H19" s="33">
        <v>109384</v>
      </c>
      <c r="I19" s="34">
        <f t="shared" si="0"/>
        <v>3539866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6900811</v>
      </c>
      <c r="F20" s="33">
        <v>0</v>
      </c>
      <c r="G20" s="33">
        <v>0</v>
      </c>
      <c r="H20" s="33">
        <v>31200</v>
      </c>
      <c r="I20" s="34">
        <f t="shared" si="0"/>
        <v>6932011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3665192</v>
      </c>
      <c r="F21" s="33">
        <v>0</v>
      </c>
      <c r="G21" s="33">
        <v>0</v>
      </c>
      <c r="H21" s="33">
        <v>0</v>
      </c>
      <c r="I21" s="34">
        <f t="shared" si="0"/>
        <v>3665192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4610133</v>
      </c>
      <c r="F22" s="33">
        <v>0</v>
      </c>
      <c r="G22" s="33">
        <v>0</v>
      </c>
      <c r="H22" s="33">
        <v>0</v>
      </c>
      <c r="I22" s="34">
        <f t="shared" si="0"/>
        <v>4610133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7363976</v>
      </c>
      <c r="F23" s="33">
        <v>0</v>
      </c>
      <c r="G23" s="33">
        <v>97048</v>
      </c>
      <c r="H23" s="33">
        <v>714574</v>
      </c>
      <c r="I23" s="34">
        <f t="shared" si="0"/>
        <v>8175598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4734807</v>
      </c>
      <c r="F24" s="33">
        <v>0</v>
      </c>
      <c r="G24" s="33">
        <v>22642</v>
      </c>
      <c r="H24" s="33">
        <v>2600</v>
      </c>
      <c r="I24" s="34">
        <f t="shared" si="0"/>
        <v>4760049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11128828</v>
      </c>
      <c r="F25" s="33">
        <v>0</v>
      </c>
      <c r="G25" s="33">
        <v>140496</v>
      </c>
      <c r="H25" s="33">
        <v>349672</v>
      </c>
      <c r="I25" s="34">
        <f t="shared" si="0"/>
        <v>11618996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5350157</v>
      </c>
      <c r="F26" s="33">
        <v>0</v>
      </c>
      <c r="G26" s="33">
        <v>1027490</v>
      </c>
      <c r="H26" s="33">
        <v>320419</v>
      </c>
      <c r="I26" s="34">
        <f t="shared" si="0"/>
        <v>6698066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3717569</v>
      </c>
      <c r="F27" s="33">
        <v>0</v>
      </c>
      <c r="G27" s="33">
        <v>0</v>
      </c>
      <c r="H27" s="33">
        <v>32150</v>
      </c>
      <c r="I27" s="34">
        <f t="shared" si="0"/>
        <v>3749719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7030872</v>
      </c>
      <c r="F28" s="33">
        <v>0</v>
      </c>
      <c r="G28" s="33">
        <v>41545</v>
      </c>
      <c r="H28" s="33">
        <v>59509</v>
      </c>
      <c r="I28" s="34">
        <f t="shared" si="0"/>
        <v>7131926</v>
      </c>
      <c r="J28" s="9"/>
    </row>
    <row r="29" spans="1:10" ht="15" customHeight="1">
      <c r="A29" s="1" t="s">
        <v>41</v>
      </c>
      <c r="B29" s="2" t="s">
        <v>70</v>
      </c>
      <c r="C29" s="33">
        <v>581028</v>
      </c>
      <c r="D29" s="33">
        <v>0</v>
      </c>
      <c r="E29" s="33">
        <v>565461</v>
      </c>
      <c r="F29" s="33">
        <v>0</v>
      </c>
      <c r="G29" s="33">
        <v>0</v>
      </c>
      <c r="H29" s="33">
        <v>0</v>
      </c>
      <c r="I29" s="34">
        <f t="shared" si="0"/>
        <v>1146489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2964501</v>
      </c>
      <c r="F30" s="33">
        <v>0</v>
      </c>
      <c r="G30" s="33">
        <v>1500</v>
      </c>
      <c r="H30" s="33">
        <v>40150</v>
      </c>
      <c r="I30" s="34">
        <f t="shared" si="0"/>
        <v>3006151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4678237</v>
      </c>
      <c r="F31" s="33">
        <v>0</v>
      </c>
      <c r="G31" s="33">
        <v>0</v>
      </c>
      <c r="H31" s="33">
        <v>127653</v>
      </c>
      <c r="I31" s="34">
        <f t="shared" si="0"/>
        <v>4805890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4683967</v>
      </c>
      <c r="F32" s="33">
        <v>0</v>
      </c>
      <c r="G32" s="33">
        <v>0</v>
      </c>
      <c r="H32" s="33">
        <v>65990</v>
      </c>
      <c r="I32" s="34">
        <f t="shared" si="0"/>
        <v>4749957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2788203</v>
      </c>
      <c r="F33" s="33">
        <v>0</v>
      </c>
      <c r="G33" s="33">
        <v>0</v>
      </c>
      <c r="H33" s="33">
        <v>0</v>
      </c>
      <c r="I33" s="34">
        <f t="shared" si="0"/>
        <v>2788203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2791803</v>
      </c>
      <c r="F34" s="33">
        <v>0</v>
      </c>
      <c r="G34" s="33">
        <v>0</v>
      </c>
      <c r="H34" s="33">
        <v>56135</v>
      </c>
      <c r="I34" s="34">
        <f t="shared" si="0"/>
        <v>2847938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5083017</v>
      </c>
      <c r="F35" s="33">
        <v>0</v>
      </c>
      <c r="G35" s="33">
        <v>0</v>
      </c>
      <c r="H35" s="33">
        <v>4400</v>
      </c>
      <c r="I35" s="34">
        <f t="shared" si="0"/>
        <v>5087417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9315177</v>
      </c>
      <c r="F36" s="33">
        <v>0</v>
      </c>
      <c r="G36" s="33">
        <v>4309177</v>
      </c>
      <c r="H36" s="33">
        <v>0</v>
      </c>
      <c r="I36" s="34">
        <f t="shared" si="0"/>
        <v>13624354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2745646</v>
      </c>
      <c r="F37" s="33">
        <v>0</v>
      </c>
      <c r="G37" s="33">
        <v>0</v>
      </c>
      <c r="H37" s="33">
        <v>1059946</v>
      </c>
      <c r="I37" s="34">
        <f t="shared" si="0"/>
        <v>3805592</v>
      </c>
      <c r="J37" s="9"/>
    </row>
    <row r="38" spans="1:10" ht="15" customHeight="1">
      <c r="A38" s="1" t="s">
        <v>50</v>
      </c>
      <c r="B38" s="2" t="s">
        <v>79</v>
      </c>
      <c r="C38" s="33">
        <v>245203</v>
      </c>
      <c r="D38" s="33">
        <v>0</v>
      </c>
      <c r="E38" s="33">
        <v>7187412</v>
      </c>
      <c r="F38" s="33">
        <v>0</v>
      </c>
      <c r="G38" s="33">
        <v>7920</v>
      </c>
      <c r="H38" s="33">
        <v>561931</v>
      </c>
      <c r="I38" s="34">
        <f t="shared" si="0"/>
        <v>8002466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694932</v>
      </c>
      <c r="F39" s="33">
        <v>0</v>
      </c>
      <c r="G39" s="33">
        <v>0</v>
      </c>
      <c r="H39" s="33">
        <v>1200</v>
      </c>
      <c r="I39" s="34">
        <f t="shared" si="0"/>
        <v>696132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4608465</v>
      </c>
      <c r="F40" s="33">
        <v>0</v>
      </c>
      <c r="G40" s="33">
        <v>0</v>
      </c>
      <c r="H40" s="33">
        <v>595152</v>
      </c>
      <c r="I40" s="34">
        <f t="shared" si="0"/>
        <v>5203617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10300452</v>
      </c>
      <c r="F41" s="33">
        <v>0</v>
      </c>
      <c r="G41" s="33">
        <v>0</v>
      </c>
      <c r="H41" s="33">
        <v>117432</v>
      </c>
      <c r="I41" s="34">
        <f t="shared" si="0"/>
        <v>10417884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7630600</v>
      </c>
      <c r="F42" s="33">
        <v>0</v>
      </c>
      <c r="G42" s="33">
        <v>0</v>
      </c>
      <c r="H42" s="33">
        <v>0</v>
      </c>
      <c r="I42" s="34">
        <f t="shared" si="0"/>
        <v>7630600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10339647</v>
      </c>
      <c r="F43" s="33">
        <v>0</v>
      </c>
      <c r="G43" s="33">
        <v>13874</v>
      </c>
      <c r="H43" s="33">
        <v>222698</v>
      </c>
      <c r="I43" s="34">
        <f t="shared" si="0"/>
        <v>10576219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8666390</v>
      </c>
      <c r="F44" s="33">
        <v>0</v>
      </c>
      <c r="G44" s="33">
        <v>0</v>
      </c>
      <c r="H44" s="33">
        <v>342794</v>
      </c>
      <c r="I44" s="34">
        <f t="shared" si="0"/>
        <v>9009184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38549</v>
      </c>
      <c r="F45" s="33">
        <v>0</v>
      </c>
      <c r="G45" s="33">
        <v>0</v>
      </c>
      <c r="H45" s="33">
        <v>0</v>
      </c>
      <c r="I45" s="34">
        <f t="shared" si="0"/>
        <v>38549</v>
      </c>
      <c r="J45" s="9"/>
    </row>
    <row r="46" spans="1:10" ht="19.5" customHeight="1">
      <c r="A46" s="72" t="s">
        <v>7</v>
      </c>
      <c r="B46" s="73"/>
      <c r="C46" s="44">
        <f>SUM(C13:C45)</f>
        <v>1067732</v>
      </c>
      <c r="D46" s="44">
        <f>SUM(D13:D45)</f>
        <v>0</v>
      </c>
      <c r="E46" s="44">
        <f>SUM(E13:E45)</f>
        <v>235516922</v>
      </c>
      <c r="F46" s="44">
        <f>SUM(F13:F45)</f>
        <v>0</v>
      </c>
      <c r="G46" s="44">
        <f>SUM(G13:G45)</f>
        <v>5898773</v>
      </c>
      <c r="H46" s="44">
        <f>SUM(H13:H45)</f>
        <v>12031928</v>
      </c>
      <c r="I46" s="44">
        <f>SUM(I13:I45)</f>
        <v>254515355</v>
      </c>
      <c r="J46" s="9"/>
    </row>
    <row r="47" spans="1:10" ht="12.75">
      <c r="A47" s="6" t="s">
        <v>124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25" customFormat="1" ht="12.75">
      <c r="A57" s="16"/>
    </row>
    <row r="58" s="25" customFormat="1" ht="12.75"/>
    <row r="59" s="25" customFormat="1" ht="12.75">
      <c r="A59" s="18"/>
    </row>
    <row r="60" s="25" customFormat="1" ht="12.75">
      <c r="C60" s="25">
        <v>1000000</v>
      </c>
    </row>
    <row r="61" spans="2:8" s="25" customFormat="1" ht="12.75">
      <c r="B61" s="25" t="s">
        <v>86</v>
      </c>
      <c r="C61" s="25" t="s">
        <v>96</v>
      </c>
      <c r="D61" s="25" t="s">
        <v>97</v>
      </c>
      <c r="E61" s="25" t="s">
        <v>98</v>
      </c>
      <c r="F61" s="25" t="s">
        <v>99</v>
      </c>
      <c r="G61" s="25" t="s">
        <v>100</v>
      </c>
      <c r="H61" s="25" t="s">
        <v>102</v>
      </c>
    </row>
    <row r="62" spans="2:9" s="25" customFormat="1" ht="12.75">
      <c r="B62" s="25" t="s">
        <v>87</v>
      </c>
      <c r="C62" s="26">
        <f aca="true" t="shared" si="1" ref="C62:H62">C46/$C$60</f>
        <v>1.067732</v>
      </c>
      <c r="D62" s="26">
        <f t="shared" si="1"/>
        <v>0</v>
      </c>
      <c r="E62" s="26">
        <f t="shared" si="1"/>
        <v>235.516922</v>
      </c>
      <c r="F62" s="26">
        <f t="shared" si="1"/>
        <v>0</v>
      </c>
      <c r="G62" s="26">
        <f t="shared" si="1"/>
        <v>5.898773</v>
      </c>
      <c r="H62" s="26">
        <f t="shared" si="1"/>
        <v>12.031928</v>
      </c>
      <c r="I62" s="26"/>
    </row>
    <row r="63" spans="3:9" s="25" customFormat="1" ht="12.75">
      <c r="C63" s="26"/>
      <c r="D63" s="26"/>
      <c r="E63" s="26"/>
      <c r="F63" s="26"/>
      <c r="G63" s="26"/>
      <c r="H63" s="26"/>
      <c r="I63" s="26"/>
    </row>
    <row r="64" spans="3:8" s="25" customFormat="1" ht="12.75">
      <c r="C64" s="26"/>
      <c r="D64" s="26"/>
      <c r="E64" s="26"/>
      <c r="F64" s="26"/>
      <c r="G64" s="26"/>
      <c r="H64" s="26"/>
    </row>
    <row r="65" spans="3:8" s="25" customFormat="1" ht="12.75">
      <c r="C65" s="26"/>
      <c r="D65" s="26"/>
      <c r="E65" s="26"/>
      <c r="F65" s="26"/>
      <c r="G65" s="26"/>
      <c r="H65" s="26"/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19" customFormat="1" ht="12.75"/>
    <row r="86" s="19" customFormat="1" ht="12.75"/>
    <row r="87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4" width="11.421875" style="12" customWidth="1"/>
    <col min="5" max="5" width="12.00390625" style="12" bestFit="1" customWidth="1"/>
    <col min="6" max="8" width="11.421875" style="12" customWidth="1"/>
    <col min="9" max="9" width="12.00390625" style="12" bestFit="1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12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3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9" ht="15" customHeight="1">
      <c r="A13" s="27" t="s">
        <v>5</v>
      </c>
      <c r="B13" s="65" t="s">
        <v>6</v>
      </c>
      <c r="C13" s="35">
        <v>12398753</v>
      </c>
      <c r="D13" s="35">
        <v>0</v>
      </c>
      <c r="E13" s="35">
        <v>229033603</v>
      </c>
      <c r="F13" s="35">
        <v>0</v>
      </c>
      <c r="G13" s="35">
        <v>0</v>
      </c>
      <c r="H13" s="35">
        <v>147450540</v>
      </c>
      <c r="I13" s="36">
        <f>SUM(C13:H13)</f>
        <v>388882896</v>
      </c>
    </row>
    <row r="14" spans="1:9" ht="15" customHeight="1">
      <c r="A14" s="41" t="s">
        <v>26</v>
      </c>
      <c r="B14" s="66" t="s">
        <v>125</v>
      </c>
      <c r="C14" s="42">
        <v>435600</v>
      </c>
      <c r="D14" s="42">
        <v>0</v>
      </c>
      <c r="E14" s="42">
        <v>846390</v>
      </c>
      <c r="F14" s="42">
        <v>0</v>
      </c>
      <c r="G14" s="42">
        <v>0</v>
      </c>
      <c r="H14" s="42">
        <v>1779897</v>
      </c>
      <c r="I14" s="38">
        <f>SUM(C14:H14)</f>
        <v>3061887</v>
      </c>
    </row>
    <row r="15" spans="1:9" ht="15" customHeight="1">
      <c r="A15" s="41" t="s">
        <v>27</v>
      </c>
      <c r="B15" s="66" t="s">
        <v>126</v>
      </c>
      <c r="C15" s="42">
        <v>1755528</v>
      </c>
      <c r="D15" s="42">
        <v>0</v>
      </c>
      <c r="E15" s="42">
        <v>3189815</v>
      </c>
      <c r="F15" s="42">
        <v>0</v>
      </c>
      <c r="G15" s="42">
        <v>0</v>
      </c>
      <c r="H15" s="42">
        <v>0</v>
      </c>
      <c r="I15" s="38">
        <f aca="true" t="shared" si="0" ref="I15:I37">SUM(C15:H15)</f>
        <v>4945343</v>
      </c>
    </row>
    <row r="16" spans="1:9" ht="15" customHeight="1">
      <c r="A16" s="41" t="s">
        <v>29</v>
      </c>
      <c r="B16" s="66" t="s">
        <v>58</v>
      </c>
      <c r="C16" s="42">
        <v>419760</v>
      </c>
      <c r="D16" s="42">
        <v>0</v>
      </c>
      <c r="E16" s="42">
        <v>1722421</v>
      </c>
      <c r="F16" s="42">
        <v>0</v>
      </c>
      <c r="G16" s="42">
        <v>0</v>
      </c>
      <c r="H16" s="42">
        <v>458669</v>
      </c>
      <c r="I16" s="38">
        <f t="shared" si="0"/>
        <v>2600850</v>
      </c>
    </row>
    <row r="17" spans="1:9" ht="15" customHeight="1">
      <c r="A17" s="41" t="s">
        <v>30</v>
      </c>
      <c r="B17" s="66" t="s">
        <v>59</v>
      </c>
      <c r="C17" s="42">
        <v>2421102</v>
      </c>
      <c r="D17" s="42">
        <v>0</v>
      </c>
      <c r="E17" s="42">
        <v>5738045</v>
      </c>
      <c r="F17" s="42">
        <v>0</v>
      </c>
      <c r="G17" s="42">
        <v>0</v>
      </c>
      <c r="H17" s="42">
        <v>961745</v>
      </c>
      <c r="I17" s="38">
        <f t="shared" si="0"/>
        <v>9120892</v>
      </c>
    </row>
    <row r="18" spans="1:9" ht="15" customHeight="1">
      <c r="A18" s="41" t="s">
        <v>31</v>
      </c>
      <c r="B18" s="66" t="s">
        <v>60</v>
      </c>
      <c r="C18" s="42">
        <v>3090564</v>
      </c>
      <c r="D18" s="42">
        <v>0</v>
      </c>
      <c r="E18" s="42">
        <v>12610055</v>
      </c>
      <c r="F18" s="42">
        <v>0</v>
      </c>
      <c r="G18" s="42">
        <v>0</v>
      </c>
      <c r="H18" s="42">
        <v>0</v>
      </c>
      <c r="I18" s="38">
        <f t="shared" si="0"/>
        <v>15700619</v>
      </c>
    </row>
    <row r="19" spans="1:9" ht="15" customHeight="1">
      <c r="A19" s="41" t="s">
        <v>32</v>
      </c>
      <c r="B19" s="66" t="s">
        <v>61</v>
      </c>
      <c r="C19" s="42">
        <v>3949866</v>
      </c>
      <c r="D19" s="42">
        <v>0</v>
      </c>
      <c r="E19" s="42">
        <v>29013654</v>
      </c>
      <c r="F19" s="42">
        <v>0</v>
      </c>
      <c r="G19" s="42">
        <v>0</v>
      </c>
      <c r="H19" s="42">
        <v>0</v>
      </c>
      <c r="I19" s="38">
        <f t="shared" si="0"/>
        <v>32963520</v>
      </c>
    </row>
    <row r="20" spans="1:9" ht="15" customHeight="1">
      <c r="A20" s="41" t="s">
        <v>33</v>
      </c>
      <c r="B20" s="66" t="s">
        <v>62</v>
      </c>
      <c r="C20" s="42">
        <v>908124</v>
      </c>
      <c r="D20" s="42">
        <v>0</v>
      </c>
      <c r="E20" s="42">
        <v>2405757</v>
      </c>
      <c r="F20" s="42">
        <v>0</v>
      </c>
      <c r="G20" s="42">
        <v>0</v>
      </c>
      <c r="H20" s="42">
        <v>0</v>
      </c>
      <c r="I20" s="38">
        <f t="shared" si="0"/>
        <v>3313881</v>
      </c>
    </row>
    <row r="21" spans="1:9" ht="15" customHeight="1">
      <c r="A21" s="41" t="s">
        <v>34</v>
      </c>
      <c r="B21" s="66" t="s">
        <v>63</v>
      </c>
      <c r="C21" s="42">
        <v>2232898</v>
      </c>
      <c r="D21" s="42">
        <v>0</v>
      </c>
      <c r="E21" s="42">
        <v>11221024</v>
      </c>
      <c r="F21" s="42">
        <v>0</v>
      </c>
      <c r="G21" s="42">
        <v>0</v>
      </c>
      <c r="H21" s="42">
        <v>0</v>
      </c>
      <c r="I21" s="38">
        <f t="shared" si="0"/>
        <v>13453922</v>
      </c>
    </row>
    <row r="22" spans="1:9" ht="15" customHeight="1">
      <c r="A22" s="41" t="s">
        <v>35</v>
      </c>
      <c r="B22" s="66" t="s">
        <v>64</v>
      </c>
      <c r="C22" s="42">
        <v>4312009</v>
      </c>
      <c r="D22" s="42">
        <v>0</v>
      </c>
      <c r="E22" s="42">
        <v>20557286</v>
      </c>
      <c r="F22" s="42">
        <v>0</v>
      </c>
      <c r="G22" s="42">
        <v>0</v>
      </c>
      <c r="H22" s="42">
        <v>0</v>
      </c>
      <c r="I22" s="38">
        <f t="shared" si="0"/>
        <v>24869295</v>
      </c>
    </row>
    <row r="23" spans="1:9" ht="15" customHeight="1">
      <c r="A23" s="41" t="s">
        <v>36</v>
      </c>
      <c r="B23" s="66" t="s">
        <v>65</v>
      </c>
      <c r="C23" s="42">
        <v>4269345</v>
      </c>
      <c r="D23" s="42">
        <v>0</v>
      </c>
      <c r="E23" s="42">
        <v>12899761</v>
      </c>
      <c r="F23" s="42">
        <v>0</v>
      </c>
      <c r="G23" s="42">
        <v>0</v>
      </c>
      <c r="H23" s="42">
        <v>230546</v>
      </c>
      <c r="I23" s="38">
        <f t="shared" si="0"/>
        <v>17399652</v>
      </c>
    </row>
    <row r="24" spans="1:9" ht="15" customHeight="1">
      <c r="A24" s="41" t="s">
        <v>37</v>
      </c>
      <c r="B24" s="66" t="s">
        <v>66</v>
      </c>
      <c r="C24" s="42">
        <v>6967228</v>
      </c>
      <c r="D24" s="42">
        <v>0</v>
      </c>
      <c r="E24" s="42">
        <v>31859786</v>
      </c>
      <c r="F24" s="42">
        <v>0</v>
      </c>
      <c r="G24" s="42">
        <v>0</v>
      </c>
      <c r="H24" s="42">
        <v>0</v>
      </c>
      <c r="I24" s="38">
        <f t="shared" si="0"/>
        <v>38827014</v>
      </c>
    </row>
    <row r="25" spans="1:9" ht="15" customHeight="1">
      <c r="A25" s="41" t="s">
        <v>38</v>
      </c>
      <c r="B25" s="66" t="s">
        <v>67</v>
      </c>
      <c r="C25" s="42">
        <v>5910490</v>
      </c>
      <c r="D25" s="42">
        <v>0</v>
      </c>
      <c r="E25" s="42">
        <v>26142374</v>
      </c>
      <c r="F25" s="42">
        <v>0</v>
      </c>
      <c r="G25" s="42">
        <v>0</v>
      </c>
      <c r="H25" s="42">
        <v>4325949</v>
      </c>
      <c r="I25" s="38">
        <f t="shared" si="0"/>
        <v>36378813</v>
      </c>
    </row>
    <row r="26" spans="1:9" ht="15" customHeight="1">
      <c r="A26" s="41" t="s">
        <v>39</v>
      </c>
      <c r="B26" s="66" t="s">
        <v>68</v>
      </c>
      <c r="C26" s="42">
        <v>1764108</v>
      </c>
      <c r="D26" s="42">
        <v>0</v>
      </c>
      <c r="E26" s="42">
        <v>14534627</v>
      </c>
      <c r="F26" s="42">
        <v>0</v>
      </c>
      <c r="G26" s="42">
        <v>0</v>
      </c>
      <c r="H26" s="42">
        <v>0</v>
      </c>
      <c r="I26" s="38">
        <f t="shared" si="0"/>
        <v>16298735</v>
      </c>
    </row>
    <row r="27" spans="1:9" ht="15" customHeight="1">
      <c r="A27" s="41" t="s">
        <v>40</v>
      </c>
      <c r="B27" s="66" t="s">
        <v>69</v>
      </c>
      <c r="C27" s="42">
        <v>1706775</v>
      </c>
      <c r="D27" s="42">
        <v>0</v>
      </c>
      <c r="E27" s="42">
        <v>9015388</v>
      </c>
      <c r="F27" s="42">
        <v>0</v>
      </c>
      <c r="G27" s="42">
        <v>0</v>
      </c>
      <c r="H27" s="42">
        <v>0</v>
      </c>
      <c r="I27" s="38">
        <f t="shared" si="0"/>
        <v>10722163</v>
      </c>
    </row>
    <row r="28" spans="1:9" ht="15" customHeight="1">
      <c r="A28" s="41" t="s">
        <v>41</v>
      </c>
      <c r="B28" s="66" t="s">
        <v>70</v>
      </c>
      <c r="C28" s="42">
        <v>1490068</v>
      </c>
      <c r="D28" s="42">
        <v>0</v>
      </c>
      <c r="E28" s="42">
        <v>2700328</v>
      </c>
      <c r="F28" s="42">
        <v>0</v>
      </c>
      <c r="G28" s="42">
        <v>0</v>
      </c>
      <c r="H28" s="42">
        <v>0</v>
      </c>
      <c r="I28" s="38">
        <f t="shared" si="0"/>
        <v>4190396</v>
      </c>
    </row>
    <row r="29" spans="1:9" ht="15" customHeight="1">
      <c r="A29" s="41" t="s">
        <v>42</v>
      </c>
      <c r="B29" s="66" t="s">
        <v>71</v>
      </c>
      <c r="C29" s="42">
        <v>1040532</v>
      </c>
      <c r="D29" s="42">
        <v>0</v>
      </c>
      <c r="E29" s="42">
        <v>553704</v>
      </c>
      <c r="F29" s="42">
        <v>0</v>
      </c>
      <c r="G29" s="42">
        <v>0</v>
      </c>
      <c r="H29" s="42">
        <v>0</v>
      </c>
      <c r="I29" s="38">
        <f t="shared" si="0"/>
        <v>1594236</v>
      </c>
    </row>
    <row r="30" spans="1:9" ht="15" customHeight="1">
      <c r="A30" s="41" t="s">
        <v>43</v>
      </c>
      <c r="B30" s="66" t="s">
        <v>72</v>
      </c>
      <c r="C30" s="42">
        <v>2870116</v>
      </c>
      <c r="D30" s="42">
        <v>0</v>
      </c>
      <c r="E30" s="42">
        <v>6230113</v>
      </c>
      <c r="F30" s="42">
        <v>0</v>
      </c>
      <c r="G30" s="42">
        <v>0</v>
      </c>
      <c r="H30" s="42">
        <v>0</v>
      </c>
      <c r="I30" s="38">
        <f t="shared" si="0"/>
        <v>9100229</v>
      </c>
    </row>
    <row r="31" spans="1:9" ht="15" customHeight="1">
      <c r="A31" s="41" t="s">
        <v>44</v>
      </c>
      <c r="B31" s="66" t="s">
        <v>73</v>
      </c>
      <c r="C31" s="42">
        <v>1561538</v>
      </c>
      <c r="D31" s="42">
        <v>0</v>
      </c>
      <c r="E31" s="42">
        <v>13505628</v>
      </c>
      <c r="F31" s="42">
        <v>0</v>
      </c>
      <c r="G31" s="42">
        <v>0</v>
      </c>
      <c r="H31" s="42">
        <v>0</v>
      </c>
      <c r="I31" s="38">
        <f t="shared" si="0"/>
        <v>15067166</v>
      </c>
    </row>
    <row r="32" spans="1:9" ht="15" customHeight="1">
      <c r="A32" s="41" t="s">
        <v>45</v>
      </c>
      <c r="B32" s="66" t="s">
        <v>74</v>
      </c>
      <c r="C32" s="42">
        <v>576663</v>
      </c>
      <c r="D32" s="42">
        <v>0</v>
      </c>
      <c r="E32" s="42">
        <v>4631492</v>
      </c>
      <c r="F32" s="42">
        <v>0</v>
      </c>
      <c r="G32" s="42">
        <v>0</v>
      </c>
      <c r="H32" s="42">
        <v>0</v>
      </c>
      <c r="I32" s="38">
        <f t="shared" si="0"/>
        <v>5208155</v>
      </c>
    </row>
    <row r="33" spans="1:9" ht="15" customHeight="1">
      <c r="A33" s="41" t="s">
        <v>46</v>
      </c>
      <c r="B33" s="66" t="s">
        <v>75</v>
      </c>
      <c r="C33" s="42">
        <v>3247002</v>
      </c>
      <c r="D33" s="42">
        <v>0</v>
      </c>
      <c r="E33" s="42">
        <v>13223456</v>
      </c>
      <c r="F33" s="42">
        <v>0</v>
      </c>
      <c r="G33" s="42">
        <v>0</v>
      </c>
      <c r="H33" s="42">
        <v>0</v>
      </c>
      <c r="I33" s="38">
        <f t="shared" si="0"/>
        <v>16470458</v>
      </c>
    </row>
    <row r="34" spans="1:9" ht="15" customHeight="1">
      <c r="A34" s="41" t="s">
        <v>47</v>
      </c>
      <c r="B34" s="66" t="s">
        <v>76</v>
      </c>
      <c r="C34" s="42">
        <v>1780104</v>
      </c>
      <c r="D34" s="42">
        <v>0</v>
      </c>
      <c r="E34" s="42">
        <v>3836523</v>
      </c>
      <c r="F34" s="42">
        <v>0</v>
      </c>
      <c r="G34" s="42">
        <v>0</v>
      </c>
      <c r="H34" s="42">
        <v>0</v>
      </c>
      <c r="I34" s="38">
        <f t="shared" si="0"/>
        <v>5616627</v>
      </c>
    </row>
    <row r="35" spans="1:9" ht="15" customHeight="1">
      <c r="A35" s="41" t="s">
        <v>48</v>
      </c>
      <c r="B35" s="66" t="s">
        <v>77</v>
      </c>
      <c r="C35" s="42">
        <v>0</v>
      </c>
      <c r="D35" s="42">
        <v>0</v>
      </c>
      <c r="E35" s="42">
        <v>4120858634</v>
      </c>
      <c r="F35" s="42">
        <v>47035043</v>
      </c>
      <c r="G35" s="42">
        <v>183410150</v>
      </c>
      <c r="H35" s="42">
        <v>1449524</v>
      </c>
      <c r="I35" s="38">
        <f t="shared" si="0"/>
        <v>4352753351</v>
      </c>
    </row>
    <row r="36" spans="1:9" ht="15" customHeight="1">
      <c r="A36" s="41" t="s">
        <v>49</v>
      </c>
      <c r="B36" s="66" t="s">
        <v>78</v>
      </c>
      <c r="C36" s="42">
        <v>0</v>
      </c>
      <c r="D36" s="42">
        <v>0</v>
      </c>
      <c r="E36" s="42">
        <v>68775383</v>
      </c>
      <c r="F36" s="42">
        <v>0</v>
      </c>
      <c r="G36" s="42">
        <v>0</v>
      </c>
      <c r="H36" s="42">
        <v>515415628</v>
      </c>
      <c r="I36" s="38">
        <f t="shared" si="0"/>
        <v>584191011</v>
      </c>
    </row>
    <row r="37" spans="1:9" ht="15" customHeight="1">
      <c r="A37" s="41" t="s">
        <v>50</v>
      </c>
      <c r="B37" s="66" t="s">
        <v>79</v>
      </c>
      <c r="C37" s="42">
        <v>753481</v>
      </c>
      <c r="D37" s="42">
        <v>0</v>
      </c>
      <c r="E37" s="42">
        <v>19298866</v>
      </c>
      <c r="F37" s="42">
        <v>0</v>
      </c>
      <c r="G37" s="42">
        <v>0</v>
      </c>
      <c r="H37" s="42">
        <v>0</v>
      </c>
      <c r="I37" s="38">
        <f t="shared" si="0"/>
        <v>20052347</v>
      </c>
    </row>
    <row r="38" spans="1:9" ht="15" customHeight="1">
      <c r="A38" s="41" t="s">
        <v>51</v>
      </c>
      <c r="B38" s="66" t="s">
        <v>80</v>
      </c>
      <c r="C38" s="42">
        <v>461880</v>
      </c>
      <c r="D38" s="42">
        <v>0</v>
      </c>
      <c r="E38" s="42">
        <v>8838757</v>
      </c>
      <c r="F38" s="42">
        <v>0</v>
      </c>
      <c r="G38" s="42">
        <v>0</v>
      </c>
      <c r="H38" s="42">
        <v>0</v>
      </c>
      <c r="I38" s="38">
        <f aca="true" t="shared" si="1" ref="I38:I45">SUM(C38:H38)</f>
        <v>9300637</v>
      </c>
    </row>
    <row r="39" spans="1:9" ht="15" customHeight="1">
      <c r="A39" s="41" t="s">
        <v>52</v>
      </c>
      <c r="B39" s="66" t="s">
        <v>81</v>
      </c>
      <c r="C39" s="42">
        <v>51672</v>
      </c>
      <c r="D39" s="42">
        <v>0</v>
      </c>
      <c r="E39" s="42">
        <v>63615689</v>
      </c>
      <c r="F39" s="42">
        <v>0</v>
      </c>
      <c r="G39" s="42">
        <v>0</v>
      </c>
      <c r="H39" s="42">
        <v>0</v>
      </c>
      <c r="I39" s="38">
        <f t="shared" si="1"/>
        <v>63667361</v>
      </c>
    </row>
    <row r="40" spans="1:9" ht="15" customHeight="1">
      <c r="A40" s="41" t="s">
        <v>53</v>
      </c>
      <c r="B40" s="66" t="s">
        <v>82</v>
      </c>
      <c r="C40" s="42">
        <v>1758240</v>
      </c>
      <c r="D40" s="42">
        <v>0</v>
      </c>
      <c r="E40" s="42">
        <v>49710888</v>
      </c>
      <c r="F40" s="42">
        <v>0</v>
      </c>
      <c r="G40" s="42">
        <v>0</v>
      </c>
      <c r="H40" s="42">
        <v>720035</v>
      </c>
      <c r="I40" s="38">
        <f t="shared" si="1"/>
        <v>52189163</v>
      </c>
    </row>
    <row r="41" spans="1:9" ht="15" customHeight="1">
      <c r="A41" s="29" t="s">
        <v>54</v>
      </c>
      <c r="B41" s="67" t="s">
        <v>83</v>
      </c>
      <c r="C41" s="37">
        <v>6143848</v>
      </c>
      <c r="D41" s="37">
        <v>0</v>
      </c>
      <c r="E41" s="37">
        <v>52090626</v>
      </c>
      <c r="F41" s="42">
        <v>0</v>
      </c>
      <c r="G41" s="42">
        <v>0</v>
      </c>
      <c r="H41" s="42">
        <v>3853834</v>
      </c>
      <c r="I41" s="38">
        <f t="shared" si="1"/>
        <v>62088308</v>
      </c>
    </row>
    <row r="42" spans="1:9" ht="15" customHeight="1">
      <c r="A42" s="29" t="s">
        <v>55</v>
      </c>
      <c r="B42" s="67" t="s">
        <v>84</v>
      </c>
      <c r="C42" s="37">
        <v>8198136</v>
      </c>
      <c r="D42" s="37">
        <v>0</v>
      </c>
      <c r="E42" s="37">
        <v>35070891</v>
      </c>
      <c r="F42" s="42">
        <v>0</v>
      </c>
      <c r="G42" s="42">
        <v>0</v>
      </c>
      <c r="H42" s="42">
        <v>2369997</v>
      </c>
      <c r="I42" s="38">
        <f t="shared" si="1"/>
        <v>45639024</v>
      </c>
    </row>
    <row r="43" spans="1:9" ht="15" customHeight="1">
      <c r="A43" s="29" t="s">
        <v>56</v>
      </c>
      <c r="B43" s="67" t="s">
        <v>85</v>
      </c>
      <c r="C43" s="37">
        <v>4485440</v>
      </c>
      <c r="D43" s="37">
        <v>0</v>
      </c>
      <c r="E43" s="37">
        <v>13677723</v>
      </c>
      <c r="F43" s="37">
        <v>0</v>
      </c>
      <c r="G43" s="37">
        <v>0</v>
      </c>
      <c r="H43" s="42">
        <v>0</v>
      </c>
      <c r="I43" s="38">
        <f t="shared" si="1"/>
        <v>18163163</v>
      </c>
    </row>
    <row r="44" spans="1:9" ht="15" customHeight="1">
      <c r="A44" s="80" t="s">
        <v>120</v>
      </c>
      <c r="B44" s="81" t="s">
        <v>119</v>
      </c>
      <c r="C44" s="59">
        <v>316560</v>
      </c>
      <c r="D44" s="59">
        <v>0</v>
      </c>
      <c r="E44" s="59">
        <v>61098307</v>
      </c>
      <c r="F44" s="59">
        <v>0</v>
      </c>
      <c r="G44" s="37">
        <v>0</v>
      </c>
      <c r="H44" s="42">
        <v>0</v>
      </c>
      <c r="I44" s="38">
        <f t="shared" si="1"/>
        <v>61414867</v>
      </c>
    </row>
    <row r="45" spans="1:10" ht="15" customHeight="1">
      <c r="A45" s="31" t="s">
        <v>127</v>
      </c>
      <c r="B45" s="68" t="s">
        <v>128</v>
      </c>
      <c r="C45" s="39">
        <v>0</v>
      </c>
      <c r="D45" s="39">
        <v>0</v>
      </c>
      <c r="E45" s="39">
        <v>0</v>
      </c>
      <c r="F45" s="59">
        <v>0</v>
      </c>
      <c r="G45" s="37">
        <v>0</v>
      </c>
      <c r="H45" s="42">
        <v>130155687</v>
      </c>
      <c r="I45" s="40">
        <f t="shared" si="1"/>
        <v>130155687</v>
      </c>
      <c r="J45" s="9"/>
    </row>
    <row r="46" spans="1:9" ht="19.5" customHeight="1">
      <c r="A46" s="72" t="s">
        <v>7</v>
      </c>
      <c r="B46" s="73"/>
      <c r="C46" s="44">
        <f aca="true" t="shared" si="2" ref="C46:I46">SUM(C13:C45)</f>
        <v>87277430</v>
      </c>
      <c r="D46" s="44">
        <f t="shared" si="2"/>
        <v>0</v>
      </c>
      <c r="E46" s="44">
        <f t="shared" si="2"/>
        <v>4948506994</v>
      </c>
      <c r="F46" s="44">
        <f t="shared" si="2"/>
        <v>47035043</v>
      </c>
      <c r="G46" s="44">
        <f t="shared" si="2"/>
        <v>183410150</v>
      </c>
      <c r="H46" s="44">
        <f t="shared" si="2"/>
        <v>809172051</v>
      </c>
      <c r="I46" s="44">
        <f t="shared" si="2"/>
        <v>6075401668</v>
      </c>
    </row>
    <row r="47" spans="1:10" ht="12.75">
      <c r="A47" s="6" t="s">
        <v>124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8" s="25" customFormat="1" ht="12.75">
      <c r="B65" s="25" t="s">
        <v>86</v>
      </c>
      <c r="C65" s="25" t="str">
        <f>+C12</f>
        <v>5-2.1</v>
      </c>
      <c r="D65" s="25" t="str">
        <f>+D12</f>
        <v>5-2.2</v>
      </c>
      <c r="E65" s="25" t="str">
        <f>+E12</f>
        <v>5-2.3</v>
      </c>
      <c r="G65" s="25" t="str">
        <f>+G12</f>
        <v>5-2.5</v>
      </c>
      <c r="H65" s="25" t="str">
        <f>+H12</f>
        <v>6-2.6</v>
      </c>
    </row>
    <row r="66" spans="2:9" s="25" customFormat="1" ht="12.75">
      <c r="B66" s="25" t="s">
        <v>87</v>
      </c>
      <c r="C66" s="26">
        <f>C46/$C$64</f>
        <v>87.27743</v>
      </c>
      <c r="D66" s="26">
        <f>D46/$C$64</f>
        <v>0</v>
      </c>
      <c r="E66" s="26">
        <f>E46/$C$64</f>
        <v>4948.506994</v>
      </c>
      <c r="F66" s="26"/>
      <c r="G66" s="26">
        <f>G46/$C$64</f>
        <v>183.41015</v>
      </c>
      <c r="H66" s="26">
        <f>H46/$C$64</f>
        <v>809.172051</v>
      </c>
      <c r="I66" s="26"/>
    </row>
    <row r="67" spans="3:9" s="25" customFormat="1" ht="12.75">
      <c r="C67" s="26"/>
      <c r="D67" s="26"/>
      <c r="E67" s="26"/>
      <c r="F67" s="26"/>
      <c r="G67" s="26"/>
      <c r="H67" s="26"/>
      <c r="I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3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43">
        <v>5969559</v>
      </c>
      <c r="F13" s="33">
        <v>0</v>
      </c>
      <c r="G13" s="33">
        <v>0</v>
      </c>
      <c r="H13" s="33">
        <v>3046845</v>
      </c>
      <c r="I13" s="34">
        <f>SUM(C13:H13)</f>
        <v>9016404</v>
      </c>
      <c r="J13" s="9"/>
    </row>
    <row r="14" spans="1:10" ht="15" customHeight="1">
      <c r="A14" s="1" t="s">
        <v>26</v>
      </c>
      <c r="B14" s="2" t="s">
        <v>125</v>
      </c>
      <c r="C14" s="33">
        <v>0</v>
      </c>
      <c r="D14" s="33">
        <v>0</v>
      </c>
      <c r="E14" s="43">
        <v>8237983</v>
      </c>
      <c r="F14" s="33">
        <v>0</v>
      </c>
      <c r="G14" s="33">
        <v>0</v>
      </c>
      <c r="H14" s="33">
        <v>165116</v>
      </c>
      <c r="I14" s="34">
        <f aca="true" t="shared" si="0" ref="I14:I45">SUM(C14:H14)</f>
        <v>8403099</v>
      </c>
      <c r="J14" s="9"/>
    </row>
    <row r="15" spans="1:10" ht="15" customHeight="1">
      <c r="A15" s="1" t="s">
        <v>27</v>
      </c>
      <c r="B15" s="2" t="s">
        <v>126</v>
      </c>
      <c r="C15" s="33">
        <v>5813</v>
      </c>
      <c r="D15" s="33">
        <v>0</v>
      </c>
      <c r="E15" s="43">
        <v>9675182</v>
      </c>
      <c r="F15" s="33">
        <v>0</v>
      </c>
      <c r="G15" s="33">
        <v>0</v>
      </c>
      <c r="H15" s="33">
        <v>1246211</v>
      </c>
      <c r="I15" s="34">
        <f t="shared" si="0"/>
        <v>10927206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43">
        <v>7583561</v>
      </c>
      <c r="F16" s="33">
        <v>0</v>
      </c>
      <c r="G16" s="33">
        <v>0</v>
      </c>
      <c r="H16" s="33">
        <v>3464988</v>
      </c>
      <c r="I16" s="34">
        <f t="shared" si="0"/>
        <v>11048549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43">
        <v>2116978</v>
      </c>
      <c r="F17" s="33">
        <v>0</v>
      </c>
      <c r="G17" s="33">
        <v>0</v>
      </c>
      <c r="H17" s="33">
        <v>0</v>
      </c>
      <c r="I17" s="34">
        <f t="shared" si="0"/>
        <v>2116978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43">
        <v>33027608</v>
      </c>
      <c r="F18" s="33">
        <v>0</v>
      </c>
      <c r="G18" s="33">
        <v>13000</v>
      </c>
      <c r="H18" s="33">
        <v>2728118</v>
      </c>
      <c r="I18" s="34">
        <f t="shared" si="0"/>
        <v>35768726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43">
        <v>28207314</v>
      </c>
      <c r="F19" s="33">
        <v>0</v>
      </c>
      <c r="G19" s="33">
        <v>0</v>
      </c>
      <c r="H19" s="33">
        <v>373200</v>
      </c>
      <c r="I19" s="34">
        <f t="shared" si="0"/>
        <v>28580514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43">
        <v>37013835</v>
      </c>
      <c r="F20" s="33">
        <v>0</v>
      </c>
      <c r="G20" s="33">
        <v>0</v>
      </c>
      <c r="H20" s="33">
        <v>198000</v>
      </c>
      <c r="I20" s="34">
        <f t="shared" si="0"/>
        <v>37211835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43">
        <v>6871670</v>
      </c>
      <c r="F21" s="33">
        <v>0</v>
      </c>
      <c r="G21" s="33">
        <v>0</v>
      </c>
      <c r="H21" s="33">
        <v>300683</v>
      </c>
      <c r="I21" s="34">
        <f t="shared" si="0"/>
        <v>7172353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43">
        <v>7875252</v>
      </c>
      <c r="F22" s="33">
        <v>0</v>
      </c>
      <c r="G22" s="33">
        <v>0</v>
      </c>
      <c r="H22" s="33">
        <v>0</v>
      </c>
      <c r="I22" s="34">
        <f t="shared" si="0"/>
        <v>7875252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43">
        <v>40170991</v>
      </c>
      <c r="F23" s="33">
        <v>0</v>
      </c>
      <c r="G23" s="33">
        <v>0</v>
      </c>
      <c r="H23" s="33">
        <v>423850</v>
      </c>
      <c r="I23" s="34">
        <f t="shared" si="0"/>
        <v>40594841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43">
        <v>34125126</v>
      </c>
      <c r="F24" s="33">
        <v>0</v>
      </c>
      <c r="G24" s="33">
        <v>0</v>
      </c>
      <c r="H24" s="33">
        <v>5014174</v>
      </c>
      <c r="I24" s="34">
        <f t="shared" si="0"/>
        <v>39139300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43">
        <v>40125308</v>
      </c>
      <c r="F25" s="33">
        <v>0</v>
      </c>
      <c r="G25" s="33">
        <v>0</v>
      </c>
      <c r="H25" s="33">
        <v>359192</v>
      </c>
      <c r="I25" s="34">
        <f t="shared" si="0"/>
        <v>40484500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43">
        <v>37558961</v>
      </c>
      <c r="F26" s="33">
        <v>0</v>
      </c>
      <c r="G26" s="33">
        <v>0</v>
      </c>
      <c r="H26" s="33">
        <v>461256</v>
      </c>
      <c r="I26" s="34">
        <f t="shared" si="0"/>
        <v>38020217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43">
        <v>10698958</v>
      </c>
      <c r="F27" s="33">
        <v>0</v>
      </c>
      <c r="G27" s="33">
        <v>0</v>
      </c>
      <c r="H27" s="33">
        <v>461361</v>
      </c>
      <c r="I27" s="34">
        <f t="shared" si="0"/>
        <v>11160319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43">
        <v>8231685</v>
      </c>
      <c r="F28" s="33">
        <v>0</v>
      </c>
      <c r="G28" s="33">
        <v>0</v>
      </c>
      <c r="H28" s="33">
        <v>30000</v>
      </c>
      <c r="I28" s="34">
        <f t="shared" si="0"/>
        <v>8261685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43">
        <v>5051698</v>
      </c>
      <c r="F29" s="33">
        <v>0</v>
      </c>
      <c r="G29" s="33">
        <v>0</v>
      </c>
      <c r="H29" s="33">
        <v>0</v>
      </c>
      <c r="I29" s="34">
        <f t="shared" si="0"/>
        <v>5051698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43">
        <v>7096054</v>
      </c>
      <c r="F30" s="33">
        <v>0</v>
      </c>
      <c r="G30" s="33">
        <v>0</v>
      </c>
      <c r="H30" s="33">
        <v>226682</v>
      </c>
      <c r="I30" s="34">
        <f t="shared" si="0"/>
        <v>7322736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43">
        <v>16545955</v>
      </c>
      <c r="F31" s="33">
        <v>0</v>
      </c>
      <c r="G31" s="33">
        <v>0</v>
      </c>
      <c r="H31" s="33">
        <v>0</v>
      </c>
      <c r="I31" s="34">
        <f t="shared" si="0"/>
        <v>16545955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43">
        <v>15264234</v>
      </c>
      <c r="F32" s="33">
        <v>0</v>
      </c>
      <c r="G32" s="33">
        <v>0</v>
      </c>
      <c r="H32" s="33">
        <v>607784</v>
      </c>
      <c r="I32" s="34">
        <f t="shared" si="0"/>
        <v>15872018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43">
        <v>4771640</v>
      </c>
      <c r="F33" s="33">
        <v>0</v>
      </c>
      <c r="G33" s="33">
        <v>0</v>
      </c>
      <c r="H33" s="33">
        <v>164222</v>
      </c>
      <c r="I33" s="34">
        <f t="shared" si="0"/>
        <v>4935862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43">
        <v>13275208</v>
      </c>
      <c r="F34" s="33">
        <v>0</v>
      </c>
      <c r="G34" s="33">
        <v>0</v>
      </c>
      <c r="H34" s="33">
        <v>405235</v>
      </c>
      <c r="I34" s="34">
        <f t="shared" si="0"/>
        <v>13680443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43">
        <v>6201527</v>
      </c>
      <c r="F35" s="33">
        <v>0</v>
      </c>
      <c r="G35" s="33">
        <v>0</v>
      </c>
      <c r="H35" s="33">
        <v>70000</v>
      </c>
      <c r="I35" s="34">
        <f t="shared" si="0"/>
        <v>6271527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43">
        <v>628781</v>
      </c>
      <c r="F36" s="33">
        <v>0</v>
      </c>
      <c r="G36" s="33">
        <v>0</v>
      </c>
      <c r="H36" s="33">
        <v>328500</v>
      </c>
      <c r="I36" s="34">
        <f t="shared" si="0"/>
        <v>957281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43">
        <v>0</v>
      </c>
      <c r="F37" s="33">
        <v>0</v>
      </c>
      <c r="G37" s="33">
        <v>0</v>
      </c>
      <c r="H37" s="33">
        <v>28213066</v>
      </c>
      <c r="I37" s="34">
        <f t="shared" si="0"/>
        <v>28213066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43">
        <v>83338347</v>
      </c>
      <c r="F38" s="33">
        <v>0</v>
      </c>
      <c r="G38" s="33">
        <v>0</v>
      </c>
      <c r="H38" s="33">
        <v>2782455</v>
      </c>
      <c r="I38" s="34">
        <f t="shared" si="0"/>
        <v>86120802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43">
        <v>5275521</v>
      </c>
      <c r="F39" s="33">
        <v>0</v>
      </c>
      <c r="G39" s="33">
        <v>0</v>
      </c>
      <c r="H39" s="33">
        <v>102000</v>
      </c>
      <c r="I39" s="34">
        <f t="shared" si="0"/>
        <v>5377521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43">
        <v>33573117</v>
      </c>
      <c r="F40" s="33">
        <v>0</v>
      </c>
      <c r="G40" s="33">
        <v>0</v>
      </c>
      <c r="H40" s="33">
        <v>346713</v>
      </c>
      <c r="I40" s="34">
        <f t="shared" si="0"/>
        <v>33919830</v>
      </c>
      <c r="J40" s="9"/>
    </row>
    <row r="41" spans="1:10" ht="15" customHeight="1">
      <c r="A41" s="1" t="s">
        <v>53</v>
      </c>
      <c r="B41" s="2" t="s">
        <v>82</v>
      </c>
      <c r="C41" s="33">
        <v>78640</v>
      </c>
      <c r="D41" s="33">
        <v>0</v>
      </c>
      <c r="E41" s="43">
        <v>39660086</v>
      </c>
      <c r="F41" s="33">
        <v>0</v>
      </c>
      <c r="G41" s="33">
        <v>0</v>
      </c>
      <c r="H41" s="33">
        <v>4402139</v>
      </c>
      <c r="I41" s="34">
        <f t="shared" si="0"/>
        <v>44140865</v>
      </c>
      <c r="J41" s="9"/>
    </row>
    <row r="42" spans="1:10" ht="15" customHeight="1">
      <c r="A42" s="1" t="s">
        <v>54</v>
      </c>
      <c r="B42" s="2" t="s">
        <v>83</v>
      </c>
      <c r="C42" s="33">
        <v>517380</v>
      </c>
      <c r="D42" s="33">
        <v>0</v>
      </c>
      <c r="E42" s="43">
        <v>35505097</v>
      </c>
      <c r="F42" s="33">
        <v>0</v>
      </c>
      <c r="G42" s="33">
        <v>0</v>
      </c>
      <c r="H42" s="33">
        <v>5689572</v>
      </c>
      <c r="I42" s="34">
        <f t="shared" si="0"/>
        <v>41712049</v>
      </c>
      <c r="J42" s="9"/>
    </row>
    <row r="43" spans="1:10" ht="15" customHeight="1">
      <c r="A43" s="1" t="s">
        <v>55</v>
      </c>
      <c r="B43" s="2" t="s">
        <v>84</v>
      </c>
      <c r="C43" s="33">
        <v>110336</v>
      </c>
      <c r="D43" s="33">
        <v>0</v>
      </c>
      <c r="E43" s="43">
        <v>29701712</v>
      </c>
      <c r="F43" s="33">
        <v>0</v>
      </c>
      <c r="G43" s="33">
        <v>0</v>
      </c>
      <c r="H43" s="33">
        <v>4476421</v>
      </c>
      <c r="I43" s="34">
        <f t="shared" si="0"/>
        <v>34288469</v>
      </c>
      <c r="J43" s="9"/>
    </row>
    <row r="44" spans="1:10" ht="15" customHeight="1">
      <c r="A44" s="1" t="s">
        <v>56</v>
      </c>
      <c r="B44" s="2" t="s">
        <v>85</v>
      </c>
      <c r="C44" s="33">
        <v>355436</v>
      </c>
      <c r="D44" s="33">
        <v>0</v>
      </c>
      <c r="E44" s="43">
        <v>25557532</v>
      </c>
      <c r="F44" s="33">
        <v>0</v>
      </c>
      <c r="G44" s="33">
        <v>0</v>
      </c>
      <c r="H44" s="33">
        <v>1773355</v>
      </c>
      <c r="I44" s="34">
        <f t="shared" si="0"/>
        <v>27686323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43">
        <v>14481118</v>
      </c>
      <c r="F45" s="33">
        <v>0</v>
      </c>
      <c r="G45" s="33">
        <v>0</v>
      </c>
      <c r="H45" s="33">
        <v>0</v>
      </c>
      <c r="I45" s="34">
        <f t="shared" si="0"/>
        <v>14481118</v>
      </c>
      <c r="J45" s="9"/>
    </row>
    <row r="46" spans="1:9" ht="19.5" customHeight="1">
      <c r="A46" s="72" t="s">
        <v>7</v>
      </c>
      <c r="B46" s="73"/>
      <c r="C46" s="44">
        <f aca="true" t="shared" si="1" ref="C46:I46">SUM(C13:C45)</f>
        <v>1067605</v>
      </c>
      <c r="D46" s="44">
        <f t="shared" si="1"/>
        <v>0</v>
      </c>
      <c r="E46" s="44">
        <f t="shared" si="1"/>
        <v>653417598</v>
      </c>
      <c r="F46" s="44">
        <f t="shared" si="1"/>
        <v>0</v>
      </c>
      <c r="G46" s="44">
        <f t="shared" si="1"/>
        <v>13000</v>
      </c>
      <c r="H46" s="44">
        <f t="shared" si="1"/>
        <v>67861138</v>
      </c>
      <c r="I46" s="44">
        <f t="shared" si="1"/>
        <v>722359341</v>
      </c>
    </row>
    <row r="47" spans="1:10" ht="12.75">
      <c r="A47" s="6" t="s">
        <v>124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55" customFormat="1" ht="12.75"/>
    <row r="58" spans="1:8" s="55" customFormat="1" ht="12.75">
      <c r="A58" s="61"/>
      <c r="B58" s="19"/>
      <c r="C58" s="19">
        <v>1000000</v>
      </c>
      <c r="D58" s="19"/>
      <c r="E58" s="19"/>
      <c r="F58" s="19"/>
      <c r="G58" s="19"/>
      <c r="H58" s="19"/>
    </row>
    <row r="59" spans="1:8" s="55" customFormat="1" ht="12.75">
      <c r="A59" s="62"/>
      <c r="B59" s="19" t="s">
        <v>86</v>
      </c>
      <c r="C59" s="10" t="s">
        <v>96</v>
      </c>
      <c r="D59" s="10" t="s">
        <v>97</v>
      </c>
      <c r="E59" s="19" t="s">
        <v>98</v>
      </c>
      <c r="F59" s="19" t="s">
        <v>99</v>
      </c>
      <c r="G59" s="19" t="s">
        <v>100</v>
      </c>
      <c r="H59" s="19" t="s">
        <v>102</v>
      </c>
    </row>
    <row r="60" spans="2:8" s="55" customFormat="1" ht="12.75">
      <c r="B60" s="19" t="s">
        <v>88</v>
      </c>
      <c r="C60" s="51">
        <f aca="true" t="shared" si="2" ref="C60:H60">+C46/$C$58</f>
        <v>1.067605</v>
      </c>
      <c r="D60" s="51">
        <f t="shared" si="2"/>
        <v>0</v>
      </c>
      <c r="E60" s="51">
        <f t="shared" si="2"/>
        <v>653.417598</v>
      </c>
      <c r="F60" s="51">
        <f t="shared" si="2"/>
        <v>0</v>
      </c>
      <c r="G60" s="51">
        <f t="shared" si="2"/>
        <v>0.013</v>
      </c>
      <c r="H60" s="51">
        <f t="shared" si="2"/>
        <v>67.861138</v>
      </c>
    </row>
    <row r="61" spans="3:4" s="55" customFormat="1" ht="12.75">
      <c r="C61" s="63"/>
      <c r="D61" s="64"/>
    </row>
    <row r="62" spans="3:4" s="55" customFormat="1" ht="12.75">
      <c r="C62" s="63"/>
      <c r="D62" s="64"/>
    </row>
    <row r="63" s="55" customFormat="1" ht="12.75"/>
    <row r="64" s="55" customFormat="1" ht="12.75"/>
    <row r="65" s="55" customFormat="1" ht="12.75"/>
    <row r="66" s="55" customFormat="1" ht="12.75"/>
    <row r="67" s="25" customFormat="1" ht="12.75"/>
    <row r="68" s="25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123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3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1627644</v>
      </c>
      <c r="F13" s="8">
        <v>0</v>
      </c>
      <c r="G13" s="8">
        <v>153704</v>
      </c>
      <c r="H13" s="3">
        <f>SUM(C13:G13)</f>
        <v>1781348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1597820</v>
      </c>
      <c r="F14" s="8">
        <v>0</v>
      </c>
      <c r="G14" s="8">
        <v>0</v>
      </c>
      <c r="H14" s="3">
        <f>SUM(C14:G14)</f>
        <v>1597820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996103</v>
      </c>
      <c r="F15" s="8">
        <v>0</v>
      </c>
      <c r="G15" s="8">
        <v>109080</v>
      </c>
      <c r="H15" s="3">
        <f>SUM(C15:G15)</f>
        <v>1105183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923551</v>
      </c>
      <c r="F16" s="8">
        <v>0</v>
      </c>
      <c r="G16" s="8">
        <v>0</v>
      </c>
      <c r="H16" s="3">
        <f>SUM(C16:G16)</f>
        <v>923551</v>
      </c>
    </row>
    <row r="17" spans="1:8" ht="19.5" customHeight="1">
      <c r="A17" s="72" t="s">
        <v>7</v>
      </c>
      <c r="B17" s="73"/>
      <c r="C17" s="52">
        <f aca="true" t="shared" si="0" ref="C17:H17">SUM(C13:C16)</f>
        <v>0</v>
      </c>
      <c r="D17" s="52">
        <f t="shared" si="0"/>
        <v>0</v>
      </c>
      <c r="E17" s="52">
        <f t="shared" si="0"/>
        <v>5145118</v>
      </c>
      <c r="F17" s="52">
        <f t="shared" si="0"/>
        <v>0</v>
      </c>
      <c r="G17" s="52">
        <f t="shared" si="0"/>
        <v>262784</v>
      </c>
      <c r="H17" s="52">
        <f t="shared" si="0"/>
        <v>5407902</v>
      </c>
    </row>
    <row r="18" ht="12.75">
      <c r="A18" s="6" t="s">
        <v>124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5.145118</v>
      </c>
      <c r="F31" s="51">
        <f>+F17/$C$29</f>
        <v>0</v>
      </c>
      <c r="G31" s="51">
        <f>+G17/$C$29</f>
        <v>0.262784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2021-12-09T17:28:23Z</dcterms:modified>
  <cp:category/>
  <cp:version/>
  <cp:contentType/>
  <cp:contentStatus/>
</cp:coreProperties>
</file>