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<sst xmlns="http://schemas.openxmlformats.org/spreadsheetml/2006/main" count="529" uniqueCount="129">
  <si>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</si>
  <si>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</si>
  <si>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</si>
  <si>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</si>
  <si>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</si>
  <si>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</si>
  <si>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</si>
  <si>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</si>
  <si>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</si>
  <si>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</si>
  <si>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</si>
  <si>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</si>
  <si>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</si>
  <si>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</si>
  <si>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</si>
  <si>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</si>
  <si>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</si>
  <si>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</si>
  <si>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</si>
  <si>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</si>
  <si>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</si>
  <si>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</si>
  <si>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</si>
  <si>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</si>
  <si>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</si>
  <si>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</si>
  <si>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</si>
  <si>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</si>
  <si>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</si>
  <si>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</si>
  <si>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</si>
  <si>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</si>
  <si>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</si>
  <si>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</si>
  <si>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</si>
  <si>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</si>
  <si>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</si>
  <si>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</si>
  <si>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</si>
  <si>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</si>
  <si>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</si>
  <si>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</si>
  <si>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</si>
  <si>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</si>
  <si>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</si>
  <si>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</si>
  <si>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</si>
  <si>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</si>
  <si>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</si>
  <si>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</si>
  <si>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</si>
  <si>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</si>
  <si>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</si>
  <si>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</si>
  <si>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</si>
  <si>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</si>
  <si>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</si>
  <si>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</si>
  <si>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</si>
  <si>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</si>
  <si>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</si>
  <si>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</si>
  <si>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</si>
  <si>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</si>
  <si>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</si>
  <si>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</si>
  <si>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</si>
  <si>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</si>
  <si>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</si>
  <si>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</si>
  <si>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</si>
  <si>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</si>
  <si>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</si>
  <si>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</si>
  <si>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</si>
  <si>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</si>
  <si>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</si>
  <si>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</si>
  <si>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</si>
  <si>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</si>
  <si>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</si>
  <si>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</si>
  <si>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</si>
  <si>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</si>
  <si>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</si>
  <si>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</si>
  <si>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</si>
  <si>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</si>
  <si>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</si>
  <si>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</si>
  <si>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</si>
  <si>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</si>
  <si>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</si>
  <si>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</si>
  <si>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</si>
  <si>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</si>
  <si>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</si>
  <si>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</si>
  <si>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</si>
  <si>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</si>
  <si>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</si>
  <si>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</si>
  <si>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</si>
  <si>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</si>
  <si>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</si>
  <si>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</si>
  <si>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</si>
  <si>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</si>
  <si>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</si>
  <si>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</si>
  <si>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</si>
  <si>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</si>
  <si>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</si>
  <si>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</si>
  <si>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</si>
  <si>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</si>
  <si>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</si>
  <si>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</si>
  <si>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</si>
  <si>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</si>
  <si>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</si>
  <si>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 xml:space="preserve">INSTITUTO NACIONAL DE SALUD MENTAL </t>
  </si>
  <si>
    <t xml:space="preserve">INSTITUTO NACIONAL DE CIENCIAS NEUROLOGICAS 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</si>
  <si>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</si>
  <si>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</si>
  <si>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</si>
  <si>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</si>
  <si>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2021 - MES DE DICIEMBRE</t>
  </si>
  <si>
    <t>Fuente: SIAF, Consulta Amigable y Base de Datos al 31 de Diciembre del 2021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</si>
</sst>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  <numFmt numFmtId="209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sz val="5.45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6.9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197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00" fontId="67" fillId="34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7"/>
          <c:w val="0.94075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61875296"/>
        <c:axId val="20006753"/>
      </c:bar3D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75"/>
          <c:y val="0.4825"/>
          <c:w val="0.0327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65"/>
          <c:w val="0.95"/>
          <c:h val="0.7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45843050"/>
        <c:axId val="9934267"/>
      </c:bar3D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4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4425"/>
          <c:w val="0.02575"/>
          <c:h val="0.2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75"/>
          <c:w val="0.94625"/>
          <c:h val="0.753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22299540"/>
        <c:axId val="66478133"/>
      </c:bar3D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635"/>
          <c:w val="0.028"/>
          <c:h val="0.2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1"/>
          <c:w val="0.93825"/>
          <c:h val="0.7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ROOC'!$C$66:$I$66</c:f>
              <c:strCache/>
            </c:strRef>
          </c:cat>
          <c:val>
            <c:numRef>
              <c:f>'PTO ROOC'!$C$67:$I$67</c:f>
              <c:numCache/>
            </c:numRef>
          </c:val>
          <c:shape val="box"/>
        </c:ser>
        <c:shape val="box"/>
        <c:axId val="61432286"/>
        <c:axId val="16019663"/>
      </c:bar3D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43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4135"/>
          <c:w val="0.03475"/>
          <c:h val="0.3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75"/>
          <c:w val="0.94025"/>
          <c:h val="0.740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9959240"/>
        <c:axId val="22524297"/>
      </c:bar3D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4625"/>
          <c:w val="0.03125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05"/>
          <c:w val="0.927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1392082"/>
        <c:axId val="12528739"/>
      </c:bar3DChart>
      <c:cat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485"/>
          <c:w val="0.041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5538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28575</xdr:rowOff>
    </xdr:from>
    <xdr:to>
      <xdr:col>8</xdr:col>
      <xdr:colOff>666750</xdr:colOff>
      <xdr:row>83</xdr:row>
      <xdr:rowOff>57150</xdr:rowOff>
    </xdr:to>
    <xdr:graphicFrame>
      <xdr:nvGraphicFramePr>
        <xdr:cNvPr id="1" name="5 Gráfico"/>
        <xdr:cNvGraphicFramePr/>
      </xdr:nvGraphicFramePr>
      <xdr:xfrm>
        <a:off x="28575" y="104394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57</xdr:row>
      <xdr:rowOff>9525</xdr:rowOff>
    </xdr:from>
    <xdr:to>
      <xdr:col>9</xdr:col>
      <xdr:colOff>742950</xdr:colOff>
      <xdr:row>80</xdr:row>
      <xdr:rowOff>19050</xdr:rowOff>
    </xdr:to>
    <xdr:graphicFrame>
      <xdr:nvGraphicFramePr>
        <xdr:cNvPr id="5" name="Gráfico 2"/>
        <xdr:cNvGraphicFramePr/>
      </xdr:nvGraphicFramePr>
      <xdr:xfrm>
        <a:off x="9525" y="10448925"/>
        <a:ext cx="102489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133350</xdr:rowOff>
    </xdr:from>
    <xdr:to>
      <xdr:col>8</xdr:col>
      <xdr:colOff>676275</xdr:colOff>
      <xdr:row>82</xdr:row>
      <xdr:rowOff>104775</xdr:rowOff>
    </xdr:to>
    <xdr:graphicFrame>
      <xdr:nvGraphicFramePr>
        <xdr:cNvPr id="1" name="2 Gráfico"/>
        <xdr:cNvGraphicFramePr/>
      </xdr:nvGraphicFramePr>
      <xdr:xfrm>
        <a:off x="47625" y="105441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2" t="s">
        <v>2</v>
      </c>
      <c r="B10" s="77" t="s">
        <v>24</v>
      </c>
      <c r="C10" s="74" t="s">
        <v>4</v>
      </c>
      <c r="D10" s="78"/>
      <c r="E10" s="78"/>
      <c r="F10" s="78"/>
      <c r="G10" s="75"/>
      <c r="H10" s="72" t="s">
        <v>110</v>
      </c>
      <c r="I10" s="11"/>
      <c r="J10" s="11"/>
      <c r="K10" s="11"/>
      <c r="L10" s="11"/>
      <c r="M10" s="11"/>
    </row>
    <row r="11" spans="1:13" ht="33.75" customHeight="1">
      <c r="A11" s="76"/>
      <c r="B11" s="73"/>
      <c r="C11" s="54" t="s">
        <v>114</v>
      </c>
      <c r="D11" s="54" t="s">
        <v>115</v>
      </c>
      <c r="E11" s="54" t="s">
        <v>116</v>
      </c>
      <c r="F11" s="54" t="s">
        <v>117</v>
      </c>
      <c r="G11" s="54" t="s">
        <v>118</v>
      </c>
      <c r="H11" s="73"/>
      <c r="I11" s="11"/>
      <c r="J11" s="11"/>
      <c r="K11" s="11"/>
      <c r="L11" s="11"/>
      <c r="M11" s="11"/>
    </row>
    <row r="12" spans="1:13" ht="15" customHeight="1">
      <c r="A12" s="45" t="s">
        <v>5</v>
      </c>
      <c r="B12" s="28" t="s">
        <v>6</v>
      </c>
      <c r="C12" s="35">
        <v>1538898585</v>
      </c>
      <c r="D12" s="35">
        <v>72497217</v>
      </c>
      <c r="E12" s="35">
        <v>417918834</v>
      </c>
      <c r="F12" s="35">
        <v>9016404</v>
      </c>
      <c r="G12" s="35">
        <v>0</v>
      </c>
      <c r="H12" s="36">
        <f>SUM(C12:G12)</f>
        <v>2038331040</v>
      </c>
      <c r="I12" s="9"/>
      <c r="J12" s="5"/>
      <c r="K12" s="5"/>
      <c r="L12" s="4"/>
      <c r="M12" s="5"/>
    </row>
    <row r="13" spans="1:13" ht="15" customHeight="1">
      <c r="A13" s="46" t="s">
        <v>26</v>
      </c>
      <c r="B13" s="30" t="s">
        <v>123</v>
      </c>
      <c r="C13" s="37">
        <v>39497268</v>
      </c>
      <c r="D13" s="37">
        <v>2589701</v>
      </c>
      <c r="E13" s="37">
        <v>3996387</v>
      </c>
      <c r="F13" s="37">
        <v>8403099</v>
      </c>
      <c r="G13" s="37">
        <v>0</v>
      </c>
      <c r="H13" s="38">
        <f aca="true" t="shared" si="0" ref="H13:H45">SUM(C13:G13)</f>
        <v>54486455</v>
      </c>
      <c r="I13" s="9"/>
      <c r="J13" s="5"/>
      <c r="K13" s="5"/>
      <c r="L13" s="4"/>
      <c r="M13" s="5"/>
    </row>
    <row r="14" spans="1:13" ht="15" customHeight="1">
      <c r="A14" s="46" t="s">
        <v>27</v>
      </c>
      <c r="B14" s="30" t="s">
        <v>124</v>
      </c>
      <c r="C14" s="37">
        <v>62325128</v>
      </c>
      <c r="D14" s="37">
        <v>4371414</v>
      </c>
      <c r="E14" s="37">
        <v>6713477</v>
      </c>
      <c r="F14" s="37">
        <v>10927206</v>
      </c>
      <c r="G14" s="37">
        <v>0</v>
      </c>
      <c r="H14" s="38">
        <f t="shared" si="0"/>
        <v>84337225</v>
      </c>
      <c r="I14" s="9"/>
      <c r="J14" s="5"/>
      <c r="K14" s="5"/>
      <c r="L14" s="4"/>
      <c r="M14" s="5"/>
    </row>
    <row r="15" spans="1:13" ht="15" customHeight="1">
      <c r="A15" s="46" t="s">
        <v>28</v>
      </c>
      <c r="B15" s="30" t="s">
        <v>57</v>
      </c>
      <c r="C15" s="37">
        <v>35509436</v>
      </c>
      <c r="D15" s="37">
        <v>4815299</v>
      </c>
      <c r="E15" s="37">
        <v>676500</v>
      </c>
      <c r="F15" s="37">
        <v>11281842</v>
      </c>
      <c r="G15" s="37">
        <v>0</v>
      </c>
      <c r="H15" s="38">
        <f t="shared" si="0"/>
        <v>52283077</v>
      </c>
      <c r="I15" s="9"/>
      <c r="J15" s="5"/>
      <c r="K15" s="5"/>
      <c r="L15" s="4"/>
      <c r="M15" s="5"/>
    </row>
    <row r="16" spans="1:13" ht="15" customHeight="1">
      <c r="A16" s="46" t="s">
        <v>29</v>
      </c>
      <c r="B16" s="30" t="s">
        <v>58</v>
      </c>
      <c r="C16" s="37">
        <v>43989816</v>
      </c>
      <c r="D16" s="37">
        <v>4100246</v>
      </c>
      <c r="E16" s="37">
        <v>3458850</v>
      </c>
      <c r="F16" s="37">
        <v>2116978</v>
      </c>
      <c r="G16" s="37">
        <v>0</v>
      </c>
      <c r="H16" s="38">
        <f t="shared" si="0"/>
        <v>53665890</v>
      </c>
      <c r="I16" s="9"/>
      <c r="J16" s="5"/>
      <c r="K16" s="5"/>
      <c r="L16" s="4"/>
      <c r="M16" s="5"/>
    </row>
    <row r="17" spans="1:13" ht="15" customHeight="1">
      <c r="A17" s="46" t="s">
        <v>30</v>
      </c>
      <c r="B17" s="30" t="s">
        <v>59</v>
      </c>
      <c r="C17" s="37">
        <v>191309871</v>
      </c>
      <c r="D17" s="37">
        <v>11823280</v>
      </c>
      <c r="E17" s="37">
        <v>13726810</v>
      </c>
      <c r="F17" s="37">
        <v>35768726</v>
      </c>
      <c r="G17" s="37">
        <v>0</v>
      </c>
      <c r="H17" s="38">
        <f t="shared" si="0"/>
        <v>252628687</v>
      </c>
      <c r="I17" s="9"/>
      <c r="J17" s="5"/>
      <c r="K17" s="5"/>
      <c r="L17" s="4"/>
      <c r="M17" s="5"/>
    </row>
    <row r="18" spans="1:13" ht="15" customHeight="1">
      <c r="A18" s="46" t="s">
        <v>31</v>
      </c>
      <c r="B18" s="30" t="s">
        <v>60</v>
      </c>
      <c r="C18" s="37">
        <v>141740728</v>
      </c>
      <c r="D18" s="37">
        <v>3539866</v>
      </c>
      <c r="E18" s="37">
        <v>19480991</v>
      </c>
      <c r="F18" s="37">
        <v>28580514</v>
      </c>
      <c r="G18" s="37">
        <v>0</v>
      </c>
      <c r="H18" s="38">
        <f t="shared" si="0"/>
        <v>193342099</v>
      </c>
      <c r="I18" s="9"/>
      <c r="J18" s="5"/>
      <c r="K18" s="5"/>
      <c r="L18" s="4"/>
      <c r="M18" s="5"/>
    </row>
    <row r="19" spans="1:13" ht="15" customHeight="1">
      <c r="A19" s="46" t="s">
        <v>32</v>
      </c>
      <c r="B19" s="30" t="s">
        <v>61</v>
      </c>
      <c r="C19" s="37">
        <v>191086577</v>
      </c>
      <c r="D19" s="37">
        <v>6932011</v>
      </c>
      <c r="E19" s="37">
        <v>39592356</v>
      </c>
      <c r="F19" s="37">
        <v>37211835</v>
      </c>
      <c r="G19" s="37">
        <v>0</v>
      </c>
      <c r="H19" s="38">
        <f t="shared" si="0"/>
        <v>274822779</v>
      </c>
      <c r="I19" s="9"/>
      <c r="J19" s="5"/>
      <c r="K19" s="5"/>
      <c r="L19" s="4"/>
      <c r="M19" s="5"/>
    </row>
    <row r="20" spans="1:13" ht="15" customHeight="1">
      <c r="A20" s="46" t="s">
        <v>33</v>
      </c>
      <c r="B20" s="30" t="s">
        <v>62</v>
      </c>
      <c r="C20" s="37">
        <v>44088378</v>
      </c>
      <c r="D20" s="37">
        <v>3665192</v>
      </c>
      <c r="E20" s="37">
        <v>4720677</v>
      </c>
      <c r="F20" s="37">
        <v>7172353</v>
      </c>
      <c r="G20" s="37">
        <v>0</v>
      </c>
      <c r="H20" s="38">
        <f t="shared" si="0"/>
        <v>59646600</v>
      </c>
      <c r="I20" s="9"/>
      <c r="J20" s="5"/>
      <c r="K20" s="5"/>
      <c r="L20" s="4"/>
      <c r="M20" s="5"/>
    </row>
    <row r="21" spans="1:13" ht="15" customHeight="1">
      <c r="A21" s="46" t="s">
        <v>34</v>
      </c>
      <c r="B21" s="30" t="s">
        <v>63</v>
      </c>
      <c r="C21" s="37">
        <v>95334647</v>
      </c>
      <c r="D21" s="37">
        <v>4610133</v>
      </c>
      <c r="E21" s="37">
        <v>16812776</v>
      </c>
      <c r="F21" s="37">
        <v>7979094</v>
      </c>
      <c r="G21" s="37">
        <v>0</v>
      </c>
      <c r="H21" s="38">
        <f t="shared" si="0"/>
        <v>124736650</v>
      </c>
      <c r="I21" s="9"/>
      <c r="J21" s="5"/>
      <c r="K21" s="5"/>
      <c r="L21" s="4"/>
      <c r="M21" s="5"/>
    </row>
    <row r="22" spans="1:13" ht="15" customHeight="1">
      <c r="A22" s="46" t="s">
        <v>35</v>
      </c>
      <c r="B22" s="30" t="s">
        <v>64</v>
      </c>
      <c r="C22" s="37">
        <v>189166130</v>
      </c>
      <c r="D22" s="37">
        <v>8175598</v>
      </c>
      <c r="E22" s="37">
        <v>31400751</v>
      </c>
      <c r="F22" s="37">
        <v>41528535</v>
      </c>
      <c r="G22" s="37">
        <v>0</v>
      </c>
      <c r="H22" s="38">
        <f t="shared" si="0"/>
        <v>270271014</v>
      </c>
      <c r="I22" s="9"/>
      <c r="J22" s="5"/>
      <c r="K22" s="5"/>
      <c r="L22" s="4"/>
      <c r="M22" s="5"/>
    </row>
    <row r="23" spans="1:13" ht="15" customHeight="1">
      <c r="A23" s="46" t="s">
        <v>36</v>
      </c>
      <c r="B23" s="30" t="s">
        <v>65</v>
      </c>
      <c r="C23" s="37">
        <v>159657763</v>
      </c>
      <c r="D23" s="37">
        <v>4760049</v>
      </c>
      <c r="E23" s="37">
        <v>22961643</v>
      </c>
      <c r="F23" s="37">
        <v>39179063</v>
      </c>
      <c r="G23" s="37">
        <v>0</v>
      </c>
      <c r="H23" s="38">
        <f t="shared" si="0"/>
        <v>226558518</v>
      </c>
      <c r="I23" s="9"/>
      <c r="J23" s="5"/>
      <c r="K23" s="5"/>
      <c r="L23" s="4"/>
      <c r="M23" s="5"/>
    </row>
    <row r="24" spans="1:13" ht="15" customHeight="1">
      <c r="A24" s="46" t="s">
        <v>37</v>
      </c>
      <c r="B24" s="30" t="s">
        <v>66</v>
      </c>
      <c r="C24" s="37">
        <v>246248711</v>
      </c>
      <c r="D24" s="37">
        <v>11618996</v>
      </c>
      <c r="E24" s="37">
        <v>48457398</v>
      </c>
      <c r="F24" s="37">
        <v>40484500</v>
      </c>
      <c r="G24" s="37">
        <v>0</v>
      </c>
      <c r="H24" s="38">
        <f t="shared" si="0"/>
        <v>346809605</v>
      </c>
      <c r="I24" s="9"/>
      <c r="J24" s="5"/>
      <c r="K24" s="5"/>
      <c r="L24" s="4"/>
      <c r="M24" s="5"/>
    </row>
    <row r="25" spans="1:13" ht="15" customHeight="1">
      <c r="A25" s="46" t="s">
        <v>38</v>
      </c>
      <c r="B25" s="30" t="s">
        <v>67</v>
      </c>
      <c r="C25" s="37">
        <v>221838904</v>
      </c>
      <c r="D25" s="37">
        <v>6698066</v>
      </c>
      <c r="E25" s="37">
        <v>46024095</v>
      </c>
      <c r="F25" s="37">
        <v>38341347</v>
      </c>
      <c r="G25" s="37">
        <v>0</v>
      </c>
      <c r="H25" s="38">
        <f t="shared" si="0"/>
        <v>312902412</v>
      </c>
      <c r="I25" s="9"/>
      <c r="J25" s="5"/>
      <c r="K25" s="5"/>
      <c r="L25" s="4"/>
      <c r="M25" s="5"/>
    </row>
    <row r="26" spans="1:13" ht="15" customHeight="1">
      <c r="A26" s="46" t="s">
        <v>39</v>
      </c>
      <c r="B26" s="30" t="s">
        <v>68</v>
      </c>
      <c r="C26" s="37">
        <v>118628795</v>
      </c>
      <c r="D26" s="37">
        <v>3749719</v>
      </c>
      <c r="E26" s="37">
        <v>19051943</v>
      </c>
      <c r="F26" s="37">
        <v>11160319</v>
      </c>
      <c r="G26" s="37">
        <v>0</v>
      </c>
      <c r="H26" s="38">
        <f t="shared" si="0"/>
        <v>152590776</v>
      </c>
      <c r="I26" s="9"/>
      <c r="J26" s="5"/>
      <c r="K26" s="5"/>
      <c r="L26" s="4"/>
      <c r="M26" s="5"/>
    </row>
    <row r="27" spans="1:13" ht="15" customHeight="1">
      <c r="A27" s="46" t="s">
        <v>40</v>
      </c>
      <c r="B27" s="30" t="s">
        <v>69</v>
      </c>
      <c r="C27" s="37">
        <v>75561581</v>
      </c>
      <c r="D27" s="37">
        <v>7131926</v>
      </c>
      <c r="E27" s="37">
        <v>13461037</v>
      </c>
      <c r="F27" s="37">
        <v>8261685</v>
      </c>
      <c r="G27" s="37">
        <v>0</v>
      </c>
      <c r="H27" s="38">
        <f t="shared" si="0"/>
        <v>104416229</v>
      </c>
      <c r="I27" s="9"/>
      <c r="J27" s="5"/>
      <c r="K27" s="5"/>
      <c r="L27" s="4"/>
      <c r="M27" s="5"/>
    </row>
    <row r="28" spans="1:13" ht="15" customHeight="1">
      <c r="A28" s="46" t="s">
        <v>41</v>
      </c>
      <c r="B28" s="30" t="s">
        <v>70</v>
      </c>
      <c r="C28" s="37">
        <v>50591008</v>
      </c>
      <c r="D28" s="37">
        <v>1146489</v>
      </c>
      <c r="E28" s="37">
        <v>6138710</v>
      </c>
      <c r="F28" s="37">
        <v>5051698</v>
      </c>
      <c r="G28" s="37">
        <v>0</v>
      </c>
      <c r="H28" s="38">
        <f t="shared" si="0"/>
        <v>62927905</v>
      </c>
      <c r="I28" s="9"/>
      <c r="J28" s="5"/>
      <c r="K28" s="5"/>
      <c r="L28" s="4"/>
      <c r="M28" s="5"/>
    </row>
    <row r="29" spans="1:13" ht="15" customHeight="1">
      <c r="A29" s="46" t="s">
        <v>42</v>
      </c>
      <c r="B29" s="30" t="s">
        <v>71</v>
      </c>
      <c r="C29" s="37">
        <v>56448574</v>
      </c>
      <c r="D29" s="37">
        <v>3006151</v>
      </c>
      <c r="E29" s="37">
        <v>3050892</v>
      </c>
      <c r="F29" s="37">
        <v>7322736</v>
      </c>
      <c r="G29" s="37">
        <v>0</v>
      </c>
      <c r="H29" s="38">
        <f t="shared" si="0"/>
        <v>69828353</v>
      </c>
      <c r="I29" s="9"/>
      <c r="J29" s="5"/>
      <c r="K29" s="5"/>
      <c r="L29" s="4"/>
      <c r="M29" s="5"/>
    </row>
    <row r="30" spans="1:13" ht="15" customHeight="1">
      <c r="A30" s="46" t="s">
        <v>43</v>
      </c>
      <c r="B30" s="30" t="s">
        <v>72</v>
      </c>
      <c r="C30" s="37">
        <v>115242870</v>
      </c>
      <c r="D30" s="37">
        <v>4805890</v>
      </c>
      <c r="E30" s="37">
        <v>12640355</v>
      </c>
      <c r="F30" s="37">
        <v>16545955</v>
      </c>
      <c r="G30" s="37">
        <v>0</v>
      </c>
      <c r="H30" s="38">
        <f t="shared" si="0"/>
        <v>149235070</v>
      </c>
      <c r="I30" s="9"/>
      <c r="J30" s="5"/>
      <c r="K30" s="5"/>
      <c r="L30" s="4"/>
      <c r="M30" s="5"/>
    </row>
    <row r="31" spans="1:13" ht="15" customHeight="1">
      <c r="A31" s="46" t="s">
        <v>44</v>
      </c>
      <c r="B31" s="30" t="s">
        <v>73</v>
      </c>
      <c r="C31" s="37">
        <v>63095690</v>
      </c>
      <c r="D31" s="37">
        <v>4749957</v>
      </c>
      <c r="E31" s="37">
        <v>17653958</v>
      </c>
      <c r="F31" s="37">
        <v>15872018</v>
      </c>
      <c r="G31" s="37">
        <v>0</v>
      </c>
      <c r="H31" s="38">
        <f t="shared" si="0"/>
        <v>101371623</v>
      </c>
      <c r="I31" s="9"/>
      <c r="J31" s="5"/>
      <c r="K31" s="5"/>
      <c r="L31" s="4"/>
      <c r="M31" s="5"/>
    </row>
    <row r="32" spans="1:13" ht="15" customHeight="1">
      <c r="A32" s="46" t="s">
        <v>45</v>
      </c>
      <c r="B32" s="30" t="s">
        <v>74</v>
      </c>
      <c r="C32" s="37">
        <v>41472862</v>
      </c>
      <c r="D32" s="37">
        <v>2788203</v>
      </c>
      <c r="E32" s="37">
        <v>6200642</v>
      </c>
      <c r="F32" s="37">
        <v>4935862</v>
      </c>
      <c r="G32" s="37">
        <v>0</v>
      </c>
      <c r="H32" s="38">
        <f t="shared" si="0"/>
        <v>55397569</v>
      </c>
      <c r="I32" s="9"/>
      <c r="J32" s="5"/>
      <c r="K32" s="5"/>
      <c r="L32" s="4"/>
      <c r="M32" s="5"/>
    </row>
    <row r="33" spans="1:13" ht="15" customHeight="1">
      <c r="A33" s="46" t="s">
        <v>46</v>
      </c>
      <c r="B33" s="30" t="s">
        <v>75</v>
      </c>
      <c r="C33" s="37">
        <v>84785956</v>
      </c>
      <c r="D33" s="37">
        <v>2847938</v>
      </c>
      <c r="E33" s="37">
        <v>21686360</v>
      </c>
      <c r="F33" s="37">
        <v>13713043</v>
      </c>
      <c r="G33" s="37">
        <v>0</v>
      </c>
      <c r="H33" s="38">
        <f t="shared" si="0"/>
        <v>123033297</v>
      </c>
      <c r="I33" s="9"/>
      <c r="J33" s="5"/>
      <c r="K33" s="5"/>
      <c r="L33" s="4"/>
      <c r="M33" s="5"/>
    </row>
    <row r="34" spans="1:13" ht="15" customHeight="1">
      <c r="A34" s="46" t="s">
        <v>47</v>
      </c>
      <c r="B34" s="30" t="s">
        <v>76</v>
      </c>
      <c r="C34" s="37">
        <v>65831311</v>
      </c>
      <c r="D34" s="37">
        <v>5087417</v>
      </c>
      <c r="E34" s="37">
        <v>9192285</v>
      </c>
      <c r="F34" s="37">
        <v>6271527</v>
      </c>
      <c r="G34" s="37">
        <v>0</v>
      </c>
      <c r="H34" s="38">
        <f t="shared" si="0"/>
        <v>86382540</v>
      </c>
      <c r="I34" s="9"/>
      <c r="J34" s="5"/>
      <c r="K34" s="5"/>
      <c r="L34" s="4"/>
      <c r="M34" s="5"/>
    </row>
    <row r="35" spans="1:13" ht="15" customHeight="1">
      <c r="A35" s="46" t="s">
        <v>48</v>
      </c>
      <c r="B35" s="30" t="s">
        <v>77</v>
      </c>
      <c r="C35" s="37">
        <v>1860854388</v>
      </c>
      <c r="D35" s="37">
        <v>13624354</v>
      </c>
      <c r="E35" s="37">
        <v>4542406262</v>
      </c>
      <c r="F35" s="37">
        <v>957281</v>
      </c>
      <c r="G35" s="37">
        <v>0</v>
      </c>
      <c r="H35" s="38">
        <f t="shared" si="0"/>
        <v>6417842285</v>
      </c>
      <c r="I35" s="9"/>
      <c r="L35" s="4"/>
      <c r="M35" s="5"/>
    </row>
    <row r="36" spans="1:13" ht="15" customHeight="1">
      <c r="A36" s="46" t="s">
        <v>49</v>
      </c>
      <c r="B36" s="30" t="s">
        <v>78</v>
      </c>
      <c r="C36" s="37">
        <v>192195692</v>
      </c>
      <c r="D36" s="37">
        <v>3805592</v>
      </c>
      <c r="E36" s="37">
        <v>535784200</v>
      </c>
      <c r="F36" s="37">
        <v>28213066</v>
      </c>
      <c r="G36" s="37">
        <v>0</v>
      </c>
      <c r="H36" s="38">
        <f t="shared" si="0"/>
        <v>759998550</v>
      </c>
      <c r="I36" s="9"/>
      <c r="L36" s="4"/>
      <c r="M36" s="5"/>
    </row>
    <row r="37" spans="1:13" ht="15" customHeight="1">
      <c r="A37" s="46" t="s">
        <v>50</v>
      </c>
      <c r="B37" s="30" t="s">
        <v>79</v>
      </c>
      <c r="C37" s="37">
        <v>133314669</v>
      </c>
      <c r="D37" s="37">
        <v>8002466</v>
      </c>
      <c r="E37" s="37">
        <v>25458803</v>
      </c>
      <c r="F37" s="37">
        <v>86120802</v>
      </c>
      <c r="G37" s="37">
        <v>0</v>
      </c>
      <c r="H37" s="38">
        <f t="shared" si="0"/>
        <v>252896740</v>
      </c>
      <c r="I37" s="9"/>
      <c r="J37" s="5"/>
      <c r="K37" s="5"/>
      <c r="L37" s="4"/>
      <c r="M37" s="5"/>
    </row>
    <row r="38" spans="1:13" ht="15" customHeight="1">
      <c r="A38" s="46" t="s">
        <v>51</v>
      </c>
      <c r="B38" s="30" t="s">
        <v>80</v>
      </c>
      <c r="C38" s="37">
        <v>40610934</v>
      </c>
      <c r="D38" s="37">
        <v>696132</v>
      </c>
      <c r="E38" s="37">
        <v>10465354</v>
      </c>
      <c r="F38" s="37">
        <v>5377521</v>
      </c>
      <c r="G38" s="37">
        <v>0</v>
      </c>
      <c r="H38" s="38">
        <f t="shared" si="0"/>
        <v>57149941</v>
      </c>
      <c r="I38" s="9"/>
      <c r="J38" s="5"/>
      <c r="K38" s="5"/>
      <c r="L38" s="4"/>
      <c r="M38" s="5"/>
    </row>
    <row r="39" spans="1:13" ht="15" customHeight="1">
      <c r="A39" s="46" t="s">
        <v>52</v>
      </c>
      <c r="B39" s="30" t="s">
        <v>81</v>
      </c>
      <c r="C39" s="37">
        <v>139245882</v>
      </c>
      <c r="D39" s="37">
        <v>5203617</v>
      </c>
      <c r="E39" s="37">
        <v>69042971</v>
      </c>
      <c r="F39" s="37">
        <v>36325117</v>
      </c>
      <c r="G39" s="37">
        <v>0</v>
      </c>
      <c r="H39" s="38">
        <f t="shared" si="0"/>
        <v>249817587</v>
      </c>
      <c r="I39" s="9"/>
      <c r="J39" s="5"/>
      <c r="K39" s="5"/>
      <c r="L39" s="4"/>
      <c r="M39" s="5"/>
    </row>
    <row r="40" spans="1:13" ht="15" customHeight="1">
      <c r="A40" s="46" t="s">
        <v>53</v>
      </c>
      <c r="B40" s="30" t="s">
        <v>82</v>
      </c>
      <c r="C40" s="37">
        <v>263480467</v>
      </c>
      <c r="D40" s="37">
        <v>10417884</v>
      </c>
      <c r="E40" s="37">
        <v>58465163</v>
      </c>
      <c r="F40" s="37">
        <v>44140865</v>
      </c>
      <c r="G40" s="37">
        <v>1781348</v>
      </c>
      <c r="H40" s="38">
        <f t="shared" si="0"/>
        <v>378285727</v>
      </c>
      <c r="I40" s="9"/>
      <c r="J40" s="5"/>
      <c r="K40" s="5"/>
      <c r="L40" s="4"/>
      <c r="M40" s="5"/>
    </row>
    <row r="41" spans="1:13" ht="15" customHeight="1">
      <c r="A41" s="46" t="s">
        <v>54</v>
      </c>
      <c r="B41" s="30" t="s">
        <v>83</v>
      </c>
      <c r="C41" s="37">
        <v>331162922</v>
      </c>
      <c r="D41" s="37">
        <v>7630600</v>
      </c>
      <c r="E41" s="37">
        <v>72377808</v>
      </c>
      <c r="F41" s="37">
        <v>41712049</v>
      </c>
      <c r="G41" s="37">
        <v>1597820</v>
      </c>
      <c r="H41" s="38">
        <f t="shared" si="0"/>
        <v>454481199</v>
      </c>
      <c r="I41" s="9"/>
      <c r="J41" s="5"/>
      <c r="K41" s="5"/>
      <c r="L41" s="4"/>
      <c r="M41" s="5"/>
    </row>
    <row r="42" spans="1:13" ht="15" customHeight="1">
      <c r="A42" s="46" t="s">
        <v>55</v>
      </c>
      <c r="B42" s="30" t="s">
        <v>84</v>
      </c>
      <c r="C42" s="37">
        <v>321860336</v>
      </c>
      <c r="D42" s="37">
        <v>10576219</v>
      </c>
      <c r="E42" s="37">
        <v>53940024</v>
      </c>
      <c r="F42" s="37">
        <v>34288469</v>
      </c>
      <c r="G42" s="37">
        <v>1105183</v>
      </c>
      <c r="H42" s="38">
        <f t="shared" si="0"/>
        <v>421770231</v>
      </c>
      <c r="I42" s="9"/>
      <c r="J42" s="5"/>
      <c r="K42" s="5"/>
      <c r="L42" s="4"/>
      <c r="M42" s="5"/>
    </row>
    <row r="43" spans="1:13" ht="15" customHeight="1">
      <c r="A43" s="57" t="s">
        <v>56</v>
      </c>
      <c r="B43" s="58" t="s">
        <v>85</v>
      </c>
      <c r="C43" s="59">
        <v>163438991</v>
      </c>
      <c r="D43" s="59">
        <v>9009184</v>
      </c>
      <c r="E43" s="59">
        <v>22408163</v>
      </c>
      <c r="F43" s="59">
        <v>27686323</v>
      </c>
      <c r="G43" s="59">
        <v>923551</v>
      </c>
      <c r="H43" s="38">
        <f t="shared" si="0"/>
        <v>223466212</v>
      </c>
      <c r="I43" s="9"/>
      <c r="J43" s="5"/>
      <c r="K43" s="5"/>
      <c r="L43" s="4"/>
      <c r="M43" s="5"/>
    </row>
    <row r="44" spans="1:13" ht="15" customHeight="1">
      <c r="A44" s="57" t="s">
        <v>120</v>
      </c>
      <c r="B44" s="58" t="s">
        <v>119</v>
      </c>
      <c r="C44" s="59">
        <v>92092560</v>
      </c>
      <c r="D44" s="59">
        <v>38549</v>
      </c>
      <c r="E44" s="59">
        <v>67146733</v>
      </c>
      <c r="F44" s="59">
        <v>14481118</v>
      </c>
      <c r="G44" s="59">
        <v>0</v>
      </c>
      <c r="H44" s="60">
        <f t="shared" si="0"/>
        <v>173758960</v>
      </c>
      <c r="I44" s="9"/>
      <c r="J44" s="5"/>
      <c r="K44" s="5"/>
      <c r="L44" s="4"/>
      <c r="M44" s="5"/>
    </row>
    <row r="45" spans="1:13" ht="15" customHeight="1">
      <c r="A45" s="47" t="s">
        <v>125</v>
      </c>
      <c r="B45" s="32" t="s">
        <v>126</v>
      </c>
      <c r="C45" s="39">
        <v>0</v>
      </c>
      <c r="D45" s="39">
        <v>0</v>
      </c>
      <c r="E45" s="39">
        <v>130155687</v>
      </c>
      <c r="F45" s="39">
        <v>0</v>
      </c>
      <c r="G45" s="39">
        <v>0</v>
      </c>
      <c r="H45" s="40">
        <f t="shared" si="0"/>
        <v>130155687</v>
      </c>
      <c r="I45" s="9"/>
      <c r="J45" s="5"/>
      <c r="K45" s="5"/>
      <c r="L45" s="4"/>
      <c r="M45" s="5"/>
    </row>
    <row r="46" spans="1:13" ht="19.5" customHeight="1">
      <c r="A46" s="74" t="s">
        <v>7</v>
      </c>
      <c r="B46" s="75"/>
      <c r="C46" s="44">
        <f aca="true" t="shared" si="1" ref="C46:H46">SUM(C12:C45)</f>
        <v>7410607430</v>
      </c>
      <c r="D46" s="44">
        <f t="shared" si="1"/>
        <v>254515355</v>
      </c>
      <c r="E46" s="44">
        <f t="shared" si="1"/>
        <v>6372668895</v>
      </c>
      <c r="F46" s="44">
        <f t="shared" si="1"/>
        <v>726428950</v>
      </c>
      <c r="G46" s="44">
        <f t="shared" si="1"/>
        <v>5407902</v>
      </c>
      <c r="H46" s="44">
        <f t="shared" si="1"/>
        <v>14769628532</v>
      </c>
      <c r="I46" s="9"/>
      <c r="J46" s="4"/>
      <c r="K46" s="4"/>
      <c r="L46" s="4"/>
      <c r="M46" s="4"/>
    </row>
    <row r="47" spans="1:9" ht="12.75">
      <c r="A47" s="6" t="s">
        <v>128</v>
      </c>
      <c r="C47" s="17"/>
      <c r="D47" s="69"/>
      <c r="E47" s="69"/>
      <c r="F47" s="69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8">
        <f>C46/$A$55</f>
        <v>7410.60743</v>
      </c>
      <c r="D60" s="48">
        <f>D46/$A$55</f>
        <v>254.515355</v>
      </c>
      <c r="E60" s="48">
        <f>E46/$A$55</f>
        <v>6372.668895</v>
      </c>
      <c r="F60" s="48">
        <f>F46/$A$55</f>
        <v>726.42895</v>
      </c>
      <c r="G60" s="48">
        <f>G46/$A$55</f>
        <v>5.407902</v>
      </c>
    </row>
    <row r="61" spans="3:7" s="19" customFormat="1" ht="12.75">
      <c r="C61" s="56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5" width="12.00390625" style="12" bestFit="1" customWidth="1"/>
    <col min="6" max="6" width="11.421875" style="12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9.5" customHeight="1">
      <c r="A11" s="79"/>
      <c r="B11" s="80"/>
      <c r="C11" s="81" t="s">
        <v>111</v>
      </c>
      <c r="D11" s="81"/>
      <c r="E11" s="81"/>
      <c r="F11" s="81"/>
      <c r="G11" s="81"/>
      <c r="H11" s="81" t="s">
        <v>112</v>
      </c>
      <c r="I11" s="81"/>
      <c r="J11" s="79"/>
    </row>
    <row r="12" spans="1:17" ht="19.5" customHeight="1">
      <c r="A12" s="76"/>
      <c r="B12" s="73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3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3">
        <v>731594234</v>
      </c>
      <c r="D13" s="33">
        <v>28127153</v>
      </c>
      <c r="E13" s="33">
        <v>555549473</v>
      </c>
      <c r="F13" s="33">
        <v>25862665</v>
      </c>
      <c r="G13" s="33">
        <v>15013952</v>
      </c>
      <c r="H13" s="33">
        <v>0</v>
      </c>
      <c r="I13" s="33">
        <v>182751108</v>
      </c>
      <c r="J13" s="34">
        <f>SUM(C13:I13)</f>
        <v>1538898585</v>
      </c>
      <c r="K13" s="9"/>
    </row>
    <row r="14" spans="1:11" ht="15" customHeight="1">
      <c r="A14" s="1" t="s">
        <v>26</v>
      </c>
      <c r="B14" s="2" t="s">
        <v>121</v>
      </c>
      <c r="C14" s="33">
        <v>26660285</v>
      </c>
      <c r="D14" s="33">
        <v>1296518</v>
      </c>
      <c r="E14" s="33">
        <v>11204950</v>
      </c>
      <c r="F14" s="33">
        <v>0</v>
      </c>
      <c r="G14" s="33">
        <v>93900</v>
      </c>
      <c r="H14" s="33">
        <v>0</v>
      </c>
      <c r="I14" s="33">
        <v>241615</v>
      </c>
      <c r="J14" s="34">
        <f aca="true" t="shared" si="0" ref="J14:J45">SUM(C14:I14)</f>
        <v>39497268</v>
      </c>
      <c r="K14" s="9"/>
    </row>
    <row r="15" spans="1:11" ht="15" customHeight="1">
      <c r="A15" s="1" t="s">
        <v>27</v>
      </c>
      <c r="B15" s="2" t="s">
        <v>122</v>
      </c>
      <c r="C15" s="33">
        <v>31716876</v>
      </c>
      <c r="D15" s="33">
        <v>2626288</v>
      </c>
      <c r="E15" s="33">
        <v>27832706</v>
      </c>
      <c r="F15" s="33">
        <v>0</v>
      </c>
      <c r="G15" s="33">
        <v>90415</v>
      </c>
      <c r="H15" s="33">
        <v>0</v>
      </c>
      <c r="I15" s="33">
        <v>58843</v>
      </c>
      <c r="J15" s="34">
        <f t="shared" si="0"/>
        <v>62325128</v>
      </c>
      <c r="K15" s="9"/>
    </row>
    <row r="16" spans="1:11" ht="15" customHeight="1">
      <c r="A16" s="1" t="s">
        <v>28</v>
      </c>
      <c r="B16" s="2" t="s">
        <v>57</v>
      </c>
      <c r="C16" s="33">
        <v>16196068</v>
      </c>
      <c r="D16" s="33">
        <v>740881</v>
      </c>
      <c r="E16" s="33">
        <v>18357450</v>
      </c>
      <c r="F16" s="33">
        <v>0</v>
      </c>
      <c r="G16" s="33">
        <v>87009</v>
      </c>
      <c r="H16" s="33">
        <v>0</v>
      </c>
      <c r="I16" s="33">
        <v>128028</v>
      </c>
      <c r="J16" s="34">
        <f t="shared" si="0"/>
        <v>35509436</v>
      </c>
      <c r="K16" s="9"/>
    </row>
    <row r="17" spans="1:11" ht="15" customHeight="1">
      <c r="A17" s="1" t="s">
        <v>29</v>
      </c>
      <c r="B17" s="2" t="s">
        <v>58</v>
      </c>
      <c r="C17" s="33">
        <v>20073489</v>
      </c>
      <c r="D17" s="33">
        <v>1690935</v>
      </c>
      <c r="E17" s="33">
        <v>21958611</v>
      </c>
      <c r="F17" s="33">
        <v>0</v>
      </c>
      <c r="G17" s="33">
        <v>0</v>
      </c>
      <c r="H17" s="33">
        <v>0</v>
      </c>
      <c r="I17" s="33">
        <v>266781</v>
      </c>
      <c r="J17" s="34">
        <f t="shared" si="0"/>
        <v>43989816</v>
      </c>
      <c r="K17" s="9"/>
    </row>
    <row r="18" spans="1:11" ht="15" customHeight="1">
      <c r="A18" s="1" t="s">
        <v>30</v>
      </c>
      <c r="B18" s="2" t="s">
        <v>59</v>
      </c>
      <c r="C18" s="33">
        <v>119523766</v>
      </c>
      <c r="D18" s="33">
        <v>14843333</v>
      </c>
      <c r="E18" s="33">
        <v>56500177</v>
      </c>
      <c r="F18" s="33">
        <v>0</v>
      </c>
      <c r="G18" s="33">
        <v>385175</v>
      </c>
      <c r="H18" s="33">
        <v>0</v>
      </c>
      <c r="I18" s="33">
        <v>57420</v>
      </c>
      <c r="J18" s="34">
        <f t="shared" si="0"/>
        <v>191309871</v>
      </c>
      <c r="K18" s="9"/>
    </row>
    <row r="19" spans="1:11" ht="15" customHeight="1">
      <c r="A19" s="1" t="s">
        <v>31</v>
      </c>
      <c r="B19" s="2" t="s">
        <v>60</v>
      </c>
      <c r="C19" s="33">
        <v>87760975</v>
      </c>
      <c r="D19" s="33">
        <v>9898847</v>
      </c>
      <c r="E19" s="33">
        <v>43705117</v>
      </c>
      <c r="F19" s="33">
        <v>0</v>
      </c>
      <c r="G19" s="33">
        <v>186553</v>
      </c>
      <c r="H19" s="33">
        <v>0</v>
      </c>
      <c r="I19" s="33">
        <v>189236</v>
      </c>
      <c r="J19" s="34">
        <f t="shared" si="0"/>
        <v>141740728</v>
      </c>
      <c r="K19" s="9"/>
    </row>
    <row r="20" spans="1:11" ht="15" customHeight="1">
      <c r="A20" s="1" t="s">
        <v>32</v>
      </c>
      <c r="B20" s="2" t="s">
        <v>61</v>
      </c>
      <c r="C20" s="33">
        <v>93925235</v>
      </c>
      <c r="D20" s="33">
        <v>9256394</v>
      </c>
      <c r="E20" s="33">
        <v>87592883</v>
      </c>
      <c r="F20" s="33">
        <v>0</v>
      </c>
      <c r="G20" s="33">
        <v>117415</v>
      </c>
      <c r="H20" s="33">
        <v>0</v>
      </c>
      <c r="I20" s="33">
        <v>194650</v>
      </c>
      <c r="J20" s="34">
        <f t="shared" si="0"/>
        <v>191086577</v>
      </c>
      <c r="K20" s="9"/>
    </row>
    <row r="21" spans="1:11" ht="15" customHeight="1">
      <c r="A21" s="1" t="s">
        <v>33</v>
      </c>
      <c r="B21" s="2" t="s">
        <v>62</v>
      </c>
      <c r="C21" s="33">
        <v>25937106</v>
      </c>
      <c r="D21" s="33">
        <v>2133875</v>
      </c>
      <c r="E21" s="33">
        <v>15976558</v>
      </c>
      <c r="F21" s="33">
        <v>0</v>
      </c>
      <c r="G21" s="33">
        <v>30000</v>
      </c>
      <c r="H21" s="33">
        <v>0</v>
      </c>
      <c r="I21" s="33">
        <v>10839</v>
      </c>
      <c r="J21" s="34">
        <f t="shared" si="0"/>
        <v>44088378</v>
      </c>
      <c r="K21" s="9"/>
    </row>
    <row r="22" spans="1:11" ht="15" customHeight="1">
      <c r="A22" s="1" t="s">
        <v>34</v>
      </c>
      <c r="B22" s="2" t="s">
        <v>63</v>
      </c>
      <c r="C22" s="33">
        <v>60596947</v>
      </c>
      <c r="D22" s="33">
        <v>5703896</v>
      </c>
      <c r="E22" s="33">
        <v>28915933</v>
      </c>
      <c r="F22" s="33">
        <v>0</v>
      </c>
      <c r="G22" s="33">
        <v>117871</v>
      </c>
      <c r="H22" s="33">
        <v>0</v>
      </c>
      <c r="I22" s="33">
        <v>0</v>
      </c>
      <c r="J22" s="34">
        <f t="shared" si="0"/>
        <v>95334647</v>
      </c>
      <c r="K22" s="9"/>
    </row>
    <row r="23" spans="1:11" ht="15" customHeight="1">
      <c r="A23" s="1" t="s">
        <v>35</v>
      </c>
      <c r="B23" s="2" t="s">
        <v>64</v>
      </c>
      <c r="C23" s="33">
        <v>98336969</v>
      </c>
      <c r="D23" s="33">
        <v>9482410</v>
      </c>
      <c r="E23" s="33">
        <v>80946576</v>
      </c>
      <c r="F23" s="33">
        <v>0</v>
      </c>
      <c r="G23" s="33">
        <v>70338</v>
      </c>
      <c r="H23" s="33">
        <v>0</v>
      </c>
      <c r="I23" s="33">
        <v>329837</v>
      </c>
      <c r="J23" s="34">
        <f t="shared" si="0"/>
        <v>189166130</v>
      </c>
      <c r="K23" s="9"/>
    </row>
    <row r="24" spans="1:11" ht="15" customHeight="1">
      <c r="A24" s="1" t="s">
        <v>36</v>
      </c>
      <c r="B24" s="2" t="s">
        <v>65</v>
      </c>
      <c r="C24" s="33">
        <v>95355178</v>
      </c>
      <c r="D24" s="33">
        <v>4831155</v>
      </c>
      <c r="E24" s="33">
        <v>58850792</v>
      </c>
      <c r="F24" s="33">
        <v>0</v>
      </c>
      <c r="G24" s="33">
        <v>63433</v>
      </c>
      <c r="H24" s="33">
        <v>0</v>
      </c>
      <c r="I24" s="33">
        <v>557205</v>
      </c>
      <c r="J24" s="34">
        <f t="shared" si="0"/>
        <v>159657763</v>
      </c>
      <c r="K24" s="9"/>
    </row>
    <row r="25" spans="1:11" ht="15" customHeight="1">
      <c r="A25" s="1" t="s">
        <v>37</v>
      </c>
      <c r="B25" s="2" t="s">
        <v>66</v>
      </c>
      <c r="C25" s="33">
        <v>145566805</v>
      </c>
      <c r="D25" s="33">
        <v>16398381</v>
      </c>
      <c r="E25" s="33">
        <v>82154494</v>
      </c>
      <c r="F25" s="33">
        <v>0</v>
      </c>
      <c r="G25" s="33">
        <v>243203</v>
      </c>
      <c r="H25" s="33">
        <v>0</v>
      </c>
      <c r="I25" s="33">
        <v>1885828</v>
      </c>
      <c r="J25" s="34">
        <f t="shared" si="0"/>
        <v>246248711</v>
      </c>
      <c r="K25" s="9"/>
    </row>
    <row r="26" spans="1:11" ht="15" customHeight="1">
      <c r="A26" s="1" t="s">
        <v>38</v>
      </c>
      <c r="B26" s="2" t="s">
        <v>67</v>
      </c>
      <c r="C26" s="33">
        <v>120401866</v>
      </c>
      <c r="D26" s="33">
        <v>14312455</v>
      </c>
      <c r="E26" s="33">
        <v>82662577</v>
      </c>
      <c r="F26" s="33">
        <v>0</v>
      </c>
      <c r="G26" s="33">
        <v>226733</v>
      </c>
      <c r="H26" s="33">
        <v>0</v>
      </c>
      <c r="I26" s="33">
        <v>4235273</v>
      </c>
      <c r="J26" s="34">
        <f t="shared" si="0"/>
        <v>221838904</v>
      </c>
      <c r="K26" s="9"/>
    </row>
    <row r="27" spans="1:11" ht="15" customHeight="1">
      <c r="A27" s="1" t="s">
        <v>39</v>
      </c>
      <c r="B27" s="2" t="s">
        <v>68</v>
      </c>
      <c r="C27" s="33">
        <v>59111202</v>
      </c>
      <c r="D27" s="33">
        <v>10566172</v>
      </c>
      <c r="E27" s="33">
        <v>47317729</v>
      </c>
      <c r="F27" s="33">
        <v>0</v>
      </c>
      <c r="G27" s="33">
        <v>64809</v>
      </c>
      <c r="H27" s="33">
        <v>0</v>
      </c>
      <c r="I27" s="33">
        <v>1568883</v>
      </c>
      <c r="J27" s="34">
        <f t="shared" si="0"/>
        <v>118628795</v>
      </c>
      <c r="K27" s="9"/>
    </row>
    <row r="28" spans="1:11" ht="15" customHeight="1">
      <c r="A28" s="1" t="s">
        <v>40</v>
      </c>
      <c r="B28" s="2" t="s">
        <v>69</v>
      </c>
      <c r="C28" s="33">
        <v>43008062</v>
      </c>
      <c r="D28" s="33">
        <v>2579814</v>
      </c>
      <c r="E28" s="33">
        <v>29606214</v>
      </c>
      <c r="F28" s="33">
        <v>0</v>
      </c>
      <c r="G28" s="33">
        <v>26332</v>
      </c>
      <c r="H28" s="33">
        <v>0</v>
      </c>
      <c r="I28" s="33">
        <v>341159</v>
      </c>
      <c r="J28" s="34">
        <f t="shared" si="0"/>
        <v>75561581</v>
      </c>
      <c r="K28" s="9"/>
    </row>
    <row r="29" spans="1:11" ht="15" customHeight="1">
      <c r="A29" s="1" t="s">
        <v>41</v>
      </c>
      <c r="B29" s="2" t="s">
        <v>70</v>
      </c>
      <c r="C29" s="33">
        <v>30643605</v>
      </c>
      <c r="D29" s="33">
        <v>182996</v>
      </c>
      <c r="E29" s="33">
        <v>19547611</v>
      </c>
      <c r="F29" s="33">
        <v>0</v>
      </c>
      <c r="G29" s="33">
        <v>26921</v>
      </c>
      <c r="H29" s="33">
        <v>0</v>
      </c>
      <c r="I29" s="33">
        <v>189875</v>
      </c>
      <c r="J29" s="34">
        <f t="shared" si="0"/>
        <v>50591008</v>
      </c>
      <c r="K29" s="9"/>
    </row>
    <row r="30" spans="1:11" ht="15" customHeight="1">
      <c r="A30" s="1" t="s">
        <v>42</v>
      </c>
      <c r="B30" s="2" t="s">
        <v>71</v>
      </c>
      <c r="C30" s="33">
        <v>38547350</v>
      </c>
      <c r="D30" s="33">
        <v>4041303</v>
      </c>
      <c r="E30" s="33">
        <v>13195058</v>
      </c>
      <c r="F30" s="33">
        <v>0</v>
      </c>
      <c r="G30" s="33">
        <v>468966</v>
      </c>
      <c r="H30" s="33">
        <v>0</v>
      </c>
      <c r="I30" s="33">
        <v>195897</v>
      </c>
      <c r="J30" s="34">
        <f t="shared" si="0"/>
        <v>56448574</v>
      </c>
      <c r="K30" s="9"/>
    </row>
    <row r="31" spans="1:11" ht="15" customHeight="1">
      <c r="A31" s="1" t="s">
        <v>43</v>
      </c>
      <c r="B31" s="2" t="s">
        <v>72</v>
      </c>
      <c r="C31" s="33">
        <v>68988347</v>
      </c>
      <c r="D31" s="33">
        <v>6631251</v>
      </c>
      <c r="E31" s="33">
        <v>39194610</v>
      </c>
      <c r="F31" s="33">
        <v>0</v>
      </c>
      <c r="G31" s="33">
        <v>174123</v>
      </c>
      <c r="H31" s="33">
        <v>0</v>
      </c>
      <c r="I31" s="33">
        <v>254539</v>
      </c>
      <c r="J31" s="34">
        <f t="shared" si="0"/>
        <v>115242870</v>
      </c>
      <c r="K31" s="9"/>
    </row>
    <row r="32" spans="1:11" ht="15" customHeight="1">
      <c r="A32" s="1" t="s">
        <v>44</v>
      </c>
      <c r="B32" s="2" t="s">
        <v>73</v>
      </c>
      <c r="C32" s="33">
        <v>30826679</v>
      </c>
      <c r="D32" s="33">
        <v>947413</v>
      </c>
      <c r="E32" s="33">
        <v>30660491</v>
      </c>
      <c r="F32" s="33">
        <v>0</v>
      </c>
      <c r="G32" s="33">
        <v>6763</v>
      </c>
      <c r="H32" s="33">
        <v>0</v>
      </c>
      <c r="I32" s="33">
        <v>654344</v>
      </c>
      <c r="J32" s="34">
        <f t="shared" si="0"/>
        <v>63095690</v>
      </c>
      <c r="K32" s="9"/>
    </row>
    <row r="33" spans="1:11" ht="15" customHeight="1">
      <c r="A33" s="1" t="s">
        <v>45</v>
      </c>
      <c r="B33" s="2" t="s">
        <v>74</v>
      </c>
      <c r="C33" s="33">
        <v>17054124</v>
      </c>
      <c r="D33" s="33">
        <v>152529</v>
      </c>
      <c r="E33" s="33">
        <v>24007472</v>
      </c>
      <c r="F33" s="33">
        <v>0</v>
      </c>
      <c r="G33" s="33">
        <v>5158</v>
      </c>
      <c r="H33" s="33">
        <v>0</v>
      </c>
      <c r="I33" s="33">
        <v>253579</v>
      </c>
      <c r="J33" s="34">
        <f t="shared" si="0"/>
        <v>41472862</v>
      </c>
      <c r="K33" s="9"/>
    </row>
    <row r="34" spans="1:11" ht="15" customHeight="1">
      <c r="A34" s="1" t="s">
        <v>46</v>
      </c>
      <c r="B34" s="2" t="s">
        <v>75</v>
      </c>
      <c r="C34" s="33">
        <v>41984672</v>
      </c>
      <c r="D34" s="33">
        <v>289662</v>
      </c>
      <c r="E34" s="33">
        <v>42413030</v>
      </c>
      <c r="F34" s="33">
        <v>0</v>
      </c>
      <c r="G34" s="33">
        <v>1072</v>
      </c>
      <c r="H34" s="33">
        <v>0</v>
      </c>
      <c r="I34" s="33">
        <v>97520</v>
      </c>
      <c r="J34" s="34">
        <f t="shared" si="0"/>
        <v>84785956</v>
      </c>
      <c r="K34" s="9"/>
    </row>
    <row r="35" spans="1:11" ht="15" customHeight="1">
      <c r="A35" s="1" t="s">
        <v>47</v>
      </c>
      <c r="B35" s="2" t="s">
        <v>76</v>
      </c>
      <c r="C35" s="33">
        <v>39671306</v>
      </c>
      <c r="D35" s="33">
        <v>72990</v>
      </c>
      <c r="E35" s="33">
        <v>25905772</v>
      </c>
      <c r="F35" s="33">
        <v>0</v>
      </c>
      <c r="G35" s="33">
        <v>0</v>
      </c>
      <c r="H35" s="33">
        <v>0</v>
      </c>
      <c r="I35" s="33">
        <v>181243</v>
      </c>
      <c r="J35" s="34">
        <f t="shared" si="0"/>
        <v>65831311</v>
      </c>
      <c r="K35" s="9"/>
    </row>
    <row r="36" spans="1:11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1093387722</v>
      </c>
      <c r="F36" s="33">
        <v>594059506</v>
      </c>
      <c r="G36" s="33">
        <v>169347408</v>
      </c>
      <c r="H36" s="33">
        <v>0</v>
      </c>
      <c r="I36" s="33">
        <v>4059752</v>
      </c>
      <c r="J36" s="34">
        <f t="shared" si="0"/>
        <v>1860854388</v>
      </c>
      <c r="K36" s="9"/>
    </row>
    <row r="37" spans="1:11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182662724</v>
      </c>
      <c r="F37" s="33">
        <v>0</v>
      </c>
      <c r="G37" s="33">
        <v>1784</v>
      </c>
      <c r="H37" s="33">
        <v>0</v>
      </c>
      <c r="I37" s="33">
        <v>9531184</v>
      </c>
      <c r="J37" s="34">
        <f t="shared" si="0"/>
        <v>192195692</v>
      </c>
      <c r="K37" s="9"/>
    </row>
    <row r="38" spans="1:11" ht="15" customHeight="1">
      <c r="A38" s="1" t="s">
        <v>50</v>
      </c>
      <c r="B38" s="2" t="s">
        <v>79</v>
      </c>
      <c r="C38" s="33">
        <v>15271065</v>
      </c>
      <c r="D38" s="33">
        <v>21000</v>
      </c>
      <c r="E38" s="33">
        <v>116663325</v>
      </c>
      <c r="F38" s="33">
        <v>0</v>
      </c>
      <c r="G38" s="33">
        <v>94736</v>
      </c>
      <c r="H38" s="33">
        <v>0</v>
      </c>
      <c r="I38" s="33">
        <v>1264543</v>
      </c>
      <c r="J38" s="34">
        <f t="shared" si="0"/>
        <v>133314669</v>
      </c>
      <c r="K38" s="9"/>
    </row>
    <row r="39" spans="1:11" ht="15" customHeight="1">
      <c r="A39" s="1" t="s">
        <v>51</v>
      </c>
      <c r="B39" s="2" t="s">
        <v>80</v>
      </c>
      <c r="C39" s="33">
        <v>12609898</v>
      </c>
      <c r="D39" s="33">
        <v>67574</v>
      </c>
      <c r="E39" s="33">
        <v>27233709</v>
      </c>
      <c r="F39" s="33">
        <v>0</v>
      </c>
      <c r="G39" s="33">
        <v>5626</v>
      </c>
      <c r="H39" s="33">
        <v>0</v>
      </c>
      <c r="I39" s="33">
        <v>694127</v>
      </c>
      <c r="J39" s="34">
        <f t="shared" si="0"/>
        <v>40610934</v>
      </c>
      <c r="K39" s="9"/>
    </row>
    <row r="40" spans="1:11" ht="15" customHeight="1">
      <c r="A40" s="1" t="s">
        <v>52</v>
      </c>
      <c r="B40" s="2" t="s">
        <v>81</v>
      </c>
      <c r="C40" s="33">
        <v>354404</v>
      </c>
      <c r="D40" s="33">
        <v>0</v>
      </c>
      <c r="E40" s="33">
        <v>138080070</v>
      </c>
      <c r="F40" s="33">
        <v>0</v>
      </c>
      <c r="G40" s="33">
        <v>0</v>
      </c>
      <c r="H40" s="33">
        <v>0</v>
      </c>
      <c r="I40" s="33">
        <v>811408</v>
      </c>
      <c r="J40" s="34">
        <f t="shared" si="0"/>
        <v>139245882</v>
      </c>
      <c r="K40" s="9"/>
    </row>
    <row r="41" spans="1:11" ht="15" customHeight="1">
      <c r="A41" s="1" t="s">
        <v>53</v>
      </c>
      <c r="B41" s="2" t="s">
        <v>82</v>
      </c>
      <c r="C41" s="33">
        <v>161276441</v>
      </c>
      <c r="D41" s="33">
        <v>6666838</v>
      </c>
      <c r="E41" s="33">
        <v>93029362</v>
      </c>
      <c r="F41" s="33">
        <v>0</v>
      </c>
      <c r="G41" s="33">
        <v>279898</v>
      </c>
      <c r="H41" s="33">
        <v>0</v>
      </c>
      <c r="I41" s="33">
        <v>2227928</v>
      </c>
      <c r="J41" s="34">
        <f t="shared" si="0"/>
        <v>263480467</v>
      </c>
      <c r="K41" s="9"/>
    </row>
    <row r="42" spans="1:11" ht="15" customHeight="1">
      <c r="A42" s="1" t="s">
        <v>54</v>
      </c>
      <c r="B42" s="2" t="s">
        <v>83</v>
      </c>
      <c r="C42" s="33">
        <v>171062229</v>
      </c>
      <c r="D42" s="33">
        <v>3181829</v>
      </c>
      <c r="E42" s="33">
        <v>154962340</v>
      </c>
      <c r="F42" s="33">
        <v>0</v>
      </c>
      <c r="G42" s="33">
        <v>437616</v>
      </c>
      <c r="H42" s="33">
        <v>0</v>
      </c>
      <c r="I42" s="33">
        <v>1518908</v>
      </c>
      <c r="J42" s="34">
        <f t="shared" si="0"/>
        <v>331162922</v>
      </c>
      <c r="K42" s="9"/>
    </row>
    <row r="43" spans="1:11" ht="15" customHeight="1">
      <c r="A43" s="1" t="s">
        <v>55</v>
      </c>
      <c r="B43" s="2" t="s">
        <v>84</v>
      </c>
      <c r="C43" s="33">
        <v>186985944</v>
      </c>
      <c r="D43" s="33">
        <v>10421681</v>
      </c>
      <c r="E43" s="33">
        <v>122144705</v>
      </c>
      <c r="F43" s="33">
        <v>0</v>
      </c>
      <c r="G43" s="33">
        <v>1201521</v>
      </c>
      <c r="H43" s="33">
        <v>0</v>
      </c>
      <c r="I43" s="33">
        <v>1106485</v>
      </c>
      <c r="J43" s="34">
        <f t="shared" si="0"/>
        <v>321860336</v>
      </c>
      <c r="K43" s="9"/>
    </row>
    <row r="44" spans="1:11" ht="15" customHeight="1">
      <c r="A44" s="1" t="s">
        <v>56</v>
      </c>
      <c r="B44" s="2" t="s">
        <v>85</v>
      </c>
      <c r="C44" s="33">
        <v>90052021</v>
      </c>
      <c r="D44" s="33">
        <v>2806140</v>
      </c>
      <c r="E44" s="33">
        <v>69500747</v>
      </c>
      <c r="F44" s="33">
        <v>0</v>
      </c>
      <c r="G44" s="33">
        <v>70048</v>
      </c>
      <c r="H44" s="33">
        <v>0</v>
      </c>
      <c r="I44" s="33">
        <v>1010035</v>
      </c>
      <c r="J44" s="34">
        <f t="shared" si="0"/>
        <v>163438991</v>
      </c>
      <c r="K44" s="9"/>
    </row>
    <row r="45" spans="1:11" ht="15" customHeight="1">
      <c r="A45" s="1">
        <v>148</v>
      </c>
      <c r="B45" s="2" t="s">
        <v>119</v>
      </c>
      <c r="C45" s="33">
        <v>1039596</v>
      </c>
      <c r="D45" s="33">
        <v>0</v>
      </c>
      <c r="E45" s="33">
        <v>90549306</v>
      </c>
      <c r="F45" s="33">
        <v>0</v>
      </c>
      <c r="G45" s="33">
        <v>0</v>
      </c>
      <c r="H45" s="33">
        <v>0</v>
      </c>
      <c r="I45" s="33">
        <v>503658</v>
      </c>
      <c r="J45" s="34">
        <f t="shared" si="0"/>
        <v>92092560</v>
      </c>
      <c r="K45" s="9"/>
    </row>
    <row r="46" spans="1:11" ht="19.5" customHeight="1">
      <c r="A46" s="74" t="s">
        <v>7</v>
      </c>
      <c r="B46" s="75"/>
      <c r="C46" s="44">
        <f>SUM(C13:C45)</f>
        <v>2682132744</v>
      </c>
      <c r="D46" s="44">
        <f>SUM(D13:D45)</f>
        <v>169971713</v>
      </c>
      <c r="E46" s="44">
        <f>SUM(E13:E45)</f>
        <v>3532270294</v>
      </c>
      <c r="F46" s="44">
        <f>SUM(F13:F45)</f>
        <v>619922171</v>
      </c>
      <c r="G46" s="44">
        <f>SUM(G13:G45)</f>
        <v>188938778</v>
      </c>
      <c r="H46" s="44">
        <f>SUM(H13:H45)</f>
        <v>0</v>
      </c>
      <c r="I46" s="44">
        <f>SUM(I13:I45)</f>
        <v>217371730</v>
      </c>
      <c r="J46" s="44">
        <f>SUM(J13:J45)</f>
        <v>7410607430</v>
      </c>
      <c r="K46" s="9"/>
    </row>
    <row r="47" spans="1:11" ht="12.75">
      <c r="A47" s="6" t="s">
        <v>128</v>
      </c>
      <c r="J47" s="17"/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0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106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107</v>
      </c>
    </row>
    <row r="55" ht="12.75">
      <c r="A55" s="18" t="s">
        <v>108</v>
      </c>
    </row>
    <row r="56" ht="12.75">
      <c r="A56" s="18" t="s">
        <v>109</v>
      </c>
    </row>
    <row r="57" s="19" customFormat="1" ht="12.75">
      <c r="A57" s="19">
        <v>1000000</v>
      </c>
    </row>
    <row r="58" s="19" customFormat="1" ht="12.75">
      <c r="A58" s="21"/>
    </row>
    <row r="59" s="19" customFormat="1" ht="12.75"/>
    <row r="60" spans="2:9" s="19" customFormat="1" ht="12.75">
      <c r="B60" s="19" t="s">
        <v>86</v>
      </c>
      <c r="C60" s="10" t="s">
        <v>96</v>
      </c>
      <c r="D60" s="10" t="s">
        <v>97</v>
      </c>
      <c r="E60" s="10" t="s">
        <v>98</v>
      </c>
      <c r="F60" s="10" t="s">
        <v>99</v>
      </c>
      <c r="G60" s="10" t="s">
        <v>100</v>
      </c>
      <c r="H60" s="10" t="s">
        <v>101</v>
      </c>
      <c r="I60" s="10" t="s">
        <v>102</v>
      </c>
    </row>
    <row r="61" spans="2:9" s="19" customFormat="1" ht="12.75">
      <c r="B61" s="19" t="s">
        <v>87</v>
      </c>
      <c r="C61" s="49">
        <f aca="true" t="shared" si="1" ref="C61:I61">+C46/$A$57</f>
        <v>2682.132744</v>
      </c>
      <c r="D61" s="49">
        <f t="shared" si="1"/>
        <v>169.971713</v>
      </c>
      <c r="E61" s="49">
        <f t="shared" si="1"/>
        <v>3532.270294</v>
      </c>
      <c r="F61" s="49">
        <f t="shared" si="1"/>
        <v>619.922171</v>
      </c>
      <c r="G61" s="49">
        <f t="shared" si="1"/>
        <v>188.938778</v>
      </c>
      <c r="H61" s="49">
        <f t="shared" si="1"/>
        <v>0</v>
      </c>
      <c r="I61" s="49">
        <f t="shared" si="1"/>
        <v>217.37173</v>
      </c>
    </row>
    <row r="62" spans="3:9" s="19" customFormat="1" ht="12.75">
      <c r="C62" s="23"/>
      <c r="D62" s="23"/>
      <c r="E62" s="23"/>
      <c r="F62" s="23"/>
      <c r="G62" s="23"/>
      <c r="H62" s="23"/>
      <c r="I62" s="23"/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="25" customFormat="1" ht="12.75"/>
    <row r="66" s="25" customFormat="1" ht="12.75"/>
    <row r="67" s="19" customFormat="1" ht="12.75"/>
    <row r="68" s="19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127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9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</row>
    <row r="13" spans="1:10" ht="15" customHeight="1">
      <c r="A13" s="1" t="s">
        <v>5</v>
      </c>
      <c r="B13" s="2" t="s">
        <v>6</v>
      </c>
      <c r="C13" s="33">
        <v>206010</v>
      </c>
      <c r="D13" s="33">
        <v>0</v>
      </c>
      <c r="E13" s="33">
        <v>64039194</v>
      </c>
      <c r="F13" s="33">
        <v>0</v>
      </c>
      <c r="G13" s="33">
        <v>240512</v>
      </c>
      <c r="H13" s="33">
        <v>8011501</v>
      </c>
      <c r="I13" s="34">
        <f>SUM(C13:H13)</f>
        <v>72497217</v>
      </c>
      <c r="J13" s="9"/>
    </row>
    <row r="14" spans="1:10" ht="15" customHeight="1">
      <c r="A14" s="1" t="s">
        <v>26</v>
      </c>
      <c r="B14" s="2" t="s">
        <v>123</v>
      </c>
      <c r="C14" s="33">
        <v>0</v>
      </c>
      <c r="D14" s="33">
        <v>0</v>
      </c>
      <c r="E14" s="33">
        <v>2555056</v>
      </c>
      <c r="F14" s="33">
        <v>0</v>
      </c>
      <c r="G14" s="33">
        <v>0</v>
      </c>
      <c r="H14" s="33">
        <v>34645</v>
      </c>
      <c r="I14" s="34">
        <f aca="true" t="shared" si="0" ref="I14:I45">SUM(C14:H14)</f>
        <v>2589701</v>
      </c>
      <c r="J14" s="9"/>
    </row>
    <row r="15" spans="1:10" ht="15" customHeight="1">
      <c r="A15" s="1" t="s">
        <v>27</v>
      </c>
      <c r="B15" s="2" t="s">
        <v>124</v>
      </c>
      <c r="C15" s="33">
        <v>0</v>
      </c>
      <c r="D15" s="33">
        <v>0</v>
      </c>
      <c r="E15" s="33">
        <v>4358412</v>
      </c>
      <c r="F15" s="33">
        <v>0</v>
      </c>
      <c r="G15" s="33">
        <v>10002</v>
      </c>
      <c r="H15" s="33">
        <v>3000</v>
      </c>
      <c r="I15" s="34">
        <f t="shared" si="0"/>
        <v>4371414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33">
        <v>4570460</v>
      </c>
      <c r="F16" s="33">
        <v>0</v>
      </c>
      <c r="G16" s="33">
        <v>0</v>
      </c>
      <c r="H16" s="33">
        <v>244839</v>
      </c>
      <c r="I16" s="34">
        <f t="shared" si="0"/>
        <v>4815299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33">
        <v>3911689</v>
      </c>
      <c r="F17" s="33">
        <v>0</v>
      </c>
      <c r="G17" s="33">
        <v>119311</v>
      </c>
      <c r="H17" s="33">
        <v>69246</v>
      </c>
      <c r="I17" s="34">
        <f t="shared" si="0"/>
        <v>4100246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33">
        <v>11423730</v>
      </c>
      <c r="F18" s="33">
        <v>0</v>
      </c>
      <c r="G18" s="33">
        <v>12268</v>
      </c>
      <c r="H18" s="33">
        <v>387282</v>
      </c>
      <c r="I18" s="34">
        <f t="shared" si="0"/>
        <v>11823280</v>
      </c>
      <c r="J18" s="9"/>
    </row>
    <row r="19" spans="1:10" ht="15" customHeight="1">
      <c r="A19" s="1" t="s">
        <v>31</v>
      </c>
      <c r="B19" s="2" t="s">
        <v>60</v>
      </c>
      <c r="C19" s="33">
        <v>35491</v>
      </c>
      <c r="D19" s="33">
        <v>0</v>
      </c>
      <c r="E19" s="33">
        <v>3379471</v>
      </c>
      <c r="F19" s="33">
        <v>0</v>
      </c>
      <c r="G19" s="33">
        <v>0</v>
      </c>
      <c r="H19" s="33">
        <v>124904</v>
      </c>
      <c r="I19" s="34">
        <f t="shared" si="0"/>
        <v>3539866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33">
        <v>6862077</v>
      </c>
      <c r="F20" s="33">
        <v>0</v>
      </c>
      <c r="G20" s="33">
        <v>0</v>
      </c>
      <c r="H20" s="33">
        <v>69934</v>
      </c>
      <c r="I20" s="34">
        <f t="shared" si="0"/>
        <v>6932011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33">
        <v>3665192</v>
      </c>
      <c r="F21" s="33">
        <v>0</v>
      </c>
      <c r="G21" s="33">
        <v>0</v>
      </c>
      <c r="H21" s="33">
        <v>0</v>
      </c>
      <c r="I21" s="34">
        <f t="shared" si="0"/>
        <v>3665192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33">
        <v>4588133</v>
      </c>
      <c r="F22" s="33">
        <v>0</v>
      </c>
      <c r="G22" s="33">
        <v>0</v>
      </c>
      <c r="H22" s="33">
        <v>22000</v>
      </c>
      <c r="I22" s="34">
        <f t="shared" si="0"/>
        <v>4610133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33">
        <v>7360316</v>
      </c>
      <c r="F23" s="33">
        <v>0</v>
      </c>
      <c r="G23" s="33">
        <v>97048</v>
      </c>
      <c r="H23" s="33">
        <v>718234</v>
      </c>
      <c r="I23" s="34">
        <f t="shared" si="0"/>
        <v>8175598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33">
        <v>4684646</v>
      </c>
      <c r="F24" s="33">
        <v>0</v>
      </c>
      <c r="G24" s="33">
        <v>22642</v>
      </c>
      <c r="H24" s="33">
        <v>52761</v>
      </c>
      <c r="I24" s="34">
        <f t="shared" si="0"/>
        <v>4760049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33">
        <v>11061886</v>
      </c>
      <c r="F25" s="33">
        <v>0</v>
      </c>
      <c r="G25" s="33">
        <v>140496</v>
      </c>
      <c r="H25" s="33">
        <v>416614</v>
      </c>
      <c r="I25" s="34">
        <f t="shared" si="0"/>
        <v>11618996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33">
        <v>4952061</v>
      </c>
      <c r="F26" s="33">
        <v>0</v>
      </c>
      <c r="G26" s="33">
        <v>1027490</v>
      </c>
      <c r="H26" s="33">
        <v>718515</v>
      </c>
      <c r="I26" s="34">
        <f t="shared" si="0"/>
        <v>6698066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33">
        <v>3717569</v>
      </c>
      <c r="F27" s="33">
        <v>0</v>
      </c>
      <c r="G27" s="33">
        <v>0</v>
      </c>
      <c r="H27" s="33">
        <v>32150</v>
      </c>
      <c r="I27" s="34">
        <f t="shared" si="0"/>
        <v>3749719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33">
        <v>7030872</v>
      </c>
      <c r="F28" s="33">
        <v>0</v>
      </c>
      <c r="G28" s="33">
        <v>41545</v>
      </c>
      <c r="H28" s="33">
        <v>59509</v>
      </c>
      <c r="I28" s="34">
        <f t="shared" si="0"/>
        <v>7131926</v>
      </c>
      <c r="J28" s="9"/>
    </row>
    <row r="29" spans="1:10" ht="15" customHeight="1">
      <c r="A29" s="1" t="s">
        <v>41</v>
      </c>
      <c r="B29" s="2" t="s">
        <v>70</v>
      </c>
      <c r="C29" s="33">
        <v>581028</v>
      </c>
      <c r="D29" s="33">
        <v>0</v>
      </c>
      <c r="E29" s="33">
        <v>565461</v>
      </c>
      <c r="F29" s="33">
        <v>0</v>
      </c>
      <c r="G29" s="33">
        <v>0</v>
      </c>
      <c r="H29" s="33">
        <v>0</v>
      </c>
      <c r="I29" s="34">
        <f t="shared" si="0"/>
        <v>1146489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33">
        <v>2964501</v>
      </c>
      <c r="F30" s="33">
        <v>0</v>
      </c>
      <c r="G30" s="33">
        <v>1500</v>
      </c>
      <c r="H30" s="33">
        <v>40150</v>
      </c>
      <c r="I30" s="34">
        <f t="shared" si="0"/>
        <v>3006151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33">
        <v>4667644</v>
      </c>
      <c r="F31" s="33">
        <v>0</v>
      </c>
      <c r="G31" s="33">
        <v>10593</v>
      </c>
      <c r="H31" s="33">
        <v>127653</v>
      </c>
      <c r="I31" s="34">
        <f t="shared" si="0"/>
        <v>4805890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33">
        <v>4683967</v>
      </c>
      <c r="F32" s="33">
        <v>0</v>
      </c>
      <c r="G32" s="33">
        <v>0</v>
      </c>
      <c r="H32" s="33">
        <v>65990</v>
      </c>
      <c r="I32" s="34">
        <f t="shared" si="0"/>
        <v>4749957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33">
        <v>2777383</v>
      </c>
      <c r="F33" s="33">
        <v>0</v>
      </c>
      <c r="G33" s="33">
        <v>0</v>
      </c>
      <c r="H33" s="33">
        <v>10820</v>
      </c>
      <c r="I33" s="34">
        <f t="shared" si="0"/>
        <v>2788203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33">
        <v>2746701</v>
      </c>
      <c r="F34" s="33">
        <v>0</v>
      </c>
      <c r="G34" s="33">
        <v>0</v>
      </c>
      <c r="H34" s="33">
        <v>101237</v>
      </c>
      <c r="I34" s="34">
        <f t="shared" si="0"/>
        <v>2847938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33">
        <v>5076017</v>
      </c>
      <c r="F35" s="33">
        <v>0</v>
      </c>
      <c r="G35" s="33">
        <v>0</v>
      </c>
      <c r="H35" s="33">
        <v>11400</v>
      </c>
      <c r="I35" s="34">
        <f t="shared" si="0"/>
        <v>5087417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33">
        <v>9322677</v>
      </c>
      <c r="F36" s="33">
        <v>0</v>
      </c>
      <c r="G36" s="33">
        <v>4301677</v>
      </c>
      <c r="H36" s="33">
        <v>0</v>
      </c>
      <c r="I36" s="34">
        <f t="shared" si="0"/>
        <v>13624354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33">
        <v>2745646</v>
      </c>
      <c r="F37" s="33">
        <v>0</v>
      </c>
      <c r="G37" s="33">
        <v>0</v>
      </c>
      <c r="H37" s="33">
        <v>1059946</v>
      </c>
      <c r="I37" s="34">
        <f t="shared" si="0"/>
        <v>3805592</v>
      </c>
      <c r="J37" s="9"/>
    </row>
    <row r="38" spans="1:10" ht="15" customHeight="1">
      <c r="A38" s="1" t="s">
        <v>50</v>
      </c>
      <c r="B38" s="2" t="s">
        <v>79</v>
      </c>
      <c r="C38" s="33">
        <v>245203</v>
      </c>
      <c r="D38" s="33">
        <v>0</v>
      </c>
      <c r="E38" s="33">
        <v>6970824</v>
      </c>
      <c r="F38" s="33">
        <v>0</v>
      </c>
      <c r="G38" s="33">
        <v>12760</v>
      </c>
      <c r="H38" s="33">
        <v>773679</v>
      </c>
      <c r="I38" s="34">
        <f t="shared" si="0"/>
        <v>8002466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33">
        <v>694932</v>
      </c>
      <c r="F39" s="33">
        <v>0</v>
      </c>
      <c r="G39" s="33">
        <v>0</v>
      </c>
      <c r="H39" s="33">
        <v>1200</v>
      </c>
      <c r="I39" s="34">
        <f t="shared" si="0"/>
        <v>696132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33">
        <v>4603417</v>
      </c>
      <c r="F40" s="33">
        <v>0</v>
      </c>
      <c r="G40" s="33">
        <v>0</v>
      </c>
      <c r="H40" s="33">
        <v>600200</v>
      </c>
      <c r="I40" s="34">
        <f t="shared" si="0"/>
        <v>5203617</v>
      </c>
      <c r="J40" s="9"/>
    </row>
    <row r="41" spans="1:10" ht="15" customHeight="1">
      <c r="A41" s="1" t="s">
        <v>53</v>
      </c>
      <c r="B41" s="2" t="s">
        <v>82</v>
      </c>
      <c r="C41" s="33">
        <v>0</v>
      </c>
      <c r="D41" s="33">
        <v>0</v>
      </c>
      <c r="E41" s="33">
        <v>10300452</v>
      </c>
      <c r="F41" s="33">
        <v>0</v>
      </c>
      <c r="G41" s="33">
        <v>0</v>
      </c>
      <c r="H41" s="33">
        <v>117432</v>
      </c>
      <c r="I41" s="34">
        <f t="shared" si="0"/>
        <v>10417884</v>
      </c>
      <c r="J41" s="9"/>
    </row>
    <row r="42" spans="1:10" ht="15" customHeight="1">
      <c r="A42" s="1" t="s">
        <v>54</v>
      </c>
      <c r="B42" s="2" t="s">
        <v>83</v>
      </c>
      <c r="C42" s="33">
        <v>0</v>
      </c>
      <c r="D42" s="33">
        <v>0</v>
      </c>
      <c r="E42" s="33">
        <v>7630600</v>
      </c>
      <c r="F42" s="33">
        <v>0</v>
      </c>
      <c r="G42" s="33">
        <v>0</v>
      </c>
      <c r="H42" s="33">
        <v>0</v>
      </c>
      <c r="I42" s="34">
        <f t="shared" si="0"/>
        <v>7630600</v>
      </c>
      <c r="J42" s="9"/>
    </row>
    <row r="43" spans="1:10" ht="15" customHeight="1">
      <c r="A43" s="1" t="s">
        <v>55</v>
      </c>
      <c r="B43" s="2" t="s">
        <v>84</v>
      </c>
      <c r="C43" s="33">
        <v>0</v>
      </c>
      <c r="D43" s="33">
        <v>0</v>
      </c>
      <c r="E43" s="33">
        <v>10339647</v>
      </c>
      <c r="F43" s="33">
        <v>0</v>
      </c>
      <c r="G43" s="33">
        <v>13874</v>
      </c>
      <c r="H43" s="33">
        <v>222698</v>
      </c>
      <c r="I43" s="34">
        <f t="shared" si="0"/>
        <v>10576219</v>
      </c>
      <c r="J43" s="9"/>
    </row>
    <row r="44" spans="1:10" ht="15" customHeight="1">
      <c r="A44" s="1" t="s">
        <v>56</v>
      </c>
      <c r="B44" s="2" t="s">
        <v>85</v>
      </c>
      <c r="C44" s="33">
        <v>0</v>
      </c>
      <c r="D44" s="33">
        <v>0</v>
      </c>
      <c r="E44" s="33">
        <v>8666390</v>
      </c>
      <c r="F44" s="33">
        <v>0</v>
      </c>
      <c r="G44" s="33">
        <v>0</v>
      </c>
      <c r="H44" s="33">
        <v>342794</v>
      </c>
      <c r="I44" s="34">
        <f t="shared" si="0"/>
        <v>9009184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33">
        <v>38549</v>
      </c>
      <c r="F45" s="33">
        <v>0</v>
      </c>
      <c r="G45" s="33">
        <v>0</v>
      </c>
      <c r="H45" s="33">
        <v>0</v>
      </c>
      <c r="I45" s="34">
        <f t="shared" si="0"/>
        <v>38549</v>
      </c>
      <c r="J45" s="9"/>
    </row>
    <row r="46" spans="1:10" ht="19.5" customHeight="1">
      <c r="A46" s="74" t="s">
        <v>7</v>
      </c>
      <c r="B46" s="75"/>
      <c r="C46" s="44">
        <f aca="true" t="shared" si="1" ref="C46:I46">SUM(C13:C45)</f>
        <v>1067732</v>
      </c>
      <c r="D46" s="44">
        <f t="shared" si="1"/>
        <v>0</v>
      </c>
      <c r="E46" s="44">
        <f t="shared" si="1"/>
        <v>232955572</v>
      </c>
      <c r="F46" s="44">
        <f t="shared" si="1"/>
        <v>0</v>
      </c>
      <c r="G46" s="44">
        <f t="shared" si="1"/>
        <v>6051718</v>
      </c>
      <c r="H46" s="44">
        <f t="shared" si="1"/>
        <v>14440333</v>
      </c>
      <c r="I46" s="44">
        <f t="shared" si="1"/>
        <v>254515355</v>
      </c>
      <c r="J46" s="9"/>
    </row>
    <row r="47" spans="1:10" ht="12.75">
      <c r="A47" s="6" t="s">
        <v>128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25" customFormat="1" ht="12.75">
      <c r="A57" s="16"/>
    </row>
    <row r="58" s="25" customFormat="1" ht="12.75"/>
    <row r="59" s="25" customFormat="1" ht="12.75">
      <c r="A59" s="18"/>
    </row>
    <row r="60" s="25" customFormat="1" ht="12.75">
      <c r="C60" s="25">
        <v>1000000</v>
      </c>
    </row>
    <row r="61" spans="2:8" s="25" customFormat="1" ht="12.75">
      <c r="B61" s="25" t="s">
        <v>86</v>
      </c>
      <c r="C61" s="25" t="s">
        <v>96</v>
      </c>
      <c r="D61" s="25" t="s">
        <v>97</v>
      </c>
      <c r="E61" s="25" t="s">
        <v>98</v>
      </c>
      <c r="F61" s="25" t="s">
        <v>99</v>
      </c>
      <c r="G61" s="25" t="s">
        <v>100</v>
      </c>
      <c r="H61" s="25" t="s">
        <v>102</v>
      </c>
    </row>
    <row r="62" spans="2:9" s="25" customFormat="1" ht="12.75">
      <c r="B62" s="25" t="s">
        <v>87</v>
      </c>
      <c r="C62" s="26">
        <f aca="true" t="shared" si="2" ref="C62:H62">C46/$C$60</f>
        <v>1.067732</v>
      </c>
      <c r="D62" s="26">
        <f t="shared" si="2"/>
        <v>0</v>
      </c>
      <c r="E62" s="26">
        <f t="shared" si="2"/>
        <v>232.955572</v>
      </c>
      <c r="F62" s="26">
        <f t="shared" si="2"/>
        <v>0</v>
      </c>
      <c r="G62" s="26">
        <f t="shared" si="2"/>
        <v>6.051718</v>
      </c>
      <c r="H62" s="26">
        <f t="shared" si="2"/>
        <v>14.440333</v>
      </c>
      <c r="I62" s="26"/>
    </row>
    <row r="63" spans="3:9" s="25" customFormat="1" ht="12.75">
      <c r="C63" s="26"/>
      <c r="D63" s="26"/>
      <c r="E63" s="26"/>
      <c r="F63" s="26"/>
      <c r="G63" s="26"/>
      <c r="H63" s="26"/>
      <c r="I63" s="26"/>
    </row>
    <row r="64" spans="3:8" s="25" customFormat="1" ht="12.75">
      <c r="C64" s="26"/>
      <c r="D64" s="26"/>
      <c r="E64" s="26"/>
      <c r="F64" s="26"/>
      <c r="G64" s="26"/>
      <c r="H64" s="26"/>
    </row>
    <row r="65" spans="3:8" s="25" customFormat="1" ht="12.75">
      <c r="C65" s="26"/>
      <c r="D65" s="26"/>
      <c r="E65" s="26"/>
      <c r="F65" s="26"/>
      <c r="G65" s="26"/>
      <c r="H65" s="26"/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19" customFormat="1" ht="12.75"/>
    <row r="86" s="19" customFormat="1" ht="12.75"/>
    <row r="87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4" width="11.421875" style="12" customWidth="1"/>
    <col min="5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127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8"/>
      <c r="J10" s="72" t="s">
        <v>110</v>
      </c>
    </row>
    <row r="11" spans="1:10" ht="12.75">
      <c r="A11" s="79"/>
      <c r="B11" s="80"/>
      <c r="C11" s="81" t="s">
        <v>111</v>
      </c>
      <c r="D11" s="81"/>
      <c r="E11" s="81"/>
      <c r="F11" s="81"/>
      <c r="G11" s="81"/>
      <c r="H11" s="82" t="s">
        <v>112</v>
      </c>
      <c r="I11" s="83"/>
      <c r="J11" s="79"/>
    </row>
    <row r="12" spans="1:10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3"/>
    </row>
    <row r="13" spans="1:10" ht="15" customHeight="1">
      <c r="A13" s="27" t="s">
        <v>5</v>
      </c>
      <c r="B13" s="65" t="s">
        <v>6</v>
      </c>
      <c r="C13" s="35">
        <v>28928753</v>
      </c>
      <c r="D13" s="35">
        <v>0</v>
      </c>
      <c r="E13" s="35">
        <v>234732603</v>
      </c>
      <c r="F13" s="35">
        <v>0</v>
      </c>
      <c r="G13" s="35">
        <v>0</v>
      </c>
      <c r="H13" s="35">
        <v>0</v>
      </c>
      <c r="I13" s="35">
        <v>154257478</v>
      </c>
      <c r="J13" s="36">
        <f>SUM(C13:I13)</f>
        <v>417918834</v>
      </c>
    </row>
    <row r="14" spans="1:10" ht="15" customHeight="1">
      <c r="A14" s="41" t="s">
        <v>26</v>
      </c>
      <c r="B14" s="66" t="s">
        <v>123</v>
      </c>
      <c r="C14" s="42">
        <v>1200600</v>
      </c>
      <c r="D14" s="42">
        <v>0</v>
      </c>
      <c r="E14" s="42">
        <v>1015890</v>
      </c>
      <c r="F14" s="42">
        <v>0</v>
      </c>
      <c r="G14" s="42">
        <v>0</v>
      </c>
      <c r="H14" s="42">
        <v>0</v>
      </c>
      <c r="I14" s="42">
        <v>1779897</v>
      </c>
      <c r="J14" s="38">
        <f>SUM(C14:I14)</f>
        <v>3996387</v>
      </c>
    </row>
    <row r="15" spans="1:10" ht="15" customHeight="1">
      <c r="A15" s="41" t="s">
        <v>27</v>
      </c>
      <c r="B15" s="66" t="s">
        <v>124</v>
      </c>
      <c r="C15" s="42">
        <v>3044343</v>
      </c>
      <c r="D15" s="42">
        <v>0</v>
      </c>
      <c r="E15" s="42">
        <v>3669134</v>
      </c>
      <c r="F15" s="42">
        <v>0</v>
      </c>
      <c r="G15" s="42">
        <v>0</v>
      </c>
      <c r="H15" s="42">
        <v>0</v>
      </c>
      <c r="I15" s="42">
        <v>0</v>
      </c>
      <c r="J15" s="38">
        <f aca="true" t="shared" si="0" ref="J15:J38">SUM(C15:I15)</f>
        <v>6713477</v>
      </c>
    </row>
    <row r="16" spans="1:10" ht="15" customHeight="1">
      <c r="A16" s="41" t="s">
        <v>28</v>
      </c>
      <c r="B16" s="66" t="s">
        <v>57</v>
      </c>
      <c r="C16" s="42">
        <v>457500</v>
      </c>
      <c r="D16" s="42">
        <v>0</v>
      </c>
      <c r="E16" s="42">
        <v>219000</v>
      </c>
      <c r="F16" s="42">
        <v>0</v>
      </c>
      <c r="G16" s="42">
        <v>0</v>
      </c>
      <c r="H16" s="42">
        <v>0</v>
      </c>
      <c r="I16" s="42">
        <v>0</v>
      </c>
      <c r="J16" s="38">
        <f t="shared" si="0"/>
        <v>676500</v>
      </c>
    </row>
    <row r="17" spans="1:11" ht="15" customHeight="1">
      <c r="A17" s="41" t="s">
        <v>29</v>
      </c>
      <c r="B17" s="66" t="s">
        <v>58</v>
      </c>
      <c r="C17" s="42">
        <v>997260</v>
      </c>
      <c r="D17" s="42">
        <v>0</v>
      </c>
      <c r="E17" s="42">
        <v>2002921</v>
      </c>
      <c r="F17" s="42">
        <v>0</v>
      </c>
      <c r="G17" s="42">
        <v>0</v>
      </c>
      <c r="H17" s="42">
        <v>0</v>
      </c>
      <c r="I17" s="42">
        <v>458669</v>
      </c>
      <c r="J17" s="38">
        <f t="shared" si="0"/>
        <v>3458850</v>
      </c>
      <c r="K17" s="25"/>
    </row>
    <row r="18" spans="1:10" ht="15" customHeight="1">
      <c r="A18" s="41" t="s">
        <v>30</v>
      </c>
      <c r="B18" s="66" t="s">
        <v>59</v>
      </c>
      <c r="C18" s="42">
        <v>6141960</v>
      </c>
      <c r="D18" s="42">
        <v>0</v>
      </c>
      <c r="E18" s="42">
        <v>6623105</v>
      </c>
      <c r="F18" s="42">
        <v>0</v>
      </c>
      <c r="G18" s="42">
        <v>0</v>
      </c>
      <c r="H18" s="42">
        <v>0</v>
      </c>
      <c r="I18" s="42">
        <v>961745</v>
      </c>
      <c r="J18" s="38">
        <f t="shared" si="0"/>
        <v>13726810</v>
      </c>
    </row>
    <row r="19" spans="1:10" ht="15" customHeight="1">
      <c r="A19" s="41" t="s">
        <v>31</v>
      </c>
      <c r="B19" s="66" t="s">
        <v>60</v>
      </c>
      <c r="C19" s="42">
        <v>5688888</v>
      </c>
      <c r="D19" s="42">
        <v>0</v>
      </c>
      <c r="E19" s="42">
        <v>13792103</v>
      </c>
      <c r="F19" s="42">
        <v>0</v>
      </c>
      <c r="G19" s="42">
        <v>0</v>
      </c>
      <c r="H19" s="42">
        <v>0</v>
      </c>
      <c r="I19" s="42">
        <v>0</v>
      </c>
      <c r="J19" s="38">
        <f t="shared" si="0"/>
        <v>19480991</v>
      </c>
    </row>
    <row r="20" spans="1:10" ht="15" customHeight="1">
      <c r="A20" s="41" t="s">
        <v>32</v>
      </c>
      <c r="B20" s="66" t="s">
        <v>61</v>
      </c>
      <c r="C20" s="42">
        <v>7612356</v>
      </c>
      <c r="D20" s="42">
        <v>0</v>
      </c>
      <c r="E20" s="42">
        <v>31980000</v>
      </c>
      <c r="F20" s="42">
        <v>0</v>
      </c>
      <c r="G20" s="42">
        <v>0</v>
      </c>
      <c r="H20" s="42">
        <v>0</v>
      </c>
      <c r="I20" s="42">
        <v>0</v>
      </c>
      <c r="J20" s="38">
        <f t="shared" si="0"/>
        <v>39592356</v>
      </c>
    </row>
    <row r="21" spans="1:10" ht="15" customHeight="1">
      <c r="A21" s="41" t="s">
        <v>33</v>
      </c>
      <c r="B21" s="66" t="s">
        <v>62</v>
      </c>
      <c r="C21" s="42">
        <v>2041884</v>
      </c>
      <c r="D21" s="42">
        <v>0</v>
      </c>
      <c r="E21" s="42">
        <v>2678793</v>
      </c>
      <c r="F21" s="42">
        <v>0</v>
      </c>
      <c r="G21" s="42">
        <v>0</v>
      </c>
      <c r="H21" s="42">
        <v>0</v>
      </c>
      <c r="I21" s="42">
        <v>0</v>
      </c>
      <c r="J21" s="38">
        <f t="shared" si="0"/>
        <v>4720677</v>
      </c>
    </row>
    <row r="22" spans="1:10" ht="15" customHeight="1">
      <c r="A22" s="41" t="s">
        <v>34</v>
      </c>
      <c r="B22" s="66" t="s">
        <v>63</v>
      </c>
      <c r="C22" s="42">
        <v>4544740</v>
      </c>
      <c r="D22" s="42">
        <v>0</v>
      </c>
      <c r="E22" s="42">
        <v>12268036</v>
      </c>
      <c r="F22" s="42">
        <v>0</v>
      </c>
      <c r="G22" s="42">
        <v>0</v>
      </c>
      <c r="H22" s="42">
        <v>0</v>
      </c>
      <c r="I22" s="42">
        <v>0</v>
      </c>
      <c r="J22" s="38">
        <f t="shared" si="0"/>
        <v>16812776</v>
      </c>
    </row>
    <row r="23" spans="1:10" ht="15" customHeight="1">
      <c r="A23" s="41" t="s">
        <v>35</v>
      </c>
      <c r="B23" s="66" t="s">
        <v>64</v>
      </c>
      <c r="C23" s="42">
        <v>7976989</v>
      </c>
      <c r="D23" s="42">
        <v>0</v>
      </c>
      <c r="E23" s="42">
        <v>23423762</v>
      </c>
      <c r="F23" s="42">
        <v>0</v>
      </c>
      <c r="G23" s="42">
        <v>0</v>
      </c>
      <c r="H23" s="42">
        <v>0</v>
      </c>
      <c r="I23" s="42">
        <v>0</v>
      </c>
      <c r="J23" s="38">
        <f t="shared" si="0"/>
        <v>31400751</v>
      </c>
    </row>
    <row r="24" spans="1:10" ht="15" customHeight="1">
      <c r="A24" s="41" t="s">
        <v>36</v>
      </c>
      <c r="B24" s="66" t="s">
        <v>65</v>
      </c>
      <c r="C24" s="42">
        <v>8088084</v>
      </c>
      <c r="D24" s="42">
        <v>0</v>
      </c>
      <c r="E24" s="42">
        <v>14643013</v>
      </c>
      <c r="F24" s="42">
        <v>0</v>
      </c>
      <c r="G24" s="42">
        <v>0</v>
      </c>
      <c r="H24" s="42">
        <v>0</v>
      </c>
      <c r="I24" s="42">
        <v>230546</v>
      </c>
      <c r="J24" s="38">
        <f t="shared" si="0"/>
        <v>22961643</v>
      </c>
    </row>
    <row r="25" spans="1:10" ht="15" customHeight="1">
      <c r="A25" s="41" t="s">
        <v>37</v>
      </c>
      <c r="B25" s="66" t="s">
        <v>66</v>
      </c>
      <c r="C25" s="42">
        <v>13538056</v>
      </c>
      <c r="D25" s="42">
        <v>0</v>
      </c>
      <c r="E25" s="42">
        <v>34919342</v>
      </c>
      <c r="F25" s="42">
        <v>0</v>
      </c>
      <c r="G25" s="42">
        <v>0</v>
      </c>
      <c r="H25" s="42">
        <v>0</v>
      </c>
      <c r="I25" s="42">
        <v>0</v>
      </c>
      <c r="J25" s="38">
        <f t="shared" si="0"/>
        <v>48457398</v>
      </c>
    </row>
    <row r="26" spans="1:10" ht="15" customHeight="1">
      <c r="A26" s="41" t="s">
        <v>38</v>
      </c>
      <c r="B26" s="66" t="s">
        <v>67</v>
      </c>
      <c r="C26" s="42">
        <v>11941066</v>
      </c>
      <c r="D26" s="42">
        <v>0</v>
      </c>
      <c r="E26" s="42">
        <v>29757080</v>
      </c>
      <c r="F26" s="42">
        <v>0</v>
      </c>
      <c r="G26" s="42">
        <v>0</v>
      </c>
      <c r="H26" s="42">
        <v>0</v>
      </c>
      <c r="I26" s="42">
        <v>4325949</v>
      </c>
      <c r="J26" s="38">
        <f t="shared" si="0"/>
        <v>46024095</v>
      </c>
    </row>
    <row r="27" spans="1:10" ht="15" customHeight="1">
      <c r="A27" s="41" t="s">
        <v>39</v>
      </c>
      <c r="B27" s="66" t="s">
        <v>68</v>
      </c>
      <c r="C27" s="42">
        <v>3717336</v>
      </c>
      <c r="D27" s="42">
        <v>0</v>
      </c>
      <c r="E27" s="42">
        <v>15334607</v>
      </c>
      <c r="F27" s="42">
        <v>0</v>
      </c>
      <c r="G27" s="42">
        <v>0</v>
      </c>
      <c r="H27" s="42">
        <v>0</v>
      </c>
      <c r="I27" s="42">
        <v>0</v>
      </c>
      <c r="J27" s="38">
        <f t="shared" si="0"/>
        <v>19051943</v>
      </c>
    </row>
    <row r="28" spans="1:10" ht="15" customHeight="1">
      <c r="A28" s="41" t="s">
        <v>40</v>
      </c>
      <c r="B28" s="66" t="s">
        <v>69</v>
      </c>
      <c r="C28" s="42">
        <v>3616119</v>
      </c>
      <c r="D28" s="42">
        <v>0</v>
      </c>
      <c r="E28" s="42">
        <v>9844918</v>
      </c>
      <c r="F28" s="42">
        <v>0</v>
      </c>
      <c r="G28" s="42">
        <v>0</v>
      </c>
      <c r="H28" s="42">
        <v>0</v>
      </c>
      <c r="I28" s="42">
        <v>0</v>
      </c>
      <c r="J28" s="38">
        <f t="shared" si="0"/>
        <v>13461037</v>
      </c>
    </row>
    <row r="29" spans="1:10" ht="15" customHeight="1">
      <c r="A29" s="41" t="s">
        <v>41</v>
      </c>
      <c r="B29" s="66" t="s">
        <v>70</v>
      </c>
      <c r="C29" s="42">
        <v>2837458</v>
      </c>
      <c r="D29" s="42">
        <v>0</v>
      </c>
      <c r="E29" s="42">
        <v>3301252</v>
      </c>
      <c r="F29" s="42">
        <v>0</v>
      </c>
      <c r="G29" s="42">
        <v>0</v>
      </c>
      <c r="H29" s="42">
        <v>0</v>
      </c>
      <c r="I29" s="42">
        <v>0</v>
      </c>
      <c r="J29" s="38">
        <f t="shared" si="0"/>
        <v>6138710</v>
      </c>
    </row>
    <row r="30" spans="1:10" ht="15" customHeight="1">
      <c r="A30" s="41" t="s">
        <v>42</v>
      </c>
      <c r="B30" s="66" t="s">
        <v>71</v>
      </c>
      <c r="C30" s="42">
        <v>2246688</v>
      </c>
      <c r="D30" s="42">
        <v>0</v>
      </c>
      <c r="E30" s="42">
        <v>804204</v>
      </c>
      <c r="F30" s="42">
        <v>0</v>
      </c>
      <c r="G30" s="42">
        <v>0</v>
      </c>
      <c r="H30" s="42">
        <v>0</v>
      </c>
      <c r="I30" s="42">
        <v>0</v>
      </c>
      <c r="J30" s="38">
        <f t="shared" si="0"/>
        <v>3050892</v>
      </c>
    </row>
    <row r="31" spans="1:10" ht="15" customHeight="1">
      <c r="A31" s="41" t="s">
        <v>43</v>
      </c>
      <c r="B31" s="66" t="s">
        <v>72</v>
      </c>
      <c r="C31" s="42">
        <v>5664352</v>
      </c>
      <c r="D31" s="42">
        <v>0</v>
      </c>
      <c r="E31" s="42">
        <v>6976003</v>
      </c>
      <c r="F31" s="42">
        <v>0</v>
      </c>
      <c r="G31" s="42">
        <v>0</v>
      </c>
      <c r="H31" s="42">
        <v>0</v>
      </c>
      <c r="I31" s="42">
        <v>0</v>
      </c>
      <c r="J31" s="38">
        <f t="shared" si="0"/>
        <v>12640355</v>
      </c>
    </row>
    <row r="32" spans="1:10" ht="15" customHeight="1">
      <c r="A32" s="41" t="s">
        <v>44</v>
      </c>
      <c r="B32" s="66" t="s">
        <v>73</v>
      </c>
      <c r="C32" s="42">
        <v>3181732</v>
      </c>
      <c r="D32" s="42">
        <v>0</v>
      </c>
      <c r="E32" s="42">
        <v>14472226</v>
      </c>
      <c r="F32" s="42">
        <v>0</v>
      </c>
      <c r="G32" s="42">
        <v>0</v>
      </c>
      <c r="H32" s="42">
        <v>0</v>
      </c>
      <c r="I32" s="42">
        <v>0</v>
      </c>
      <c r="J32" s="38">
        <f t="shared" si="0"/>
        <v>17653958</v>
      </c>
    </row>
    <row r="33" spans="1:10" ht="15" customHeight="1">
      <c r="A33" s="41" t="s">
        <v>45</v>
      </c>
      <c r="B33" s="66" t="s">
        <v>74</v>
      </c>
      <c r="C33" s="42">
        <v>1287114</v>
      </c>
      <c r="D33" s="42">
        <v>0</v>
      </c>
      <c r="E33" s="42">
        <v>4913528</v>
      </c>
      <c r="F33" s="42">
        <v>0</v>
      </c>
      <c r="G33" s="42">
        <v>0</v>
      </c>
      <c r="H33" s="42">
        <v>0</v>
      </c>
      <c r="I33" s="42">
        <v>0</v>
      </c>
      <c r="J33" s="38">
        <f t="shared" si="0"/>
        <v>6200642</v>
      </c>
    </row>
    <row r="34" spans="1:10" ht="15" customHeight="1">
      <c r="A34" s="41" t="s">
        <v>46</v>
      </c>
      <c r="B34" s="66" t="s">
        <v>75</v>
      </c>
      <c r="C34" s="42">
        <v>5986668</v>
      </c>
      <c r="D34" s="42">
        <v>0</v>
      </c>
      <c r="E34" s="42">
        <v>15699692</v>
      </c>
      <c r="F34" s="42">
        <v>0</v>
      </c>
      <c r="G34" s="42">
        <v>0</v>
      </c>
      <c r="H34" s="42">
        <v>0</v>
      </c>
      <c r="I34" s="42">
        <v>0</v>
      </c>
      <c r="J34" s="38">
        <f t="shared" si="0"/>
        <v>21686360</v>
      </c>
    </row>
    <row r="35" spans="1:10" ht="15" customHeight="1">
      <c r="A35" s="41" t="s">
        <v>47</v>
      </c>
      <c r="B35" s="66" t="s">
        <v>76</v>
      </c>
      <c r="C35" s="42">
        <v>4067664</v>
      </c>
      <c r="D35" s="42">
        <v>0</v>
      </c>
      <c r="E35" s="42">
        <v>5124621</v>
      </c>
      <c r="F35" s="42">
        <v>0</v>
      </c>
      <c r="G35" s="42">
        <v>0</v>
      </c>
      <c r="H35" s="42">
        <v>0</v>
      </c>
      <c r="I35" s="42">
        <v>0</v>
      </c>
      <c r="J35" s="38">
        <f t="shared" si="0"/>
        <v>9192285</v>
      </c>
    </row>
    <row r="36" spans="1:10" ht="15" customHeight="1">
      <c r="A36" s="41" t="s">
        <v>48</v>
      </c>
      <c r="B36" s="66" t="s">
        <v>77</v>
      </c>
      <c r="C36" s="42">
        <v>0</v>
      </c>
      <c r="D36" s="42">
        <v>0</v>
      </c>
      <c r="E36" s="42">
        <v>4201514375</v>
      </c>
      <c r="F36" s="42">
        <v>156930832</v>
      </c>
      <c r="G36" s="42">
        <v>182511531</v>
      </c>
      <c r="H36" s="42">
        <v>0</v>
      </c>
      <c r="I36" s="42">
        <v>1449524</v>
      </c>
      <c r="J36" s="38">
        <f t="shared" si="0"/>
        <v>4542406262</v>
      </c>
    </row>
    <row r="37" spans="1:10" ht="15" customHeight="1">
      <c r="A37" s="41" t="s">
        <v>49</v>
      </c>
      <c r="B37" s="66" t="s">
        <v>78</v>
      </c>
      <c r="C37" s="42">
        <v>0</v>
      </c>
      <c r="D37" s="42">
        <v>0</v>
      </c>
      <c r="E37" s="42">
        <v>68928383</v>
      </c>
      <c r="F37" s="42">
        <v>0</v>
      </c>
      <c r="G37" s="42">
        <v>0</v>
      </c>
      <c r="H37" s="42">
        <v>5480304</v>
      </c>
      <c r="I37" s="42">
        <v>461375513</v>
      </c>
      <c r="J37" s="38">
        <f t="shared" si="0"/>
        <v>535784200</v>
      </c>
    </row>
    <row r="38" spans="1:10" ht="15" customHeight="1">
      <c r="A38" s="41" t="s">
        <v>50</v>
      </c>
      <c r="B38" s="66" t="s">
        <v>79</v>
      </c>
      <c r="C38" s="42">
        <v>1805590</v>
      </c>
      <c r="D38" s="42">
        <v>0</v>
      </c>
      <c r="E38" s="42">
        <v>23653213</v>
      </c>
      <c r="F38" s="42">
        <v>0</v>
      </c>
      <c r="G38" s="42">
        <v>0</v>
      </c>
      <c r="H38" s="42">
        <v>0</v>
      </c>
      <c r="I38" s="42">
        <v>0</v>
      </c>
      <c r="J38" s="38">
        <f t="shared" si="0"/>
        <v>25458803</v>
      </c>
    </row>
    <row r="39" spans="1:10" ht="15" customHeight="1">
      <c r="A39" s="41" t="s">
        <v>51</v>
      </c>
      <c r="B39" s="66" t="s">
        <v>80</v>
      </c>
      <c r="C39" s="42">
        <v>958488</v>
      </c>
      <c r="D39" s="42">
        <v>0</v>
      </c>
      <c r="E39" s="42">
        <v>9506866</v>
      </c>
      <c r="F39" s="42">
        <v>0</v>
      </c>
      <c r="G39" s="42">
        <v>0</v>
      </c>
      <c r="H39" s="42">
        <v>0</v>
      </c>
      <c r="I39" s="42">
        <v>0</v>
      </c>
      <c r="J39" s="38">
        <f aca="true" t="shared" si="1" ref="J39:J46">SUM(C39:I39)</f>
        <v>10465354</v>
      </c>
    </row>
    <row r="40" spans="1:10" ht="15" customHeight="1">
      <c r="A40" s="41" t="s">
        <v>52</v>
      </c>
      <c r="B40" s="66" t="s">
        <v>81</v>
      </c>
      <c r="C40" s="42">
        <v>175224</v>
      </c>
      <c r="D40" s="42">
        <v>0</v>
      </c>
      <c r="E40" s="42">
        <v>68867747</v>
      </c>
      <c r="F40" s="42">
        <v>0</v>
      </c>
      <c r="G40" s="42">
        <v>0</v>
      </c>
      <c r="H40" s="42">
        <v>0</v>
      </c>
      <c r="I40" s="42">
        <v>0</v>
      </c>
      <c r="J40" s="38">
        <f t="shared" si="1"/>
        <v>69042971</v>
      </c>
    </row>
    <row r="41" spans="1:10" ht="15" customHeight="1">
      <c r="A41" s="41" t="s">
        <v>53</v>
      </c>
      <c r="B41" s="66" t="s">
        <v>82</v>
      </c>
      <c r="C41" s="42">
        <v>6344114</v>
      </c>
      <c r="D41" s="42">
        <v>0</v>
      </c>
      <c r="E41" s="42">
        <v>51401014</v>
      </c>
      <c r="F41" s="42">
        <v>0</v>
      </c>
      <c r="G41" s="42">
        <v>0</v>
      </c>
      <c r="H41" s="42">
        <v>0</v>
      </c>
      <c r="I41" s="42">
        <v>720035</v>
      </c>
      <c r="J41" s="38">
        <f t="shared" si="1"/>
        <v>58465163</v>
      </c>
    </row>
    <row r="42" spans="1:10" ht="15" customHeight="1">
      <c r="A42" s="29" t="s">
        <v>54</v>
      </c>
      <c r="B42" s="67" t="s">
        <v>83</v>
      </c>
      <c r="C42" s="37">
        <v>11565348</v>
      </c>
      <c r="D42" s="37">
        <v>0</v>
      </c>
      <c r="E42" s="37">
        <v>56958626</v>
      </c>
      <c r="F42" s="42">
        <v>0</v>
      </c>
      <c r="G42" s="42">
        <v>0</v>
      </c>
      <c r="H42" s="42">
        <v>0</v>
      </c>
      <c r="I42" s="42">
        <v>3853834</v>
      </c>
      <c r="J42" s="38">
        <f t="shared" si="1"/>
        <v>72377808</v>
      </c>
    </row>
    <row r="43" spans="1:10" ht="15" customHeight="1">
      <c r="A43" s="29" t="s">
        <v>55</v>
      </c>
      <c r="B43" s="67" t="s">
        <v>84</v>
      </c>
      <c r="C43" s="37">
        <v>13382136</v>
      </c>
      <c r="D43" s="37">
        <v>0</v>
      </c>
      <c r="E43" s="37">
        <v>38187891</v>
      </c>
      <c r="F43" s="42">
        <v>0</v>
      </c>
      <c r="G43" s="42">
        <v>0</v>
      </c>
      <c r="H43" s="42">
        <v>0</v>
      </c>
      <c r="I43" s="42">
        <v>2369997</v>
      </c>
      <c r="J43" s="38">
        <f t="shared" si="1"/>
        <v>53940024</v>
      </c>
    </row>
    <row r="44" spans="1:10" ht="15" customHeight="1">
      <c r="A44" s="29" t="s">
        <v>56</v>
      </c>
      <c r="B44" s="67" t="s">
        <v>85</v>
      </c>
      <c r="C44" s="37">
        <v>7075940</v>
      </c>
      <c r="D44" s="37">
        <v>0</v>
      </c>
      <c r="E44" s="37">
        <v>15332223</v>
      </c>
      <c r="F44" s="37">
        <v>0</v>
      </c>
      <c r="G44" s="37">
        <v>0</v>
      </c>
      <c r="H44" s="42">
        <v>0</v>
      </c>
      <c r="I44" s="42">
        <v>0</v>
      </c>
      <c r="J44" s="38">
        <f t="shared" si="1"/>
        <v>22408163</v>
      </c>
    </row>
    <row r="45" spans="1:10" ht="15" customHeight="1">
      <c r="A45" s="70" t="s">
        <v>120</v>
      </c>
      <c r="B45" s="71" t="s">
        <v>119</v>
      </c>
      <c r="C45" s="59">
        <v>833700</v>
      </c>
      <c r="D45" s="59">
        <v>0</v>
      </c>
      <c r="E45" s="59">
        <v>66313033</v>
      </c>
      <c r="F45" s="59">
        <v>0</v>
      </c>
      <c r="G45" s="37">
        <v>0</v>
      </c>
      <c r="H45" s="42">
        <v>0</v>
      </c>
      <c r="I45" s="42">
        <v>0</v>
      </c>
      <c r="J45" s="38">
        <f t="shared" si="1"/>
        <v>67146733</v>
      </c>
    </row>
    <row r="46" spans="1:11" ht="15" customHeight="1">
      <c r="A46" s="31" t="s">
        <v>125</v>
      </c>
      <c r="B46" s="68" t="s">
        <v>126</v>
      </c>
      <c r="C46" s="39">
        <v>0</v>
      </c>
      <c r="D46" s="39">
        <v>0</v>
      </c>
      <c r="E46" s="39">
        <v>0</v>
      </c>
      <c r="F46" s="59">
        <v>0</v>
      </c>
      <c r="G46" s="37">
        <v>0</v>
      </c>
      <c r="H46" s="42">
        <v>0</v>
      </c>
      <c r="I46" s="42">
        <v>130155687</v>
      </c>
      <c r="J46" s="40">
        <f t="shared" si="1"/>
        <v>130155687</v>
      </c>
      <c r="K46" s="9"/>
    </row>
    <row r="47" spans="1:10" ht="19.5" customHeight="1">
      <c r="A47" s="74" t="s">
        <v>7</v>
      </c>
      <c r="B47" s="75"/>
      <c r="C47" s="44">
        <f aca="true" t="shared" si="2" ref="C47:J47">SUM(C13:C46)</f>
        <v>176948150</v>
      </c>
      <c r="D47" s="44">
        <f t="shared" si="2"/>
        <v>0</v>
      </c>
      <c r="E47" s="44">
        <f t="shared" si="2"/>
        <v>5088859204</v>
      </c>
      <c r="F47" s="44">
        <f t="shared" si="2"/>
        <v>156930832</v>
      </c>
      <c r="G47" s="44">
        <f t="shared" si="2"/>
        <v>182511531</v>
      </c>
      <c r="H47" s="44">
        <f t="shared" si="2"/>
        <v>5480304</v>
      </c>
      <c r="I47" s="44">
        <f t="shared" si="2"/>
        <v>761938874</v>
      </c>
      <c r="J47" s="44">
        <f t="shared" si="2"/>
        <v>6372668895</v>
      </c>
    </row>
    <row r="48" spans="1:11" ht="12.75">
      <c r="A48" s="6" t="s">
        <v>128</v>
      </c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50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18" t="s">
        <v>106</v>
      </c>
    </row>
    <row r="55" ht="12.75">
      <c r="A55" s="18" t="s">
        <v>107</v>
      </c>
    </row>
    <row r="56" s="25" customFormat="1" ht="12.75">
      <c r="A56" s="18" t="s">
        <v>108</v>
      </c>
    </row>
    <row r="57" s="25" customFormat="1" ht="12.75">
      <c r="A57" s="18" t="s">
        <v>109</v>
      </c>
    </row>
    <row r="58" s="25" customFormat="1" ht="12.75">
      <c r="A58" s="18"/>
    </row>
    <row r="59" s="25" customFormat="1" ht="12.75"/>
    <row r="60" s="25" customFormat="1" ht="12.75"/>
    <row r="61" s="25" customFormat="1" ht="12.75"/>
    <row r="62" s="25" customFormat="1" ht="12.75">
      <c r="A62" s="16"/>
    </row>
    <row r="63" s="25" customFormat="1" ht="12.75"/>
    <row r="64" s="25" customFormat="1" ht="12.75">
      <c r="A64" s="18"/>
    </row>
    <row r="65" s="25" customFormat="1" ht="12.75">
      <c r="C65" s="25">
        <v>1000000</v>
      </c>
    </row>
    <row r="66" spans="2:9" s="25" customFormat="1" ht="12.75">
      <c r="B66" s="25" t="s">
        <v>86</v>
      </c>
      <c r="C66" s="25" t="str">
        <f>+C12</f>
        <v>5-2.1</v>
      </c>
      <c r="D66" s="25" t="str">
        <f>+D12</f>
        <v>5-2.2</v>
      </c>
      <c r="E66" s="25" t="str">
        <f>+E12</f>
        <v>5-2.3</v>
      </c>
      <c r="F66" s="25" t="str">
        <f>+F12</f>
        <v>5-2.4</v>
      </c>
      <c r="G66" s="25" t="str">
        <f>+G12</f>
        <v>5-2.5</v>
      </c>
      <c r="H66" s="25" t="str">
        <f>+H12</f>
        <v>6-2.4</v>
      </c>
      <c r="I66" s="25" t="str">
        <f>+I12</f>
        <v>6-2.6</v>
      </c>
    </row>
    <row r="67" spans="2:10" s="25" customFormat="1" ht="12.75">
      <c r="B67" s="25" t="s">
        <v>87</v>
      </c>
      <c r="C67" s="26">
        <f>C47/$C$65</f>
        <v>176.94815</v>
      </c>
      <c r="D67" s="26">
        <f>D47/$C$65</f>
        <v>0</v>
      </c>
      <c r="E67" s="26">
        <f>E47/$C$65</f>
        <v>5088.859204</v>
      </c>
      <c r="F67" s="26">
        <f>+F47/C65</f>
        <v>156.930832</v>
      </c>
      <c r="G67" s="26">
        <f>G47/$C$65</f>
        <v>182.511531</v>
      </c>
      <c r="H67" s="26">
        <f>+H47/C65</f>
        <v>5.480304</v>
      </c>
      <c r="I67" s="26">
        <f>I47/$C$65</f>
        <v>761.938874</v>
      </c>
      <c r="J67" s="26"/>
    </row>
    <row r="68" spans="3:10" s="25" customFormat="1" ht="12.75">
      <c r="C68" s="26"/>
      <c r="D68" s="26"/>
      <c r="E68" s="26"/>
      <c r="F68" s="26"/>
      <c r="G68" s="26"/>
      <c r="H68" s="26"/>
      <c r="I68" s="26"/>
      <c r="J68" s="26"/>
    </row>
    <row r="69" s="25" customFormat="1" ht="12.75"/>
    <row r="70" s="25" customFormat="1" ht="12.75"/>
    <row r="71" s="25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127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2" t="s">
        <v>2</v>
      </c>
      <c r="B10" s="77" t="s">
        <v>24</v>
      </c>
      <c r="C10" s="74" t="s">
        <v>113</v>
      </c>
      <c r="D10" s="78"/>
      <c r="E10" s="78"/>
      <c r="F10" s="78"/>
      <c r="G10" s="78"/>
      <c r="H10" s="78"/>
      <c r="I10" s="72" t="s">
        <v>110</v>
      </c>
    </row>
    <row r="11" spans="1:9" ht="25.5">
      <c r="A11" s="79"/>
      <c r="B11" s="80"/>
      <c r="C11" s="81" t="s">
        <v>111</v>
      </c>
      <c r="D11" s="81"/>
      <c r="E11" s="81"/>
      <c r="F11" s="81"/>
      <c r="G11" s="81"/>
      <c r="H11" s="53" t="s">
        <v>112</v>
      </c>
      <c r="I11" s="79"/>
    </row>
    <row r="12" spans="1:13" ht="19.5" customHeight="1">
      <c r="A12" s="76"/>
      <c r="B12" s="73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3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3">
        <v>0</v>
      </c>
      <c r="D13" s="33">
        <v>0</v>
      </c>
      <c r="E13" s="43">
        <v>5969559</v>
      </c>
      <c r="F13" s="33">
        <v>0</v>
      </c>
      <c r="G13" s="33">
        <v>0</v>
      </c>
      <c r="H13" s="33">
        <v>3046845</v>
      </c>
      <c r="I13" s="34">
        <f>SUM(C13:H13)</f>
        <v>9016404</v>
      </c>
      <c r="J13" s="9"/>
    </row>
    <row r="14" spans="1:10" ht="15" customHeight="1">
      <c r="A14" s="1" t="s">
        <v>26</v>
      </c>
      <c r="B14" s="2" t="s">
        <v>123</v>
      </c>
      <c r="C14" s="33">
        <v>0</v>
      </c>
      <c r="D14" s="33">
        <v>0</v>
      </c>
      <c r="E14" s="43">
        <v>8237983</v>
      </c>
      <c r="F14" s="33">
        <v>0</v>
      </c>
      <c r="G14" s="33">
        <v>0</v>
      </c>
      <c r="H14" s="33">
        <v>165116</v>
      </c>
      <c r="I14" s="34">
        <f aca="true" t="shared" si="0" ref="I14:I45">SUM(C14:H14)</f>
        <v>8403099</v>
      </c>
      <c r="J14" s="9"/>
    </row>
    <row r="15" spans="1:10" ht="15" customHeight="1">
      <c r="A15" s="1" t="s">
        <v>27</v>
      </c>
      <c r="B15" s="2" t="s">
        <v>124</v>
      </c>
      <c r="C15" s="33">
        <v>5813</v>
      </c>
      <c r="D15" s="33">
        <v>0</v>
      </c>
      <c r="E15" s="43">
        <v>9675182</v>
      </c>
      <c r="F15" s="33">
        <v>0</v>
      </c>
      <c r="G15" s="33">
        <v>0</v>
      </c>
      <c r="H15" s="33">
        <v>1246211</v>
      </c>
      <c r="I15" s="34">
        <f t="shared" si="0"/>
        <v>10927206</v>
      </c>
      <c r="J15" s="9"/>
    </row>
    <row r="16" spans="1:10" ht="15" customHeight="1">
      <c r="A16" s="1" t="s">
        <v>28</v>
      </c>
      <c r="B16" s="2" t="s">
        <v>57</v>
      </c>
      <c r="C16" s="33">
        <v>0</v>
      </c>
      <c r="D16" s="33">
        <v>0</v>
      </c>
      <c r="E16" s="43">
        <v>7816854</v>
      </c>
      <c r="F16" s="33">
        <v>0</v>
      </c>
      <c r="G16" s="33">
        <v>0</v>
      </c>
      <c r="H16" s="33">
        <v>3464988</v>
      </c>
      <c r="I16" s="34">
        <f t="shared" si="0"/>
        <v>11281842</v>
      </c>
      <c r="J16" s="9"/>
    </row>
    <row r="17" spans="1:10" ht="15" customHeight="1">
      <c r="A17" s="1" t="s">
        <v>29</v>
      </c>
      <c r="B17" s="2" t="s">
        <v>58</v>
      </c>
      <c r="C17" s="33">
        <v>0</v>
      </c>
      <c r="D17" s="33">
        <v>0</v>
      </c>
      <c r="E17" s="43">
        <v>2116978</v>
      </c>
      <c r="F17" s="33">
        <v>0</v>
      </c>
      <c r="G17" s="33">
        <v>0</v>
      </c>
      <c r="H17" s="33">
        <v>0</v>
      </c>
      <c r="I17" s="34">
        <f t="shared" si="0"/>
        <v>2116978</v>
      </c>
      <c r="J17" s="9"/>
    </row>
    <row r="18" spans="1:10" ht="15" customHeight="1">
      <c r="A18" s="1" t="s">
        <v>30</v>
      </c>
      <c r="B18" s="2" t="s">
        <v>59</v>
      </c>
      <c r="C18" s="33">
        <v>0</v>
      </c>
      <c r="D18" s="33">
        <v>0</v>
      </c>
      <c r="E18" s="43">
        <v>33027608</v>
      </c>
      <c r="F18" s="33">
        <v>0</v>
      </c>
      <c r="G18" s="33">
        <v>13000</v>
      </c>
      <c r="H18" s="33">
        <v>2728118</v>
      </c>
      <c r="I18" s="34">
        <f t="shared" si="0"/>
        <v>35768726</v>
      </c>
      <c r="J18" s="9"/>
    </row>
    <row r="19" spans="1:10" ht="15" customHeight="1">
      <c r="A19" s="1" t="s">
        <v>31</v>
      </c>
      <c r="B19" s="2" t="s">
        <v>60</v>
      </c>
      <c r="C19" s="33">
        <v>0</v>
      </c>
      <c r="D19" s="33">
        <v>0</v>
      </c>
      <c r="E19" s="43">
        <v>28189374</v>
      </c>
      <c r="F19" s="33">
        <v>0</v>
      </c>
      <c r="G19" s="33">
        <v>0</v>
      </c>
      <c r="H19" s="33">
        <v>391140</v>
      </c>
      <c r="I19" s="34">
        <f t="shared" si="0"/>
        <v>28580514</v>
      </c>
      <c r="J19" s="9"/>
    </row>
    <row r="20" spans="1:10" ht="15" customHeight="1">
      <c r="A20" s="1" t="s">
        <v>32</v>
      </c>
      <c r="B20" s="2" t="s">
        <v>61</v>
      </c>
      <c r="C20" s="33">
        <v>0</v>
      </c>
      <c r="D20" s="33">
        <v>0</v>
      </c>
      <c r="E20" s="43">
        <v>37013835</v>
      </c>
      <c r="F20" s="33">
        <v>0</v>
      </c>
      <c r="G20" s="33">
        <v>0</v>
      </c>
      <c r="H20" s="33">
        <v>198000</v>
      </c>
      <c r="I20" s="34">
        <f t="shared" si="0"/>
        <v>37211835</v>
      </c>
      <c r="J20" s="9"/>
    </row>
    <row r="21" spans="1:10" ht="15" customHeight="1">
      <c r="A21" s="1" t="s">
        <v>33</v>
      </c>
      <c r="B21" s="2" t="s">
        <v>62</v>
      </c>
      <c r="C21" s="33">
        <v>0</v>
      </c>
      <c r="D21" s="33">
        <v>0</v>
      </c>
      <c r="E21" s="43">
        <v>6871670</v>
      </c>
      <c r="F21" s="33">
        <v>0</v>
      </c>
      <c r="G21" s="33">
        <v>0</v>
      </c>
      <c r="H21" s="33">
        <v>300683</v>
      </c>
      <c r="I21" s="34">
        <f t="shared" si="0"/>
        <v>7172353</v>
      </c>
      <c r="J21" s="9"/>
    </row>
    <row r="22" spans="1:10" ht="15" customHeight="1">
      <c r="A22" s="1" t="s">
        <v>34</v>
      </c>
      <c r="B22" s="2" t="s">
        <v>63</v>
      </c>
      <c r="C22" s="33">
        <v>0</v>
      </c>
      <c r="D22" s="33">
        <v>0</v>
      </c>
      <c r="E22" s="43">
        <v>7979094</v>
      </c>
      <c r="F22" s="33">
        <v>0</v>
      </c>
      <c r="G22" s="33">
        <v>0</v>
      </c>
      <c r="H22" s="33">
        <v>0</v>
      </c>
      <c r="I22" s="34">
        <f t="shared" si="0"/>
        <v>7979094</v>
      </c>
      <c r="J22" s="9"/>
    </row>
    <row r="23" spans="1:10" ht="15" customHeight="1">
      <c r="A23" s="1" t="s">
        <v>35</v>
      </c>
      <c r="B23" s="2" t="s">
        <v>64</v>
      </c>
      <c r="C23" s="33">
        <v>0</v>
      </c>
      <c r="D23" s="33">
        <v>0</v>
      </c>
      <c r="E23" s="43">
        <v>41104685</v>
      </c>
      <c r="F23" s="33">
        <v>0</v>
      </c>
      <c r="G23" s="33">
        <v>0</v>
      </c>
      <c r="H23" s="33">
        <v>423850</v>
      </c>
      <c r="I23" s="34">
        <f t="shared" si="0"/>
        <v>41528535</v>
      </c>
      <c r="J23" s="9"/>
    </row>
    <row r="24" spans="1:10" ht="15" customHeight="1">
      <c r="A24" s="1" t="s">
        <v>36</v>
      </c>
      <c r="B24" s="2" t="s">
        <v>65</v>
      </c>
      <c r="C24" s="33">
        <v>0</v>
      </c>
      <c r="D24" s="33">
        <v>0</v>
      </c>
      <c r="E24" s="43">
        <v>34164889</v>
      </c>
      <c r="F24" s="33">
        <v>0</v>
      </c>
      <c r="G24" s="33">
        <v>0</v>
      </c>
      <c r="H24" s="33">
        <v>5014174</v>
      </c>
      <c r="I24" s="34">
        <f t="shared" si="0"/>
        <v>39179063</v>
      </c>
      <c r="J24" s="9"/>
    </row>
    <row r="25" spans="1:10" ht="15" customHeight="1">
      <c r="A25" s="1" t="s">
        <v>37</v>
      </c>
      <c r="B25" s="2" t="s">
        <v>66</v>
      </c>
      <c r="C25" s="33">
        <v>0</v>
      </c>
      <c r="D25" s="33">
        <v>0</v>
      </c>
      <c r="E25" s="43">
        <v>40120358</v>
      </c>
      <c r="F25" s="33">
        <v>0</v>
      </c>
      <c r="G25" s="33">
        <v>0</v>
      </c>
      <c r="H25" s="33">
        <v>364142</v>
      </c>
      <c r="I25" s="34">
        <f t="shared" si="0"/>
        <v>40484500</v>
      </c>
      <c r="J25" s="9"/>
    </row>
    <row r="26" spans="1:10" ht="15" customHeight="1">
      <c r="A26" s="1" t="s">
        <v>38</v>
      </c>
      <c r="B26" s="2" t="s">
        <v>67</v>
      </c>
      <c r="C26" s="33">
        <v>0</v>
      </c>
      <c r="D26" s="33">
        <v>0</v>
      </c>
      <c r="E26" s="43">
        <v>37854041</v>
      </c>
      <c r="F26" s="33">
        <v>0</v>
      </c>
      <c r="G26" s="33">
        <v>0</v>
      </c>
      <c r="H26" s="33">
        <v>487306</v>
      </c>
      <c r="I26" s="34">
        <f t="shared" si="0"/>
        <v>38341347</v>
      </c>
      <c r="J26" s="9"/>
    </row>
    <row r="27" spans="1:10" ht="15" customHeight="1">
      <c r="A27" s="1" t="s">
        <v>39</v>
      </c>
      <c r="B27" s="2" t="s">
        <v>68</v>
      </c>
      <c r="C27" s="33">
        <v>0</v>
      </c>
      <c r="D27" s="33">
        <v>0</v>
      </c>
      <c r="E27" s="43">
        <v>10586016</v>
      </c>
      <c r="F27" s="33">
        <v>0</v>
      </c>
      <c r="G27" s="33">
        <v>0</v>
      </c>
      <c r="H27" s="33">
        <v>574303</v>
      </c>
      <c r="I27" s="34">
        <f t="shared" si="0"/>
        <v>11160319</v>
      </c>
      <c r="J27" s="9"/>
    </row>
    <row r="28" spans="1:10" ht="15" customHeight="1">
      <c r="A28" s="1" t="s">
        <v>40</v>
      </c>
      <c r="B28" s="2" t="s">
        <v>69</v>
      </c>
      <c r="C28" s="33">
        <v>0</v>
      </c>
      <c r="D28" s="33">
        <v>0</v>
      </c>
      <c r="E28" s="43">
        <v>8231685</v>
      </c>
      <c r="F28" s="33">
        <v>0</v>
      </c>
      <c r="G28" s="33">
        <v>0</v>
      </c>
      <c r="H28" s="33">
        <v>30000</v>
      </c>
      <c r="I28" s="34">
        <f t="shared" si="0"/>
        <v>8261685</v>
      </c>
      <c r="J28" s="9"/>
    </row>
    <row r="29" spans="1:10" ht="15" customHeight="1">
      <c r="A29" s="1" t="s">
        <v>41</v>
      </c>
      <c r="B29" s="2" t="s">
        <v>70</v>
      </c>
      <c r="C29" s="33">
        <v>0</v>
      </c>
      <c r="D29" s="33">
        <v>0</v>
      </c>
      <c r="E29" s="43">
        <v>5051698</v>
      </c>
      <c r="F29" s="33">
        <v>0</v>
      </c>
      <c r="G29" s="33">
        <v>0</v>
      </c>
      <c r="H29" s="33">
        <v>0</v>
      </c>
      <c r="I29" s="34">
        <f t="shared" si="0"/>
        <v>5051698</v>
      </c>
      <c r="J29" s="9"/>
    </row>
    <row r="30" spans="1:10" ht="15" customHeight="1">
      <c r="A30" s="1" t="s">
        <v>42</v>
      </c>
      <c r="B30" s="2" t="s">
        <v>71</v>
      </c>
      <c r="C30" s="33">
        <v>0</v>
      </c>
      <c r="D30" s="33">
        <v>0</v>
      </c>
      <c r="E30" s="43">
        <v>7096054</v>
      </c>
      <c r="F30" s="33">
        <v>0</v>
      </c>
      <c r="G30" s="33">
        <v>0</v>
      </c>
      <c r="H30" s="33">
        <v>226682</v>
      </c>
      <c r="I30" s="34">
        <f t="shared" si="0"/>
        <v>7322736</v>
      </c>
      <c r="J30" s="9"/>
    </row>
    <row r="31" spans="1:10" ht="15" customHeight="1">
      <c r="A31" s="1" t="s">
        <v>43</v>
      </c>
      <c r="B31" s="2" t="s">
        <v>72</v>
      </c>
      <c r="C31" s="33">
        <v>0</v>
      </c>
      <c r="D31" s="33">
        <v>0</v>
      </c>
      <c r="E31" s="43">
        <v>16545955</v>
      </c>
      <c r="F31" s="33">
        <v>0</v>
      </c>
      <c r="G31" s="33">
        <v>0</v>
      </c>
      <c r="H31" s="33">
        <v>0</v>
      </c>
      <c r="I31" s="34">
        <f t="shared" si="0"/>
        <v>16545955</v>
      </c>
      <c r="J31" s="9"/>
    </row>
    <row r="32" spans="1:10" ht="15" customHeight="1">
      <c r="A32" s="1" t="s">
        <v>44</v>
      </c>
      <c r="B32" s="2" t="s">
        <v>73</v>
      </c>
      <c r="C32" s="33">
        <v>0</v>
      </c>
      <c r="D32" s="33">
        <v>0</v>
      </c>
      <c r="E32" s="43">
        <v>15264234</v>
      </c>
      <c r="F32" s="33">
        <v>0</v>
      </c>
      <c r="G32" s="33">
        <v>0</v>
      </c>
      <c r="H32" s="33">
        <v>607784</v>
      </c>
      <c r="I32" s="34">
        <f t="shared" si="0"/>
        <v>15872018</v>
      </c>
      <c r="J32" s="9"/>
    </row>
    <row r="33" spans="1:10" ht="15" customHeight="1">
      <c r="A33" s="1" t="s">
        <v>45</v>
      </c>
      <c r="B33" s="2" t="s">
        <v>74</v>
      </c>
      <c r="C33" s="33">
        <v>0</v>
      </c>
      <c r="D33" s="33">
        <v>0</v>
      </c>
      <c r="E33" s="43">
        <v>4728399</v>
      </c>
      <c r="F33" s="33">
        <v>0</v>
      </c>
      <c r="G33" s="33">
        <v>0</v>
      </c>
      <c r="H33" s="33">
        <v>207463</v>
      </c>
      <c r="I33" s="34">
        <f t="shared" si="0"/>
        <v>4935862</v>
      </c>
      <c r="J33" s="9"/>
    </row>
    <row r="34" spans="1:10" ht="15" customHeight="1">
      <c r="A34" s="1" t="s">
        <v>46</v>
      </c>
      <c r="B34" s="2" t="s">
        <v>75</v>
      </c>
      <c r="C34" s="33">
        <v>0</v>
      </c>
      <c r="D34" s="33">
        <v>0</v>
      </c>
      <c r="E34" s="43">
        <v>13138358</v>
      </c>
      <c r="F34" s="33">
        <v>0</v>
      </c>
      <c r="G34" s="33">
        <v>0</v>
      </c>
      <c r="H34" s="33">
        <v>574685</v>
      </c>
      <c r="I34" s="34">
        <f t="shared" si="0"/>
        <v>13713043</v>
      </c>
      <c r="J34" s="9"/>
    </row>
    <row r="35" spans="1:10" ht="15" customHeight="1">
      <c r="A35" s="1" t="s">
        <v>47</v>
      </c>
      <c r="B35" s="2" t="s">
        <v>76</v>
      </c>
      <c r="C35" s="33">
        <v>0</v>
      </c>
      <c r="D35" s="33">
        <v>0</v>
      </c>
      <c r="E35" s="43">
        <v>6201527</v>
      </c>
      <c r="F35" s="33">
        <v>0</v>
      </c>
      <c r="G35" s="33">
        <v>0</v>
      </c>
      <c r="H35" s="33">
        <v>70000</v>
      </c>
      <c r="I35" s="34">
        <f t="shared" si="0"/>
        <v>6271527</v>
      </c>
      <c r="J35" s="9"/>
    </row>
    <row r="36" spans="1:10" ht="15" customHeight="1">
      <c r="A36" s="1" t="s">
        <v>48</v>
      </c>
      <c r="B36" s="2" t="s">
        <v>77</v>
      </c>
      <c r="C36" s="33">
        <v>0</v>
      </c>
      <c r="D36" s="33">
        <v>0</v>
      </c>
      <c r="E36" s="43">
        <v>628781</v>
      </c>
      <c r="F36" s="33">
        <v>0</v>
      </c>
      <c r="G36" s="33">
        <v>0</v>
      </c>
      <c r="H36" s="33">
        <v>328500</v>
      </c>
      <c r="I36" s="34">
        <f t="shared" si="0"/>
        <v>957281</v>
      </c>
      <c r="J36" s="9"/>
    </row>
    <row r="37" spans="1:10" ht="15" customHeight="1">
      <c r="A37" s="1" t="s">
        <v>49</v>
      </c>
      <c r="B37" s="2" t="s">
        <v>78</v>
      </c>
      <c r="C37" s="33">
        <v>0</v>
      </c>
      <c r="D37" s="33">
        <v>0</v>
      </c>
      <c r="E37" s="43">
        <v>0</v>
      </c>
      <c r="F37" s="33">
        <v>0</v>
      </c>
      <c r="G37" s="33">
        <v>0</v>
      </c>
      <c r="H37" s="33">
        <v>28213066</v>
      </c>
      <c r="I37" s="34">
        <f t="shared" si="0"/>
        <v>28213066</v>
      </c>
      <c r="J37" s="9"/>
    </row>
    <row r="38" spans="1:10" ht="15" customHeight="1">
      <c r="A38" s="1" t="s">
        <v>50</v>
      </c>
      <c r="B38" s="2" t="s">
        <v>79</v>
      </c>
      <c r="C38" s="33">
        <v>0</v>
      </c>
      <c r="D38" s="33">
        <v>0</v>
      </c>
      <c r="E38" s="43">
        <v>82967407</v>
      </c>
      <c r="F38" s="33">
        <v>0</v>
      </c>
      <c r="G38" s="33">
        <v>0</v>
      </c>
      <c r="H38" s="33">
        <v>3153395</v>
      </c>
      <c r="I38" s="34">
        <f t="shared" si="0"/>
        <v>86120802</v>
      </c>
      <c r="J38" s="9"/>
    </row>
    <row r="39" spans="1:10" ht="15" customHeight="1">
      <c r="A39" s="1" t="s">
        <v>51</v>
      </c>
      <c r="B39" s="2" t="s">
        <v>80</v>
      </c>
      <c r="C39" s="33">
        <v>0</v>
      </c>
      <c r="D39" s="33">
        <v>0</v>
      </c>
      <c r="E39" s="43">
        <v>5250129</v>
      </c>
      <c r="F39" s="33">
        <v>0</v>
      </c>
      <c r="G39" s="33">
        <v>0</v>
      </c>
      <c r="H39" s="33">
        <v>127392</v>
      </c>
      <c r="I39" s="34">
        <f t="shared" si="0"/>
        <v>5377521</v>
      </c>
      <c r="J39" s="9"/>
    </row>
    <row r="40" spans="1:10" ht="15" customHeight="1">
      <c r="A40" s="1" t="s">
        <v>52</v>
      </c>
      <c r="B40" s="2" t="s">
        <v>81</v>
      </c>
      <c r="C40" s="33">
        <v>0</v>
      </c>
      <c r="D40" s="33">
        <v>0</v>
      </c>
      <c r="E40" s="43">
        <v>35978404</v>
      </c>
      <c r="F40" s="33">
        <v>0</v>
      </c>
      <c r="G40" s="33">
        <v>0</v>
      </c>
      <c r="H40" s="33">
        <v>346713</v>
      </c>
      <c r="I40" s="34">
        <f t="shared" si="0"/>
        <v>36325117</v>
      </c>
      <c r="J40" s="9"/>
    </row>
    <row r="41" spans="1:10" ht="15" customHeight="1">
      <c r="A41" s="1" t="s">
        <v>53</v>
      </c>
      <c r="B41" s="2" t="s">
        <v>82</v>
      </c>
      <c r="C41" s="33">
        <v>78640</v>
      </c>
      <c r="D41" s="33">
        <v>0</v>
      </c>
      <c r="E41" s="43">
        <v>39660086</v>
      </c>
      <c r="F41" s="33">
        <v>0</v>
      </c>
      <c r="G41" s="33">
        <v>0</v>
      </c>
      <c r="H41" s="33">
        <v>4402139</v>
      </c>
      <c r="I41" s="34">
        <f t="shared" si="0"/>
        <v>44140865</v>
      </c>
      <c r="J41" s="9"/>
    </row>
    <row r="42" spans="1:10" ht="15" customHeight="1">
      <c r="A42" s="1" t="s">
        <v>54</v>
      </c>
      <c r="B42" s="2" t="s">
        <v>83</v>
      </c>
      <c r="C42" s="33">
        <v>517380</v>
      </c>
      <c r="D42" s="33">
        <v>0</v>
      </c>
      <c r="E42" s="43">
        <v>35309011</v>
      </c>
      <c r="F42" s="33">
        <v>0</v>
      </c>
      <c r="G42" s="33">
        <v>0</v>
      </c>
      <c r="H42" s="33">
        <v>5885658</v>
      </c>
      <c r="I42" s="34">
        <f t="shared" si="0"/>
        <v>41712049</v>
      </c>
      <c r="J42" s="9"/>
    </row>
    <row r="43" spans="1:10" ht="15" customHeight="1">
      <c r="A43" s="1" t="s">
        <v>55</v>
      </c>
      <c r="B43" s="2" t="s">
        <v>84</v>
      </c>
      <c r="C43" s="33">
        <v>110336</v>
      </c>
      <c r="D43" s="33">
        <v>0</v>
      </c>
      <c r="E43" s="43">
        <v>29692304</v>
      </c>
      <c r="F43" s="33">
        <v>0</v>
      </c>
      <c r="G43" s="33">
        <v>0</v>
      </c>
      <c r="H43" s="33">
        <v>4485829</v>
      </c>
      <c r="I43" s="34">
        <f t="shared" si="0"/>
        <v>34288469</v>
      </c>
      <c r="J43" s="9"/>
    </row>
    <row r="44" spans="1:10" ht="15" customHeight="1">
      <c r="A44" s="1" t="s">
        <v>56</v>
      </c>
      <c r="B44" s="2" t="s">
        <v>85</v>
      </c>
      <c r="C44" s="33">
        <v>355436</v>
      </c>
      <c r="D44" s="33">
        <v>0</v>
      </c>
      <c r="E44" s="43">
        <v>25557532</v>
      </c>
      <c r="F44" s="33">
        <v>0</v>
      </c>
      <c r="G44" s="33">
        <v>0</v>
      </c>
      <c r="H44" s="33">
        <v>1773355</v>
      </c>
      <c r="I44" s="34">
        <f t="shared" si="0"/>
        <v>27686323</v>
      </c>
      <c r="J44" s="9"/>
    </row>
    <row r="45" spans="1:10" ht="15" customHeight="1">
      <c r="A45" s="1" t="s">
        <v>120</v>
      </c>
      <c r="B45" s="2" t="s">
        <v>119</v>
      </c>
      <c r="C45" s="33">
        <v>0</v>
      </c>
      <c r="D45" s="33">
        <v>0</v>
      </c>
      <c r="E45" s="43">
        <v>14481118</v>
      </c>
      <c r="F45" s="33">
        <v>0</v>
      </c>
      <c r="G45" s="33">
        <v>0</v>
      </c>
      <c r="H45" s="33">
        <v>0</v>
      </c>
      <c r="I45" s="34">
        <f t="shared" si="0"/>
        <v>14481118</v>
      </c>
      <c r="J45" s="9"/>
    </row>
    <row r="46" spans="1:9" ht="19.5" customHeight="1">
      <c r="A46" s="74" t="s">
        <v>7</v>
      </c>
      <c r="B46" s="75"/>
      <c r="C46" s="44">
        <f aca="true" t="shared" si="1" ref="C46:I46">SUM(C13:C45)</f>
        <v>1067605</v>
      </c>
      <c r="D46" s="44">
        <f t="shared" si="1"/>
        <v>0</v>
      </c>
      <c r="E46" s="44">
        <f t="shared" si="1"/>
        <v>656510808</v>
      </c>
      <c r="F46" s="44">
        <f t="shared" si="1"/>
        <v>0</v>
      </c>
      <c r="G46" s="44">
        <f t="shared" si="1"/>
        <v>13000</v>
      </c>
      <c r="H46" s="44">
        <f t="shared" si="1"/>
        <v>68837537</v>
      </c>
      <c r="I46" s="44">
        <f t="shared" si="1"/>
        <v>726428950</v>
      </c>
    </row>
    <row r="47" spans="1:10" ht="12.75">
      <c r="A47" s="6" t="s">
        <v>128</v>
      </c>
      <c r="J47" s="9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0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103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104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105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106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107</v>
      </c>
      <c r="B54" s="4"/>
      <c r="C54" s="4"/>
      <c r="D54" s="4"/>
      <c r="E54" s="4"/>
      <c r="F54" s="4"/>
      <c r="G54" s="4"/>
      <c r="H54" s="4"/>
      <c r="I54" s="4"/>
    </row>
    <row r="55" ht="12.75">
      <c r="A55" s="18" t="s">
        <v>108</v>
      </c>
    </row>
    <row r="56" ht="12.75">
      <c r="A56" s="18" t="s">
        <v>109</v>
      </c>
    </row>
    <row r="57" s="55" customFormat="1" ht="12.75"/>
    <row r="58" spans="1:8" s="55" customFormat="1" ht="12.75">
      <c r="A58" s="61"/>
      <c r="B58" s="19"/>
      <c r="C58" s="19">
        <v>1000000</v>
      </c>
      <c r="D58" s="19"/>
      <c r="E58" s="19"/>
      <c r="F58" s="19"/>
      <c r="G58" s="19"/>
      <c r="H58" s="19"/>
    </row>
    <row r="59" spans="1:8" s="55" customFormat="1" ht="12.75">
      <c r="A59" s="62"/>
      <c r="B59" s="19" t="s">
        <v>86</v>
      </c>
      <c r="C59" s="10" t="s">
        <v>96</v>
      </c>
      <c r="D59" s="10" t="s">
        <v>97</v>
      </c>
      <c r="E59" s="19" t="s">
        <v>98</v>
      </c>
      <c r="F59" s="19" t="s">
        <v>99</v>
      </c>
      <c r="G59" s="19" t="s">
        <v>100</v>
      </c>
      <c r="H59" s="19" t="s">
        <v>102</v>
      </c>
    </row>
    <row r="60" spans="2:8" s="55" customFormat="1" ht="12.75">
      <c r="B60" s="19" t="s">
        <v>88</v>
      </c>
      <c r="C60" s="51">
        <f aca="true" t="shared" si="2" ref="C60:H60">+C46/$C$58</f>
        <v>1.067605</v>
      </c>
      <c r="D60" s="51">
        <f t="shared" si="2"/>
        <v>0</v>
      </c>
      <c r="E60" s="51">
        <f t="shared" si="2"/>
        <v>656.510808</v>
      </c>
      <c r="F60" s="51">
        <f t="shared" si="2"/>
        <v>0</v>
      </c>
      <c r="G60" s="51">
        <f t="shared" si="2"/>
        <v>0.013</v>
      </c>
      <c r="H60" s="51">
        <f t="shared" si="2"/>
        <v>68.837537</v>
      </c>
    </row>
    <row r="61" spans="3:4" s="55" customFormat="1" ht="12.75">
      <c r="C61" s="63"/>
      <c r="D61" s="64"/>
    </row>
    <row r="62" spans="3:4" s="55" customFormat="1" ht="12.75">
      <c r="C62" s="63"/>
      <c r="D62" s="64"/>
    </row>
    <row r="63" s="55" customFormat="1" ht="12.75"/>
    <row r="64" s="55" customFormat="1" ht="12.75"/>
    <row r="65" s="55" customFormat="1" ht="12.75"/>
    <row r="66" s="55" customFormat="1" ht="12.75"/>
    <row r="67" s="25" customFormat="1" ht="12.75"/>
    <row r="68" s="25" customFormat="1" ht="12.75"/>
    <row r="69" s="25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127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2" t="s">
        <v>2</v>
      </c>
      <c r="B10" s="77" t="s">
        <v>3</v>
      </c>
      <c r="C10" s="74" t="s">
        <v>113</v>
      </c>
      <c r="D10" s="78"/>
      <c r="E10" s="78"/>
      <c r="F10" s="78"/>
      <c r="G10" s="78"/>
      <c r="H10" s="72" t="s">
        <v>110</v>
      </c>
    </row>
    <row r="11" spans="1:8" ht="25.5">
      <c r="A11" s="79"/>
      <c r="B11" s="80"/>
      <c r="C11" s="81" t="s">
        <v>111</v>
      </c>
      <c r="D11" s="81"/>
      <c r="E11" s="81"/>
      <c r="F11" s="81"/>
      <c r="G11" s="53" t="s">
        <v>112</v>
      </c>
      <c r="H11" s="79"/>
    </row>
    <row r="12" spans="1:8" ht="12.75">
      <c r="A12" s="76"/>
      <c r="B12" s="73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6"/>
    </row>
    <row r="13" spans="1:9" ht="15" customHeight="1">
      <c r="A13" s="1">
        <v>143</v>
      </c>
      <c r="B13" s="2" t="s">
        <v>82</v>
      </c>
      <c r="C13" s="8">
        <v>0</v>
      </c>
      <c r="D13" s="8">
        <v>0</v>
      </c>
      <c r="E13" s="8">
        <v>1627644</v>
      </c>
      <c r="F13" s="8">
        <v>0</v>
      </c>
      <c r="G13" s="8">
        <v>153704</v>
      </c>
      <c r="H13" s="3">
        <f>SUM(C13:G13)</f>
        <v>1781348</v>
      </c>
      <c r="I13" s="9"/>
    </row>
    <row r="14" spans="1:8" ht="15" customHeight="1">
      <c r="A14" s="1">
        <v>144</v>
      </c>
      <c r="B14" s="2" t="s">
        <v>83</v>
      </c>
      <c r="C14" s="8">
        <v>0</v>
      </c>
      <c r="D14" s="8">
        <v>0</v>
      </c>
      <c r="E14" s="8">
        <v>1597820</v>
      </c>
      <c r="F14" s="8">
        <v>0</v>
      </c>
      <c r="G14" s="8">
        <v>0</v>
      </c>
      <c r="H14" s="3">
        <f>SUM(C14:G14)</f>
        <v>1597820</v>
      </c>
    </row>
    <row r="15" spans="1:8" ht="15" customHeight="1">
      <c r="A15" s="1">
        <v>145</v>
      </c>
      <c r="B15" s="2" t="s">
        <v>84</v>
      </c>
      <c r="C15" s="8">
        <v>0</v>
      </c>
      <c r="D15" s="8">
        <v>0</v>
      </c>
      <c r="E15" s="8">
        <v>996103</v>
      </c>
      <c r="F15" s="8">
        <v>0</v>
      </c>
      <c r="G15" s="8">
        <v>109080</v>
      </c>
      <c r="H15" s="3">
        <f>SUM(C15:G15)</f>
        <v>1105183</v>
      </c>
    </row>
    <row r="16" spans="1:8" ht="15" customHeight="1">
      <c r="A16" s="1">
        <v>146</v>
      </c>
      <c r="B16" s="2" t="s">
        <v>85</v>
      </c>
      <c r="C16" s="8">
        <v>0</v>
      </c>
      <c r="D16" s="8">
        <v>0</v>
      </c>
      <c r="E16" s="8">
        <v>923551</v>
      </c>
      <c r="F16" s="8">
        <v>0</v>
      </c>
      <c r="G16" s="8">
        <v>0</v>
      </c>
      <c r="H16" s="3">
        <f>SUM(C16:G16)</f>
        <v>923551</v>
      </c>
    </row>
    <row r="17" spans="1:8" ht="19.5" customHeight="1">
      <c r="A17" s="74" t="s">
        <v>7</v>
      </c>
      <c r="B17" s="75"/>
      <c r="C17" s="52">
        <f aca="true" t="shared" si="0" ref="C17:H17">SUM(C13:C16)</f>
        <v>0</v>
      </c>
      <c r="D17" s="52">
        <f t="shared" si="0"/>
        <v>0</v>
      </c>
      <c r="E17" s="52">
        <f t="shared" si="0"/>
        <v>5145118</v>
      </c>
      <c r="F17" s="52">
        <f t="shared" si="0"/>
        <v>0</v>
      </c>
      <c r="G17" s="52">
        <f t="shared" si="0"/>
        <v>262784</v>
      </c>
      <c r="H17" s="52">
        <f t="shared" si="0"/>
        <v>5407902</v>
      </c>
    </row>
    <row r="18" ht="12.75">
      <c r="A18" s="6" t="s">
        <v>128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0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1">
        <f>+C17/$C$29</f>
        <v>0</v>
      </c>
      <c r="D31" s="51">
        <f>+D17/$C$29</f>
        <v>0</v>
      </c>
      <c r="E31" s="51">
        <f>+E17/$C$29</f>
        <v>5.145118</v>
      </c>
      <c r="F31" s="51">
        <f>+F17/$C$29</f>
        <v>0</v>
      </c>
      <c r="G31" s="51">
        <f>+G17/$C$29</f>
        <v>0.262784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2019-03-19T17:57:16Z</cp:lastPrinted>
  <dcterms:created xsi:type="dcterms:W3CDTF">2006-10-30T15:43:34Z</dcterms:created>
  <dcterms:modified xsi:type="dcterms:W3CDTF">2022-01-21T17:36:12Z</dcterms:modified>
  <cp:category/>
  <cp:version/>
  <cp:contentType/>
  <cp:contentStatus/>
</cp:coreProperties>
</file>