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<sst xmlns="http://schemas.openxmlformats.org/spreadsheetml/2006/main" count="530" uniqueCount="129">
  <si>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</si>
  <si>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</si>
  <si>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</si>
  <si>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</si>
  <si>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</si>
  <si>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</si>
  <si>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</si>
  <si>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</si>
  <si>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</si>
  <si>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</si>
  <si>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</si>
  <si>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</si>
  <si>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</si>
  <si>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</si>
  <si>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</si>
  <si>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</si>
  <si>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</si>
  <si>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</si>
  <si>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</si>
  <si>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</si>
  <si>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</si>
  <si>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</si>
  <si>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</si>
  <si>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</si>
  <si>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</si>
  <si>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</si>
  <si>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</si>
  <si>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</si>
  <si>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</si>
  <si>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</si>
  <si>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</si>
  <si>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</si>
  <si>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</si>
  <si>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</si>
  <si>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</si>
  <si>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</si>
  <si>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</si>
  <si>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</si>
  <si>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</si>
  <si>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</si>
  <si>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</si>
  <si>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</si>
  <si>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</si>
  <si>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</si>
  <si>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</si>
  <si>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</si>
  <si>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</si>
  <si>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</si>
  <si>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</si>
  <si>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</si>
  <si>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</si>
  <si>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</si>
  <si>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</si>
  <si>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</si>
  <si>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</si>
  <si>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</si>
  <si>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</si>
  <si>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</si>
  <si>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</si>
  <si>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</si>
  <si>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</si>
  <si>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</si>
  <si>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</si>
  <si>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</si>
  <si>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</si>
  <si>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</si>
  <si>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</si>
  <si>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</si>
  <si>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</si>
  <si>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</si>
  <si>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</si>
  <si>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</si>
  <si>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</si>
  <si>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</si>
  <si>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</si>
  <si>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</si>
  <si>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</si>
  <si>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</si>
  <si>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</si>
  <si>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</si>
  <si>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</si>
  <si>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</si>
  <si>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</si>
  <si>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</si>
  <si>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</si>
  <si>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</si>
  <si>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</si>
  <si>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</si>
  <si>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</si>
  <si>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</si>
  <si>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</si>
  <si>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</si>
  <si>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</si>
  <si>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</si>
  <si>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</si>
  <si>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</si>
  <si>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</si>
  <si>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</si>
  <si>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</si>
  <si>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</si>
  <si>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</si>
  <si>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</si>
  <si>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</si>
  <si>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</si>
  <si>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</si>
  <si>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</si>
  <si>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</si>
  <si>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</si>
  <si>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</si>
  <si>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</si>
  <si>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</si>
  <si>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</si>
  <si>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</si>
  <si>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</si>
  <si>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</si>
  <si>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</si>
  <si>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</si>
  <si>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</si>
  <si>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</si>
  <si>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</si>
  <si>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</si>
  <si>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 xml:space="preserve">INSTITUTO NACIONAL DE SALUD MENTAL </t>
  </si>
  <si>
    <t xml:space="preserve">INSTITUTO NACIONAL DE CIENCIAS NEUROLOGICAS 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</si>
  <si>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</si>
  <si>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</si>
  <si>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</si>
  <si>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</si>
  <si>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2022 - MES DE MARZO</t>
  </si>
  <si>
    <t>Fuente: Reporte SIAFOperaciones en Linea al 31 de Marzo del 2022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</si>
</sst>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  <numFmt numFmtId="209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0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36050867"/>
        <c:axId val="56022348"/>
      </c:bar3D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50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75"/>
          <c:y val="0.4825"/>
          <c:w val="0.03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0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34439085"/>
        <c:axId val="41516310"/>
      </c:bar3DChart>
      <c:catAx>
        <c:axId val="344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445"/>
          <c:w val="0.0257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6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38102471"/>
        <c:axId val="7377920"/>
      </c:bar3DChart>
      <c:catAx>
        <c:axId val="3810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635"/>
          <c:w val="0.028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38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ROOC'!$C$66:$I$66</c:f>
              <c:strCache/>
            </c:strRef>
          </c:cat>
          <c:val>
            <c:numRef>
              <c:f>'PTO ROOC'!$C$67:$I$67</c:f>
              <c:numCache/>
            </c:numRef>
          </c:val>
          <c:shape val="box"/>
        </c:ser>
        <c:shape val="box"/>
        <c:axId val="66401281"/>
        <c:axId val="60740618"/>
      </c:bar3D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41525"/>
          <c:w val="0.034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0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9794651"/>
        <c:axId val="21042996"/>
      </c:bar3D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9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6275"/>
          <c:w val="0.031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55169237"/>
        <c:axId val="26761086"/>
      </c:bar3D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4975"/>
          <c:w val="0.041"/>
          <c:h val="0.1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57</xdr:row>
      <xdr:rowOff>9525</xdr:rowOff>
    </xdr:from>
    <xdr:to>
      <xdr:col>9</xdr:col>
      <xdr:colOff>742950</xdr:colOff>
      <xdr:row>80</xdr:row>
      <xdr:rowOff>19050</xdr:rowOff>
    </xdr:to>
    <xdr:graphicFrame>
      <xdr:nvGraphicFramePr>
        <xdr:cNvPr id="5" name="Gráfico 2"/>
        <xdr:cNvGraphicFramePr/>
      </xdr:nvGraphicFramePr>
      <xdr:xfrm>
        <a:off x="9525" y="104489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133350</xdr:rowOff>
    </xdr:from>
    <xdr:to>
      <xdr:col>8</xdr:col>
      <xdr:colOff>676275</xdr:colOff>
      <xdr:row>82</xdr:row>
      <xdr:rowOff>104775</xdr:rowOff>
    </xdr:to>
    <xdr:graphicFrame>
      <xdr:nvGraphicFramePr>
        <xdr:cNvPr id="1" name="2 Gráfico"/>
        <xdr:cNvGraphicFramePr/>
      </xdr:nvGraphicFramePr>
      <xdr:xfrm>
        <a:off x="47625" y="105441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2" t="s">
        <v>2</v>
      </c>
      <c r="B10" s="77" t="s">
        <v>24</v>
      </c>
      <c r="C10" s="74" t="s">
        <v>4</v>
      </c>
      <c r="D10" s="78"/>
      <c r="E10" s="78"/>
      <c r="F10" s="78"/>
      <c r="G10" s="75"/>
      <c r="H10" s="72" t="s">
        <v>110</v>
      </c>
      <c r="I10" s="11"/>
      <c r="J10" s="11"/>
      <c r="K10" s="11"/>
      <c r="L10" s="11"/>
      <c r="M10" s="11"/>
    </row>
    <row r="11" spans="1:13" ht="33.75" customHeight="1">
      <c r="A11" s="76"/>
      <c r="B11" s="73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3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2125999278</v>
      </c>
      <c r="D12" s="35">
        <v>90557473</v>
      </c>
      <c r="E12" s="35">
        <v>434890705</v>
      </c>
      <c r="F12" s="35">
        <v>1201944</v>
      </c>
      <c r="G12" s="35">
        <v>0</v>
      </c>
      <c r="H12" s="36">
        <f>SUM(C12:G12)</f>
        <v>2652649400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123</v>
      </c>
      <c r="C13" s="37">
        <v>51922213</v>
      </c>
      <c r="D13" s="37">
        <v>1704275</v>
      </c>
      <c r="E13" s="37">
        <v>137974</v>
      </c>
      <c r="F13" s="37">
        <v>2892978</v>
      </c>
      <c r="G13" s="37">
        <v>0</v>
      </c>
      <c r="H13" s="38">
        <f aca="true" t="shared" si="0" ref="H13:H45">SUM(C13:G13)</f>
        <v>56657440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124</v>
      </c>
      <c r="C14" s="37">
        <v>48949251</v>
      </c>
      <c r="D14" s="37">
        <v>2190097</v>
      </c>
      <c r="E14" s="37">
        <v>943886</v>
      </c>
      <c r="F14" s="37">
        <v>6681562</v>
      </c>
      <c r="G14" s="37">
        <v>0</v>
      </c>
      <c r="H14" s="38">
        <f t="shared" si="0"/>
        <v>58764796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31278053</v>
      </c>
      <c r="D15" s="37">
        <v>12426803</v>
      </c>
      <c r="E15" s="37">
        <v>0</v>
      </c>
      <c r="F15" s="37">
        <v>6327670</v>
      </c>
      <c r="G15" s="37">
        <v>0</v>
      </c>
      <c r="H15" s="38">
        <f t="shared" si="0"/>
        <v>50032526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38072817</v>
      </c>
      <c r="D16" s="37">
        <v>2029059</v>
      </c>
      <c r="E16" s="37">
        <v>522318</v>
      </c>
      <c r="F16" s="37">
        <v>1300399</v>
      </c>
      <c r="G16" s="37">
        <v>0</v>
      </c>
      <c r="H16" s="38">
        <f t="shared" si="0"/>
        <v>41924593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181887757</v>
      </c>
      <c r="D17" s="37">
        <v>10890534</v>
      </c>
      <c r="E17" s="37">
        <v>1848504</v>
      </c>
      <c r="F17" s="37">
        <v>25294882</v>
      </c>
      <c r="G17" s="37">
        <v>0</v>
      </c>
      <c r="H17" s="38">
        <f t="shared" si="0"/>
        <v>219921677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122529678</v>
      </c>
      <c r="D18" s="37">
        <v>3228341</v>
      </c>
      <c r="E18" s="37">
        <v>4394250</v>
      </c>
      <c r="F18" s="37">
        <v>15283386</v>
      </c>
      <c r="G18" s="37">
        <v>0</v>
      </c>
      <c r="H18" s="38">
        <f t="shared" si="0"/>
        <v>145435655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149239058</v>
      </c>
      <c r="D19" s="37">
        <v>6639618</v>
      </c>
      <c r="E19" s="37">
        <v>16939627</v>
      </c>
      <c r="F19" s="37">
        <v>20187645</v>
      </c>
      <c r="G19" s="37">
        <v>0</v>
      </c>
      <c r="H19" s="38">
        <f t="shared" si="0"/>
        <v>193005948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38137915</v>
      </c>
      <c r="D20" s="37">
        <v>3664590</v>
      </c>
      <c r="E20" s="37">
        <v>748012</v>
      </c>
      <c r="F20" s="37">
        <v>3188355</v>
      </c>
      <c r="G20" s="37">
        <v>0</v>
      </c>
      <c r="H20" s="38">
        <f t="shared" si="0"/>
        <v>45738872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86151573</v>
      </c>
      <c r="D21" s="37">
        <v>4656810</v>
      </c>
      <c r="E21" s="37">
        <v>3971966</v>
      </c>
      <c r="F21" s="37">
        <v>4837604</v>
      </c>
      <c r="G21" s="37">
        <v>0</v>
      </c>
      <c r="H21" s="38">
        <f t="shared" si="0"/>
        <v>99617953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156083343</v>
      </c>
      <c r="D22" s="37">
        <v>7743343</v>
      </c>
      <c r="E22" s="37">
        <v>6251946</v>
      </c>
      <c r="F22" s="37">
        <v>26282044</v>
      </c>
      <c r="G22" s="37">
        <v>0</v>
      </c>
      <c r="H22" s="38">
        <f t="shared" si="0"/>
        <v>196360676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139294650</v>
      </c>
      <c r="D23" s="37">
        <v>5731439</v>
      </c>
      <c r="E23" s="37">
        <v>4119764</v>
      </c>
      <c r="F23" s="37">
        <v>21866431</v>
      </c>
      <c r="G23" s="37">
        <v>0</v>
      </c>
      <c r="H23" s="38">
        <f t="shared" si="0"/>
        <v>171012284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207773954</v>
      </c>
      <c r="D24" s="37">
        <v>8725321</v>
      </c>
      <c r="E24" s="37">
        <v>10352574</v>
      </c>
      <c r="F24" s="37">
        <v>25725152</v>
      </c>
      <c r="G24" s="37">
        <v>0</v>
      </c>
      <c r="H24" s="38">
        <f t="shared" si="0"/>
        <v>252577001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184323598</v>
      </c>
      <c r="D25" s="37">
        <v>5261348</v>
      </c>
      <c r="E25" s="37">
        <v>8125502</v>
      </c>
      <c r="F25" s="37">
        <v>20107765</v>
      </c>
      <c r="G25" s="37">
        <v>0</v>
      </c>
      <c r="H25" s="38">
        <f t="shared" si="0"/>
        <v>217818213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94096615</v>
      </c>
      <c r="D26" s="37">
        <v>2598940</v>
      </c>
      <c r="E26" s="37">
        <v>4828306</v>
      </c>
      <c r="F26" s="37">
        <v>6657220</v>
      </c>
      <c r="G26" s="37">
        <v>0</v>
      </c>
      <c r="H26" s="38">
        <f t="shared" si="0"/>
        <v>108181081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64557075</v>
      </c>
      <c r="D27" s="37">
        <v>4422647</v>
      </c>
      <c r="E27" s="37">
        <v>3360956</v>
      </c>
      <c r="F27" s="37">
        <v>4565942</v>
      </c>
      <c r="G27" s="37">
        <v>0</v>
      </c>
      <c r="H27" s="38">
        <f t="shared" si="0"/>
        <v>76906620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44770817</v>
      </c>
      <c r="D28" s="37">
        <v>898772</v>
      </c>
      <c r="E28" s="37">
        <v>652006</v>
      </c>
      <c r="F28" s="37">
        <v>3452154</v>
      </c>
      <c r="G28" s="37">
        <v>0</v>
      </c>
      <c r="H28" s="38">
        <f t="shared" si="0"/>
        <v>49773749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54590658</v>
      </c>
      <c r="D29" s="37">
        <v>2087665</v>
      </c>
      <c r="E29" s="37">
        <v>116732</v>
      </c>
      <c r="F29" s="37">
        <v>2916315</v>
      </c>
      <c r="G29" s="37">
        <v>0</v>
      </c>
      <c r="H29" s="38">
        <f t="shared" si="0"/>
        <v>59711370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100348556</v>
      </c>
      <c r="D30" s="37">
        <v>3786219</v>
      </c>
      <c r="E30" s="37">
        <v>2234836</v>
      </c>
      <c r="F30" s="37">
        <v>12690645</v>
      </c>
      <c r="G30" s="37">
        <v>0</v>
      </c>
      <c r="H30" s="38">
        <f t="shared" si="0"/>
        <v>119060256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54968656</v>
      </c>
      <c r="D31" s="37">
        <v>2884983</v>
      </c>
      <c r="E31" s="37">
        <v>5463842</v>
      </c>
      <c r="F31" s="37">
        <v>10087233</v>
      </c>
      <c r="G31" s="37">
        <v>0</v>
      </c>
      <c r="H31" s="38">
        <f t="shared" si="0"/>
        <v>73404714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30528113</v>
      </c>
      <c r="D32" s="37">
        <v>2356799</v>
      </c>
      <c r="E32" s="37">
        <v>1705988</v>
      </c>
      <c r="F32" s="37">
        <v>2613980</v>
      </c>
      <c r="G32" s="37">
        <v>0</v>
      </c>
      <c r="H32" s="38">
        <f t="shared" si="0"/>
        <v>37204880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62442275</v>
      </c>
      <c r="D33" s="37">
        <v>1912748</v>
      </c>
      <c r="E33" s="37">
        <v>3834302</v>
      </c>
      <c r="F33" s="37">
        <v>7760095</v>
      </c>
      <c r="G33" s="37">
        <v>0</v>
      </c>
      <c r="H33" s="38">
        <f t="shared" si="0"/>
        <v>75949420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56450686</v>
      </c>
      <c r="D34" s="37">
        <v>2278840</v>
      </c>
      <c r="E34" s="37">
        <v>1034156</v>
      </c>
      <c r="F34" s="37">
        <v>2976264</v>
      </c>
      <c r="G34" s="37">
        <v>0</v>
      </c>
      <c r="H34" s="38">
        <f t="shared" si="0"/>
        <v>62739946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1970076293</v>
      </c>
      <c r="D35" s="37">
        <v>13200000</v>
      </c>
      <c r="E35" s="37">
        <v>1138558803</v>
      </c>
      <c r="F35" s="37">
        <v>0</v>
      </c>
      <c r="G35" s="37">
        <v>0</v>
      </c>
      <c r="H35" s="38">
        <f t="shared" si="0"/>
        <v>3121835096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654604279</v>
      </c>
      <c r="D36" s="37">
        <v>6766523</v>
      </c>
      <c r="E36" s="37">
        <v>140257498</v>
      </c>
      <c r="F36" s="37">
        <v>24010106</v>
      </c>
      <c r="G36" s="37">
        <v>0</v>
      </c>
      <c r="H36" s="38">
        <f t="shared" si="0"/>
        <v>825638406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118397480</v>
      </c>
      <c r="D37" s="37">
        <v>8385776</v>
      </c>
      <c r="E37" s="37">
        <v>6035092</v>
      </c>
      <c r="F37" s="37">
        <v>50674774</v>
      </c>
      <c r="G37" s="37">
        <v>0</v>
      </c>
      <c r="H37" s="38">
        <f t="shared" si="0"/>
        <v>183493122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29900494</v>
      </c>
      <c r="D38" s="37">
        <v>670423</v>
      </c>
      <c r="E38" s="37">
        <v>3015284</v>
      </c>
      <c r="F38" s="37">
        <v>2412995</v>
      </c>
      <c r="G38" s="37">
        <v>0</v>
      </c>
      <c r="H38" s="38">
        <f t="shared" si="0"/>
        <v>35999196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60727254</v>
      </c>
      <c r="D39" s="37">
        <v>4270897</v>
      </c>
      <c r="E39" s="37">
        <v>40904199</v>
      </c>
      <c r="F39" s="37">
        <v>26360480</v>
      </c>
      <c r="G39" s="37">
        <v>0</v>
      </c>
      <c r="H39" s="38">
        <f t="shared" si="0"/>
        <v>132262830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214442176</v>
      </c>
      <c r="D40" s="37">
        <v>5248165</v>
      </c>
      <c r="E40" s="37">
        <v>43066970</v>
      </c>
      <c r="F40" s="37">
        <v>51704866</v>
      </c>
      <c r="G40" s="37">
        <v>362194</v>
      </c>
      <c r="H40" s="38">
        <f t="shared" si="0"/>
        <v>314824371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277692157</v>
      </c>
      <c r="D41" s="37">
        <v>5900336</v>
      </c>
      <c r="E41" s="37">
        <v>18985628</v>
      </c>
      <c r="F41" s="37">
        <v>48717826</v>
      </c>
      <c r="G41" s="37">
        <v>785780</v>
      </c>
      <c r="H41" s="38">
        <f t="shared" si="0"/>
        <v>352081727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293546910</v>
      </c>
      <c r="D42" s="37">
        <v>10273663</v>
      </c>
      <c r="E42" s="37">
        <v>13620205</v>
      </c>
      <c r="F42" s="37">
        <v>44995258</v>
      </c>
      <c r="G42" s="37">
        <v>486612</v>
      </c>
      <c r="H42" s="38">
        <f t="shared" si="0"/>
        <v>362922648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156039364</v>
      </c>
      <c r="D43" s="59">
        <v>5452060</v>
      </c>
      <c r="E43" s="59">
        <v>7387725</v>
      </c>
      <c r="F43" s="59">
        <v>21972184</v>
      </c>
      <c r="G43" s="59">
        <v>630081</v>
      </c>
      <c r="H43" s="38">
        <f t="shared" si="0"/>
        <v>191481414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45153574</v>
      </c>
      <c r="D44" s="59">
        <v>296763</v>
      </c>
      <c r="E44" s="59">
        <v>19241068</v>
      </c>
      <c r="F44" s="59">
        <v>17103883</v>
      </c>
      <c r="G44" s="59">
        <v>0</v>
      </c>
      <c r="H44" s="60">
        <f t="shared" si="0"/>
        <v>81795288</v>
      </c>
      <c r="I44" s="9"/>
      <c r="J44" s="5"/>
      <c r="K44" s="5"/>
      <c r="L44" s="4"/>
      <c r="M44" s="5"/>
    </row>
    <row r="45" spans="1:13" ht="15" customHeight="1">
      <c r="A45" s="47" t="s">
        <v>125</v>
      </c>
      <c r="B45" s="32" t="s">
        <v>126</v>
      </c>
      <c r="C45" s="39">
        <v>26393595</v>
      </c>
      <c r="D45" s="39">
        <v>0</v>
      </c>
      <c r="E45" s="39">
        <v>450936417</v>
      </c>
      <c r="F45" s="39">
        <v>0</v>
      </c>
      <c r="G45" s="39">
        <v>0</v>
      </c>
      <c r="H45" s="40">
        <f t="shared" si="0"/>
        <v>477330012</v>
      </c>
      <c r="I45" s="9"/>
      <c r="J45" s="5"/>
      <c r="K45" s="5"/>
      <c r="L45" s="4"/>
      <c r="M45" s="5"/>
    </row>
    <row r="46" spans="1:13" ht="19.5" customHeight="1">
      <c r="A46" s="74" t="s">
        <v>7</v>
      </c>
      <c r="B46" s="75"/>
      <c r="C46" s="44">
        <f aca="true" t="shared" si="1" ref="C46:H46">SUM(C12:C45)</f>
        <v>7971370165</v>
      </c>
      <c r="D46" s="44">
        <f t="shared" si="1"/>
        <v>249141270</v>
      </c>
      <c r="E46" s="44">
        <f t="shared" si="1"/>
        <v>2398487041</v>
      </c>
      <c r="F46" s="44">
        <f t="shared" si="1"/>
        <v>522850037</v>
      </c>
      <c r="G46" s="44">
        <f t="shared" si="1"/>
        <v>2264667</v>
      </c>
      <c r="H46" s="44">
        <f t="shared" si="1"/>
        <v>11144113180</v>
      </c>
      <c r="I46" s="9"/>
      <c r="J46" s="4"/>
      <c r="K46" s="4"/>
      <c r="L46" s="4"/>
      <c r="M46" s="4"/>
    </row>
    <row r="47" spans="1:9" ht="12.75">
      <c r="A47" s="6" t="s">
        <v>128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7971.370165</v>
      </c>
      <c r="D60" s="48">
        <f>D46/$A$55</f>
        <v>249.14127</v>
      </c>
      <c r="E60" s="48">
        <f>E46/$A$55</f>
        <v>2398.487041</v>
      </c>
      <c r="F60" s="48">
        <f>F46/$A$55</f>
        <v>522.850037</v>
      </c>
      <c r="G60" s="48">
        <f>G46/$A$55</f>
        <v>2.264667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9.5" customHeight="1">
      <c r="A11" s="79"/>
      <c r="B11" s="80"/>
      <c r="C11" s="81" t="s">
        <v>111</v>
      </c>
      <c r="D11" s="81"/>
      <c r="E11" s="81"/>
      <c r="F11" s="81"/>
      <c r="G11" s="81"/>
      <c r="H11" s="81" t="s">
        <v>112</v>
      </c>
      <c r="I11" s="81"/>
      <c r="J11" s="79"/>
    </row>
    <row r="12" spans="1:17" ht="19.5" customHeight="1">
      <c r="A12" s="76"/>
      <c r="B12" s="73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3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1081431945</v>
      </c>
      <c r="D13" s="33">
        <v>30180233</v>
      </c>
      <c r="E13" s="33">
        <v>435546615</v>
      </c>
      <c r="F13" s="33">
        <v>503392333</v>
      </c>
      <c r="G13" s="33">
        <v>15499218</v>
      </c>
      <c r="H13" s="33">
        <v>0</v>
      </c>
      <c r="I13" s="33">
        <v>59948934</v>
      </c>
      <c r="J13" s="34">
        <f>SUM(C13:I13)</f>
        <v>2125999278</v>
      </c>
      <c r="K13" s="9"/>
    </row>
    <row r="14" spans="1:11" ht="15" customHeight="1">
      <c r="A14" s="1" t="s">
        <v>26</v>
      </c>
      <c r="B14" s="2" t="s">
        <v>121</v>
      </c>
      <c r="C14" s="33">
        <v>27897727</v>
      </c>
      <c r="D14" s="33">
        <v>787361</v>
      </c>
      <c r="E14" s="33">
        <v>22684325</v>
      </c>
      <c r="F14" s="33">
        <v>0</v>
      </c>
      <c r="G14" s="33">
        <v>50000</v>
      </c>
      <c r="H14" s="33">
        <v>0</v>
      </c>
      <c r="I14" s="33">
        <v>502800</v>
      </c>
      <c r="J14" s="34">
        <f aca="true" t="shared" si="0" ref="J14:J46">SUM(C14:I14)</f>
        <v>51922213</v>
      </c>
      <c r="K14" s="9"/>
    </row>
    <row r="15" spans="1:11" ht="15" customHeight="1">
      <c r="A15" s="1" t="s">
        <v>27</v>
      </c>
      <c r="B15" s="2" t="s">
        <v>122</v>
      </c>
      <c r="C15" s="33">
        <v>29505555</v>
      </c>
      <c r="D15" s="33">
        <v>1385116</v>
      </c>
      <c r="E15" s="33">
        <v>18001767</v>
      </c>
      <c r="F15" s="33">
        <v>0</v>
      </c>
      <c r="G15" s="33">
        <v>50000</v>
      </c>
      <c r="H15" s="33">
        <v>0</v>
      </c>
      <c r="I15" s="33">
        <v>6813</v>
      </c>
      <c r="J15" s="34">
        <f t="shared" si="0"/>
        <v>48949251</v>
      </c>
      <c r="K15" s="9"/>
    </row>
    <row r="16" spans="1:11" ht="15" customHeight="1">
      <c r="A16" s="1" t="s">
        <v>28</v>
      </c>
      <c r="B16" s="2" t="s">
        <v>57</v>
      </c>
      <c r="C16" s="33">
        <v>16040968</v>
      </c>
      <c r="D16" s="33">
        <v>690144</v>
      </c>
      <c r="E16" s="33">
        <v>14179487</v>
      </c>
      <c r="F16" s="33">
        <v>0</v>
      </c>
      <c r="G16" s="33">
        <v>64774</v>
      </c>
      <c r="H16" s="33">
        <v>0</v>
      </c>
      <c r="I16" s="33">
        <v>302680</v>
      </c>
      <c r="J16" s="34">
        <f t="shared" si="0"/>
        <v>31278053</v>
      </c>
      <c r="K16" s="9"/>
    </row>
    <row r="17" spans="1:11" ht="15" customHeight="1">
      <c r="A17" s="1" t="s">
        <v>29</v>
      </c>
      <c r="B17" s="2" t="s">
        <v>58</v>
      </c>
      <c r="C17" s="33">
        <v>20352719</v>
      </c>
      <c r="D17" s="33">
        <v>1458911</v>
      </c>
      <c r="E17" s="33">
        <v>16178164</v>
      </c>
      <c r="F17" s="33">
        <v>0</v>
      </c>
      <c r="G17" s="33">
        <v>50000</v>
      </c>
      <c r="H17" s="33">
        <v>0</v>
      </c>
      <c r="I17" s="33">
        <v>33023</v>
      </c>
      <c r="J17" s="34">
        <f t="shared" si="0"/>
        <v>38072817</v>
      </c>
      <c r="K17" s="9"/>
    </row>
    <row r="18" spans="1:11" ht="15" customHeight="1">
      <c r="A18" s="1" t="s">
        <v>30</v>
      </c>
      <c r="B18" s="2" t="s">
        <v>59</v>
      </c>
      <c r="C18" s="33">
        <v>121596970</v>
      </c>
      <c r="D18" s="33">
        <v>13261370</v>
      </c>
      <c r="E18" s="33">
        <v>46805002</v>
      </c>
      <c r="F18" s="33">
        <v>0</v>
      </c>
      <c r="G18" s="33">
        <v>214528</v>
      </c>
      <c r="H18" s="33">
        <v>0</v>
      </c>
      <c r="I18" s="33">
        <v>9887</v>
      </c>
      <c r="J18" s="34">
        <f t="shared" si="0"/>
        <v>181887757</v>
      </c>
      <c r="K18" s="9"/>
    </row>
    <row r="19" spans="1:11" ht="15" customHeight="1">
      <c r="A19" s="1" t="s">
        <v>31</v>
      </c>
      <c r="B19" s="2" t="s">
        <v>60</v>
      </c>
      <c r="C19" s="33">
        <v>86758626</v>
      </c>
      <c r="D19" s="33">
        <v>7520353</v>
      </c>
      <c r="E19" s="33">
        <v>28062539</v>
      </c>
      <c r="F19" s="33">
        <v>0</v>
      </c>
      <c r="G19" s="33">
        <v>180000</v>
      </c>
      <c r="H19" s="33">
        <v>0</v>
      </c>
      <c r="I19" s="33">
        <v>8160</v>
      </c>
      <c r="J19" s="34">
        <f t="shared" si="0"/>
        <v>122529678</v>
      </c>
      <c r="K19" s="9"/>
    </row>
    <row r="20" spans="1:11" ht="15" customHeight="1">
      <c r="A20" s="1" t="s">
        <v>32</v>
      </c>
      <c r="B20" s="2" t="s">
        <v>61</v>
      </c>
      <c r="C20" s="33">
        <v>88759359</v>
      </c>
      <c r="D20" s="33">
        <v>7563606</v>
      </c>
      <c r="E20" s="33">
        <v>52827890</v>
      </c>
      <c r="F20" s="33">
        <v>0</v>
      </c>
      <c r="G20" s="33">
        <v>50000</v>
      </c>
      <c r="H20" s="33">
        <v>0</v>
      </c>
      <c r="I20" s="33">
        <v>38203</v>
      </c>
      <c r="J20" s="34">
        <f t="shared" si="0"/>
        <v>149239058</v>
      </c>
      <c r="K20" s="9"/>
    </row>
    <row r="21" spans="1:11" ht="15" customHeight="1">
      <c r="A21" s="1" t="s">
        <v>33</v>
      </c>
      <c r="B21" s="2" t="s">
        <v>62</v>
      </c>
      <c r="C21" s="33">
        <v>23859474</v>
      </c>
      <c r="D21" s="33">
        <v>1862133</v>
      </c>
      <c r="E21" s="33">
        <v>12386308</v>
      </c>
      <c r="F21" s="33">
        <v>0</v>
      </c>
      <c r="G21" s="33">
        <v>30000</v>
      </c>
      <c r="H21" s="33">
        <v>0</v>
      </c>
      <c r="I21" s="33">
        <v>0</v>
      </c>
      <c r="J21" s="34">
        <f t="shared" si="0"/>
        <v>38137915</v>
      </c>
      <c r="K21" s="9"/>
    </row>
    <row r="22" spans="1:11" ht="15" customHeight="1">
      <c r="A22" s="1" t="s">
        <v>34</v>
      </c>
      <c r="B22" s="2" t="s">
        <v>63</v>
      </c>
      <c r="C22" s="33">
        <v>58161229</v>
      </c>
      <c r="D22" s="33">
        <v>4889923</v>
      </c>
      <c r="E22" s="33">
        <v>23033822</v>
      </c>
      <c r="F22" s="33">
        <v>0</v>
      </c>
      <c r="G22" s="33">
        <v>30000</v>
      </c>
      <c r="H22" s="33">
        <v>0</v>
      </c>
      <c r="I22" s="33">
        <v>36599</v>
      </c>
      <c r="J22" s="34">
        <f t="shared" si="0"/>
        <v>86151573</v>
      </c>
      <c r="K22" s="9"/>
    </row>
    <row r="23" spans="1:11" ht="15" customHeight="1">
      <c r="A23" s="1" t="s">
        <v>35</v>
      </c>
      <c r="B23" s="2" t="s">
        <v>64</v>
      </c>
      <c r="C23" s="33">
        <v>92790481</v>
      </c>
      <c r="D23" s="33">
        <v>7971737</v>
      </c>
      <c r="E23" s="33">
        <v>55233817</v>
      </c>
      <c r="F23" s="33">
        <v>0</v>
      </c>
      <c r="G23" s="33">
        <v>50000</v>
      </c>
      <c r="H23" s="33">
        <v>0</v>
      </c>
      <c r="I23" s="33">
        <v>37308</v>
      </c>
      <c r="J23" s="34">
        <f t="shared" si="0"/>
        <v>156083343</v>
      </c>
      <c r="K23" s="9"/>
    </row>
    <row r="24" spans="1:11" ht="15" customHeight="1">
      <c r="A24" s="1" t="s">
        <v>36</v>
      </c>
      <c r="B24" s="2" t="s">
        <v>65</v>
      </c>
      <c r="C24" s="33">
        <v>92730643</v>
      </c>
      <c r="D24" s="33">
        <v>3810301</v>
      </c>
      <c r="E24" s="33">
        <v>42681514</v>
      </c>
      <c r="F24" s="33">
        <v>0</v>
      </c>
      <c r="G24" s="33">
        <v>72192</v>
      </c>
      <c r="H24" s="33">
        <v>0</v>
      </c>
      <c r="I24" s="33">
        <v>0</v>
      </c>
      <c r="J24" s="34">
        <f t="shared" si="0"/>
        <v>139294650</v>
      </c>
      <c r="K24" s="9"/>
    </row>
    <row r="25" spans="1:11" ht="15" customHeight="1">
      <c r="A25" s="1" t="s">
        <v>37</v>
      </c>
      <c r="B25" s="2" t="s">
        <v>66</v>
      </c>
      <c r="C25" s="33">
        <v>139864732</v>
      </c>
      <c r="D25" s="33">
        <v>14596641</v>
      </c>
      <c r="E25" s="33">
        <v>52913861</v>
      </c>
      <c r="F25" s="33">
        <v>0</v>
      </c>
      <c r="G25" s="33">
        <v>93864</v>
      </c>
      <c r="H25" s="33">
        <v>0</v>
      </c>
      <c r="I25" s="33">
        <v>304856</v>
      </c>
      <c r="J25" s="34">
        <f t="shared" si="0"/>
        <v>207773954</v>
      </c>
      <c r="K25" s="9"/>
    </row>
    <row r="26" spans="1:11" ht="15" customHeight="1">
      <c r="A26" s="1" t="s">
        <v>38</v>
      </c>
      <c r="B26" s="2" t="s">
        <v>67</v>
      </c>
      <c r="C26" s="33">
        <v>111577635</v>
      </c>
      <c r="D26" s="33">
        <v>13237550</v>
      </c>
      <c r="E26" s="33">
        <v>59224859</v>
      </c>
      <c r="F26" s="33">
        <v>0</v>
      </c>
      <c r="G26" s="33">
        <v>205563</v>
      </c>
      <c r="H26" s="33">
        <v>0</v>
      </c>
      <c r="I26" s="33">
        <v>77991</v>
      </c>
      <c r="J26" s="34">
        <f t="shared" si="0"/>
        <v>184323598</v>
      </c>
      <c r="K26" s="9"/>
    </row>
    <row r="27" spans="1:11" ht="15" customHeight="1">
      <c r="A27" s="1" t="s">
        <v>39</v>
      </c>
      <c r="B27" s="2" t="s">
        <v>68</v>
      </c>
      <c r="C27" s="33">
        <v>53440381</v>
      </c>
      <c r="D27" s="33">
        <v>9712463</v>
      </c>
      <c r="E27" s="33">
        <v>30733626</v>
      </c>
      <c r="F27" s="33">
        <v>0</v>
      </c>
      <c r="G27" s="33">
        <v>50000</v>
      </c>
      <c r="H27" s="33">
        <v>0</v>
      </c>
      <c r="I27" s="33">
        <v>160145</v>
      </c>
      <c r="J27" s="34">
        <f t="shared" si="0"/>
        <v>94096615</v>
      </c>
      <c r="K27" s="9"/>
    </row>
    <row r="28" spans="1:11" ht="15" customHeight="1">
      <c r="A28" s="1" t="s">
        <v>40</v>
      </c>
      <c r="B28" s="2" t="s">
        <v>69</v>
      </c>
      <c r="C28" s="33">
        <v>39670296</v>
      </c>
      <c r="D28" s="33">
        <v>2194335</v>
      </c>
      <c r="E28" s="33">
        <v>22643444</v>
      </c>
      <c r="F28" s="33">
        <v>0</v>
      </c>
      <c r="G28" s="33">
        <v>20000</v>
      </c>
      <c r="H28" s="33">
        <v>0</v>
      </c>
      <c r="I28" s="33">
        <v>29000</v>
      </c>
      <c r="J28" s="34">
        <f t="shared" si="0"/>
        <v>64557075</v>
      </c>
      <c r="K28" s="9"/>
    </row>
    <row r="29" spans="1:11" ht="15" customHeight="1">
      <c r="A29" s="1" t="s">
        <v>41</v>
      </c>
      <c r="B29" s="2" t="s">
        <v>70</v>
      </c>
      <c r="C29" s="33">
        <v>28008319</v>
      </c>
      <c r="D29" s="33">
        <v>119882</v>
      </c>
      <c r="E29" s="33">
        <v>16592616</v>
      </c>
      <c r="F29" s="33">
        <v>0</v>
      </c>
      <c r="G29" s="33">
        <v>50000</v>
      </c>
      <c r="H29" s="33">
        <v>0</v>
      </c>
      <c r="I29" s="33">
        <v>0</v>
      </c>
      <c r="J29" s="34">
        <f t="shared" si="0"/>
        <v>44770817</v>
      </c>
      <c r="K29" s="9"/>
    </row>
    <row r="30" spans="1:11" ht="15" customHeight="1">
      <c r="A30" s="1" t="s">
        <v>42</v>
      </c>
      <c r="B30" s="2" t="s">
        <v>71</v>
      </c>
      <c r="C30" s="33">
        <v>39396670</v>
      </c>
      <c r="D30" s="33">
        <v>3615210</v>
      </c>
      <c r="E30" s="33">
        <v>11558778</v>
      </c>
      <c r="F30" s="33">
        <v>0</v>
      </c>
      <c r="G30" s="33">
        <v>20000</v>
      </c>
      <c r="H30" s="33">
        <v>0</v>
      </c>
      <c r="I30" s="33">
        <v>0</v>
      </c>
      <c r="J30" s="34">
        <f t="shared" si="0"/>
        <v>54590658</v>
      </c>
      <c r="K30" s="9"/>
    </row>
    <row r="31" spans="1:11" ht="15" customHeight="1">
      <c r="A31" s="1" t="s">
        <v>43</v>
      </c>
      <c r="B31" s="2" t="s">
        <v>72</v>
      </c>
      <c r="C31" s="33">
        <v>66390006</v>
      </c>
      <c r="D31" s="33">
        <v>5526698</v>
      </c>
      <c r="E31" s="33">
        <v>28247263</v>
      </c>
      <c r="F31" s="33">
        <v>0</v>
      </c>
      <c r="G31" s="33">
        <v>132451</v>
      </c>
      <c r="H31" s="33">
        <v>0</v>
      </c>
      <c r="I31" s="33">
        <v>52138</v>
      </c>
      <c r="J31" s="34">
        <f t="shared" si="0"/>
        <v>100348556</v>
      </c>
      <c r="K31" s="9"/>
    </row>
    <row r="32" spans="1:11" ht="15" customHeight="1">
      <c r="A32" s="1" t="s">
        <v>44</v>
      </c>
      <c r="B32" s="2" t="s">
        <v>73</v>
      </c>
      <c r="C32" s="33">
        <v>29149087</v>
      </c>
      <c r="D32" s="33">
        <v>832415</v>
      </c>
      <c r="E32" s="33">
        <v>24515382</v>
      </c>
      <c r="F32" s="33">
        <v>0</v>
      </c>
      <c r="G32" s="33">
        <v>50000</v>
      </c>
      <c r="H32" s="33">
        <v>0</v>
      </c>
      <c r="I32" s="33">
        <v>421772</v>
      </c>
      <c r="J32" s="34">
        <f t="shared" si="0"/>
        <v>54968656</v>
      </c>
      <c r="K32" s="9"/>
    </row>
    <row r="33" spans="1:11" ht="15" customHeight="1">
      <c r="A33" s="1" t="s">
        <v>45</v>
      </c>
      <c r="B33" s="2" t="s">
        <v>74</v>
      </c>
      <c r="C33" s="33">
        <v>16259989</v>
      </c>
      <c r="D33" s="33">
        <v>47231</v>
      </c>
      <c r="E33" s="33">
        <v>14129693</v>
      </c>
      <c r="F33" s="33">
        <v>0</v>
      </c>
      <c r="G33" s="33">
        <v>50000</v>
      </c>
      <c r="H33" s="33">
        <v>0</v>
      </c>
      <c r="I33" s="33">
        <v>41200</v>
      </c>
      <c r="J33" s="34">
        <f t="shared" si="0"/>
        <v>30528113</v>
      </c>
      <c r="K33" s="9"/>
    </row>
    <row r="34" spans="1:11" ht="15" customHeight="1">
      <c r="A34" s="1" t="s">
        <v>46</v>
      </c>
      <c r="B34" s="2" t="s">
        <v>75</v>
      </c>
      <c r="C34" s="33">
        <v>33227632</v>
      </c>
      <c r="D34" s="33">
        <v>153989</v>
      </c>
      <c r="E34" s="33">
        <v>29003888</v>
      </c>
      <c r="F34" s="33">
        <v>0</v>
      </c>
      <c r="G34" s="33">
        <v>50000</v>
      </c>
      <c r="H34" s="33">
        <v>0</v>
      </c>
      <c r="I34" s="33">
        <v>6766</v>
      </c>
      <c r="J34" s="34">
        <f t="shared" si="0"/>
        <v>62442275</v>
      </c>
      <c r="K34" s="9"/>
    </row>
    <row r="35" spans="1:11" ht="15" customHeight="1">
      <c r="A35" s="1" t="s">
        <v>47</v>
      </c>
      <c r="B35" s="2" t="s">
        <v>76</v>
      </c>
      <c r="C35" s="33">
        <v>33740017</v>
      </c>
      <c r="D35" s="33">
        <v>283</v>
      </c>
      <c r="E35" s="33">
        <v>22586683</v>
      </c>
      <c r="F35" s="33">
        <v>0</v>
      </c>
      <c r="G35" s="33">
        <v>54910</v>
      </c>
      <c r="H35" s="33">
        <v>0</v>
      </c>
      <c r="I35" s="33">
        <v>68793</v>
      </c>
      <c r="J35" s="34">
        <f t="shared" si="0"/>
        <v>56450686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1514373519</v>
      </c>
      <c r="F36" s="33">
        <v>310894296</v>
      </c>
      <c r="G36" s="33">
        <v>144804378</v>
      </c>
      <c r="H36" s="33">
        <v>0</v>
      </c>
      <c r="I36" s="33">
        <v>4100</v>
      </c>
      <c r="J36" s="34">
        <f t="shared" si="0"/>
        <v>1970076293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66778219</v>
      </c>
      <c r="F37" s="33">
        <v>0</v>
      </c>
      <c r="G37" s="33">
        <v>5000</v>
      </c>
      <c r="H37" s="33">
        <v>0</v>
      </c>
      <c r="I37" s="33">
        <v>587821060</v>
      </c>
      <c r="J37" s="34">
        <f t="shared" si="0"/>
        <v>654604279</v>
      </c>
      <c r="K37" s="9"/>
    </row>
    <row r="38" spans="1:11" ht="15" customHeight="1">
      <c r="A38" s="1" t="s">
        <v>50</v>
      </c>
      <c r="B38" s="2" t="s">
        <v>79</v>
      </c>
      <c r="C38" s="33">
        <v>14098693</v>
      </c>
      <c r="D38" s="33">
        <v>0</v>
      </c>
      <c r="E38" s="33">
        <v>104183561</v>
      </c>
      <c r="F38" s="33">
        <v>0</v>
      </c>
      <c r="G38" s="33">
        <v>87500</v>
      </c>
      <c r="H38" s="33">
        <v>0</v>
      </c>
      <c r="I38" s="33">
        <v>27726</v>
      </c>
      <c r="J38" s="34">
        <f t="shared" si="0"/>
        <v>118397480</v>
      </c>
      <c r="K38" s="9"/>
    </row>
    <row r="39" spans="1:11" ht="15" customHeight="1">
      <c r="A39" s="1" t="s">
        <v>51</v>
      </c>
      <c r="B39" s="2" t="s">
        <v>80</v>
      </c>
      <c r="C39" s="33">
        <v>11543596</v>
      </c>
      <c r="D39" s="33">
        <v>10277</v>
      </c>
      <c r="E39" s="33">
        <v>18306621</v>
      </c>
      <c r="F39" s="33">
        <v>0</v>
      </c>
      <c r="G39" s="33">
        <v>40000</v>
      </c>
      <c r="H39" s="33">
        <v>0</v>
      </c>
      <c r="I39" s="33">
        <v>0</v>
      </c>
      <c r="J39" s="34">
        <f t="shared" si="0"/>
        <v>29900494</v>
      </c>
      <c r="K39" s="9"/>
    </row>
    <row r="40" spans="1:11" ht="15" customHeight="1">
      <c r="A40" s="1" t="s">
        <v>52</v>
      </c>
      <c r="B40" s="2" t="s">
        <v>81</v>
      </c>
      <c r="C40" s="33">
        <v>855533</v>
      </c>
      <c r="D40" s="33">
        <v>0</v>
      </c>
      <c r="E40" s="33">
        <v>59750691</v>
      </c>
      <c r="F40" s="33">
        <v>0</v>
      </c>
      <c r="G40" s="33">
        <v>50000</v>
      </c>
      <c r="H40" s="33">
        <v>0</v>
      </c>
      <c r="I40" s="33">
        <v>71030</v>
      </c>
      <c r="J40" s="34">
        <f t="shared" si="0"/>
        <v>60727254</v>
      </c>
      <c r="K40" s="9"/>
    </row>
    <row r="41" spans="1:11" ht="15" customHeight="1">
      <c r="A41" s="1" t="s">
        <v>53</v>
      </c>
      <c r="B41" s="2" t="s">
        <v>82</v>
      </c>
      <c r="C41" s="33">
        <v>142851412</v>
      </c>
      <c r="D41" s="33">
        <v>5588165</v>
      </c>
      <c r="E41" s="33">
        <v>65573002</v>
      </c>
      <c r="F41" s="33">
        <v>0</v>
      </c>
      <c r="G41" s="33">
        <v>171997</v>
      </c>
      <c r="H41" s="33">
        <v>0</v>
      </c>
      <c r="I41" s="33">
        <v>257600</v>
      </c>
      <c r="J41" s="34">
        <f t="shared" si="0"/>
        <v>214442176</v>
      </c>
      <c r="K41" s="9"/>
    </row>
    <row r="42" spans="1:11" ht="15" customHeight="1">
      <c r="A42" s="1" t="s">
        <v>54</v>
      </c>
      <c r="B42" s="2" t="s">
        <v>83</v>
      </c>
      <c r="C42" s="33">
        <v>156994475</v>
      </c>
      <c r="D42" s="33">
        <v>2421053</v>
      </c>
      <c r="E42" s="33">
        <v>118103320</v>
      </c>
      <c r="F42" s="33">
        <v>0</v>
      </c>
      <c r="G42" s="33">
        <v>50000</v>
      </c>
      <c r="H42" s="33">
        <v>0</v>
      </c>
      <c r="I42" s="33">
        <v>123309</v>
      </c>
      <c r="J42" s="34">
        <f t="shared" si="0"/>
        <v>277692157</v>
      </c>
      <c r="K42" s="9"/>
    </row>
    <row r="43" spans="1:11" ht="15" customHeight="1">
      <c r="A43" s="1" t="s">
        <v>55</v>
      </c>
      <c r="B43" s="2" t="s">
        <v>84</v>
      </c>
      <c r="C43" s="33">
        <v>202537547</v>
      </c>
      <c r="D43" s="33">
        <v>9264909</v>
      </c>
      <c r="E43" s="33">
        <v>81585741</v>
      </c>
      <c r="F43" s="33">
        <v>0</v>
      </c>
      <c r="G43" s="33">
        <v>50000</v>
      </c>
      <c r="H43" s="33">
        <v>0</v>
      </c>
      <c r="I43" s="33">
        <v>108713</v>
      </c>
      <c r="J43" s="34">
        <f t="shared" si="0"/>
        <v>293546910</v>
      </c>
      <c r="K43" s="9"/>
    </row>
    <row r="44" spans="1:11" ht="15" customHeight="1">
      <c r="A44" s="1" t="s">
        <v>56</v>
      </c>
      <c r="B44" s="2" t="s">
        <v>85</v>
      </c>
      <c r="C44" s="33">
        <v>89078730</v>
      </c>
      <c r="D44" s="33">
        <v>2131613</v>
      </c>
      <c r="E44" s="33">
        <v>64160921</v>
      </c>
      <c r="F44" s="33">
        <v>0</v>
      </c>
      <c r="G44" s="33">
        <v>50000</v>
      </c>
      <c r="H44" s="33">
        <v>0</v>
      </c>
      <c r="I44" s="33">
        <v>618100</v>
      </c>
      <c r="J44" s="34">
        <f t="shared" si="0"/>
        <v>156039364</v>
      </c>
      <c r="K44" s="9"/>
    </row>
    <row r="45" spans="1:11" ht="15" customHeight="1">
      <c r="A45" s="1">
        <v>148</v>
      </c>
      <c r="B45" s="2" t="s">
        <v>119</v>
      </c>
      <c r="C45" s="33">
        <v>0</v>
      </c>
      <c r="D45" s="33">
        <v>0</v>
      </c>
      <c r="E45" s="33">
        <v>45079574</v>
      </c>
      <c r="F45" s="33">
        <v>0</v>
      </c>
      <c r="G45" s="33">
        <v>50000</v>
      </c>
      <c r="H45" s="33">
        <v>0</v>
      </c>
      <c r="I45" s="33">
        <v>24000</v>
      </c>
      <c r="J45" s="34">
        <f t="shared" si="0"/>
        <v>45153574</v>
      </c>
      <c r="K45" s="9"/>
    </row>
    <row r="46" spans="1:11" ht="15" customHeight="1">
      <c r="A46" s="1">
        <v>149</v>
      </c>
      <c r="B46" s="2" t="s">
        <v>126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26393595</v>
      </c>
      <c r="J46" s="34">
        <f t="shared" si="0"/>
        <v>26393595</v>
      </c>
      <c r="K46" s="9"/>
    </row>
    <row r="47" spans="1:11" ht="19.5" customHeight="1">
      <c r="A47" s="74" t="s">
        <v>7</v>
      </c>
      <c r="B47" s="75"/>
      <c r="C47" s="44">
        <f aca="true" t="shared" si="1" ref="C47:J47">SUM(C13:C46)</f>
        <v>2948570446</v>
      </c>
      <c r="D47" s="44">
        <f t="shared" si="1"/>
        <v>150833902</v>
      </c>
      <c r="E47" s="44">
        <f t="shared" si="1"/>
        <v>3217666512</v>
      </c>
      <c r="F47" s="44">
        <f t="shared" si="1"/>
        <v>814286629</v>
      </c>
      <c r="G47" s="44">
        <f t="shared" si="1"/>
        <v>162476375</v>
      </c>
      <c r="H47" s="44">
        <f t="shared" si="1"/>
        <v>0</v>
      </c>
      <c r="I47" s="44">
        <f t="shared" si="1"/>
        <v>677536301</v>
      </c>
      <c r="J47" s="44">
        <f t="shared" si="1"/>
        <v>7971370165</v>
      </c>
      <c r="K47" s="9"/>
    </row>
    <row r="48" spans="1:11" ht="12.75">
      <c r="A48" s="6" t="s">
        <v>128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9">
        <f aca="true" t="shared" si="2" ref="C62:I62">+C47/$A$58</f>
        <v>2948.570446</v>
      </c>
      <c r="D62" s="49">
        <f t="shared" si="2"/>
        <v>150.833902</v>
      </c>
      <c r="E62" s="49">
        <f t="shared" si="2"/>
        <v>3217.666512</v>
      </c>
      <c r="F62" s="49">
        <f t="shared" si="2"/>
        <v>814.286629</v>
      </c>
      <c r="G62" s="49">
        <f t="shared" si="2"/>
        <v>162.476375</v>
      </c>
      <c r="H62" s="49">
        <f t="shared" si="2"/>
        <v>0</v>
      </c>
      <c r="I62" s="49">
        <f t="shared" si="2"/>
        <v>677.536301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127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9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</row>
    <row r="13" spans="1:10" ht="15" customHeight="1">
      <c r="A13" s="1" t="s">
        <v>5</v>
      </c>
      <c r="B13" s="2" t="s">
        <v>6</v>
      </c>
      <c r="C13" s="33">
        <v>274680</v>
      </c>
      <c r="D13" s="33">
        <v>0</v>
      </c>
      <c r="E13" s="33">
        <v>80672069</v>
      </c>
      <c r="F13" s="33">
        <v>1580924</v>
      </c>
      <c r="G13" s="33">
        <v>41945</v>
      </c>
      <c r="H13" s="33">
        <v>7987855</v>
      </c>
      <c r="I13" s="34">
        <f>SUM(C13:H13)</f>
        <v>90557473</v>
      </c>
      <c r="J13" s="9"/>
    </row>
    <row r="14" spans="1:10" ht="15" customHeight="1">
      <c r="A14" s="1" t="s">
        <v>26</v>
      </c>
      <c r="B14" s="2" t="s">
        <v>123</v>
      </c>
      <c r="C14" s="33">
        <v>0</v>
      </c>
      <c r="D14" s="33">
        <v>0</v>
      </c>
      <c r="E14" s="33">
        <v>1704275</v>
      </c>
      <c r="F14" s="33">
        <v>0</v>
      </c>
      <c r="G14" s="33">
        <v>0</v>
      </c>
      <c r="H14" s="33">
        <v>0</v>
      </c>
      <c r="I14" s="34">
        <f aca="true" t="shared" si="0" ref="I14:I45">SUM(C14:H14)</f>
        <v>1704275</v>
      </c>
      <c r="J14" s="9"/>
    </row>
    <row r="15" spans="1:10" ht="15" customHeight="1">
      <c r="A15" s="1" t="s">
        <v>27</v>
      </c>
      <c r="B15" s="2" t="s">
        <v>124</v>
      </c>
      <c r="C15" s="33">
        <v>0</v>
      </c>
      <c r="D15" s="33">
        <v>0</v>
      </c>
      <c r="E15" s="33">
        <v>2125097</v>
      </c>
      <c r="F15" s="33">
        <v>0</v>
      </c>
      <c r="G15" s="33">
        <v>65000</v>
      </c>
      <c r="H15" s="33">
        <v>0</v>
      </c>
      <c r="I15" s="34">
        <f t="shared" si="0"/>
        <v>2190097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12248633</v>
      </c>
      <c r="F16" s="33">
        <v>0</v>
      </c>
      <c r="G16" s="33">
        <v>9581</v>
      </c>
      <c r="H16" s="33">
        <v>168589</v>
      </c>
      <c r="I16" s="34">
        <f t="shared" si="0"/>
        <v>12426803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2029059</v>
      </c>
      <c r="F17" s="33">
        <v>0</v>
      </c>
      <c r="G17" s="33">
        <v>0</v>
      </c>
      <c r="H17" s="33">
        <v>0</v>
      </c>
      <c r="I17" s="34">
        <f t="shared" si="0"/>
        <v>2029059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3000</v>
      </c>
      <c r="E18" s="33">
        <v>10475305</v>
      </c>
      <c r="F18" s="33">
        <v>0</v>
      </c>
      <c r="G18" s="33">
        <v>0</v>
      </c>
      <c r="H18" s="33">
        <v>412229</v>
      </c>
      <c r="I18" s="34">
        <f t="shared" si="0"/>
        <v>10890534</v>
      </c>
      <c r="J18" s="9"/>
    </row>
    <row r="19" spans="1:10" ht="15" customHeight="1">
      <c r="A19" s="1" t="s">
        <v>31</v>
      </c>
      <c r="B19" s="2" t="s">
        <v>60</v>
      </c>
      <c r="C19" s="33">
        <v>13658</v>
      </c>
      <c r="D19" s="33">
        <v>0</v>
      </c>
      <c r="E19" s="33">
        <v>3210608</v>
      </c>
      <c r="F19" s="33">
        <v>0</v>
      </c>
      <c r="G19" s="33">
        <v>4075</v>
      </c>
      <c r="H19" s="33">
        <v>0</v>
      </c>
      <c r="I19" s="34">
        <f t="shared" si="0"/>
        <v>3228341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6639618</v>
      </c>
      <c r="F20" s="33">
        <v>0</v>
      </c>
      <c r="G20" s="33">
        <v>0</v>
      </c>
      <c r="H20" s="33">
        <v>0</v>
      </c>
      <c r="I20" s="34">
        <f t="shared" si="0"/>
        <v>6639618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3664590</v>
      </c>
      <c r="F21" s="33">
        <v>0</v>
      </c>
      <c r="G21" s="33">
        <v>0</v>
      </c>
      <c r="H21" s="33">
        <v>0</v>
      </c>
      <c r="I21" s="34">
        <f t="shared" si="0"/>
        <v>3664590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4656810</v>
      </c>
      <c r="F22" s="33">
        <v>0</v>
      </c>
      <c r="G22" s="33">
        <v>0</v>
      </c>
      <c r="H22" s="33">
        <v>0</v>
      </c>
      <c r="I22" s="34">
        <f t="shared" si="0"/>
        <v>4656810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7181043</v>
      </c>
      <c r="F23" s="33">
        <v>0</v>
      </c>
      <c r="G23" s="33">
        <v>0</v>
      </c>
      <c r="H23" s="33">
        <v>562300</v>
      </c>
      <c r="I23" s="34">
        <f t="shared" si="0"/>
        <v>7743343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5703839</v>
      </c>
      <c r="F24" s="33">
        <v>0</v>
      </c>
      <c r="G24" s="33">
        <v>0</v>
      </c>
      <c r="H24" s="33">
        <v>27600</v>
      </c>
      <c r="I24" s="34">
        <f t="shared" si="0"/>
        <v>5731439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8725321</v>
      </c>
      <c r="F25" s="33">
        <v>0</v>
      </c>
      <c r="G25" s="33">
        <v>0</v>
      </c>
      <c r="H25" s="33">
        <v>0</v>
      </c>
      <c r="I25" s="34">
        <f t="shared" si="0"/>
        <v>8725321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4831052</v>
      </c>
      <c r="F26" s="33">
        <v>0</v>
      </c>
      <c r="G26" s="33">
        <v>18570</v>
      </c>
      <c r="H26" s="33">
        <v>411726</v>
      </c>
      <c r="I26" s="34">
        <f t="shared" si="0"/>
        <v>5261348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2598940</v>
      </c>
      <c r="F27" s="33">
        <v>0</v>
      </c>
      <c r="G27" s="33">
        <v>0</v>
      </c>
      <c r="H27" s="33">
        <v>0</v>
      </c>
      <c r="I27" s="34">
        <f t="shared" si="0"/>
        <v>2598940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4422647</v>
      </c>
      <c r="F28" s="33">
        <v>0</v>
      </c>
      <c r="G28" s="33">
        <v>0</v>
      </c>
      <c r="H28" s="33">
        <v>0</v>
      </c>
      <c r="I28" s="34">
        <f t="shared" si="0"/>
        <v>4422647</v>
      </c>
      <c r="J28" s="9"/>
    </row>
    <row r="29" spans="1:10" ht="15" customHeight="1">
      <c r="A29" s="1" t="s">
        <v>41</v>
      </c>
      <c r="B29" s="2" t="s">
        <v>70</v>
      </c>
      <c r="C29" s="33">
        <v>172906</v>
      </c>
      <c r="D29" s="33">
        <v>0</v>
      </c>
      <c r="E29" s="33">
        <v>725866</v>
      </c>
      <c r="F29" s="33">
        <v>0</v>
      </c>
      <c r="G29" s="33">
        <v>0</v>
      </c>
      <c r="H29" s="33">
        <v>0</v>
      </c>
      <c r="I29" s="34">
        <f t="shared" si="0"/>
        <v>898772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2077665</v>
      </c>
      <c r="F30" s="33">
        <v>0</v>
      </c>
      <c r="G30" s="33">
        <v>0</v>
      </c>
      <c r="H30" s="33">
        <v>10000</v>
      </c>
      <c r="I30" s="34">
        <f t="shared" si="0"/>
        <v>2087665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3786219</v>
      </c>
      <c r="F31" s="33">
        <v>0</v>
      </c>
      <c r="G31" s="33">
        <v>0</v>
      </c>
      <c r="H31" s="33">
        <v>0</v>
      </c>
      <c r="I31" s="34">
        <f t="shared" si="0"/>
        <v>3786219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2749983</v>
      </c>
      <c r="F32" s="33">
        <v>0</v>
      </c>
      <c r="G32" s="33">
        <v>0</v>
      </c>
      <c r="H32" s="33">
        <v>135000</v>
      </c>
      <c r="I32" s="34">
        <f t="shared" si="0"/>
        <v>2884983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2356799</v>
      </c>
      <c r="F33" s="33">
        <v>0</v>
      </c>
      <c r="G33" s="33">
        <v>0</v>
      </c>
      <c r="H33" s="33">
        <v>0</v>
      </c>
      <c r="I33" s="34">
        <f t="shared" si="0"/>
        <v>2356799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1874106</v>
      </c>
      <c r="F34" s="33">
        <v>0</v>
      </c>
      <c r="G34" s="33">
        <v>0</v>
      </c>
      <c r="H34" s="33">
        <v>38642</v>
      </c>
      <c r="I34" s="34">
        <f t="shared" si="0"/>
        <v>1912748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2221842</v>
      </c>
      <c r="F35" s="33">
        <v>0</v>
      </c>
      <c r="G35" s="33">
        <v>0</v>
      </c>
      <c r="H35" s="33">
        <v>56998</v>
      </c>
      <c r="I35" s="34">
        <f t="shared" si="0"/>
        <v>2278840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12947996</v>
      </c>
      <c r="F36" s="33">
        <v>0</v>
      </c>
      <c r="G36" s="33">
        <v>0</v>
      </c>
      <c r="H36" s="33">
        <v>252004</v>
      </c>
      <c r="I36" s="34">
        <f t="shared" si="0"/>
        <v>13200000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3429980</v>
      </c>
      <c r="F37" s="33">
        <v>0</v>
      </c>
      <c r="G37" s="33">
        <v>0</v>
      </c>
      <c r="H37" s="33">
        <v>3336543</v>
      </c>
      <c r="I37" s="34">
        <f t="shared" si="0"/>
        <v>6766523</v>
      </c>
      <c r="J37" s="9"/>
    </row>
    <row r="38" spans="1:10" ht="15" customHeight="1">
      <c r="A38" s="1" t="s">
        <v>50</v>
      </c>
      <c r="B38" s="2" t="s">
        <v>79</v>
      </c>
      <c r="C38" s="33">
        <v>26640</v>
      </c>
      <c r="D38" s="33">
        <v>0</v>
      </c>
      <c r="E38" s="33">
        <v>8324131</v>
      </c>
      <c r="F38" s="33">
        <v>0</v>
      </c>
      <c r="G38" s="33">
        <v>0</v>
      </c>
      <c r="H38" s="33">
        <v>35005</v>
      </c>
      <c r="I38" s="34">
        <f t="shared" si="0"/>
        <v>8385776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670423</v>
      </c>
      <c r="F39" s="33">
        <v>0</v>
      </c>
      <c r="G39" s="33">
        <v>0</v>
      </c>
      <c r="H39" s="33">
        <v>0</v>
      </c>
      <c r="I39" s="34">
        <f t="shared" si="0"/>
        <v>670423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4251397</v>
      </c>
      <c r="F40" s="33">
        <v>0</v>
      </c>
      <c r="G40" s="33">
        <v>0</v>
      </c>
      <c r="H40" s="33">
        <v>19500</v>
      </c>
      <c r="I40" s="34">
        <f t="shared" si="0"/>
        <v>4270897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5248165</v>
      </c>
      <c r="F41" s="33">
        <v>0</v>
      </c>
      <c r="G41" s="33">
        <v>0</v>
      </c>
      <c r="H41" s="33">
        <v>0</v>
      </c>
      <c r="I41" s="34">
        <f t="shared" si="0"/>
        <v>5248165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5900336</v>
      </c>
      <c r="F42" s="33">
        <v>0</v>
      </c>
      <c r="G42" s="33">
        <v>0</v>
      </c>
      <c r="H42" s="33">
        <v>0</v>
      </c>
      <c r="I42" s="34">
        <f t="shared" si="0"/>
        <v>5900336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10273663</v>
      </c>
      <c r="F43" s="33">
        <v>0</v>
      </c>
      <c r="G43" s="33">
        <v>0</v>
      </c>
      <c r="H43" s="33">
        <v>0</v>
      </c>
      <c r="I43" s="34">
        <f t="shared" si="0"/>
        <v>10273663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5452060</v>
      </c>
      <c r="F44" s="33">
        <v>0</v>
      </c>
      <c r="G44" s="33">
        <v>0</v>
      </c>
      <c r="H44" s="33">
        <v>0</v>
      </c>
      <c r="I44" s="34">
        <f t="shared" si="0"/>
        <v>5452060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296763</v>
      </c>
      <c r="F45" s="33">
        <v>0</v>
      </c>
      <c r="G45" s="33">
        <v>0</v>
      </c>
      <c r="H45" s="33">
        <v>0</v>
      </c>
      <c r="I45" s="34">
        <f t="shared" si="0"/>
        <v>296763</v>
      </c>
      <c r="J45" s="9"/>
    </row>
    <row r="46" spans="1:10" ht="19.5" customHeight="1">
      <c r="A46" s="74" t="s">
        <v>7</v>
      </c>
      <c r="B46" s="75"/>
      <c r="C46" s="44">
        <f aca="true" t="shared" si="1" ref="C46:I46">SUM(C13:C45)</f>
        <v>487884</v>
      </c>
      <c r="D46" s="44">
        <f t="shared" si="1"/>
        <v>3000</v>
      </c>
      <c r="E46" s="44">
        <f t="shared" si="1"/>
        <v>233476300</v>
      </c>
      <c r="F46" s="44">
        <f t="shared" si="1"/>
        <v>1580924</v>
      </c>
      <c r="G46" s="44">
        <f t="shared" si="1"/>
        <v>139171</v>
      </c>
      <c r="H46" s="44">
        <f t="shared" si="1"/>
        <v>13453991</v>
      </c>
      <c r="I46" s="44">
        <f t="shared" si="1"/>
        <v>249141270</v>
      </c>
      <c r="J46" s="9"/>
    </row>
    <row r="47" spans="1:10" ht="12.75">
      <c r="A47" s="6" t="s">
        <v>128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2" ref="C62:H62">C46/$C$60</f>
        <v>0.487884</v>
      </c>
      <c r="D62" s="26">
        <f t="shared" si="2"/>
        <v>0.003</v>
      </c>
      <c r="E62" s="26">
        <f t="shared" si="2"/>
        <v>233.4763</v>
      </c>
      <c r="F62" s="26">
        <f t="shared" si="2"/>
        <v>1.580924</v>
      </c>
      <c r="G62" s="26">
        <f t="shared" si="2"/>
        <v>0.139171</v>
      </c>
      <c r="H62" s="26">
        <f t="shared" si="2"/>
        <v>13.453991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2.75">
      <c r="A11" s="79"/>
      <c r="B11" s="80"/>
      <c r="C11" s="81" t="s">
        <v>111</v>
      </c>
      <c r="D11" s="81"/>
      <c r="E11" s="81"/>
      <c r="F11" s="81"/>
      <c r="G11" s="81"/>
      <c r="H11" s="82" t="s">
        <v>112</v>
      </c>
      <c r="I11" s="83"/>
      <c r="J11" s="79"/>
    </row>
    <row r="12" spans="1:10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3"/>
    </row>
    <row r="13" spans="1:10" ht="15" customHeight="1">
      <c r="A13" s="27" t="s">
        <v>5</v>
      </c>
      <c r="B13" s="65" t="s">
        <v>6</v>
      </c>
      <c r="C13" s="35">
        <v>9199965</v>
      </c>
      <c r="D13" s="35">
        <v>0</v>
      </c>
      <c r="E13" s="35">
        <v>115530986</v>
      </c>
      <c r="F13" s="35">
        <v>0</v>
      </c>
      <c r="G13" s="35">
        <v>0</v>
      </c>
      <c r="H13" s="35">
        <v>0</v>
      </c>
      <c r="I13" s="35">
        <v>310159754</v>
      </c>
      <c r="J13" s="36">
        <f>SUM(C13:I13)</f>
        <v>434890705</v>
      </c>
    </row>
    <row r="14" spans="1:10" ht="15" customHeight="1">
      <c r="A14" s="41" t="s">
        <v>26</v>
      </c>
      <c r="B14" s="66" t="s">
        <v>123</v>
      </c>
      <c r="C14" s="42">
        <v>0</v>
      </c>
      <c r="D14" s="42">
        <v>0</v>
      </c>
      <c r="E14" s="42">
        <v>137974</v>
      </c>
      <c r="F14" s="42">
        <v>0</v>
      </c>
      <c r="G14" s="42">
        <v>0</v>
      </c>
      <c r="H14" s="42">
        <v>0</v>
      </c>
      <c r="I14" s="42">
        <v>0</v>
      </c>
      <c r="J14" s="38">
        <f>SUM(C14:I14)</f>
        <v>137974</v>
      </c>
    </row>
    <row r="15" spans="1:10" ht="15" customHeight="1">
      <c r="A15" s="41" t="s">
        <v>27</v>
      </c>
      <c r="B15" s="66" t="s">
        <v>124</v>
      </c>
      <c r="C15" s="42">
        <v>0</v>
      </c>
      <c r="D15" s="42">
        <v>0</v>
      </c>
      <c r="E15" s="42">
        <v>943886</v>
      </c>
      <c r="F15" s="42">
        <v>0</v>
      </c>
      <c r="G15" s="42">
        <v>0</v>
      </c>
      <c r="H15" s="42">
        <v>0</v>
      </c>
      <c r="I15" s="42">
        <v>0</v>
      </c>
      <c r="J15" s="38">
        <f aca="true" t="shared" si="0" ref="J15:J38">SUM(C15:I15)</f>
        <v>943886</v>
      </c>
    </row>
    <row r="16" spans="1:10" ht="15" customHeight="1">
      <c r="A16" s="41" t="s">
        <v>28</v>
      </c>
      <c r="B16" s="66" t="s">
        <v>57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38">
        <f t="shared" si="0"/>
        <v>0</v>
      </c>
    </row>
    <row r="17" spans="1:10" ht="15" customHeight="1">
      <c r="A17" s="41" t="s">
        <v>29</v>
      </c>
      <c r="B17" s="66" t="s">
        <v>58</v>
      </c>
      <c r="C17" s="42">
        <v>0</v>
      </c>
      <c r="D17" s="42">
        <v>0</v>
      </c>
      <c r="E17" s="42">
        <v>522318</v>
      </c>
      <c r="F17" s="42">
        <v>0</v>
      </c>
      <c r="G17" s="42">
        <v>0</v>
      </c>
      <c r="H17" s="42">
        <v>0</v>
      </c>
      <c r="I17" s="42">
        <v>0</v>
      </c>
      <c r="J17" s="38">
        <f t="shared" si="0"/>
        <v>522318</v>
      </c>
    </row>
    <row r="18" spans="1:10" ht="15" customHeight="1">
      <c r="A18" s="41" t="s">
        <v>30</v>
      </c>
      <c r="B18" s="66" t="s">
        <v>59</v>
      </c>
      <c r="C18" s="42">
        <v>0</v>
      </c>
      <c r="D18" s="42">
        <v>0</v>
      </c>
      <c r="E18" s="42">
        <v>1848504</v>
      </c>
      <c r="F18" s="42">
        <v>0</v>
      </c>
      <c r="G18" s="42">
        <v>0</v>
      </c>
      <c r="H18" s="42">
        <v>0</v>
      </c>
      <c r="I18" s="42">
        <v>0</v>
      </c>
      <c r="J18" s="38">
        <f t="shared" si="0"/>
        <v>1848504</v>
      </c>
    </row>
    <row r="19" spans="1:11" ht="15" customHeight="1">
      <c r="A19" s="41" t="s">
        <v>31</v>
      </c>
      <c r="B19" s="66" t="s">
        <v>60</v>
      </c>
      <c r="C19" s="42">
        <v>0</v>
      </c>
      <c r="D19" s="42">
        <v>0</v>
      </c>
      <c r="E19" s="42">
        <v>4394250</v>
      </c>
      <c r="F19" s="42">
        <v>0</v>
      </c>
      <c r="G19" s="42">
        <v>0</v>
      </c>
      <c r="H19" s="42">
        <v>0</v>
      </c>
      <c r="I19" s="42">
        <v>0</v>
      </c>
      <c r="J19" s="38">
        <f t="shared" si="0"/>
        <v>4394250</v>
      </c>
      <c r="K19" s="25"/>
    </row>
    <row r="20" spans="1:10" ht="15" customHeight="1">
      <c r="A20" s="41" t="s">
        <v>32</v>
      </c>
      <c r="B20" s="66" t="s">
        <v>61</v>
      </c>
      <c r="C20" s="42">
        <v>0</v>
      </c>
      <c r="D20" s="42">
        <v>0</v>
      </c>
      <c r="E20" s="42">
        <v>16939627</v>
      </c>
      <c r="F20" s="42">
        <v>0</v>
      </c>
      <c r="G20" s="42">
        <v>0</v>
      </c>
      <c r="H20" s="42">
        <v>0</v>
      </c>
      <c r="I20" s="42">
        <v>0</v>
      </c>
      <c r="J20" s="38">
        <f t="shared" si="0"/>
        <v>16939627</v>
      </c>
    </row>
    <row r="21" spans="1:10" ht="15" customHeight="1">
      <c r="A21" s="41" t="s">
        <v>33</v>
      </c>
      <c r="B21" s="66" t="s">
        <v>62</v>
      </c>
      <c r="C21" s="42">
        <v>0</v>
      </c>
      <c r="D21" s="42">
        <v>0</v>
      </c>
      <c r="E21" s="42">
        <v>748012</v>
      </c>
      <c r="F21" s="42">
        <v>0</v>
      </c>
      <c r="G21" s="42">
        <v>0</v>
      </c>
      <c r="H21" s="42">
        <v>0</v>
      </c>
      <c r="I21" s="42">
        <v>0</v>
      </c>
      <c r="J21" s="38">
        <f t="shared" si="0"/>
        <v>748012</v>
      </c>
    </row>
    <row r="22" spans="1:10" ht="15" customHeight="1">
      <c r="A22" s="41" t="s">
        <v>34</v>
      </c>
      <c r="B22" s="66" t="s">
        <v>63</v>
      </c>
      <c r="C22" s="42">
        <v>0</v>
      </c>
      <c r="D22" s="42">
        <v>0</v>
      </c>
      <c r="E22" s="42">
        <v>3971966</v>
      </c>
      <c r="F22" s="42">
        <v>0</v>
      </c>
      <c r="G22" s="42">
        <v>0</v>
      </c>
      <c r="H22" s="42">
        <v>0</v>
      </c>
      <c r="I22" s="42">
        <v>0</v>
      </c>
      <c r="J22" s="38">
        <f t="shared" si="0"/>
        <v>3971966</v>
      </c>
    </row>
    <row r="23" spans="1:10" ht="15" customHeight="1">
      <c r="A23" s="41" t="s">
        <v>35</v>
      </c>
      <c r="B23" s="66" t="s">
        <v>64</v>
      </c>
      <c r="C23" s="42">
        <v>0</v>
      </c>
      <c r="D23" s="42">
        <v>0</v>
      </c>
      <c r="E23" s="42">
        <v>6251946</v>
      </c>
      <c r="F23" s="42">
        <v>0</v>
      </c>
      <c r="G23" s="42">
        <v>0</v>
      </c>
      <c r="H23" s="42">
        <v>0</v>
      </c>
      <c r="I23" s="42">
        <v>0</v>
      </c>
      <c r="J23" s="38">
        <f t="shared" si="0"/>
        <v>6251946</v>
      </c>
    </row>
    <row r="24" spans="1:10" ht="15" customHeight="1">
      <c r="A24" s="41" t="s">
        <v>36</v>
      </c>
      <c r="B24" s="66" t="s">
        <v>65</v>
      </c>
      <c r="C24" s="42">
        <v>0</v>
      </c>
      <c r="D24" s="42">
        <v>0</v>
      </c>
      <c r="E24" s="42">
        <v>4119764</v>
      </c>
      <c r="F24" s="42">
        <v>0</v>
      </c>
      <c r="G24" s="42">
        <v>0</v>
      </c>
      <c r="H24" s="42">
        <v>0</v>
      </c>
      <c r="I24" s="42">
        <v>0</v>
      </c>
      <c r="J24" s="38">
        <f t="shared" si="0"/>
        <v>4119764</v>
      </c>
    </row>
    <row r="25" spans="1:10" ht="15" customHeight="1">
      <c r="A25" s="41" t="s">
        <v>37</v>
      </c>
      <c r="B25" s="66" t="s">
        <v>66</v>
      </c>
      <c r="C25" s="42">
        <v>0</v>
      </c>
      <c r="D25" s="42">
        <v>0</v>
      </c>
      <c r="E25" s="42">
        <v>10352574</v>
      </c>
      <c r="F25" s="42">
        <v>0</v>
      </c>
      <c r="G25" s="42">
        <v>0</v>
      </c>
      <c r="H25" s="42">
        <v>0</v>
      </c>
      <c r="I25" s="42">
        <v>0</v>
      </c>
      <c r="J25" s="38">
        <f t="shared" si="0"/>
        <v>10352574</v>
      </c>
    </row>
    <row r="26" spans="1:10" ht="15" customHeight="1">
      <c r="A26" s="41" t="s">
        <v>38</v>
      </c>
      <c r="B26" s="66" t="s">
        <v>67</v>
      </c>
      <c r="C26" s="42">
        <v>0</v>
      </c>
      <c r="D26" s="42">
        <v>0</v>
      </c>
      <c r="E26" s="42">
        <v>8125502</v>
      </c>
      <c r="F26" s="42">
        <v>0</v>
      </c>
      <c r="G26" s="42">
        <v>0</v>
      </c>
      <c r="H26" s="42">
        <v>0</v>
      </c>
      <c r="I26" s="42">
        <v>0</v>
      </c>
      <c r="J26" s="38">
        <f t="shared" si="0"/>
        <v>8125502</v>
      </c>
    </row>
    <row r="27" spans="1:10" ht="15" customHeight="1">
      <c r="A27" s="41" t="s">
        <v>39</v>
      </c>
      <c r="B27" s="66" t="s">
        <v>68</v>
      </c>
      <c r="C27" s="42">
        <v>0</v>
      </c>
      <c r="D27" s="42">
        <v>0</v>
      </c>
      <c r="E27" s="42">
        <v>4828306</v>
      </c>
      <c r="F27" s="42">
        <v>0</v>
      </c>
      <c r="G27" s="42">
        <v>0</v>
      </c>
      <c r="H27" s="42">
        <v>0</v>
      </c>
      <c r="I27" s="42">
        <v>0</v>
      </c>
      <c r="J27" s="38">
        <f t="shared" si="0"/>
        <v>4828306</v>
      </c>
    </row>
    <row r="28" spans="1:10" ht="15" customHeight="1">
      <c r="A28" s="41" t="s">
        <v>40</v>
      </c>
      <c r="B28" s="66" t="s">
        <v>69</v>
      </c>
      <c r="C28" s="42">
        <v>0</v>
      </c>
      <c r="D28" s="42">
        <v>0</v>
      </c>
      <c r="E28" s="42">
        <v>3360956</v>
      </c>
      <c r="F28" s="42">
        <v>0</v>
      </c>
      <c r="G28" s="42">
        <v>0</v>
      </c>
      <c r="H28" s="42">
        <v>0</v>
      </c>
      <c r="I28" s="42">
        <v>0</v>
      </c>
      <c r="J28" s="38">
        <f t="shared" si="0"/>
        <v>3360956</v>
      </c>
    </row>
    <row r="29" spans="1:10" ht="15" customHeight="1">
      <c r="A29" s="41" t="s">
        <v>41</v>
      </c>
      <c r="B29" s="66" t="s">
        <v>70</v>
      </c>
      <c r="C29" s="42">
        <v>0</v>
      </c>
      <c r="D29" s="42">
        <v>0</v>
      </c>
      <c r="E29" s="42">
        <v>652006</v>
      </c>
      <c r="F29" s="42">
        <v>0</v>
      </c>
      <c r="G29" s="42">
        <v>0</v>
      </c>
      <c r="H29" s="42">
        <v>0</v>
      </c>
      <c r="I29" s="42">
        <v>0</v>
      </c>
      <c r="J29" s="38">
        <f t="shared" si="0"/>
        <v>652006</v>
      </c>
    </row>
    <row r="30" spans="1:10" ht="15" customHeight="1">
      <c r="A30" s="41" t="s">
        <v>42</v>
      </c>
      <c r="B30" s="66" t="s">
        <v>71</v>
      </c>
      <c r="C30" s="42">
        <v>0</v>
      </c>
      <c r="D30" s="42">
        <v>0</v>
      </c>
      <c r="E30" s="42">
        <v>116732</v>
      </c>
      <c r="F30" s="42">
        <v>0</v>
      </c>
      <c r="G30" s="42">
        <v>0</v>
      </c>
      <c r="H30" s="42">
        <v>0</v>
      </c>
      <c r="I30" s="42">
        <v>0</v>
      </c>
      <c r="J30" s="38">
        <f t="shared" si="0"/>
        <v>116732</v>
      </c>
    </row>
    <row r="31" spans="1:10" ht="15" customHeight="1">
      <c r="A31" s="41" t="s">
        <v>43</v>
      </c>
      <c r="B31" s="66" t="s">
        <v>72</v>
      </c>
      <c r="C31" s="42">
        <v>0</v>
      </c>
      <c r="D31" s="42">
        <v>0</v>
      </c>
      <c r="E31" s="42">
        <v>2234836</v>
      </c>
      <c r="F31" s="42">
        <v>0</v>
      </c>
      <c r="G31" s="42">
        <v>0</v>
      </c>
      <c r="H31" s="42">
        <v>0</v>
      </c>
      <c r="I31" s="42">
        <v>0</v>
      </c>
      <c r="J31" s="38">
        <f t="shared" si="0"/>
        <v>2234836</v>
      </c>
    </row>
    <row r="32" spans="1:10" ht="15" customHeight="1">
      <c r="A32" s="41" t="s">
        <v>44</v>
      </c>
      <c r="B32" s="66" t="s">
        <v>73</v>
      </c>
      <c r="C32" s="42">
        <v>0</v>
      </c>
      <c r="D32" s="42">
        <v>0</v>
      </c>
      <c r="E32" s="42">
        <v>5463842</v>
      </c>
      <c r="F32" s="42">
        <v>0</v>
      </c>
      <c r="G32" s="42">
        <v>0</v>
      </c>
      <c r="H32" s="42">
        <v>0</v>
      </c>
      <c r="I32" s="42">
        <v>0</v>
      </c>
      <c r="J32" s="38">
        <f t="shared" si="0"/>
        <v>5463842</v>
      </c>
    </row>
    <row r="33" spans="1:10" ht="15" customHeight="1">
      <c r="A33" s="41" t="s">
        <v>45</v>
      </c>
      <c r="B33" s="66" t="s">
        <v>74</v>
      </c>
      <c r="C33" s="42">
        <v>0</v>
      </c>
      <c r="D33" s="42">
        <v>0</v>
      </c>
      <c r="E33" s="42">
        <v>1705988</v>
      </c>
      <c r="F33" s="42">
        <v>0</v>
      </c>
      <c r="G33" s="42">
        <v>0</v>
      </c>
      <c r="H33" s="42">
        <v>0</v>
      </c>
      <c r="I33" s="42">
        <v>0</v>
      </c>
      <c r="J33" s="38">
        <f t="shared" si="0"/>
        <v>1705988</v>
      </c>
    </row>
    <row r="34" spans="1:10" ht="15" customHeight="1">
      <c r="A34" s="41" t="s">
        <v>46</v>
      </c>
      <c r="B34" s="66" t="s">
        <v>75</v>
      </c>
      <c r="C34" s="42">
        <v>0</v>
      </c>
      <c r="D34" s="42">
        <v>0</v>
      </c>
      <c r="E34" s="42">
        <v>3834302</v>
      </c>
      <c r="F34" s="42">
        <v>0</v>
      </c>
      <c r="G34" s="42">
        <v>0</v>
      </c>
      <c r="H34" s="42">
        <v>0</v>
      </c>
      <c r="I34" s="42">
        <v>0</v>
      </c>
      <c r="J34" s="38">
        <f t="shared" si="0"/>
        <v>3834302</v>
      </c>
    </row>
    <row r="35" spans="1:10" ht="15" customHeight="1">
      <c r="A35" s="41" t="s">
        <v>47</v>
      </c>
      <c r="B35" s="66" t="s">
        <v>76</v>
      </c>
      <c r="C35" s="42">
        <v>0</v>
      </c>
      <c r="D35" s="42">
        <v>0</v>
      </c>
      <c r="E35" s="42">
        <v>1034156</v>
      </c>
      <c r="F35" s="42">
        <v>0</v>
      </c>
      <c r="G35" s="42">
        <v>0</v>
      </c>
      <c r="H35" s="42">
        <v>0</v>
      </c>
      <c r="I35" s="42">
        <v>0</v>
      </c>
      <c r="J35" s="38">
        <f t="shared" si="0"/>
        <v>1034156</v>
      </c>
    </row>
    <row r="36" spans="1:10" ht="15" customHeight="1">
      <c r="A36" s="41" t="s">
        <v>48</v>
      </c>
      <c r="B36" s="66" t="s">
        <v>77</v>
      </c>
      <c r="C36" s="42">
        <v>0</v>
      </c>
      <c r="D36" s="42">
        <v>0</v>
      </c>
      <c r="E36" s="42">
        <v>1067267537</v>
      </c>
      <c r="F36" s="42">
        <v>71291266</v>
      </c>
      <c r="G36" s="42">
        <v>0</v>
      </c>
      <c r="H36" s="42">
        <v>0</v>
      </c>
      <c r="I36" s="42">
        <v>0</v>
      </c>
      <c r="J36" s="38">
        <f t="shared" si="0"/>
        <v>1138558803</v>
      </c>
    </row>
    <row r="37" spans="1:10" ht="15" customHeight="1">
      <c r="A37" s="41" t="s">
        <v>49</v>
      </c>
      <c r="B37" s="66" t="s">
        <v>78</v>
      </c>
      <c r="C37" s="42">
        <v>0</v>
      </c>
      <c r="D37" s="42">
        <v>0</v>
      </c>
      <c r="E37" s="42">
        <v>82372435</v>
      </c>
      <c r="F37" s="42">
        <v>0</v>
      </c>
      <c r="G37" s="42">
        <v>0</v>
      </c>
      <c r="H37" s="42">
        <v>0</v>
      </c>
      <c r="I37" s="42">
        <v>57885063</v>
      </c>
      <c r="J37" s="38">
        <f t="shared" si="0"/>
        <v>140257498</v>
      </c>
    </row>
    <row r="38" spans="1:10" ht="15" customHeight="1">
      <c r="A38" s="41" t="s">
        <v>50</v>
      </c>
      <c r="B38" s="66" t="s">
        <v>79</v>
      </c>
      <c r="C38" s="42">
        <v>0</v>
      </c>
      <c r="D38" s="42">
        <v>0</v>
      </c>
      <c r="E38" s="42">
        <v>6035092</v>
      </c>
      <c r="F38" s="42">
        <v>0</v>
      </c>
      <c r="G38" s="42">
        <v>0</v>
      </c>
      <c r="H38" s="42">
        <v>0</v>
      </c>
      <c r="I38" s="42">
        <v>0</v>
      </c>
      <c r="J38" s="38">
        <f t="shared" si="0"/>
        <v>6035092</v>
      </c>
    </row>
    <row r="39" spans="1:10" ht="15" customHeight="1">
      <c r="A39" s="41" t="s">
        <v>51</v>
      </c>
      <c r="B39" s="66" t="s">
        <v>80</v>
      </c>
      <c r="C39" s="42">
        <v>0</v>
      </c>
      <c r="D39" s="42">
        <v>0</v>
      </c>
      <c r="E39" s="42">
        <v>3015284</v>
      </c>
      <c r="F39" s="42">
        <v>0</v>
      </c>
      <c r="G39" s="42">
        <v>0</v>
      </c>
      <c r="H39" s="42">
        <v>0</v>
      </c>
      <c r="I39" s="42">
        <v>0</v>
      </c>
      <c r="J39" s="38">
        <f aca="true" t="shared" si="1" ref="J39:J46">SUM(C39:I39)</f>
        <v>3015284</v>
      </c>
    </row>
    <row r="40" spans="1:10" ht="15" customHeight="1">
      <c r="A40" s="41" t="s">
        <v>52</v>
      </c>
      <c r="B40" s="66" t="s">
        <v>81</v>
      </c>
      <c r="C40" s="42">
        <v>0</v>
      </c>
      <c r="D40" s="42">
        <v>0</v>
      </c>
      <c r="E40" s="42">
        <v>40904199</v>
      </c>
      <c r="F40" s="42">
        <v>0</v>
      </c>
      <c r="G40" s="42">
        <v>0</v>
      </c>
      <c r="H40" s="42">
        <v>0</v>
      </c>
      <c r="I40" s="42">
        <v>0</v>
      </c>
      <c r="J40" s="38">
        <f t="shared" si="1"/>
        <v>40904199</v>
      </c>
    </row>
    <row r="41" spans="1:10" ht="15" customHeight="1">
      <c r="A41" s="41" t="s">
        <v>53</v>
      </c>
      <c r="B41" s="66" t="s">
        <v>82</v>
      </c>
      <c r="C41" s="42">
        <v>3338980</v>
      </c>
      <c r="D41" s="42">
        <v>0</v>
      </c>
      <c r="E41" s="42">
        <v>39727990</v>
      </c>
      <c r="F41" s="42">
        <v>0</v>
      </c>
      <c r="G41" s="42">
        <v>0</v>
      </c>
      <c r="H41" s="42">
        <v>0</v>
      </c>
      <c r="I41" s="42">
        <v>0</v>
      </c>
      <c r="J41" s="38">
        <f t="shared" si="1"/>
        <v>43066970</v>
      </c>
    </row>
    <row r="42" spans="1:10" ht="15" customHeight="1">
      <c r="A42" s="29" t="s">
        <v>54</v>
      </c>
      <c r="B42" s="67" t="s">
        <v>83</v>
      </c>
      <c r="C42" s="37">
        <v>2768276</v>
      </c>
      <c r="D42" s="37">
        <v>0</v>
      </c>
      <c r="E42" s="37">
        <v>16217352</v>
      </c>
      <c r="F42" s="42">
        <v>0</v>
      </c>
      <c r="G42" s="37">
        <v>0</v>
      </c>
      <c r="H42" s="42">
        <v>0</v>
      </c>
      <c r="I42" s="42">
        <v>0</v>
      </c>
      <c r="J42" s="38">
        <f t="shared" si="1"/>
        <v>18985628</v>
      </c>
    </row>
    <row r="43" spans="1:10" ht="15" customHeight="1">
      <c r="A43" s="29" t="s">
        <v>55</v>
      </c>
      <c r="B43" s="67" t="s">
        <v>84</v>
      </c>
      <c r="C43" s="37">
        <v>1461323</v>
      </c>
      <c r="D43" s="37">
        <v>0</v>
      </c>
      <c r="E43" s="37">
        <v>12158882</v>
      </c>
      <c r="F43" s="42">
        <v>0</v>
      </c>
      <c r="G43" s="37">
        <v>0</v>
      </c>
      <c r="H43" s="42">
        <v>0</v>
      </c>
      <c r="I43" s="42">
        <v>0</v>
      </c>
      <c r="J43" s="38">
        <f t="shared" si="1"/>
        <v>13620205</v>
      </c>
    </row>
    <row r="44" spans="1:10" ht="15" customHeight="1">
      <c r="A44" s="29" t="s">
        <v>56</v>
      </c>
      <c r="B44" s="67" t="s">
        <v>85</v>
      </c>
      <c r="C44" s="37">
        <v>1478553</v>
      </c>
      <c r="D44" s="37">
        <v>0</v>
      </c>
      <c r="E44" s="37">
        <v>5909172</v>
      </c>
      <c r="F44" s="37">
        <v>0</v>
      </c>
      <c r="G44" s="37">
        <v>0</v>
      </c>
      <c r="H44" s="42">
        <v>0</v>
      </c>
      <c r="I44" s="42">
        <v>0</v>
      </c>
      <c r="J44" s="38">
        <f t="shared" si="1"/>
        <v>7387725</v>
      </c>
    </row>
    <row r="45" spans="1:10" ht="15" customHeight="1">
      <c r="A45" s="70" t="s">
        <v>120</v>
      </c>
      <c r="B45" s="71" t="s">
        <v>119</v>
      </c>
      <c r="C45" s="59">
        <v>0</v>
      </c>
      <c r="D45" s="59">
        <v>0</v>
      </c>
      <c r="E45" s="59">
        <v>19241068</v>
      </c>
      <c r="F45" s="59">
        <v>0</v>
      </c>
      <c r="G45" s="59">
        <v>0</v>
      </c>
      <c r="H45" s="42">
        <v>0</v>
      </c>
      <c r="I45" s="42">
        <v>0</v>
      </c>
      <c r="J45" s="38">
        <f t="shared" si="1"/>
        <v>19241068</v>
      </c>
    </row>
    <row r="46" spans="1:10" ht="15" customHeight="1">
      <c r="A46" s="31" t="s">
        <v>125</v>
      </c>
      <c r="B46" s="68" t="s">
        <v>126</v>
      </c>
      <c r="C46" s="39">
        <v>0</v>
      </c>
      <c r="D46" s="39">
        <v>0</v>
      </c>
      <c r="E46" s="39">
        <v>0</v>
      </c>
      <c r="F46" s="59">
        <v>0</v>
      </c>
      <c r="G46" s="39">
        <v>0</v>
      </c>
      <c r="H46" s="42">
        <v>0</v>
      </c>
      <c r="I46" s="42">
        <v>450936417</v>
      </c>
      <c r="J46" s="40">
        <f t="shared" si="1"/>
        <v>450936417</v>
      </c>
    </row>
    <row r="47" spans="1:10" ht="19.5" customHeight="1">
      <c r="A47" s="74" t="s">
        <v>7</v>
      </c>
      <c r="B47" s="75"/>
      <c r="C47" s="44">
        <f aca="true" t="shared" si="2" ref="C47:J47">SUM(C13:C46)</f>
        <v>18247097</v>
      </c>
      <c r="D47" s="44">
        <f t="shared" si="2"/>
        <v>0</v>
      </c>
      <c r="E47" s="44">
        <f t="shared" si="2"/>
        <v>1489967444</v>
      </c>
      <c r="F47" s="44">
        <f t="shared" si="2"/>
        <v>71291266</v>
      </c>
      <c r="G47" s="44">
        <f t="shared" si="2"/>
        <v>0</v>
      </c>
      <c r="H47" s="44">
        <f t="shared" si="2"/>
        <v>0</v>
      </c>
      <c r="I47" s="44">
        <f t="shared" si="2"/>
        <v>818981234</v>
      </c>
      <c r="J47" s="44">
        <f t="shared" si="2"/>
        <v>2398487041</v>
      </c>
    </row>
    <row r="48" spans="1:11" ht="12.75">
      <c r="A48" s="6" t="s">
        <v>128</v>
      </c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106</v>
      </c>
    </row>
    <row r="55" ht="12.75">
      <c r="A55" s="18" t="s">
        <v>107</v>
      </c>
    </row>
    <row r="56" s="25" customFormat="1" ht="12.75">
      <c r="A56" s="18" t="s">
        <v>108</v>
      </c>
    </row>
    <row r="57" s="25" customFormat="1" ht="12.75">
      <c r="A57" s="18" t="s">
        <v>109</v>
      </c>
    </row>
    <row r="58" s="25" customFormat="1" ht="12.75">
      <c r="A58" s="18"/>
    </row>
    <row r="59" s="25" customFormat="1" ht="12.75"/>
    <row r="60" s="25" customFormat="1" ht="12.75"/>
    <row r="61" s="25" customFormat="1" ht="12.75"/>
    <row r="62" s="25" customFormat="1" ht="12.75">
      <c r="A62" s="16"/>
    </row>
    <row r="63" s="25" customFormat="1" ht="12.75"/>
    <row r="64" s="25" customFormat="1" ht="12.75">
      <c r="A64" s="18"/>
    </row>
    <row r="65" s="25" customFormat="1" ht="12.75">
      <c r="C65" s="25">
        <v>1000000</v>
      </c>
    </row>
    <row r="66" spans="2:9" s="25" customFormat="1" ht="12.75">
      <c r="B66" s="25" t="s">
        <v>86</v>
      </c>
      <c r="C66" s="25" t="str">
        <f aca="true" t="shared" si="3" ref="C66:I66">+C12</f>
        <v>5-2.1</v>
      </c>
      <c r="D66" s="25" t="str">
        <f t="shared" si="3"/>
        <v>5-2.2</v>
      </c>
      <c r="E66" s="25" t="str">
        <f t="shared" si="3"/>
        <v>5-2.3</v>
      </c>
      <c r="F66" s="25" t="str">
        <f t="shared" si="3"/>
        <v>5-2.4</v>
      </c>
      <c r="G66" s="25" t="str">
        <f t="shared" si="3"/>
        <v>5-2.5</v>
      </c>
      <c r="H66" s="25" t="str">
        <f t="shared" si="3"/>
        <v>6-2.4</v>
      </c>
      <c r="I66" s="25" t="str">
        <f t="shared" si="3"/>
        <v>6-2.6</v>
      </c>
    </row>
    <row r="67" spans="2:10" s="25" customFormat="1" ht="12.75">
      <c r="B67" s="25" t="s">
        <v>87</v>
      </c>
      <c r="C67" s="26">
        <f>C47/$C$65</f>
        <v>18.247097</v>
      </c>
      <c r="D67" s="26">
        <f>D47/$C$65</f>
        <v>0</v>
      </c>
      <c r="E67" s="26">
        <f>E47/$C$65</f>
        <v>1489.967444</v>
      </c>
      <c r="F67" s="26">
        <f>+F47/C65</f>
        <v>71.291266</v>
      </c>
      <c r="G67" s="26">
        <f>G47/$C$65</f>
        <v>0</v>
      </c>
      <c r="H67" s="26">
        <f>+H47/C65</f>
        <v>0</v>
      </c>
      <c r="I67" s="26">
        <f>I47/$C$65</f>
        <v>818.981234</v>
      </c>
      <c r="J67" s="26"/>
    </row>
    <row r="68" spans="3:10" s="25" customFormat="1" ht="12.75">
      <c r="C68" s="26"/>
      <c r="D68" s="26"/>
      <c r="E68" s="26"/>
      <c r="F68" s="26"/>
      <c r="G68" s="26"/>
      <c r="H68" s="26"/>
      <c r="I68" s="26"/>
      <c r="J68" s="26"/>
    </row>
    <row r="69" s="25" customFormat="1" ht="12.75"/>
    <row r="70" s="25" customFormat="1" ht="12.75"/>
    <row r="71" s="25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127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13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1013168</v>
      </c>
      <c r="F13" s="33">
        <v>0</v>
      </c>
      <c r="G13" s="33">
        <v>0</v>
      </c>
      <c r="H13" s="33">
        <v>188776</v>
      </c>
      <c r="I13" s="34">
        <f>SUM(C13:H13)</f>
        <v>1201944</v>
      </c>
      <c r="J13" s="9"/>
    </row>
    <row r="14" spans="1:10" ht="15" customHeight="1">
      <c r="A14" s="1" t="s">
        <v>26</v>
      </c>
      <c r="B14" s="2" t="s">
        <v>123</v>
      </c>
      <c r="C14" s="33">
        <v>0</v>
      </c>
      <c r="D14" s="33">
        <v>0</v>
      </c>
      <c r="E14" s="43">
        <v>2868410</v>
      </c>
      <c r="F14" s="33">
        <v>0</v>
      </c>
      <c r="G14" s="33">
        <v>0</v>
      </c>
      <c r="H14" s="33">
        <v>24568</v>
      </c>
      <c r="I14" s="34">
        <f aca="true" t="shared" si="0" ref="I14:I45">SUM(C14:H14)</f>
        <v>2892978</v>
      </c>
      <c r="J14" s="9"/>
    </row>
    <row r="15" spans="1:10" ht="15" customHeight="1">
      <c r="A15" s="1" t="s">
        <v>27</v>
      </c>
      <c r="B15" s="2" t="s">
        <v>124</v>
      </c>
      <c r="C15" s="33">
        <v>21607</v>
      </c>
      <c r="D15" s="33">
        <v>0</v>
      </c>
      <c r="E15" s="43">
        <v>6656827</v>
      </c>
      <c r="F15" s="33">
        <v>0</v>
      </c>
      <c r="G15" s="33">
        <v>0</v>
      </c>
      <c r="H15" s="33">
        <v>3128</v>
      </c>
      <c r="I15" s="34">
        <f t="shared" si="0"/>
        <v>6681562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5925291</v>
      </c>
      <c r="F16" s="33">
        <v>0</v>
      </c>
      <c r="G16" s="33">
        <v>0</v>
      </c>
      <c r="H16" s="33">
        <v>402379</v>
      </c>
      <c r="I16" s="34">
        <f t="shared" si="0"/>
        <v>6327670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1300399</v>
      </c>
      <c r="F17" s="33">
        <v>0</v>
      </c>
      <c r="G17" s="33">
        <v>0</v>
      </c>
      <c r="H17" s="33">
        <v>0</v>
      </c>
      <c r="I17" s="34">
        <f t="shared" si="0"/>
        <v>1300399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21819858</v>
      </c>
      <c r="F18" s="33">
        <v>0</v>
      </c>
      <c r="G18" s="33">
        <v>49425</v>
      </c>
      <c r="H18" s="33">
        <v>3425599</v>
      </c>
      <c r="I18" s="34">
        <f t="shared" si="0"/>
        <v>25294882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15283386</v>
      </c>
      <c r="F19" s="33">
        <v>0</v>
      </c>
      <c r="G19" s="33">
        <v>0</v>
      </c>
      <c r="H19" s="33">
        <v>0</v>
      </c>
      <c r="I19" s="34">
        <f t="shared" si="0"/>
        <v>15283386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20187645</v>
      </c>
      <c r="F20" s="33">
        <v>0</v>
      </c>
      <c r="G20" s="33">
        <v>0</v>
      </c>
      <c r="H20" s="33">
        <v>0</v>
      </c>
      <c r="I20" s="34">
        <f t="shared" si="0"/>
        <v>20187645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3188355</v>
      </c>
      <c r="F21" s="33">
        <v>0</v>
      </c>
      <c r="G21" s="33">
        <v>0</v>
      </c>
      <c r="H21" s="33">
        <v>0</v>
      </c>
      <c r="I21" s="34">
        <f t="shared" si="0"/>
        <v>3188355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4837604</v>
      </c>
      <c r="F22" s="33">
        <v>0</v>
      </c>
      <c r="G22" s="33">
        <v>0</v>
      </c>
      <c r="H22" s="33">
        <v>0</v>
      </c>
      <c r="I22" s="34">
        <f t="shared" si="0"/>
        <v>4837604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26282044</v>
      </c>
      <c r="F23" s="33">
        <v>0</v>
      </c>
      <c r="G23" s="33">
        <v>0</v>
      </c>
      <c r="H23" s="33">
        <v>0</v>
      </c>
      <c r="I23" s="34">
        <f t="shared" si="0"/>
        <v>26282044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18098200</v>
      </c>
      <c r="F24" s="33">
        <v>0</v>
      </c>
      <c r="G24" s="33">
        <v>0</v>
      </c>
      <c r="H24" s="33">
        <v>3768231</v>
      </c>
      <c r="I24" s="34">
        <f t="shared" si="0"/>
        <v>21866431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25725152</v>
      </c>
      <c r="F25" s="33">
        <v>0</v>
      </c>
      <c r="G25" s="33">
        <v>0</v>
      </c>
      <c r="H25" s="33">
        <v>0</v>
      </c>
      <c r="I25" s="34">
        <f t="shared" si="0"/>
        <v>25725152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19709736</v>
      </c>
      <c r="F26" s="33">
        <v>0</v>
      </c>
      <c r="G26" s="33">
        <v>0</v>
      </c>
      <c r="H26" s="33">
        <v>398029</v>
      </c>
      <c r="I26" s="34">
        <f t="shared" si="0"/>
        <v>20107765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6560220</v>
      </c>
      <c r="F27" s="33">
        <v>0</v>
      </c>
      <c r="G27" s="33">
        <v>0</v>
      </c>
      <c r="H27" s="33">
        <v>97000</v>
      </c>
      <c r="I27" s="34">
        <f t="shared" si="0"/>
        <v>6657220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4565942</v>
      </c>
      <c r="F28" s="33">
        <v>0</v>
      </c>
      <c r="G28" s="33">
        <v>0</v>
      </c>
      <c r="H28" s="33">
        <v>0</v>
      </c>
      <c r="I28" s="34">
        <f t="shared" si="0"/>
        <v>4565942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3427154</v>
      </c>
      <c r="F29" s="33">
        <v>0</v>
      </c>
      <c r="G29" s="33">
        <v>0</v>
      </c>
      <c r="H29" s="33">
        <v>25000</v>
      </c>
      <c r="I29" s="34">
        <f t="shared" si="0"/>
        <v>3452154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2916315</v>
      </c>
      <c r="F30" s="33">
        <v>0</v>
      </c>
      <c r="G30" s="33">
        <v>0</v>
      </c>
      <c r="H30" s="33">
        <v>0</v>
      </c>
      <c r="I30" s="34">
        <f t="shared" si="0"/>
        <v>2916315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12690645</v>
      </c>
      <c r="F31" s="33">
        <v>0</v>
      </c>
      <c r="G31" s="33">
        <v>0</v>
      </c>
      <c r="H31" s="33">
        <v>0</v>
      </c>
      <c r="I31" s="34">
        <f t="shared" si="0"/>
        <v>12690645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9528674</v>
      </c>
      <c r="F32" s="33">
        <v>0</v>
      </c>
      <c r="G32" s="33">
        <v>0</v>
      </c>
      <c r="H32" s="33">
        <v>558559</v>
      </c>
      <c r="I32" s="34">
        <f t="shared" si="0"/>
        <v>10087233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2566659</v>
      </c>
      <c r="F33" s="33">
        <v>0</v>
      </c>
      <c r="G33" s="33">
        <v>0</v>
      </c>
      <c r="H33" s="33">
        <v>47321</v>
      </c>
      <c r="I33" s="34">
        <f t="shared" si="0"/>
        <v>2613980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7760095</v>
      </c>
      <c r="F34" s="33">
        <v>0</v>
      </c>
      <c r="G34" s="33">
        <v>0</v>
      </c>
      <c r="H34" s="33">
        <v>0</v>
      </c>
      <c r="I34" s="34">
        <f t="shared" si="0"/>
        <v>7760095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2976264</v>
      </c>
      <c r="F35" s="33">
        <v>0</v>
      </c>
      <c r="G35" s="33">
        <v>0</v>
      </c>
      <c r="H35" s="33">
        <v>0</v>
      </c>
      <c r="I35" s="34">
        <f t="shared" si="0"/>
        <v>2976264</v>
      </c>
      <c r="J35" s="9"/>
    </row>
    <row r="36" spans="1:9" ht="15" customHeight="1">
      <c r="A36" s="1" t="s">
        <v>48</v>
      </c>
      <c r="B36" s="2" t="s">
        <v>77</v>
      </c>
      <c r="C36" s="33">
        <v>0</v>
      </c>
      <c r="D36" s="33">
        <v>0</v>
      </c>
      <c r="E36" s="43">
        <v>0</v>
      </c>
      <c r="F36" s="33">
        <v>0</v>
      </c>
      <c r="G36" s="33">
        <v>0</v>
      </c>
      <c r="H36" s="33">
        <v>0</v>
      </c>
      <c r="I36" s="34">
        <f t="shared" si="0"/>
        <v>0</v>
      </c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43">
        <v>0</v>
      </c>
      <c r="F37" s="33">
        <v>0</v>
      </c>
      <c r="G37" s="33">
        <v>0</v>
      </c>
      <c r="H37" s="33">
        <v>24010106</v>
      </c>
      <c r="I37" s="34">
        <f t="shared" si="0"/>
        <v>24010106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43">
        <v>50666774</v>
      </c>
      <c r="F38" s="33">
        <v>0</v>
      </c>
      <c r="G38" s="33">
        <v>0</v>
      </c>
      <c r="H38" s="33">
        <v>8000</v>
      </c>
      <c r="I38" s="34">
        <f t="shared" si="0"/>
        <v>50674774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43">
        <v>2402795</v>
      </c>
      <c r="F39" s="33">
        <v>0</v>
      </c>
      <c r="G39" s="33">
        <v>0</v>
      </c>
      <c r="H39" s="33">
        <v>10200</v>
      </c>
      <c r="I39" s="34">
        <f t="shared" si="0"/>
        <v>2412995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43">
        <v>26260480</v>
      </c>
      <c r="F40" s="33">
        <v>0</v>
      </c>
      <c r="G40" s="33">
        <v>0</v>
      </c>
      <c r="H40" s="33">
        <v>100000</v>
      </c>
      <c r="I40" s="34">
        <f t="shared" si="0"/>
        <v>26360480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43">
        <v>50035716</v>
      </c>
      <c r="F41" s="33">
        <v>0</v>
      </c>
      <c r="G41" s="33">
        <v>0</v>
      </c>
      <c r="H41" s="33">
        <v>1669150</v>
      </c>
      <c r="I41" s="34">
        <f t="shared" si="0"/>
        <v>51704866</v>
      </c>
      <c r="J41" s="9"/>
    </row>
    <row r="42" spans="1:10" ht="15" customHeight="1">
      <c r="A42" s="1" t="s">
        <v>54</v>
      </c>
      <c r="B42" s="2" t="s">
        <v>83</v>
      </c>
      <c r="C42" s="33">
        <v>29210</v>
      </c>
      <c r="D42" s="33">
        <v>0</v>
      </c>
      <c r="E42" s="43">
        <v>47778216</v>
      </c>
      <c r="F42" s="33">
        <v>0</v>
      </c>
      <c r="G42" s="33">
        <v>0</v>
      </c>
      <c r="H42" s="33">
        <v>910400</v>
      </c>
      <c r="I42" s="34">
        <f t="shared" si="0"/>
        <v>48717826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43">
        <v>40154382</v>
      </c>
      <c r="F43" s="33">
        <v>0</v>
      </c>
      <c r="G43" s="33">
        <v>0</v>
      </c>
      <c r="H43" s="33">
        <v>4840876</v>
      </c>
      <c r="I43" s="34">
        <f t="shared" si="0"/>
        <v>44995258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43">
        <v>21872184</v>
      </c>
      <c r="F44" s="33">
        <v>0</v>
      </c>
      <c r="G44" s="33">
        <v>0</v>
      </c>
      <c r="H44" s="33">
        <v>100000</v>
      </c>
      <c r="I44" s="34">
        <f t="shared" si="0"/>
        <v>21972184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43">
        <v>17103883</v>
      </c>
      <c r="F45" s="33">
        <v>0</v>
      </c>
      <c r="G45" s="33">
        <v>0</v>
      </c>
      <c r="H45" s="33">
        <v>0</v>
      </c>
      <c r="I45" s="34">
        <f t="shared" si="0"/>
        <v>17103883</v>
      </c>
      <c r="J45" s="9"/>
    </row>
    <row r="46" spans="1:9" ht="19.5" customHeight="1">
      <c r="A46" s="74" t="s">
        <v>7</v>
      </c>
      <c r="B46" s="75"/>
      <c r="C46" s="44">
        <f aca="true" t="shared" si="1" ref="C46:I46">SUM(C13:C45)</f>
        <v>50817</v>
      </c>
      <c r="D46" s="44">
        <f t="shared" si="1"/>
        <v>0</v>
      </c>
      <c r="E46" s="44">
        <f t="shared" si="1"/>
        <v>482162473</v>
      </c>
      <c r="F46" s="44">
        <f t="shared" si="1"/>
        <v>0</v>
      </c>
      <c r="G46" s="44">
        <f t="shared" si="1"/>
        <v>49425</v>
      </c>
      <c r="H46" s="44">
        <f t="shared" si="1"/>
        <v>40587322</v>
      </c>
      <c r="I46" s="44">
        <f t="shared" si="1"/>
        <v>522850037</v>
      </c>
    </row>
    <row r="47" spans="1:10" ht="12.75">
      <c r="A47" s="6" t="s">
        <v>128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55" customFormat="1" ht="12.75"/>
    <row r="58" spans="1:8" s="55" customFormat="1" ht="12.75">
      <c r="A58" s="61"/>
      <c r="B58" s="19"/>
      <c r="C58" s="19">
        <v>1000000</v>
      </c>
      <c r="D58" s="19"/>
      <c r="E58" s="19"/>
      <c r="F58" s="19"/>
      <c r="G58" s="19"/>
      <c r="H58" s="19"/>
    </row>
    <row r="59" spans="1:8" s="55" customFormat="1" ht="12.75">
      <c r="A59" s="62"/>
      <c r="B59" s="19" t="s">
        <v>86</v>
      </c>
      <c r="C59" s="10" t="s">
        <v>96</v>
      </c>
      <c r="D59" s="10" t="s">
        <v>97</v>
      </c>
      <c r="E59" s="19" t="s">
        <v>98</v>
      </c>
      <c r="F59" s="19" t="s">
        <v>99</v>
      </c>
      <c r="G59" s="19" t="s">
        <v>100</v>
      </c>
      <c r="H59" s="19" t="s">
        <v>102</v>
      </c>
    </row>
    <row r="60" spans="2:8" s="55" customFormat="1" ht="12.75">
      <c r="B60" s="19" t="s">
        <v>88</v>
      </c>
      <c r="C60" s="51">
        <f aca="true" t="shared" si="2" ref="C60:H60">+C46/$C$58</f>
        <v>0.050817</v>
      </c>
      <c r="D60" s="51">
        <f t="shared" si="2"/>
        <v>0</v>
      </c>
      <c r="E60" s="51">
        <f t="shared" si="2"/>
        <v>482.162473</v>
      </c>
      <c r="F60" s="51">
        <f t="shared" si="2"/>
        <v>0</v>
      </c>
      <c r="G60" s="51">
        <f t="shared" si="2"/>
        <v>0.049425</v>
      </c>
      <c r="H60" s="51">
        <f t="shared" si="2"/>
        <v>40.587322</v>
      </c>
    </row>
    <row r="61" spans="3:4" s="55" customFormat="1" ht="12.75">
      <c r="C61" s="63"/>
      <c r="D61" s="64"/>
    </row>
    <row r="62" spans="3:4" s="55" customFormat="1" ht="12.75">
      <c r="C62" s="63"/>
      <c r="D62" s="64"/>
    </row>
    <row r="63" s="55" customFormat="1" ht="12.75"/>
    <row r="64" s="55" customFormat="1" ht="12.75"/>
    <row r="65" s="55" customFormat="1" ht="12.75"/>
    <row r="66" s="55" customFormat="1" ht="12.75"/>
    <row r="67" s="25" customFormat="1" ht="12.75"/>
    <row r="68" s="25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127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2" t="s">
        <v>2</v>
      </c>
      <c r="B10" s="77" t="s">
        <v>3</v>
      </c>
      <c r="C10" s="74" t="s">
        <v>113</v>
      </c>
      <c r="D10" s="78"/>
      <c r="E10" s="78"/>
      <c r="F10" s="78"/>
      <c r="G10" s="78"/>
      <c r="H10" s="72" t="s">
        <v>110</v>
      </c>
    </row>
    <row r="11" spans="1:8" ht="25.5">
      <c r="A11" s="79"/>
      <c r="B11" s="80"/>
      <c r="C11" s="81" t="s">
        <v>111</v>
      </c>
      <c r="D11" s="81"/>
      <c r="E11" s="81"/>
      <c r="F11" s="81"/>
      <c r="G11" s="53" t="s">
        <v>112</v>
      </c>
      <c r="H11" s="79"/>
    </row>
    <row r="12" spans="1:8" ht="12.75">
      <c r="A12" s="76"/>
      <c r="B12" s="73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6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362194</v>
      </c>
      <c r="F13" s="8">
        <v>0</v>
      </c>
      <c r="G13" s="8">
        <v>0</v>
      </c>
      <c r="H13" s="3">
        <f>SUM(C13:G13)</f>
        <v>362194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785780</v>
      </c>
      <c r="F14" s="8">
        <v>0</v>
      </c>
      <c r="G14" s="8">
        <v>0</v>
      </c>
      <c r="H14" s="3">
        <f>SUM(C14:G14)</f>
        <v>785780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486612</v>
      </c>
      <c r="F15" s="8">
        <v>0</v>
      </c>
      <c r="G15" s="8">
        <v>0</v>
      </c>
      <c r="H15" s="3">
        <f>SUM(C15:G15)</f>
        <v>486612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630081</v>
      </c>
      <c r="F16" s="8">
        <v>0</v>
      </c>
      <c r="G16" s="8">
        <v>0</v>
      </c>
      <c r="H16" s="3">
        <f>SUM(C16:G16)</f>
        <v>630081</v>
      </c>
    </row>
    <row r="17" spans="1:8" ht="19.5" customHeight="1">
      <c r="A17" s="74" t="s">
        <v>7</v>
      </c>
      <c r="B17" s="75"/>
      <c r="C17" s="52">
        <f aca="true" t="shared" si="0" ref="C17:H17">SUM(C13:C16)</f>
        <v>0</v>
      </c>
      <c r="D17" s="52">
        <f t="shared" si="0"/>
        <v>0</v>
      </c>
      <c r="E17" s="52">
        <f t="shared" si="0"/>
        <v>2264667</v>
      </c>
      <c r="F17" s="52">
        <f t="shared" si="0"/>
        <v>0</v>
      </c>
      <c r="G17" s="52">
        <f t="shared" si="0"/>
        <v>0</v>
      </c>
      <c r="H17" s="52">
        <f t="shared" si="0"/>
        <v>2264667</v>
      </c>
    </row>
    <row r="18" ht="12.75">
      <c r="A18" s="6" t="s">
        <v>128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2.264667</v>
      </c>
      <c r="F31" s="51">
        <f>+F17/$C$29</f>
        <v>0</v>
      </c>
      <c r="G31" s="51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2022-04-06T16:00:51Z</dcterms:modified>
  <cp:category/>
  <cp:version/>
  <cp:contentType/>
  <cp:contentStatus/>
</cp:coreProperties>
</file>