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state="hidden" r:id="rId5"/>
  </sheets>
  <definedNames>
    <definedName name="_xlnm.Print_Area" localSheetId="2">RDR!$B$2:$F$43</definedName>
    <definedName name="_xlnm.Print_Area" localSheetId="1">RO!$B$2:$F$54</definedName>
    <definedName name="_xlnm.Print_Area" localSheetId="3">ROOC!$B$2:$F$10</definedName>
    <definedName name="_xlnm.Print_Area" localSheetId="0">'TODA FUENTE'!$B$2:$F$54</definedName>
  </definedNames>
  <calcPr calcId="145621"/>
</workbook>
</file>

<file path=xl/calcChain.xml><?xml version="1.0" encoding="utf-8"?>
<calcChain xmlns="http://schemas.openxmlformats.org/spreadsheetml/2006/main">
  <c r="E9" i="4" l="1"/>
  <c r="D9" i="4"/>
  <c r="C9" i="4"/>
  <c r="E6" i="4"/>
  <c r="D6" i="4"/>
  <c r="C6" i="4"/>
  <c r="E36" i="3"/>
  <c r="D36" i="3"/>
  <c r="C36" i="3"/>
  <c r="E33" i="3"/>
  <c r="D33" i="3"/>
  <c r="C33" i="3"/>
  <c r="E21" i="3"/>
  <c r="D21" i="3"/>
  <c r="C21" i="3"/>
  <c r="E18" i="3"/>
  <c r="D18" i="3"/>
  <c r="C18" i="3"/>
  <c r="E6" i="3"/>
  <c r="D6" i="3"/>
  <c r="C6" i="3"/>
  <c r="E53" i="2"/>
  <c r="D53" i="2"/>
  <c r="C53" i="2"/>
  <c r="E44" i="2"/>
  <c r="D44" i="2"/>
  <c r="C44" i="2"/>
  <c r="E39" i="2"/>
  <c r="D39" i="2"/>
  <c r="C39" i="2"/>
  <c r="E37" i="2"/>
  <c r="D37" i="2"/>
  <c r="C37" i="2"/>
  <c r="E25" i="2"/>
  <c r="D25" i="2"/>
  <c r="C25" i="2"/>
  <c r="E18" i="2"/>
  <c r="D18" i="2"/>
  <c r="C18" i="2"/>
  <c r="E6" i="2"/>
  <c r="D6" i="2"/>
  <c r="C6" i="2"/>
  <c r="E53" i="1"/>
  <c r="D53" i="1"/>
  <c r="C53" i="1"/>
  <c r="E44" i="1"/>
  <c r="D44" i="1"/>
  <c r="C44" i="1"/>
  <c r="E39" i="1"/>
  <c r="D39" i="1"/>
  <c r="C39" i="1"/>
  <c r="E37" i="1"/>
  <c r="D37" i="1"/>
  <c r="C37" i="1"/>
  <c r="E25" i="1"/>
  <c r="F25" i="1" s="1"/>
  <c r="D25" i="1"/>
  <c r="C25" i="1"/>
  <c r="E18" i="1"/>
  <c r="D18" i="1"/>
  <c r="C18" i="1"/>
  <c r="E6" i="1"/>
  <c r="F6" i="1" s="1"/>
  <c r="D6" i="1"/>
  <c r="C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D42" i="3" l="1"/>
  <c r="E42" i="3"/>
  <c r="C42" i="3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9" i="4"/>
  <c r="F8" i="4"/>
  <c r="F7" i="4"/>
  <c r="F6" i="4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3" i="1"/>
  <c r="F52" i="1"/>
  <c r="F51" i="1"/>
  <c r="F50" i="1"/>
  <c r="F49" i="1"/>
  <c r="F48" i="1"/>
  <c r="F47" i="1"/>
  <c r="F46" i="1"/>
</calcChain>
</file>

<file path=xl/sharedStrings.xml><?xml version="1.0" encoding="utf-8"?>
<sst xmlns="http://schemas.openxmlformats.org/spreadsheetml/2006/main" count="197" uniqueCount="29">
  <si>
    <t>1. PERSONAL Y OBLIGACIONES SOCIALES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</si>
  <si>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</si>
  <si>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</si>
  <si>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</si>
  <si>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</si>
  <si>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</si>
  <si>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</si>
  <si>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0068. REDUCCION DE VULNERABILIDAD Y ATENCION DE EMERGENCIAS POR DESASTRES</t>
  </si>
  <si>
    <t>0092. INCLUSION SOCIAL INTEGRAL DE LAS PERSONAS CON DISCAPACIDAD</t>
  </si>
  <si>
    <t>0104. REDUCCION DE LA MORTALIDAD POR EMERGENCIAS Y URGENCIAS MEDICAS</t>
  </si>
  <si>
    <t>9001. ACCIONES CENTRALES</t>
  </si>
  <si>
    <t>9002. ASIGNACIONES PRESUPUESTARIAS QUE NO RESULTAN EN PRODUCTOS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</si>
  <si>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</si>
  <si>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</si>
  <si>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</si>
  <si>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</si>
  <si>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</si>
  <si>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</si>
  <si>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</si>
  <si>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</si>
  <si>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</si>
  <si>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</si>
  <si>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EJECUCION DE LOS PROGRAMAS PRESUPUESTALES AL MES DE ENERO DEL AÑO FISCAL 2014 DEL PLIEGO 011 MINSA - TODA FUENTE</t>
  </si>
  <si>
    <t>EJECUCION DE LOS PROGRAMAS PRESUPUESTALES AL MES DE ENERO DEL AÑO FISCAL 2014 DEL PLIEGO 011 MINSA - RECURSOS ORDINARIOS</t>
  </si>
  <si>
    <t>EJECUCION DE LOS PROGRAMAS PRESUPUESTALES AL MES DE ENERO DEL AÑO FISCAL 2014 DEL PLIEGO 011 MINSA - RECURSOS DIRECTAMENTE RECAUDADOS</t>
  </si>
  <si>
    <t>EJECUCION DE LOS PROGRAMAS PRESUPUESTALES AL MES DE ENERO DEL AÑO FISCAL 2014 DEL PLIEGO 011 MINSA - RECURSOS POR OPERACIONES OFICIALES DE CREDITO</t>
  </si>
  <si>
    <t>EJECUCION DE LOS PROGRAMAS PRESUPUESTALES AL MES DE ENERO DEL AÑO FISCAL 2014 DEL PLIEGO 011 MINSA - DONACIONES Y TRANSFERENCIAS</t>
  </si>
  <si>
    <t>DEVENGADO
AL 31.01.14</t>
  </si>
  <si>
    <t>Fuente:  Base de Datos MEF al cierre del mes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</si>
</sst>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3" fontId="2" fillId="0" borderId="1" xfId="2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3" fontId="2" fillId="0" borderId="1" xfId="2" applyNumberFormat="1" applyBorder="1" applyAlignment="1">
      <alignment horizontal="left" vertical="center" indent="4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4" fillId="0" borderId="6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showGridLines="0" tabSelected="1" topLeftCell="B2" zoomScaleNormal="100" workbookViewId="0">
      <selection activeCell="F26" sqref="F26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42578125" style="1" customWidth="1"/>
    <col min="6" max="16384" width="11.42578125" style="1"/>
  </cols>
  <sheetData>
    <row r="2" spans="2:6" ht="51.75" customHeight="1" x14ac:dyDescent="0.25">
      <c r="B2" s="44" t="s">
        <v>22</v>
      </c>
      <c r="C2" s="44"/>
      <c r="D2" s="44"/>
      <c r="E2" s="44"/>
      <c r="F2" s="44"/>
    </row>
    <row r="5" spans="2:6" ht="38.25" x14ac:dyDescent="0.25">
      <c r="B5" s="10" t="s">
        <v>20</v>
      </c>
      <c r="C5" s="11" t="s">
        <v>17</v>
      </c>
      <c r="D5" s="11" t="s">
        <v>18</v>
      </c>
      <c r="E5" s="14" t="s">
        <v>27</v>
      </c>
      <c r="F5" s="12" t="s">
        <v>21</v>
      </c>
    </row>
    <row r="6" spans="2:6" x14ac:dyDescent="0.25">
      <c r="B6" s="3" t="s">
        <v>0</v>
      </c>
      <c r="C6" s="4">
        <f>SUM(C7:C17)</f>
        <v>1990302140</v>
      </c>
      <c r="D6" s="4">
        <f t="shared" ref="D6:E6" si="0">SUM(D7:D17)</f>
        <v>1990524283</v>
      </c>
      <c r="E6" s="4">
        <f t="shared" si="0"/>
        <v>146890187.95999989</v>
      </c>
      <c r="F6" s="7">
        <f>E6/D6</f>
        <v>7.3794722935314166E-2</v>
      </c>
    </row>
    <row r="7" spans="2:6" x14ac:dyDescent="0.25">
      <c r="B7" s="23" t="s">
        <v>1</v>
      </c>
      <c r="C7" s="24">
        <v>65159868</v>
      </c>
      <c r="D7" s="24">
        <v>65596277</v>
      </c>
      <c r="E7" s="24">
        <v>9595807.0900000073</v>
      </c>
      <c r="F7" s="25">
        <f t="shared" ref="F7:F53" si="1">E7/D7</f>
        <v>0.14628584927159827</v>
      </c>
    </row>
    <row r="8" spans="2:6" x14ac:dyDescent="0.25">
      <c r="B8" s="26" t="s">
        <v>2</v>
      </c>
      <c r="C8" s="27">
        <v>101678189</v>
      </c>
      <c r="D8" s="27">
        <v>101830139</v>
      </c>
      <c r="E8" s="27">
        <v>13420262.4</v>
      </c>
      <c r="F8" s="28">
        <f t="shared" si="1"/>
        <v>0.13179067152211194</v>
      </c>
    </row>
    <row r="9" spans="2:6" x14ac:dyDescent="0.25">
      <c r="B9" s="26" t="s">
        <v>3</v>
      </c>
      <c r="C9" s="27">
        <v>48957780</v>
      </c>
      <c r="D9" s="27">
        <v>49192297</v>
      </c>
      <c r="E9" s="27">
        <v>6046120.0700000012</v>
      </c>
      <c r="F9" s="28">
        <f t="shared" si="1"/>
        <v>0.12290786238341343</v>
      </c>
    </row>
    <row r="10" spans="2:6" x14ac:dyDescent="0.25">
      <c r="B10" s="26" t="s">
        <v>4</v>
      </c>
      <c r="C10" s="27">
        <v>14316813</v>
      </c>
      <c r="D10" s="27">
        <v>15089784</v>
      </c>
      <c r="E10" s="27">
        <v>1814715.6799999997</v>
      </c>
      <c r="F10" s="28">
        <f t="shared" si="1"/>
        <v>0.1202612098357405</v>
      </c>
    </row>
    <row r="11" spans="2:6" x14ac:dyDescent="0.25">
      <c r="B11" s="26" t="s">
        <v>5</v>
      </c>
      <c r="C11" s="27">
        <v>41966743</v>
      </c>
      <c r="D11" s="27">
        <v>42686246</v>
      </c>
      <c r="E11" s="27">
        <v>5012494.5599999996</v>
      </c>
      <c r="F11" s="28">
        <f t="shared" si="1"/>
        <v>0.11742645535051266</v>
      </c>
    </row>
    <row r="12" spans="2:6" x14ac:dyDescent="0.25">
      <c r="B12" s="26" t="s">
        <v>6</v>
      </c>
      <c r="C12" s="27">
        <v>13147707</v>
      </c>
      <c r="D12" s="27">
        <v>13387637</v>
      </c>
      <c r="E12" s="27">
        <v>1542343.5899999999</v>
      </c>
      <c r="F12" s="28">
        <f t="shared" si="1"/>
        <v>0.11520655885725015</v>
      </c>
    </row>
    <row r="13" spans="2:6" x14ac:dyDescent="0.25">
      <c r="B13" s="26" t="s">
        <v>7</v>
      </c>
      <c r="C13" s="27">
        <v>7259650</v>
      </c>
      <c r="D13" s="27">
        <v>7333482</v>
      </c>
      <c r="E13" s="27">
        <v>955486.69</v>
      </c>
      <c r="F13" s="28">
        <f t="shared" si="1"/>
        <v>0.1302909981915821</v>
      </c>
    </row>
    <row r="14" spans="2:6" x14ac:dyDescent="0.25">
      <c r="B14" s="26" t="s">
        <v>8</v>
      </c>
      <c r="C14" s="27">
        <v>11616116</v>
      </c>
      <c r="D14" s="27">
        <v>11671792</v>
      </c>
      <c r="E14" s="27">
        <v>1048570.6899999997</v>
      </c>
      <c r="F14" s="28">
        <f t="shared" si="1"/>
        <v>8.9838020588440898E-2</v>
      </c>
    </row>
    <row r="15" spans="2:6" x14ac:dyDescent="0.25">
      <c r="B15" s="26" t="s">
        <v>9</v>
      </c>
      <c r="C15" s="27">
        <v>22875642</v>
      </c>
      <c r="D15" s="27">
        <v>22880444</v>
      </c>
      <c r="E15" s="27">
        <v>2094018.2400000012</v>
      </c>
      <c r="F15" s="28">
        <f t="shared" si="1"/>
        <v>9.1520000223771936E-2</v>
      </c>
    </row>
    <row r="16" spans="2:6" x14ac:dyDescent="0.25">
      <c r="B16" s="26" t="s">
        <v>10</v>
      </c>
      <c r="C16" s="27">
        <v>1165767830</v>
      </c>
      <c r="D16" s="27">
        <v>1164422936</v>
      </c>
      <c r="E16" s="27">
        <v>46529277.669999979</v>
      </c>
      <c r="F16" s="28">
        <f t="shared" si="1"/>
        <v>3.9959087228079108E-2</v>
      </c>
    </row>
    <row r="17" spans="2:6" x14ac:dyDescent="0.25">
      <c r="B17" s="29" t="s">
        <v>11</v>
      </c>
      <c r="C17" s="30">
        <v>497555802</v>
      </c>
      <c r="D17" s="30">
        <v>496433249</v>
      </c>
      <c r="E17" s="30">
        <v>58831091.279999897</v>
      </c>
      <c r="F17" s="31">
        <f t="shared" si="1"/>
        <v>0.11850755645095781</v>
      </c>
    </row>
    <row r="18" spans="2:6" x14ac:dyDescent="0.25">
      <c r="B18" s="3" t="s">
        <v>12</v>
      </c>
      <c r="C18" s="4">
        <f>SUM(C19:C24)</f>
        <v>175722000</v>
      </c>
      <c r="D18" s="4">
        <f t="shared" ref="D18:E18" si="2">SUM(D19:D24)</f>
        <v>177082178</v>
      </c>
      <c r="E18" s="4">
        <f t="shared" si="2"/>
        <v>18909216.460000008</v>
      </c>
      <c r="F18" s="7">
        <f t="shared" si="1"/>
        <v>0.10678215432837068</v>
      </c>
    </row>
    <row r="19" spans="2:6" x14ac:dyDescent="0.25">
      <c r="B19" s="23" t="s">
        <v>1</v>
      </c>
      <c r="C19" s="24">
        <v>3000</v>
      </c>
      <c r="D19" s="24">
        <v>3000</v>
      </c>
      <c r="E19" s="24">
        <v>3000</v>
      </c>
      <c r="F19" s="25">
        <f t="shared" si="1"/>
        <v>1</v>
      </c>
    </row>
    <row r="20" spans="2:6" x14ac:dyDescent="0.25">
      <c r="B20" s="26" t="s">
        <v>2</v>
      </c>
      <c r="C20" s="27">
        <v>9000</v>
      </c>
      <c r="D20" s="27">
        <v>9000</v>
      </c>
      <c r="E20" s="27">
        <v>9000</v>
      </c>
      <c r="F20" s="28">
        <f t="shared" si="1"/>
        <v>1</v>
      </c>
    </row>
    <row r="21" spans="2:6" x14ac:dyDescent="0.25">
      <c r="B21" s="26" t="s">
        <v>3</v>
      </c>
      <c r="C21" s="27">
        <v>1500</v>
      </c>
      <c r="D21" s="27">
        <v>1500</v>
      </c>
      <c r="E21" s="27">
        <v>1500</v>
      </c>
      <c r="F21" s="28">
        <f t="shared" si="1"/>
        <v>1</v>
      </c>
    </row>
    <row r="22" spans="2:6" x14ac:dyDescent="0.25">
      <c r="B22" s="26" t="s">
        <v>5</v>
      </c>
      <c r="C22" s="27">
        <v>6000</v>
      </c>
      <c r="D22" s="27">
        <v>6000</v>
      </c>
      <c r="E22" s="27">
        <v>6000</v>
      </c>
      <c r="F22" s="28">
        <f t="shared" si="1"/>
        <v>1</v>
      </c>
    </row>
    <row r="23" spans="2:6" x14ac:dyDescent="0.25">
      <c r="B23" s="26" t="s">
        <v>10</v>
      </c>
      <c r="C23" s="27">
        <v>2717860</v>
      </c>
      <c r="D23" s="27">
        <v>2797369</v>
      </c>
      <c r="E23" s="27">
        <v>81419.009999999995</v>
      </c>
      <c r="F23" s="28">
        <f t="shared" si="1"/>
        <v>2.9105566694990898E-2</v>
      </c>
    </row>
    <row r="24" spans="2:6" x14ac:dyDescent="0.25">
      <c r="B24" s="26" t="s">
        <v>11</v>
      </c>
      <c r="C24" s="27">
        <v>172984640</v>
      </c>
      <c r="D24" s="27">
        <v>174265309</v>
      </c>
      <c r="E24" s="27">
        <v>18808297.450000007</v>
      </c>
      <c r="F24" s="28">
        <f t="shared" si="1"/>
        <v>0.10792909706429296</v>
      </c>
    </row>
    <row r="25" spans="2:6" x14ac:dyDescent="0.25">
      <c r="B25" s="3" t="s">
        <v>13</v>
      </c>
      <c r="C25" s="4">
        <f>SUM(C26:C36)</f>
        <v>1372398750</v>
      </c>
      <c r="D25" s="4">
        <f t="shared" ref="D25:E25" si="3">SUM(D26:D36)</f>
        <v>1348640649</v>
      </c>
      <c r="E25" s="4">
        <f t="shared" si="3"/>
        <v>45856230.739999995</v>
      </c>
      <c r="F25" s="7">
        <f t="shared" si="1"/>
        <v>3.4001815660829895E-2</v>
      </c>
    </row>
    <row r="26" spans="2:6" x14ac:dyDescent="0.25">
      <c r="B26" s="23" t="s">
        <v>1</v>
      </c>
      <c r="C26" s="24">
        <v>235757931</v>
      </c>
      <c r="D26" s="24">
        <v>223878289</v>
      </c>
      <c r="E26" s="24">
        <v>4601084.7500000009</v>
      </c>
      <c r="F26" s="25">
        <f t="shared" si="1"/>
        <v>2.0551723753793744E-2</v>
      </c>
    </row>
    <row r="27" spans="2:6" x14ac:dyDescent="0.25">
      <c r="B27" s="26" t="s">
        <v>2</v>
      </c>
      <c r="C27" s="27">
        <v>86428191</v>
      </c>
      <c r="D27" s="27">
        <v>86439162</v>
      </c>
      <c r="E27" s="27">
        <v>4258910.0900000026</v>
      </c>
      <c r="F27" s="28">
        <f t="shared" si="1"/>
        <v>4.9270608268969597E-2</v>
      </c>
    </row>
    <row r="28" spans="2:6" x14ac:dyDescent="0.25">
      <c r="B28" s="26" t="s">
        <v>3</v>
      </c>
      <c r="C28" s="27">
        <v>105448430</v>
      </c>
      <c r="D28" s="27">
        <v>105898456</v>
      </c>
      <c r="E28" s="27">
        <v>3205592.2599999993</v>
      </c>
      <c r="F28" s="28">
        <f t="shared" si="1"/>
        <v>3.0270434348920058E-2</v>
      </c>
    </row>
    <row r="29" spans="2:6" x14ac:dyDescent="0.25">
      <c r="B29" s="26" t="s">
        <v>4</v>
      </c>
      <c r="C29" s="27">
        <v>34701388</v>
      </c>
      <c r="D29" s="27">
        <v>34716292</v>
      </c>
      <c r="E29" s="27">
        <v>581659.33999999985</v>
      </c>
      <c r="F29" s="28">
        <f t="shared" si="1"/>
        <v>1.6754650525465101E-2</v>
      </c>
    </row>
    <row r="30" spans="2:6" x14ac:dyDescent="0.25">
      <c r="B30" s="26" t="s">
        <v>5</v>
      </c>
      <c r="C30" s="27">
        <v>38365942</v>
      </c>
      <c r="D30" s="27">
        <v>38423223</v>
      </c>
      <c r="E30" s="27">
        <v>1891553.22</v>
      </c>
      <c r="F30" s="28">
        <f t="shared" si="1"/>
        <v>4.9229426172812209E-2</v>
      </c>
    </row>
    <row r="31" spans="2:6" x14ac:dyDescent="0.25">
      <c r="B31" s="26" t="s">
        <v>6</v>
      </c>
      <c r="C31" s="27">
        <v>20965407</v>
      </c>
      <c r="D31" s="27">
        <v>21079407</v>
      </c>
      <c r="E31" s="27">
        <v>1060879.8099999998</v>
      </c>
      <c r="F31" s="28">
        <f t="shared" si="1"/>
        <v>5.0327782465607304E-2</v>
      </c>
    </row>
    <row r="32" spans="2:6" x14ac:dyDescent="0.25">
      <c r="B32" s="26" t="s">
        <v>7</v>
      </c>
      <c r="C32" s="27">
        <v>45341575</v>
      </c>
      <c r="D32" s="27">
        <v>45566285</v>
      </c>
      <c r="E32" s="27">
        <v>576907.74</v>
      </c>
      <c r="F32" s="28">
        <f t="shared" si="1"/>
        <v>1.26608465008723E-2</v>
      </c>
    </row>
    <row r="33" spans="2:6" x14ac:dyDescent="0.25">
      <c r="B33" s="26" t="s">
        <v>8</v>
      </c>
      <c r="C33" s="27">
        <v>6493146</v>
      </c>
      <c r="D33" s="27">
        <v>6493146</v>
      </c>
      <c r="E33" s="27">
        <v>427848.51999999996</v>
      </c>
      <c r="F33" s="28">
        <f t="shared" si="1"/>
        <v>6.5892330158601076E-2</v>
      </c>
    </row>
    <row r="34" spans="2:6" x14ac:dyDescent="0.25">
      <c r="B34" s="26" t="s">
        <v>9</v>
      </c>
      <c r="C34" s="27">
        <v>57866769</v>
      </c>
      <c r="D34" s="27">
        <v>58355689</v>
      </c>
      <c r="E34" s="27">
        <v>2819367.8900000039</v>
      </c>
      <c r="F34" s="28">
        <f t="shared" si="1"/>
        <v>4.8313505303656065E-2</v>
      </c>
    </row>
    <row r="35" spans="2:6" x14ac:dyDescent="0.25">
      <c r="B35" s="26" t="s">
        <v>10</v>
      </c>
      <c r="C35" s="27">
        <v>232342658</v>
      </c>
      <c r="D35" s="27">
        <v>224959991</v>
      </c>
      <c r="E35" s="27">
        <v>9606664.1999999993</v>
      </c>
      <c r="F35" s="28">
        <f t="shared" si="1"/>
        <v>4.2703878842171535E-2</v>
      </c>
    </row>
    <row r="36" spans="2:6" x14ac:dyDescent="0.25">
      <c r="B36" s="29" t="s">
        <v>11</v>
      </c>
      <c r="C36" s="30">
        <v>508687313</v>
      </c>
      <c r="D36" s="30">
        <v>502830709</v>
      </c>
      <c r="E36" s="30">
        <v>16825762.919999991</v>
      </c>
      <c r="F36" s="31">
        <f t="shared" si="1"/>
        <v>3.3462083000980733E-2</v>
      </c>
    </row>
    <row r="37" spans="2:6" x14ac:dyDescent="0.25">
      <c r="B37" s="3" t="s">
        <v>14</v>
      </c>
      <c r="C37" s="4">
        <f>+C38</f>
        <v>0</v>
      </c>
      <c r="D37" s="4">
        <f t="shared" ref="D37:E37" si="4">+D38</f>
        <v>2500000</v>
      </c>
      <c r="E37" s="4">
        <f t="shared" si="4"/>
        <v>0</v>
      </c>
      <c r="F37" s="7">
        <f t="shared" si="1"/>
        <v>0</v>
      </c>
    </row>
    <row r="38" spans="2:6" x14ac:dyDescent="0.25">
      <c r="B38" s="32" t="s">
        <v>10</v>
      </c>
      <c r="C38" s="2">
        <v>0</v>
      </c>
      <c r="D38" s="2">
        <v>2500000</v>
      </c>
      <c r="E38" s="2">
        <v>0</v>
      </c>
      <c r="F38" s="8">
        <f t="shared" si="1"/>
        <v>0</v>
      </c>
    </row>
    <row r="39" spans="2:6" x14ac:dyDescent="0.25">
      <c r="B39" s="3" t="s">
        <v>15</v>
      </c>
      <c r="C39" s="4">
        <f>+SUM(C40:C43)</f>
        <v>15340634</v>
      </c>
      <c r="D39" s="4">
        <f t="shared" ref="D39:E39" si="5">+SUM(D40:D43)</f>
        <v>30924956</v>
      </c>
      <c r="E39" s="4">
        <f t="shared" si="5"/>
        <v>3069477.51</v>
      </c>
      <c r="F39" s="7">
        <f t="shared" si="1"/>
        <v>9.9255679135000219E-2</v>
      </c>
    </row>
    <row r="40" spans="2:6" x14ac:dyDescent="0.25">
      <c r="B40" s="23" t="s">
        <v>1</v>
      </c>
      <c r="C40" s="24">
        <v>795100</v>
      </c>
      <c r="D40" s="24">
        <v>12858785</v>
      </c>
      <c r="E40" s="24">
        <v>239291</v>
      </c>
      <c r="F40" s="25">
        <f t="shared" si="1"/>
        <v>1.8609145420815418E-2</v>
      </c>
    </row>
    <row r="41" spans="2:6" x14ac:dyDescent="0.25">
      <c r="B41" s="26" t="s">
        <v>2</v>
      </c>
      <c r="C41" s="27">
        <v>0</v>
      </c>
      <c r="D41" s="27">
        <v>186611</v>
      </c>
      <c r="E41" s="27">
        <v>0</v>
      </c>
      <c r="F41" s="28">
        <f t="shared" si="1"/>
        <v>0</v>
      </c>
    </row>
    <row r="42" spans="2:6" x14ac:dyDescent="0.25">
      <c r="B42" s="26" t="s">
        <v>10</v>
      </c>
      <c r="C42" s="27">
        <v>4619320</v>
      </c>
      <c r="D42" s="27">
        <v>6939565</v>
      </c>
      <c r="E42" s="27">
        <v>3986.3</v>
      </c>
      <c r="F42" s="28">
        <f t="shared" si="1"/>
        <v>5.7443081807000878E-4</v>
      </c>
    </row>
    <row r="43" spans="2:6" x14ac:dyDescent="0.25">
      <c r="B43" s="26" t="s">
        <v>11</v>
      </c>
      <c r="C43" s="27">
        <v>9926214</v>
      </c>
      <c r="D43" s="27">
        <v>10939995</v>
      </c>
      <c r="E43" s="27">
        <v>2826200.21</v>
      </c>
      <c r="F43" s="28">
        <f t="shared" si="1"/>
        <v>0.2583365175212603</v>
      </c>
    </row>
    <row r="44" spans="2:6" x14ac:dyDescent="0.25">
      <c r="B44" s="3" t="s">
        <v>16</v>
      </c>
      <c r="C44" s="4">
        <f>SUM(C45:C52)</f>
        <v>1018185075</v>
      </c>
      <c r="D44" s="4">
        <f t="shared" ref="D44:E44" si="6">SUM(D45:D52)</f>
        <v>1023815533</v>
      </c>
      <c r="E44" s="4">
        <f t="shared" si="6"/>
        <v>4939864.8500000006</v>
      </c>
      <c r="F44" s="7">
        <f t="shared" si="1"/>
        <v>4.8249559522945823E-3</v>
      </c>
    </row>
    <row r="45" spans="2:6" x14ac:dyDescent="0.25">
      <c r="B45" s="23" t="s">
        <v>1</v>
      </c>
      <c r="C45" s="24">
        <v>34781082</v>
      </c>
      <c r="D45" s="24">
        <v>34781082</v>
      </c>
      <c r="E45" s="24">
        <v>45540</v>
      </c>
      <c r="F45" s="25">
        <f t="shared" si="1"/>
        <v>1.309332469875434E-3</v>
      </c>
    </row>
    <row r="46" spans="2:6" x14ac:dyDescent="0.25">
      <c r="B46" s="26" t="s">
        <v>2</v>
      </c>
      <c r="C46" s="27">
        <v>176349318</v>
      </c>
      <c r="D46" s="27">
        <v>170739150</v>
      </c>
      <c r="E46" s="27">
        <v>4894324.8500000006</v>
      </c>
      <c r="F46" s="28">
        <f t="shared" si="1"/>
        <v>2.8665510224222156E-2</v>
      </c>
    </row>
    <row r="47" spans="2:6" x14ac:dyDescent="0.25">
      <c r="B47" s="26" t="s">
        <v>3</v>
      </c>
      <c r="C47" s="27">
        <v>20000000</v>
      </c>
      <c r="D47" s="27">
        <v>20000000</v>
      </c>
      <c r="E47" s="27">
        <v>0</v>
      </c>
      <c r="F47" s="28">
        <f t="shared" si="1"/>
        <v>0</v>
      </c>
    </row>
    <row r="48" spans="2:6" x14ac:dyDescent="0.25">
      <c r="B48" s="26" t="s">
        <v>4</v>
      </c>
      <c r="C48" s="27">
        <v>20000000</v>
      </c>
      <c r="D48" s="27">
        <v>20000000</v>
      </c>
      <c r="E48" s="27">
        <v>0</v>
      </c>
      <c r="F48" s="28">
        <f t="shared" si="1"/>
        <v>0</v>
      </c>
    </row>
    <row r="49" spans="2:6" x14ac:dyDescent="0.25">
      <c r="B49" s="26" t="s">
        <v>5</v>
      </c>
      <c r="C49" s="27">
        <v>10089994</v>
      </c>
      <c r="D49" s="27">
        <v>10089994</v>
      </c>
      <c r="E49" s="27">
        <v>0</v>
      </c>
      <c r="F49" s="28">
        <f t="shared" si="1"/>
        <v>0</v>
      </c>
    </row>
    <row r="50" spans="2:6" x14ac:dyDescent="0.25">
      <c r="B50" s="26" t="s">
        <v>7</v>
      </c>
      <c r="C50" s="27">
        <v>0</v>
      </c>
      <c r="D50" s="27">
        <v>5650018</v>
      </c>
      <c r="E50" s="27">
        <v>0</v>
      </c>
      <c r="F50" s="28">
        <f t="shared" si="1"/>
        <v>0</v>
      </c>
    </row>
    <row r="51" spans="2:6" x14ac:dyDescent="0.25">
      <c r="B51" s="26" t="s">
        <v>10</v>
      </c>
      <c r="C51" s="27">
        <v>3667150</v>
      </c>
      <c r="D51" s="27">
        <v>9152108</v>
      </c>
      <c r="E51" s="27">
        <v>0</v>
      </c>
      <c r="F51" s="28">
        <f t="shared" si="1"/>
        <v>0</v>
      </c>
    </row>
    <row r="52" spans="2:6" x14ac:dyDescent="0.25">
      <c r="B52" s="26" t="s">
        <v>11</v>
      </c>
      <c r="C52" s="27">
        <v>753297531</v>
      </c>
      <c r="D52" s="27">
        <v>753403181</v>
      </c>
      <c r="E52" s="27">
        <v>0</v>
      </c>
      <c r="F52" s="28">
        <f t="shared" si="1"/>
        <v>0</v>
      </c>
    </row>
    <row r="53" spans="2:6" x14ac:dyDescent="0.25">
      <c r="B53" s="5" t="s">
        <v>19</v>
      </c>
      <c r="C53" s="6">
        <f>+C44+C39+C37+C25+C18+C6</f>
        <v>4571948599</v>
      </c>
      <c r="D53" s="6">
        <f t="shared" ref="D53:E53" si="7">+D44+D39+D37+D25+D18+D6</f>
        <v>4573487599</v>
      </c>
      <c r="E53" s="6">
        <f t="shared" si="7"/>
        <v>219664977.51999989</v>
      </c>
      <c r="F53" s="9">
        <f t="shared" si="1"/>
        <v>4.8030080494375883E-2</v>
      </c>
    </row>
    <row r="54" spans="2:6" x14ac:dyDescent="0.25">
      <c r="B54" s="1" t="s">
        <v>28</v>
      </c>
      <c r="C54" s="43"/>
      <c r="D54" s="43"/>
      <c r="E54" s="43"/>
    </row>
    <row r="55" spans="2:6" x14ac:dyDescent="0.25">
      <c r="C55" s="43"/>
      <c r="D55" s="43"/>
      <c r="E55" s="43"/>
      <c r="F55" s="43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showGridLines="0" tabSelected="1" zoomScaleNormal="100" workbookViewId="0">
      <selection activeCell="F26" sqref="F26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9.28515625" style="1" bestFit="1" customWidth="1"/>
    <col min="6" max="16384" width="11.42578125" style="1"/>
  </cols>
  <sheetData>
    <row r="2" spans="2:6" ht="43.5" customHeight="1" x14ac:dyDescent="0.25">
      <c r="B2" s="44" t="s">
        <v>23</v>
      </c>
      <c r="C2" s="44"/>
      <c r="D2" s="44"/>
      <c r="E2" s="44"/>
      <c r="F2" s="44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27</v>
      </c>
      <c r="F5" s="14" t="s">
        <v>21</v>
      </c>
    </row>
    <row r="6" spans="2:6" x14ac:dyDescent="0.25">
      <c r="B6" s="3" t="s">
        <v>0</v>
      </c>
      <c r="C6" s="4">
        <f>SUM(C7:C17)</f>
        <v>1967689000</v>
      </c>
      <c r="D6" s="4">
        <f t="shared" ref="D6:E6" si="0">SUM(D7:D17)</f>
        <v>1967911143</v>
      </c>
      <c r="E6" s="4">
        <f t="shared" si="0"/>
        <v>146888582.95999989</v>
      </c>
      <c r="F6" s="7">
        <f t="shared" ref="F6:F33" si="1">E6/D6</f>
        <v>7.4641877750676419E-2</v>
      </c>
    </row>
    <row r="7" spans="2:6" x14ac:dyDescent="0.25">
      <c r="B7" s="15" t="s">
        <v>1</v>
      </c>
      <c r="C7" s="16">
        <v>64499437</v>
      </c>
      <c r="D7" s="16">
        <v>64935846</v>
      </c>
      <c r="E7" s="16">
        <v>9595807.0900000036</v>
      </c>
      <c r="F7" s="33">
        <f t="shared" si="1"/>
        <v>0.14777365170540788</v>
      </c>
    </row>
    <row r="8" spans="2:6" x14ac:dyDescent="0.25">
      <c r="B8" s="17" t="s">
        <v>2</v>
      </c>
      <c r="C8" s="18">
        <v>99906220</v>
      </c>
      <c r="D8" s="18">
        <v>100058170</v>
      </c>
      <c r="E8" s="18">
        <v>13420262.4</v>
      </c>
      <c r="F8" s="34">
        <f t="shared" si="1"/>
        <v>0.13412460371801724</v>
      </c>
    </row>
    <row r="9" spans="2:6" x14ac:dyDescent="0.25">
      <c r="B9" s="17" t="s">
        <v>3</v>
      </c>
      <c r="C9" s="18">
        <v>48518036</v>
      </c>
      <c r="D9" s="18">
        <v>48752553</v>
      </c>
      <c r="E9" s="18">
        <v>6046120.0700000012</v>
      </c>
      <c r="F9" s="34">
        <f t="shared" si="1"/>
        <v>0.12401648114715144</v>
      </c>
    </row>
    <row r="10" spans="2:6" x14ac:dyDescent="0.25">
      <c r="B10" s="17" t="s">
        <v>4</v>
      </c>
      <c r="C10" s="18">
        <v>14237838</v>
      </c>
      <c r="D10" s="18">
        <v>15010809</v>
      </c>
      <c r="E10" s="18">
        <v>1814715.679999999</v>
      </c>
      <c r="F10" s="34">
        <f t="shared" si="1"/>
        <v>0.12089392916797483</v>
      </c>
    </row>
    <row r="11" spans="2:6" x14ac:dyDescent="0.25">
      <c r="B11" s="17" t="s">
        <v>5</v>
      </c>
      <c r="C11" s="18">
        <v>41474685</v>
      </c>
      <c r="D11" s="18">
        <v>42194188</v>
      </c>
      <c r="E11" s="18">
        <v>5012494.5600000005</v>
      </c>
      <c r="F11" s="34">
        <f t="shared" si="1"/>
        <v>0.11879585311607373</v>
      </c>
    </row>
    <row r="12" spans="2:6" x14ac:dyDescent="0.25">
      <c r="B12" s="17" t="s">
        <v>6</v>
      </c>
      <c r="C12" s="18">
        <v>13070147</v>
      </c>
      <c r="D12" s="18">
        <v>13310077</v>
      </c>
      <c r="E12" s="18">
        <v>1542343.5899999987</v>
      </c>
      <c r="F12" s="34">
        <f t="shared" si="1"/>
        <v>0.11587788635632977</v>
      </c>
    </row>
    <row r="13" spans="2:6" x14ac:dyDescent="0.25">
      <c r="B13" s="17" t="s">
        <v>7</v>
      </c>
      <c r="C13" s="18">
        <v>7176917</v>
      </c>
      <c r="D13" s="18">
        <v>7250749</v>
      </c>
      <c r="E13" s="18">
        <v>955486.68999999983</v>
      </c>
      <c r="F13" s="34">
        <f t="shared" si="1"/>
        <v>0.13177765359137378</v>
      </c>
    </row>
    <row r="14" spans="2:6" x14ac:dyDescent="0.25">
      <c r="B14" s="17" t="s">
        <v>8</v>
      </c>
      <c r="C14" s="18">
        <v>10189401</v>
      </c>
      <c r="D14" s="18">
        <v>10245077</v>
      </c>
      <c r="E14" s="18">
        <v>1046965.6899999997</v>
      </c>
      <c r="F14" s="34">
        <f t="shared" si="1"/>
        <v>0.10219207625281876</v>
      </c>
    </row>
    <row r="15" spans="2:6" x14ac:dyDescent="0.25">
      <c r="B15" s="17" t="s">
        <v>9</v>
      </c>
      <c r="C15" s="18">
        <v>22612506</v>
      </c>
      <c r="D15" s="18">
        <v>22617308</v>
      </c>
      <c r="E15" s="18">
        <v>2094018.2400000012</v>
      </c>
      <c r="F15" s="34">
        <f t="shared" si="1"/>
        <v>9.25847691511298E-2</v>
      </c>
    </row>
    <row r="16" spans="2:6" x14ac:dyDescent="0.25">
      <c r="B16" s="17" t="s">
        <v>10</v>
      </c>
      <c r="C16" s="18">
        <v>1164272996</v>
      </c>
      <c r="D16" s="18">
        <v>1162928102</v>
      </c>
      <c r="E16" s="18">
        <v>46529277.669999979</v>
      </c>
      <c r="F16" s="34">
        <f t="shared" si="1"/>
        <v>4.0010450852446575E-2</v>
      </c>
    </row>
    <row r="17" spans="2:6" x14ac:dyDescent="0.25">
      <c r="B17" s="19" t="s">
        <v>11</v>
      </c>
      <c r="C17" s="20">
        <v>481730817</v>
      </c>
      <c r="D17" s="20">
        <v>480608264</v>
      </c>
      <c r="E17" s="20">
        <v>58831091.279999904</v>
      </c>
      <c r="F17" s="35">
        <f t="shared" si="1"/>
        <v>0.12240965394635808</v>
      </c>
    </row>
    <row r="18" spans="2:6" x14ac:dyDescent="0.25">
      <c r="B18" s="3" t="s">
        <v>12</v>
      </c>
      <c r="C18" s="4">
        <f>SUM(C19:C24)</f>
        <v>175000000</v>
      </c>
      <c r="D18" s="4">
        <f t="shared" ref="D18:E18" si="2">SUM(D19:D24)</f>
        <v>176360178</v>
      </c>
      <c r="E18" s="4">
        <f t="shared" si="2"/>
        <v>18909216.460000005</v>
      </c>
      <c r="F18" s="7">
        <f t="shared" si="1"/>
        <v>0.10721930922523794</v>
      </c>
    </row>
    <row r="19" spans="2:6" x14ac:dyDescent="0.25">
      <c r="B19" s="15" t="s">
        <v>1</v>
      </c>
      <c r="C19" s="16">
        <v>3000</v>
      </c>
      <c r="D19" s="16">
        <v>3000</v>
      </c>
      <c r="E19" s="16">
        <v>3000</v>
      </c>
      <c r="F19" s="33">
        <f t="shared" si="1"/>
        <v>1</v>
      </c>
    </row>
    <row r="20" spans="2:6" x14ac:dyDescent="0.25">
      <c r="B20" s="17" t="s">
        <v>2</v>
      </c>
      <c r="C20" s="18">
        <v>9000</v>
      </c>
      <c r="D20" s="18">
        <v>9000</v>
      </c>
      <c r="E20" s="18">
        <v>9000</v>
      </c>
      <c r="F20" s="34">
        <f t="shared" si="1"/>
        <v>1</v>
      </c>
    </row>
    <row r="21" spans="2:6" x14ac:dyDescent="0.25">
      <c r="B21" s="17" t="s">
        <v>3</v>
      </c>
      <c r="C21" s="18">
        <v>1500</v>
      </c>
      <c r="D21" s="18">
        <v>1500</v>
      </c>
      <c r="E21" s="18">
        <v>1500</v>
      </c>
      <c r="F21" s="34">
        <f t="shared" si="1"/>
        <v>1</v>
      </c>
    </row>
    <row r="22" spans="2:6" x14ac:dyDescent="0.25">
      <c r="B22" s="17" t="s">
        <v>5</v>
      </c>
      <c r="C22" s="18">
        <v>6000</v>
      </c>
      <c r="D22" s="18">
        <v>6000</v>
      </c>
      <c r="E22" s="18">
        <v>6000</v>
      </c>
      <c r="F22" s="34">
        <f t="shared" si="1"/>
        <v>1</v>
      </c>
    </row>
    <row r="23" spans="2:6" x14ac:dyDescent="0.25">
      <c r="B23" s="17" t="s">
        <v>10</v>
      </c>
      <c r="C23" s="18">
        <v>2067860</v>
      </c>
      <c r="D23" s="18">
        <v>2147369</v>
      </c>
      <c r="E23" s="18">
        <v>81419.009999999995</v>
      </c>
      <c r="F23" s="34">
        <f t="shared" si="1"/>
        <v>3.7915705218804961E-2</v>
      </c>
    </row>
    <row r="24" spans="2:6" x14ac:dyDescent="0.25">
      <c r="B24" s="17" t="s">
        <v>11</v>
      </c>
      <c r="C24" s="18">
        <v>172912640</v>
      </c>
      <c r="D24" s="18">
        <v>174193309</v>
      </c>
      <c r="E24" s="18">
        <v>18808297.450000003</v>
      </c>
      <c r="F24" s="34">
        <f t="shared" si="1"/>
        <v>0.10797370781905292</v>
      </c>
    </row>
    <row r="25" spans="2:6" x14ac:dyDescent="0.25">
      <c r="B25" s="3" t="s">
        <v>13</v>
      </c>
      <c r="C25" s="4">
        <f>SUM(C26:C36)</f>
        <v>1048707000</v>
      </c>
      <c r="D25" s="4">
        <f t="shared" ref="D25:E25" si="3">SUM(D26:D36)</f>
        <v>1026300129</v>
      </c>
      <c r="E25" s="4">
        <f t="shared" si="3"/>
        <v>38781759.61999999</v>
      </c>
      <c r="F25" s="7">
        <f t="shared" si="1"/>
        <v>3.7787932130329091E-2</v>
      </c>
    </row>
    <row r="26" spans="2:6" x14ac:dyDescent="0.25">
      <c r="B26" s="15" t="s">
        <v>1</v>
      </c>
      <c r="C26" s="16">
        <v>230418401</v>
      </c>
      <c r="D26" s="16">
        <v>218518359</v>
      </c>
      <c r="E26" s="16">
        <v>4556702.7499999972</v>
      </c>
      <c r="F26" s="33">
        <f t="shared" si="1"/>
        <v>2.0852722722487574E-2</v>
      </c>
    </row>
    <row r="27" spans="2:6" x14ac:dyDescent="0.25">
      <c r="B27" s="17" t="s">
        <v>2</v>
      </c>
      <c r="C27" s="18">
        <v>78594189</v>
      </c>
      <c r="D27" s="18">
        <v>78594360</v>
      </c>
      <c r="E27" s="18">
        <v>3934907.0900000008</v>
      </c>
      <c r="F27" s="34">
        <f t="shared" si="1"/>
        <v>5.0066023694321081E-2</v>
      </c>
    </row>
    <row r="28" spans="2:6" x14ac:dyDescent="0.25">
      <c r="B28" s="17" t="s">
        <v>3</v>
      </c>
      <c r="C28" s="18">
        <v>103254986</v>
      </c>
      <c r="D28" s="18">
        <v>103690072</v>
      </c>
      <c r="E28" s="18">
        <v>3204343.26</v>
      </c>
      <c r="F28" s="34">
        <f t="shared" si="1"/>
        <v>3.0903086459424967E-2</v>
      </c>
    </row>
    <row r="29" spans="2:6" x14ac:dyDescent="0.25">
      <c r="B29" s="17" t="s">
        <v>4</v>
      </c>
      <c r="C29" s="18">
        <v>32336940</v>
      </c>
      <c r="D29" s="18">
        <v>32351844</v>
      </c>
      <c r="E29" s="18">
        <v>521059.34000000008</v>
      </c>
      <c r="F29" s="34">
        <f t="shared" si="1"/>
        <v>1.6106016708042983E-2</v>
      </c>
    </row>
    <row r="30" spans="2:6" x14ac:dyDescent="0.25">
      <c r="B30" s="17" t="s">
        <v>5</v>
      </c>
      <c r="C30" s="18">
        <v>35414618</v>
      </c>
      <c r="D30" s="18">
        <v>35462599</v>
      </c>
      <c r="E30" s="18">
        <v>1859239.2200000002</v>
      </c>
      <c r="F30" s="34">
        <f t="shared" si="1"/>
        <v>5.2428171437744885E-2</v>
      </c>
    </row>
    <row r="31" spans="2:6" x14ac:dyDescent="0.25">
      <c r="B31" s="17" t="s">
        <v>6</v>
      </c>
      <c r="C31" s="18">
        <v>19801828</v>
      </c>
      <c r="D31" s="18">
        <v>19915828</v>
      </c>
      <c r="E31" s="18">
        <v>1060879.8099999996</v>
      </c>
      <c r="F31" s="34">
        <f t="shared" si="1"/>
        <v>5.3268174941056914E-2</v>
      </c>
    </row>
    <row r="32" spans="2:6" x14ac:dyDescent="0.25">
      <c r="B32" s="17" t="s">
        <v>7</v>
      </c>
      <c r="C32" s="18">
        <v>44132665</v>
      </c>
      <c r="D32" s="18">
        <v>44342975</v>
      </c>
      <c r="E32" s="18">
        <v>564567.74</v>
      </c>
      <c r="F32" s="34">
        <f t="shared" si="1"/>
        <v>1.2731841740433519E-2</v>
      </c>
    </row>
    <row r="33" spans="2:6" x14ac:dyDescent="0.25">
      <c r="B33" s="17" t="s">
        <v>8</v>
      </c>
      <c r="C33" s="18">
        <v>6332304</v>
      </c>
      <c r="D33" s="18">
        <v>6332304</v>
      </c>
      <c r="E33" s="18">
        <v>423972.51999999996</v>
      </c>
      <c r="F33" s="34">
        <f t="shared" si="1"/>
        <v>6.695391124620674E-2</v>
      </c>
    </row>
    <row r="34" spans="2:6" x14ac:dyDescent="0.25">
      <c r="B34" s="17" t="s">
        <v>9</v>
      </c>
      <c r="C34" s="18">
        <v>57070489</v>
      </c>
      <c r="D34" s="18">
        <v>57537989</v>
      </c>
      <c r="E34" s="18">
        <v>2815487.8900000039</v>
      </c>
      <c r="F34" s="34">
        <f t="shared" ref="F34:F53" si="4">E34/D34</f>
        <v>4.8932678025990863E-2</v>
      </c>
    </row>
    <row r="35" spans="2:6" x14ac:dyDescent="0.25">
      <c r="B35" s="17" t="s">
        <v>10</v>
      </c>
      <c r="C35" s="18">
        <v>185100031</v>
      </c>
      <c r="D35" s="18">
        <v>177075098</v>
      </c>
      <c r="E35" s="18">
        <v>8509492.7599999979</v>
      </c>
      <c r="F35" s="34">
        <f t="shared" si="4"/>
        <v>4.8055841030792475E-2</v>
      </c>
    </row>
    <row r="36" spans="2:6" x14ac:dyDescent="0.25">
      <c r="B36" s="19" t="s">
        <v>11</v>
      </c>
      <c r="C36" s="20">
        <v>256250549</v>
      </c>
      <c r="D36" s="20">
        <v>252478701</v>
      </c>
      <c r="E36" s="20">
        <v>11331107.239999991</v>
      </c>
      <c r="F36" s="35">
        <f t="shared" si="4"/>
        <v>4.4879457930987972E-2</v>
      </c>
    </row>
    <row r="37" spans="2:6" x14ac:dyDescent="0.25">
      <c r="B37" s="3" t="s">
        <v>14</v>
      </c>
      <c r="C37" s="4">
        <f>+C38</f>
        <v>0</v>
      </c>
      <c r="D37" s="4">
        <f t="shared" ref="D37:E37" si="5">+D38</f>
        <v>2500000</v>
      </c>
      <c r="E37" s="4">
        <f t="shared" si="5"/>
        <v>0</v>
      </c>
      <c r="F37" s="7">
        <f t="shared" si="4"/>
        <v>0</v>
      </c>
    </row>
    <row r="38" spans="2:6" x14ac:dyDescent="0.25">
      <c r="B38" s="21" t="s">
        <v>10</v>
      </c>
      <c r="C38" s="22">
        <v>0</v>
      </c>
      <c r="D38" s="22">
        <v>2500000</v>
      </c>
      <c r="E38" s="22">
        <v>0</v>
      </c>
      <c r="F38" s="36">
        <f t="shared" si="4"/>
        <v>0</v>
      </c>
    </row>
    <row r="39" spans="2:6" x14ac:dyDescent="0.25">
      <c r="B39" s="3" t="s">
        <v>15</v>
      </c>
      <c r="C39" s="4">
        <f>+SUM(C40:C43)</f>
        <v>11307000</v>
      </c>
      <c r="D39" s="4">
        <f t="shared" ref="D39:E39" si="6">+SUM(D40:D43)</f>
        <v>25808230</v>
      </c>
      <c r="E39" s="4">
        <f t="shared" si="6"/>
        <v>3069477.51</v>
      </c>
      <c r="F39" s="7">
        <f t="shared" si="4"/>
        <v>0.11893405746926464</v>
      </c>
    </row>
    <row r="40" spans="2:6" x14ac:dyDescent="0.25">
      <c r="B40" s="15" t="s">
        <v>1</v>
      </c>
      <c r="C40" s="16">
        <v>795100</v>
      </c>
      <c r="D40" s="16">
        <v>12858785</v>
      </c>
      <c r="E40" s="16">
        <v>239291</v>
      </c>
      <c r="F40" s="33">
        <f t="shared" si="4"/>
        <v>1.8609145420815418E-2</v>
      </c>
    </row>
    <row r="41" spans="2:6" x14ac:dyDescent="0.25">
      <c r="B41" s="17" t="s">
        <v>2</v>
      </c>
      <c r="C41" s="18">
        <v>0</v>
      </c>
      <c r="D41" s="18">
        <v>186611</v>
      </c>
      <c r="E41" s="18">
        <v>0</v>
      </c>
      <c r="F41" s="34">
        <f t="shared" si="4"/>
        <v>0</v>
      </c>
    </row>
    <row r="42" spans="2:6" x14ac:dyDescent="0.25">
      <c r="B42" s="17" t="s">
        <v>10</v>
      </c>
      <c r="C42" s="18">
        <v>825686</v>
      </c>
      <c r="D42" s="18">
        <v>2062839</v>
      </c>
      <c r="E42" s="18">
        <v>3986.3</v>
      </c>
      <c r="F42" s="34">
        <f t="shared" si="4"/>
        <v>1.9324338932897819E-3</v>
      </c>
    </row>
    <row r="43" spans="2:6" x14ac:dyDescent="0.25">
      <c r="B43" s="17" t="s">
        <v>11</v>
      </c>
      <c r="C43" s="18">
        <v>9686214</v>
      </c>
      <c r="D43" s="18">
        <v>10699995</v>
      </c>
      <c r="E43" s="18">
        <v>2826200.21</v>
      </c>
      <c r="F43" s="34">
        <f t="shared" si="4"/>
        <v>0.26413098417335706</v>
      </c>
    </row>
    <row r="44" spans="2:6" x14ac:dyDescent="0.25">
      <c r="B44" s="3" t="s">
        <v>16</v>
      </c>
      <c r="C44" s="4">
        <f>+SUM(C45:C52)</f>
        <v>993911712</v>
      </c>
      <c r="D44" s="4">
        <f t="shared" ref="D44:E44" si="7">+SUM(D45:D52)</f>
        <v>999274032</v>
      </c>
      <c r="E44" s="4">
        <f t="shared" si="7"/>
        <v>4249646.9599999981</v>
      </c>
      <c r="F44" s="7">
        <f t="shared" si="4"/>
        <v>4.252734309020849E-3</v>
      </c>
    </row>
    <row r="45" spans="2:6" x14ac:dyDescent="0.25">
      <c r="B45" s="15" t="s">
        <v>1</v>
      </c>
      <c r="C45" s="16">
        <v>32390291</v>
      </c>
      <c r="D45" s="16">
        <v>32390291</v>
      </c>
      <c r="E45" s="16">
        <v>23540</v>
      </c>
      <c r="F45" s="33">
        <f t="shared" si="4"/>
        <v>7.2676099143413066E-4</v>
      </c>
    </row>
    <row r="46" spans="2:6" x14ac:dyDescent="0.25">
      <c r="B46" s="17" t="s">
        <v>2</v>
      </c>
      <c r="C46" s="18">
        <v>161046005</v>
      </c>
      <c r="D46" s="18">
        <v>155395987</v>
      </c>
      <c r="E46" s="18">
        <v>4226106.9599999981</v>
      </c>
      <c r="F46" s="34">
        <f t="shared" si="4"/>
        <v>2.7195727776419338E-2</v>
      </c>
    </row>
    <row r="47" spans="2:6" x14ac:dyDescent="0.25">
      <c r="B47" s="17" t="s">
        <v>3</v>
      </c>
      <c r="C47" s="18">
        <v>20000000</v>
      </c>
      <c r="D47" s="18">
        <v>20000000</v>
      </c>
      <c r="E47" s="18">
        <v>0</v>
      </c>
      <c r="F47" s="34">
        <f t="shared" si="4"/>
        <v>0</v>
      </c>
    </row>
    <row r="48" spans="2:6" x14ac:dyDescent="0.25">
      <c r="B48" s="17" t="s">
        <v>4</v>
      </c>
      <c r="C48" s="18">
        <v>20000000</v>
      </c>
      <c r="D48" s="18">
        <v>20000000</v>
      </c>
      <c r="E48" s="18">
        <v>0</v>
      </c>
      <c r="F48" s="34">
        <f t="shared" si="4"/>
        <v>0</v>
      </c>
    </row>
    <row r="49" spans="2:6" x14ac:dyDescent="0.25">
      <c r="B49" s="17" t="s">
        <v>5</v>
      </c>
      <c r="C49" s="18">
        <v>10000000</v>
      </c>
      <c r="D49" s="18">
        <v>10000000</v>
      </c>
      <c r="E49" s="18">
        <v>0</v>
      </c>
      <c r="F49" s="34">
        <f t="shared" si="4"/>
        <v>0</v>
      </c>
    </row>
    <row r="50" spans="2:6" x14ac:dyDescent="0.25">
      <c r="B50" s="17" t="s">
        <v>7</v>
      </c>
      <c r="C50" s="18">
        <v>0</v>
      </c>
      <c r="D50" s="18">
        <v>5650018</v>
      </c>
      <c r="E50" s="18">
        <v>0</v>
      </c>
      <c r="F50" s="34">
        <f t="shared" si="4"/>
        <v>0</v>
      </c>
    </row>
    <row r="51" spans="2:6" x14ac:dyDescent="0.25">
      <c r="B51" s="17" t="s">
        <v>10</v>
      </c>
      <c r="C51" s="18">
        <v>0</v>
      </c>
      <c r="D51" s="18">
        <v>5362320</v>
      </c>
      <c r="E51" s="18">
        <v>0</v>
      </c>
      <c r="F51" s="34">
        <f t="shared" si="4"/>
        <v>0</v>
      </c>
    </row>
    <row r="52" spans="2:6" x14ac:dyDescent="0.25">
      <c r="B52" s="17" t="s">
        <v>11</v>
      </c>
      <c r="C52" s="18">
        <v>750475416</v>
      </c>
      <c r="D52" s="18">
        <v>750475416</v>
      </c>
      <c r="E52" s="18">
        <v>0</v>
      </c>
      <c r="F52" s="34">
        <f t="shared" si="4"/>
        <v>0</v>
      </c>
    </row>
    <row r="53" spans="2:6" x14ac:dyDescent="0.25">
      <c r="B53" s="5" t="s">
        <v>19</v>
      </c>
      <c r="C53" s="6">
        <f>+C44+C39+C37+C25+C18+C6</f>
        <v>4196614712</v>
      </c>
      <c r="D53" s="6">
        <f t="shared" ref="D53:E53" si="8">+D44+D39+D37+D25+D18+D6</f>
        <v>4198153712</v>
      </c>
      <c r="E53" s="6">
        <f t="shared" si="8"/>
        <v>211898683.50999987</v>
      </c>
      <c r="F53" s="9">
        <f t="shared" si="4"/>
        <v>5.0474255600577181E-2</v>
      </c>
    </row>
    <row r="54" spans="2:6" x14ac:dyDescent="0.25">
      <c r="B54" s="1" t="s">
        <v>28</v>
      </c>
      <c r="C54" s="13"/>
      <c r="D54" s="13"/>
      <c r="E54" s="13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tabSelected="1" zoomScaleNormal="100" workbookViewId="0">
      <selection activeCell="F26" sqref="F26"/>
    </sheetView>
  </sheetViews>
  <sheetFormatPr baseColWidth="10" defaultRowHeight="15" x14ac:dyDescent="0.25"/>
  <cols>
    <col min="2" max="2" width="71.5703125" customWidth="1"/>
    <col min="5" max="5" width="12.7109375" customWidth="1"/>
  </cols>
  <sheetData>
    <row r="2" spans="2:6" ht="52.5" customHeight="1" x14ac:dyDescent="0.25">
      <c r="B2" s="44" t="s">
        <v>24</v>
      </c>
      <c r="C2" s="44"/>
      <c r="D2" s="44"/>
      <c r="E2" s="44"/>
      <c r="F2" s="44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27</v>
      </c>
      <c r="F5" s="14" t="s">
        <v>21</v>
      </c>
    </row>
    <row r="6" spans="2:6" x14ac:dyDescent="0.25">
      <c r="B6" s="3" t="s">
        <v>0</v>
      </c>
      <c r="C6" s="4">
        <f>SUM(C7:C17)</f>
        <v>22613140</v>
      </c>
      <c r="D6" s="4">
        <f t="shared" ref="D6:E6" si="0">SUM(D7:D17)</f>
        <v>22613140</v>
      </c>
      <c r="E6" s="4">
        <f t="shared" si="0"/>
        <v>1605</v>
      </c>
      <c r="F6" s="7">
        <f t="shared" ref="F6:F42" si="1">E6/D6</f>
        <v>7.0976432286714718E-5</v>
      </c>
    </row>
    <row r="7" spans="2:6" x14ac:dyDescent="0.25">
      <c r="B7" s="15" t="s">
        <v>1</v>
      </c>
      <c r="C7" s="16">
        <v>660431</v>
      </c>
      <c r="D7" s="16">
        <v>660431</v>
      </c>
      <c r="E7" s="16">
        <v>0</v>
      </c>
      <c r="F7" s="37">
        <f t="shared" si="1"/>
        <v>0</v>
      </c>
    </row>
    <row r="8" spans="2:6" x14ac:dyDescent="0.25">
      <c r="B8" s="17" t="s">
        <v>2</v>
      </c>
      <c r="C8" s="18">
        <v>1771969</v>
      </c>
      <c r="D8" s="18">
        <v>1771969</v>
      </c>
      <c r="E8" s="18">
        <v>0</v>
      </c>
      <c r="F8" s="38">
        <f t="shared" si="1"/>
        <v>0</v>
      </c>
    </row>
    <row r="9" spans="2:6" x14ac:dyDescent="0.25">
      <c r="B9" s="17" t="s">
        <v>3</v>
      </c>
      <c r="C9" s="18">
        <v>439744</v>
      </c>
      <c r="D9" s="18">
        <v>439744</v>
      </c>
      <c r="E9" s="18">
        <v>0</v>
      </c>
      <c r="F9" s="38">
        <f t="shared" si="1"/>
        <v>0</v>
      </c>
    </row>
    <row r="10" spans="2:6" x14ac:dyDescent="0.25">
      <c r="B10" s="17" t="s">
        <v>4</v>
      </c>
      <c r="C10" s="18">
        <v>78975</v>
      </c>
      <c r="D10" s="18">
        <v>78975</v>
      </c>
      <c r="E10" s="18">
        <v>0</v>
      </c>
      <c r="F10" s="38">
        <f t="shared" si="1"/>
        <v>0</v>
      </c>
    </row>
    <row r="11" spans="2:6" x14ac:dyDescent="0.25">
      <c r="B11" s="17" t="s">
        <v>5</v>
      </c>
      <c r="C11" s="18">
        <v>492058</v>
      </c>
      <c r="D11" s="18">
        <v>492058</v>
      </c>
      <c r="E11" s="18">
        <v>0</v>
      </c>
      <c r="F11" s="38">
        <f t="shared" si="1"/>
        <v>0</v>
      </c>
    </row>
    <row r="12" spans="2:6" x14ac:dyDescent="0.25">
      <c r="B12" s="17" t="s">
        <v>6</v>
      </c>
      <c r="C12" s="18">
        <v>77560</v>
      </c>
      <c r="D12" s="18">
        <v>77560</v>
      </c>
      <c r="E12" s="18">
        <v>0</v>
      </c>
      <c r="F12" s="38">
        <f t="shared" si="1"/>
        <v>0</v>
      </c>
    </row>
    <row r="13" spans="2:6" x14ac:dyDescent="0.25">
      <c r="B13" s="17" t="s">
        <v>7</v>
      </c>
      <c r="C13" s="18">
        <v>82733</v>
      </c>
      <c r="D13" s="18">
        <v>82733</v>
      </c>
      <c r="E13" s="18">
        <v>0</v>
      </c>
      <c r="F13" s="38">
        <f t="shared" si="1"/>
        <v>0</v>
      </c>
    </row>
    <row r="14" spans="2:6" x14ac:dyDescent="0.25">
      <c r="B14" s="17" t="s">
        <v>8</v>
      </c>
      <c r="C14" s="18">
        <v>1426715</v>
      </c>
      <c r="D14" s="18">
        <v>1426715</v>
      </c>
      <c r="E14" s="18">
        <v>1605</v>
      </c>
      <c r="F14" s="38">
        <f t="shared" si="1"/>
        <v>1.1249618879734214E-3</v>
      </c>
    </row>
    <row r="15" spans="2:6" x14ac:dyDescent="0.25">
      <c r="B15" s="17" t="s">
        <v>9</v>
      </c>
      <c r="C15" s="18">
        <v>263136</v>
      </c>
      <c r="D15" s="18">
        <v>263136</v>
      </c>
      <c r="E15" s="18">
        <v>0</v>
      </c>
      <c r="F15" s="38">
        <f t="shared" si="1"/>
        <v>0</v>
      </c>
    </row>
    <row r="16" spans="2:6" x14ac:dyDescent="0.25">
      <c r="B16" s="17" t="s">
        <v>10</v>
      </c>
      <c r="C16" s="18">
        <v>1494834</v>
      </c>
      <c r="D16" s="18">
        <v>1494834</v>
      </c>
      <c r="E16" s="18">
        <v>0</v>
      </c>
      <c r="F16" s="38">
        <f t="shared" si="1"/>
        <v>0</v>
      </c>
    </row>
    <row r="17" spans="2:6" x14ac:dyDescent="0.25">
      <c r="B17" s="19" t="s">
        <v>11</v>
      </c>
      <c r="C17" s="20">
        <v>15824985</v>
      </c>
      <c r="D17" s="20">
        <v>15824985</v>
      </c>
      <c r="E17" s="20">
        <v>0</v>
      </c>
      <c r="F17" s="39">
        <f t="shared" si="1"/>
        <v>0</v>
      </c>
    </row>
    <row r="18" spans="2:6" x14ac:dyDescent="0.25">
      <c r="B18" s="3" t="s">
        <v>12</v>
      </c>
      <c r="C18" s="4">
        <f>SUM(C19:C20)</f>
        <v>722000</v>
      </c>
      <c r="D18" s="4">
        <f t="shared" ref="D18:E18" si="2">SUM(D19:D20)</f>
        <v>722000</v>
      </c>
      <c r="E18" s="4">
        <f t="shared" si="2"/>
        <v>0</v>
      </c>
      <c r="F18" s="7">
        <f t="shared" si="1"/>
        <v>0</v>
      </c>
    </row>
    <row r="19" spans="2:6" x14ac:dyDescent="0.25">
      <c r="B19" s="15" t="s">
        <v>10</v>
      </c>
      <c r="C19" s="16">
        <v>650000</v>
      </c>
      <c r="D19" s="16">
        <v>650000</v>
      </c>
      <c r="E19" s="16">
        <v>0</v>
      </c>
      <c r="F19" s="37">
        <f t="shared" si="1"/>
        <v>0</v>
      </c>
    </row>
    <row r="20" spans="2:6" x14ac:dyDescent="0.25">
      <c r="B20" s="19" t="s">
        <v>11</v>
      </c>
      <c r="C20" s="20">
        <v>72000</v>
      </c>
      <c r="D20" s="20">
        <v>72000</v>
      </c>
      <c r="E20" s="20">
        <v>0</v>
      </c>
      <c r="F20" s="39">
        <f t="shared" si="1"/>
        <v>0</v>
      </c>
    </row>
    <row r="21" spans="2:6" x14ac:dyDescent="0.25">
      <c r="B21" s="3" t="s">
        <v>13</v>
      </c>
      <c r="C21" s="4">
        <f>+SUM(C22:C32)</f>
        <v>323691750</v>
      </c>
      <c r="D21" s="4">
        <f t="shared" ref="D21:E21" si="3">+SUM(D22:D32)</f>
        <v>322340520</v>
      </c>
      <c r="E21" s="4">
        <f t="shared" si="3"/>
        <v>7074471.1200000001</v>
      </c>
      <c r="F21" s="7">
        <f t="shared" si="1"/>
        <v>2.1947197702603446E-2</v>
      </c>
    </row>
    <row r="22" spans="2:6" x14ac:dyDescent="0.25">
      <c r="B22" s="15" t="s">
        <v>1</v>
      </c>
      <c r="C22" s="16">
        <v>5339530</v>
      </c>
      <c r="D22" s="16">
        <v>5359930</v>
      </c>
      <c r="E22" s="16">
        <v>44382</v>
      </c>
      <c r="F22" s="37">
        <f t="shared" si="1"/>
        <v>8.2803320192614462E-3</v>
      </c>
    </row>
    <row r="23" spans="2:6" x14ac:dyDescent="0.25">
      <c r="B23" s="17" t="s">
        <v>2</v>
      </c>
      <c r="C23" s="18">
        <v>7834002</v>
      </c>
      <c r="D23" s="18">
        <v>7844802</v>
      </c>
      <c r="E23" s="18">
        <v>324003</v>
      </c>
      <c r="F23" s="38">
        <f t="shared" si="1"/>
        <v>4.1301616025490512E-2</v>
      </c>
    </row>
    <row r="24" spans="2:6" x14ac:dyDescent="0.25">
      <c r="B24" s="17" t="s">
        <v>3</v>
      </c>
      <c r="C24" s="18">
        <v>2193444</v>
      </c>
      <c r="D24" s="18">
        <v>2208384</v>
      </c>
      <c r="E24" s="18">
        <v>1249</v>
      </c>
      <c r="F24" s="38">
        <f t="shared" si="1"/>
        <v>5.6557192951950386E-4</v>
      </c>
    </row>
    <row r="25" spans="2:6" x14ac:dyDescent="0.25">
      <c r="B25" s="17" t="s">
        <v>4</v>
      </c>
      <c r="C25" s="18">
        <v>2364448</v>
      </c>
      <c r="D25" s="18">
        <v>2364448</v>
      </c>
      <c r="E25" s="18">
        <v>60600</v>
      </c>
      <c r="F25" s="38">
        <f t="shared" si="1"/>
        <v>2.5629660707277131E-2</v>
      </c>
    </row>
    <row r="26" spans="2:6" x14ac:dyDescent="0.25">
      <c r="B26" s="17" t="s">
        <v>5</v>
      </c>
      <c r="C26" s="18">
        <v>2951324</v>
      </c>
      <c r="D26" s="18">
        <v>2960624</v>
      </c>
      <c r="E26" s="18">
        <v>32314</v>
      </c>
      <c r="F26" s="38">
        <f t="shared" si="1"/>
        <v>1.0914590978118126E-2</v>
      </c>
    </row>
    <row r="27" spans="2:6" x14ac:dyDescent="0.25">
      <c r="B27" s="17" t="s">
        <v>6</v>
      </c>
      <c r="C27" s="18">
        <v>1163579</v>
      </c>
      <c r="D27" s="18">
        <v>1163579</v>
      </c>
      <c r="E27" s="18">
        <v>0</v>
      </c>
      <c r="F27" s="38">
        <f t="shared" si="1"/>
        <v>0</v>
      </c>
    </row>
    <row r="28" spans="2:6" x14ac:dyDescent="0.25">
      <c r="B28" s="17" t="s">
        <v>7</v>
      </c>
      <c r="C28" s="18">
        <v>1208910</v>
      </c>
      <c r="D28" s="18">
        <v>1223310</v>
      </c>
      <c r="E28" s="18">
        <v>12340</v>
      </c>
      <c r="F28" s="38">
        <f t="shared" si="1"/>
        <v>1.0087385862945615E-2</v>
      </c>
    </row>
    <row r="29" spans="2:6" x14ac:dyDescent="0.25">
      <c r="B29" s="17" t="s">
        <v>8</v>
      </c>
      <c r="C29" s="18">
        <v>160842</v>
      </c>
      <c r="D29" s="18">
        <v>160842</v>
      </c>
      <c r="E29" s="18">
        <v>3876</v>
      </c>
      <c r="F29" s="38">
        <f t="shared" si="1"/>
        <v>2.4098183310329393E-2</v>
      </c>
    </row>
    <row r="30" spans="2:6" x14ac:dyDescent="0.25">
      <c r="B30" s="17" t="s">
        <v>9</v>
      </c>
      <c r="C30" s="18">
        <v>796280</v>
      </c>
      <c r="D30" s="18">
        <v>817700</v>
      </c>
      <c r="E30" s="18">
        <v>3880</v>
      </c>
      <c r="F30" s="38">
        <f t="shared" si="1"/>
        <v>4.7450165097223922E-3</v>
      </c>
    </row>
    <row r="31" spans="2:6" x14ac:dyDescent="0.25">
      <c r="B31" s="17" t="s">
        <v>10</v>
      </c>
      <c r="C31" s="18">
        <v>47242627</v>
      </c>
      <c r="D31" s="18">
        <v>47884893</v>
      </c>
      <c r="E31" s="18">
        <v>1097171.4400000002</v>
      </c>
      <c r="F31" s="38">
        <f t="shared" si="1"/>
        <v>2.2912684382525406E-2</v>
      </c>
    </row>
    <row r="32" spans="2:6" x14ac:dyDescent="0.25">
      <c r="B32" s="19" t="s">
        <v>11</v>
      </c>
      <c r="C32" s="20">
        <v>252436764</v>
      </c>
      <c r="D32" s="20">
        <v>250352008</v>
      </c>
      <c r="E32" s="20">
        <v>5494655.6799999997</v>
      </c>
      <c r="F32" s="39">
        <f t="shared" si="1"/>
        <v>2.1947719628436134E-2</v>
      </c>
    </row>
    <row r="33" spans="2:6" x14ac:dyDescent="0.25">
      <c r="B33" s="3" t="s">
        <v>15</v>
      </c>
      <c r="C33" s="4">
        <f>+SUM(C34:C35)</f>
        <v>4033634</v>
      </c>
      <c r="D33" s="4">
        <f>+SUM(D34:D35)</f>
        <v>5116726</v>
      </c>
      <c r="E33" s="4">
        <f>+SUM(E34:E35)</f>
        <v>0</v>
      </c>
      <c r="F33" s="7">
        <f t="shared" si="1"/>
        <v>0</v>
      </c>
    </row>
    <row r="34" spans="2:6" x14ac:dyDescent="0.25">
      <c r="B34" s="15" t="s">
        <v>10</v>
      </c>
      <c r="C34" s="16">
        <v>3793634</v>
      </c>
      <c r="D34" s="16">
        <v>4876726</v>
      </c>
      <c r="E34" s="16">
        <v>0</v>
      </c>
      <c r="F34" s="37">
        <f t="shared" si="1"/>
        <v>0</v>
      </c>
    </row>
    <row r="35" spans="2:6" x14ac:dyDescent="0.25">
      <c r="B35" s="17" t="s">
        <v>11</v>
      </c>
      <c r="C35" s="18">
        <v>240000</v>
      </c>
      <c r="D35" s="18">
        <v>240000</v>
      </c>
      <c r="E35" s="18">
        <v>0</v>
      </c>
      <c r="F35" s="38">
        <f t="shared" si="1"/>
        <v>0</v>
      </c>
    </row>
    <row r="36" spans="2:6" x14ac:dyDescent="0.25">
      <c r="B36" s="3" t="s">
        <v>16</v>
      </c>
      <c r="C36" s="4">
        <f>+SUM(C37:C41)</f>
        <v>8206699</v>
      </c>
      <c r="D36" s="4">
        <f>+SUM(D37:D41)</f>
        <v>8474837</v>
      </c>
      <c r="E36" s="4">
        <f>+SUM(E37:E41)</f>
        <v>0</v>
      </c>
      <c r="F36" s="7">
        <f t="shared" si="1"/>
        <v>0</v>
      </c>
    </row>
    <row r="37" spans="2:6" x14ac:dyDescent="0.25">
      <c r="B37" s="15" t="s">
        <v>1</v>
      </c>
      <c r="C37" s="16">
        <v>500</v>
      </c>
      <c r="D37" s="16">
        <v>500</v>
      </c>
      <c r="E37" s="16">
        <v>0</v>
      </c>
      <c r="F37" s="37">
        <f t="shared" si="1"/>
        <v>0</v>
      </c>
    </row>
    <row r="38" spans="2:6" x14ac:dyDescent="0.25">
      <c r="B38" s="17" t="s">
        <v>2</v>
      </c>
      <c r="C38" s="18">
        <v>1626940</v>
      </c>
      <c r="D38" s="18">
        <v>1666790</v>
      </c>
      <c r="E38" s="18">
        <v>0</v>
      </c>
      <c r="F38" s="38">
        <f t="shared" si="1"/>
        <v>0</v>
      </c>
    </row>
    <row r="39" spans="2:6" x14ac:dyDescent="0.25">
      <c r="B39" s="17" t="s">
        <v>5</v>
      </c>
      <c r="C39" s="18">
        <v>89994</v>
      </c>
      <c r="D39" s="18">
        <v>89994</v>
      </c>
      <c r="E39" s="18">
        <v>0</v>
      </c>
      <c r="F39" s="38">
        <f t="shared" si="1"/>
        <v>0</v>
      </c>
    </row>
    <row r="40" spans="2:6" x14ac:dyDescent="0.25">
      <c r="B40" s="17" t="s">
        <v>10</v>
      </c>
      <c r="C40" s="18">
        <v>3667150</v>
      </c>
      <c r="D40" s="18">
        <v>3789788</v>
      </c>
      <c r="E40" s="18">
        <v>0</v>
      </c>
      <c r="F40" s="38">
        <f t="shared" si="1"/>
        <v>0</v>
      </c>
    </row>
    <row r="41" spans="2:6" x14ac:dyDescent="0.25">
      <c r="B41" s="17" t="s">
        <v>11</v>
      </c>
      <c r="C41" s="18">
        <v>2822115</v>
      </c>
      <c r="D41" s="18">
        <v>2927765</v>
      </c>
      <c r="E41" s="18">
        <v>0</v>
      </c>
      <c r="F41" s="38">
        <f t="shared" si="1"/>
        <v>0</v>
      </c>
    </row>
    <row r="42" spans="2:6" x14ac:dyDescent="0.25">
      <c r="B42" s="5" t="s">
        <v>19</v>
      </c>
      <c r="C42" s="6">
        <f>+C36+C33+C21+C18+C6</f>
        <v>359267223</v>
      </c>
      <c r="D42" s="6">
        <f>+D36+D33+D21+D18+D6</f>
        <v>359267223</v>
      </c>
      <c r="E42" s="6">
        <f>+E36+E33+E21+E18+E6</f>
        <v>7076076.1200000001</v>
      </c>
      <c r="F42" s="9">
        <f t="shared" si="1"/>
        <v>1.9695857754326786E-2</v>
      </c>
    </row>
    <row r="43" spans="2:6" x14ac:dyDescent="0.25">
      <c r="B43" s="1" t="s">
        <v>28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tabSelected="1" zoomScaleNormal="100" workbookViewId="0">
      <selection activeCell="F26" sqref="F26"/>
    </sheetView>
  </sheetViews>
  <sheetFormatPr baseColWidth="10" defaultRowHeight="15" x14ac:dyDescent="0.25"/>
  <cols>
    <col min="2" max="2" width="68.140625" customWidth="1"/>
    <col min="5" max="5" width="13.42578125" customWidth="1"/>
  </cols>
  <sheetData>
    <row r="2" spans="2:6" ht="70.5" customHeight="1" x14ac:dyDescent="0.25">
      <c r="B2" s="44" t="s">
        <v>25</v>
      </c>
      <c r="C2" s="44"/>
      <c r="D2" s="44"/>
      <c r="E2" s="44"/>
      <c r="F2" s="44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27</v>
      </c>
      <c r="F5" s="14" t="s">
        <v>21</v>
      </c>
    </row>
    <row r="6" spans="2:6" x14ac:dyDescent="0.25">
      <c r="B6" s="3" t="s">
        <v>16</v>
      </c>
      <c r="C6" s="4">
        <f>+SUM(C7:C8)</f>
        <v>16066664</v>
      </c>
      <c r="D6" s="4">
        <f t="shared" ref="D6:E6" si="0">+SUM(D7:D8)</f>
        <v>16066664</v>
      </c>
      <c r="E6" s="4">
        <f t="shared" si="0"/>
        <v>690217.8899999999</v>
      </c>
      <c r="F6" s="7">
        <f>E6/D6</f>
        <v>4.2959626839772086E-2</v>
      </c>
    </row>
    <row r="7" spans="2:6" x14ac:dyDescent="0.25">
      <c r="B7" s="15" t="s">
        <v>1</v>
      </c>
      <c r="C7" s="16">
        <v>2390291</v>
      </c>
      <c r="D7" s="16">
        <v>2390291</v>
      </c>
      <c r="E7" s="16">
        <v>22000</v>
      </c>
      <c r="F7" s="37">
        <f>E7/D7</f>
        <v>9.2039002782506405E-3</v>
      </c>
    </row>
    <row r="8" spans="2:6" x14ac:dyDescent="0.25">
      <c r="B8" s="19" t="s">
        <v>2</v>
      </c>
      <c r="C8" s="20">
        <v>13676373</v>
      </c>
      <c r="D8" s="20">
        <v>13676373</v>
      </c>
      <c r="E8" s="20">
        <v>668217.8899999999</v>
      </c>
      <c r="F8" s="39">
        <f>E8/D8</f>
        <v>4.8859291129307446E-2</v>
      </c>
    </row>
    <row r="9" spans="2:6" x14ac:dyDescent="0.25">
      <c r="B9" s="5" t="s">
        <v>19</v>
      </c>
      <c r="C9" s="6">
        <f>+C6</f>
        <v>16066664</v>
      </c>
      <c r="D9" s="6">
        <f t="shared" ref="D9:E9" si="1">+D6</f>
        <v>16066664</v>
      </c>
      <c r="E9" s="6">
        <f t="shared" si="1"/>
        <v>690217.8899999999</v>
      </c>
      <c r="F9" s="9">
        <f>E9/D9</f>
        <v>4.2959626839772086E-2</v>
      </c>
    </row>
    <row r="10" spans="2:6" x14ac:dyDescent="0.25">
      <c r="B10" s="1" t="s">
        <v>28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showGridLines="0" workbookViewId="0">
      <selection activeCell="C6" sqref="C6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44" t="s">
        <v>26</v>
      </c>
      <c r="C2" s="44"/>
      <c r="D2" s="44"/>
      <c r="E2" s="44"/>
      <c r="F2" s="44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27</v>
      </c>
      <c r="F5" s="14" t="s">
        <v>21</v>
      </c>
    </row>
    <row r="6" spans="2:6" x14ac:dyDescent="0.25">
      <c r="B6" s="3" t="s">
        <v>13</v>
      </c>
      <c r="C6" s="4"/>
      <c r="D6" s="4"/>
      <c r="E6" s="4"/>
      <c r="F6" s="7" t="e">
        <f t="shared" ref="F6:F31" si="0">E6/D6</f>
        <v>#DIV/0!</v>
      </c>
    </row>
    <row r="7" spans="2:6" x14ac:dyDescent="0.25">
      <c r="B7" s="40" t="s">
        <v>1</v>
      </c>
      <c r="C7" s="16"/>
      <c r="D7" s="16"/>
      <c r="E7" s="16"/>
      <c r="F7" s="37" t="e">
        <f t="shared" si="0"/>
        <v>#DIV/0!</v>
      </c>
    </row>
    <row r="8" spans="2:6" x14ac:dyDescent="0.25">
      <c r="B8" s="41" t="s">
        <v>2</v>
      </c>
      <c r="C8" s="18"/>
      <c r="D8" s="18"/>
      <c r="E8" s="18"/>
      <c r="F8" s="38" t="e">
        <f t="shared" si="0"/>
        <v>#DIV/0!</v>
      </c>
    </row>
    <row r="9" spans="2:6" x14ac:dyDescent="0.25">
      <c r="B9" s="41" t="s">
        <v>3</v>
      </c>
      <c r="C9" s="18"/>
      <c r="D9" s="18"/>
      <c r="E9" s="18"/>
      <c r="F9" s="38" t="e">
        <f t="shared" si="0"/>
        <v>#DIV/0!</v>
      </c>
    </row>
    <row r="10" spans="2:6" x14ac:dyDescent="0.25">
      <c r="B10" s="41" t="s">
        <v>4</v>
      </c>
      <c r="C10" s="18"/>
      <c r="D10" s="18"/>
      <c r="E10" s="18"/>
      <c r="F10" s="38" t="e">
        <f t="shared" si="0"/>
        <v>#DIV/0!</v>
      </c>
    </row>
    <row r="11" spans="2:6" x14ac:dyDescent="0.25">
      <c r="B11" s="41" t="s">
        <v>5</v>
      </c>
      <c r="C11" s="18"/>
      <c r="D11" s="18"/>
      <c r="E11" s="18"/>
      <c r="F11" s="38" t="e">
        <f t="shared" si="0"/>
        <v>#DIV/0!</v>
      </c>
    </row>
    <row r="12" spans="2:6" x14ac:dyDescent="0.25">
      <c r="B12" s="41" t="s">
        <v>6</v>
      </c>
      <c r="C12" s="18"/>
      <c r="D12" s="18"/>
      <c r="E12" s="18"/>
      <c r="F12" s="38" t="e">
        <f t="shared" si="0"/>
        <v>#DIV/0!</v>
      </c>
    </row>
    <row r="13" spans="2:6" x14ac:dyDescent="0.25">
      <c r="B13" s="41" t="s">
        <v>7</v>
      </c>
      <c r="C13" s="18"/>
      <c r="D13" s="18"/>
      <c r="E13" s="18"/>
      <c r="F13" s="38" t="e">
        <f t="shared" si="0"/>
        <v>#DIV/0!</v>
      </c>
    </row>
    <row r="14" spans="2:6" x14ac:dyDescent="0.25">
      <c r="B14" s="41" t="s">
        <v>8</v>
      </c>
      <c r="C14" s="18"/>
      <c r="D14" s="18"/>
      <c r="E14" s="18"/>
      <c r="F14" s="38" t="e">
        <f t="shared" si="0"/>
        <v>#DIV/0!</v>
      </c>
    </row>
    <row r="15" spans="2:6" x14ac:dyDescent="0.25">
      <c r="B15" s="41" t="s">
        <v>9</v>
      </c>
      <c r="C15" s="18"/>
      <c r="D15" s="18"/>
      <c r="E15" s="18"/>
      <c r="F15" s="38" t="e">
        <f t="shared" si="0"/>
        <v>#DIV/0!</v>
      </c>
    </row>
    <row r="16" spans="2:6" x14ac:dyDescent="0.25">
      <c r="B16" s="41" t="s">
        <v>10</v>
      </c>
      <c r="C16" s="18"/>
      <c r="D16" s="18"/>
      <c r="E16" s="18"/>
      <c r="F16" s="38" t="e">
        <f t="shared" si="0"/>
        <v>#DIV/0!</v>
      </c>
    </row>
    <row r="17" spans="2:6" x14ac:dyDescent="0.25">
      <c r="B17" s="42" t="s">
        <v>11</v>
      </c>
      <c r="C17" s="20"/>
      <c r="D17" s="20"/>
      <c r="E17" s="20"/>
      <c r="F17" s="39" t="e">
        <f t="shared" si="0"/>
        <v>#DIV/0!</v>
      </c>
    </row>
    <row r="18" spans="2:6" x14ac:dyDescent="0.25">
      <c r="B18" s="3" t="s">
        <v>15</v>
      </c>
      <c r="C18" s="4"/>
      <c r="D18" s="4"/>
      <c r="E18" s="4"/>
      <c r="F18" s="7" t="e">
        <f t="shared" si="0"/>
        <v>#DIV/0!</v>
      </c>
    </row>
    <row r="19" spans="2:6" x14ac:dyDescent="0.25">
      <c r="B19" s="40" t="s">
        <v>1</v>
      </c>
      <c r="C19" s="16"/>
      <c r="D19" s="16"/>
      <c r="E19" s="16"/>
      <c r="F19" s="37" t="e">
        <f t="shared" si="0"/>
        <v>#DIV/0!</v>
      </c>
    </row>
    <row r="20" spans="2:6" x14ac:dyDescent="0.25">
      <c r="B20" s="41" t="s">
        <v>2</v>
      </c>
      <c r="C20" s="18"/>
      <c r="D20" s="18"/>
      <c r="E20" s="18"/>
      <c r="F20" s="38" t="e">
        <f t="shared" si="0"/>
        <v>#DIV/0!</v>
      </c>
    </row>
    <row r="21" spans="2:6" x14ac:dyDescent="0.25">
      <c r="B21" s="41" t="s">
        <v>3</v>
      </c>
      <c r="C21" s="18"/>
      <c r="D21" s="18"/>
      <c r="E21" s="18"/>
      <c r="F21" s="38" t="e">
        <f t="shared" si="0"/>
        <v>#DIV/0!</v>
      </c>
    </row>
    <row r="22" spans="2:6" x14ac:dyDescent="0.25">
      <c r="B22" s="41" t="s">
        <v>4</v>
      </c>
      <c r="C22" s="18"/>
      <c r="D22" s="18"/>
      <c r="E22" s="18"/>
      <c r="F22" s="38" t="e">
        <f t="shared" si="0"/>
        <v>#DIV/0!</v>
      </c>
    </row>
    <row r="23" spans="2:6" x14ac:dyDescent="0.25">
      <c r="B23" s="42" t="s">
        <v>11</v>
      </c>
      <c r="C23" s="20"/>
      <c r="D23" s="20"/>
      <c r="E23" s="20"/>
      <c r="F23" s="39" t="e">
        <f t="shared" si="0"/>
        <v>#DIV/0!</v>
      </c>
    </row>
    <row r="24" spans="2:6" x14ac:dyDescent="0.25">
      <c r="B24" s="3" t="s">
        <v>16</v>
      </c>
      <c r="C24" s="4"/>
      <c r="D24" s="4"/>
      <c r="E24" s="4"/>
      <c r="F24" s="7" t="e">
        <f t="shared" si="0"/>
        <v>#DIV/0!</v>
      </c>
    </row>
    <row r="25" spans="2:6" x14ac:dyDescent="0.25">
      <c r="B25" s="40" t="s">
        <v>1</v>
      </c>
      <c r="C25" s="16"/>
      <c r="D25" s="16"/>
      <c r="E25" s="16"/>
      <c r="F25" s="37" t="e">
        <f t="shared" si="0"/>
        <v>#DIV/0!</v>
      </c>
    </row>
    <row r="26" spans="2:6" x14ac:dyDescent="0.25">
      <c r="B26" s="41" t="s">
        <v>2</v>
      </c>
      <c r="C26" s="18"/>
      <c r="D26" s="18"/>
      <c r="E26" s="18"/>
      <c r="F26" s="38" t="e">
        <f t="shared" si="0"/>
        <v>#DIV/0!</v>
      </c>
    </row>
    <row r="27" spans="2:6" x14ac:dyDescent="0.25">
      <c r="B27" s="41" t="s">
        <v>3</v>
      </c>
      <c r="C27" s="18"/>
      <c r="D27" s="18"/>
      <c r="E27" s="18"/>
      <c r="F27" s="38" t="e">
        <f t="shared" si="0"/>
        <v>#DIV/0!</v>
      </c>
    </row>
    <row r="28" spans="2:6" x14ac:dyDescent="0.25">
      <c r="B28" s="41" t="s">
        <v>4</v>
      </c>
      <c r="C28" s="18"/>
      <c r="D28" s="18"/>
      <c r="E28" s="18"/>
      <c r="F28" s="38" t="e">
        <f t="shared" si="0"/>
        <v>#DIV/0!</v>
      </c>
    </row>
    <row r="29" spans="2:6" x14ac:dyDescent="0.25">
      <c r="B29" s="41" t="s">
        <v>10</v>
      </c>
      <c r="C29" s="18"/>
      <c r="D29" s="18"/>
      <c r="E29" s="18"/>
      <c r="F29" s="38" t="e">
        <f t="shared" si="0"/>
        <v>#DIV/0!</v>
      </c>
    </row>
    <row r="30" spans="2:6" x14ac:dyDescent="0.25">
      <c r="B30" s="42" t="s">
        <v>11</v>
      </c>
      <c r="C30" s="20"/>
      <c r="D30" s="20"/>
      <c r="E30" s="20"/>
      <c r="F30" s="39" t="e">
        <f t="shared" si="0"/>
        <v>#DIV/0!</v>
      </c>
    </row>
    <row r="31" spans="2:6" x14ac:dyDescent="0.25">
      <c r="B31" s="5" t="s">
        <v>19</v>
      </c>
      <c r="C31" s="6"/>
      <c r="D31" s="6"/>
      <c r="E31" s="6"/>
      <c r="F31" s="9" t="e">
        <f t="shared" si="0"/>
        <v>#DIV/0!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TODA FUENTE</vt:lpstr>
      <vt:lpstr>RO</vt:lpstr>
      <vt:lpstr>RDR</vt:lpstr>
      <vt:lpstr>ROOC</vt:lpstr>
      <vt:lpstr>DYT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2014-05-15T18:05:23Z</dcterms:modified>
</cp:coreProperties>
</file>