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DYT!$B$2:$F$43</definedName>
    <definedName name="_xlnm.Print_Area" localSheetId="2">RDR!$B$2:$F$54</definedName>
    <definedName name="_xlnm.Print_Area" localSheetId="1">RO!$B$2:$F$63</definedName>
    <definedName name="_xlnm.Print_Area" localSheetId="3">ROOC!$B$2:$F$10</definedName>
    <definedName name="_xlnm.Print_Area" localSheetId="0">'TODA FUENTE'!$B$2:$F$67</definedName>
  </definedNames>
  <calcPr calcId="145621"/>
</workbook>
</file>

<file path=xl/calcChain.xml><?xml version="1.0" encoding="utf-8"?>
<calcChain xmlns="http://schemas.openxmlformats.org/spreadsheetml/2006/main">
  <c r="D42" i="5" l="1"/>
  <c r="C42" i="5"/>
  <c r="E31" i="5"/>
  <c r="D31" i="5"/>
  <c r="C31" i="5"/>
  <c r="E24" i="5"/>
  <c r="E42" i="5" s="1"/>
  <c r="D24" i="5"/>
  <c r="C24" i="5"/>
  <c r="E12" i="5"/>
  <c r="D12" i="5"/>
  <c r="C12" i="5"/>
  <c r="E9" i="4"/>
  <c r="D9" i="4"/>
  <c r="C9" i="4"/>
  <c r="E42" i="3"/>
  <c r="D42" i="3"/>
  <c r="C42" i="3"/>
  <c r="E33" i="3"/>
  <c r="D33" i="3"/>
  <c r="C33" i="3"/>
  <c r="E21" i="3"/>
  <c r="D21" i="3"/>
  <c r="C21" i="3"/>
  <c r="E62" i="2"/>
  <c r="D62" i="2"/>
  <c r="C62" i="2"/>
  <c r="E50" i="2"/>
  <c r="D50" i="2"/>
  <c r="C50" i="2"/>
  <c r="F47" i="3" l="1"/>
  <c r="F46" i="3"/>
  <c r="F45" i="3"/>
  <c r="F41" i="3"/>
  <c r="F40" i="3"/>
  <c r="F39" i="3"/>
  <c r="F38" i="3"/>
  <c r="F37" i="3"/>
  <c r="F36" i="3"/>
  <c r="F35" i="3"/>
  <c r="F48" i="1"/>
  <c r="F47" i="1"/>
  <c r="C54" i="1"/>
  <c r="D54" i="1"/>
  <c r="E54" i="1"/>
  <c r="F28" i="5" l="1"/>
  <c r="F27" i="5"/>
  <c r="F26" i="5"/>
  <c r="F18" i="5"/>
  <c r="F17" i="5"/>
  <c r="F41" i="5"/>
  <c r="F40" i="5"/>
  <c r="F39" i="5"/>
  <c r="F38" i="5"/>
  <c r="F37" i="5"/>
  <c r="F36" i="5"/>
  <c r="F35" i="5"/>
  <c r="F34" i="5"/>
  <c r="F33" i="5"/>
  <c r="F32" i="5"/>
  <c r="F30" i="5"/>
  <c r="F29" i="5"/>
  <c r="F25" i="5"/>
  <c r="F23" i="5"/>
  <c r="F22" i="5"/>
  <c r="F21" i="5"/>
  <c r="F20" i="5"/>
  <c r="F19" i="5"/>
  <c r="F16" i="5"/>
  <c r="F15" i="5"/>
  <c r="F14" i="5"/>
  <c r="F13" i="5"/>
  <c r="F11" i="5"/>
  <c r="F10" i="5"/>
  <c r="F9" i="5"/>
  <c r="F8" i="5"/>
  <c r="F7" i="5"/>
  <c r="F8" i="4"/>
  <c r="F7" i="4"/>
  <c r="F52" i="3"/>
  <c r="F51" i="3"/>
  <c r="F50" i="3"/>
  <c r="F49" i="3"/>
  <c r="F48" i="3"/>
  <c r="F44" i="3"/>
  <c r="F43" i="3"/>
  <c r="F42" i="3"/>
  <c r="F34" i="3"/>
  <c r="F32" i="3"/>
  <c r="F31" i="3"/>
  <c r="F30" i="3"/>
  <c r="F29" i="3"/>
  <c r="F28" i="3"/>
  <c r="F27" i="3"/>
  <c r="F26" i="3"/>
  <c r="F25" i="3"/>
  <c r="F24" i="3"/>
  <c r="F23" i="3"/>
  <c r="F22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E6" i="5"/>
  <c r="D6" i="5"/>
  <c r="C6" i="5"/>
  <c r="F50" i="1"/>
  <c r="F49" i="1"/>
  <c r="F61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7" i="2"/>
  <c r="F65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46" i="1"/>
  <c r="F45" i="1"/>
  <c r="F44" i="1"/>
  <c r="F42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5" l="1"/>
  <c r="F24" i="5"/>
  <c r="F54" i="1" l="1"/>
  <c r="E43" i="1"/>
  <c r="D43" i="1"/>
  <c r="C43" i="1"/>
  <c r="E18" i="1"/>
  <c r="D18" i="1"/>
  <c r="C18" i="1"/>
  <c r="C29" i="1"/>
  <c r="D29" i="1"/>
  <c r="E29" i="1"/>
  <c r="F12" i="5" l="1"/>
  <c r="F31" i="5"/>
  <c r="F18" i="1"/>
  <c r="F43" i="1"/>
  <c r="F29" i="1"/>
  <c r="E6" i="4"/>
  <c r="D6" i="4"/>
  <c r="C6" i="4"/>
  <c r="F33" i="3"/>
  <c r="F21" i="3"/>
  <c r="E18" i="3"/>
  <c r="D18" i="3"/>
  <c r="C18" i="3"/>
  <c r="E6" i="3"/>
  <c r="D6" i="3"/>
  <c r="D53" i="3" s="1"/>
  <c r="C6" i="3"/>
  <c r="E43" i="2"/>
  <c r="D43" i="2"/>
  <c r="C43" i="2"/>
  <c r="E41" i="2"/>
  <c r="F41" i="2" s="1"/>
  <c r="D41" i="2"/>
  <c r="C41" i="2"/>
  <c r="E29" i="2"/>
  <c r="D29" i="2"/>
  <c r="C29" i="2"/>
  <c r="E18" i="2"/>
  <c r="F18" i="2" s="1"/>
  <c r="D18" i="2"/>
  <c r="C18" i="2"/>
  <c r="E6" i="2"/>
  <c r="D6" i="2"/>
  <c r="C6" i="2"/>
  <c r="E41" i="1"/>
  <c r="F41" i="1" s="1"/>
  <c r="D41" i="1"/>
  <c r="C41" i="1"/>
  <c r="E6" i="1"/>
  <c r="F6" i="1" s="1"/>
  <c r="D6" i="1"/>
  <c r="C6" i="1"/>
  <c r="E53" i="3" l="1"/>
  <c r="C53" i="3"/>
  <c r="F43" i="2"/>
  <c r="F18" i="3"/>
  <c r="F6" i="3"/>
  <c r="F29" i="2"/>
  <c r="F9" i="4"/>
  <c r="F6" i="4"/>
  <c r="F42" i="5"/>
  <c r="F50" i="2"/>
  <c r="F6" i="2"/>
  <c r="E66" i="1"/>
  <c r="D66" i="1"/>
  <c r="C66" i="1"/>
  <c r="F53" i="3" l="1"/>
  <c r="F62" i="2"/>
  <c r="F66" i="1"/>
</calcChain>
</file>

<file path=xl/sharedStrings.xml><?xml version="1.0" encoding="utf-8"?>
<sst xmlns="http://schemas.openxmlformats.org/spreadsheetml/2006/main" count="242" uniqueCount="25">
  <si>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</si>
  <si>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</si>
  <si>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</si>
  <si>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</si>
  <si>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</si>
  <si>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</si>
  <si>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</si>
  <si>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</si>
  <si>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</si>
  <si>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</si>
  <si>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</si>
  <si>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</si>
  <si>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</si>
  <si>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</si>
  <si>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</si>
  <si>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</si>
  <si>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</si>
  <si>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</si>
  <si>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</si>
  <si>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</si>
  <si>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</si>
  <si>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</si>
  <si>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EJECUCION DE LOS PROGRAMAS PRESUPUESTALES AL MES DE JULIO DEL AÑO FISCAL 2014 DEL PLIEGO 011 MINSA - TODA FUENTE</t>
  </si>
  <si>
    <t>Fuente:  Base de Datos MEF al cierre del mes de Julio</t>
  </si>
  <si>
    <t>DEVENGADO
AL 31.07.14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</si>
</sst>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10" t="s">
        <v>17</v>
      </c>
      <c r="D5" s="10" t="s">
        <v>18</v>
      </c>
      <c r="E5" s="13" t="s">
        <v>24</v>
      </c>
      <c r="F5" s="11" t="s">
        <v>21</v>
      </c>
    </row>
    <row r="6" spans="2:6" x14ac:dyDescent="0.25">
      <c r="B6" s="3" t="s">
        <v>0</v>
      </c>
      <c r="C6" s="4">
        <f>SUM(C7:C17)</f>
        <v>1990302140</v>
      </c>
      <c r="D6" s="4">
        <f t="shared" ref="D6:E6" si="0">SUM(D7:D17)</f>
        <v>1743128753</v>
      </c>
      <c r="E6" s="4">
        <f t="shared" si="0"/>
        <v>1093961420.78</v>
      </c>
      <c r="F6" s="34">
        <f>IF(E6=0,"0%",E6/D6)</f>
        <v>0.62758497838856997</v>
      </c>
    </row>
    <row r="7" spans="2:6" x14ac:dyDescent="0.25">
      <c r="B7" s="22" t="s">
        <v>1</v>
      </c>
      <c r="C7" s="23">
        <v>65159868</v>
      </c>
      <c r="D7" s="23">
        <v>78190832</v>
      </c>
      <c r="E7" s="23">
        <v>55238200.219999947</v>
      </c>
      <c r="F7" s="35">
        <f t="shared" ref="F7:F66" si="1">IF(E7=0,"0%",E7/D7)</f>
        <v>0.70645366991362801</v>
      </c>
    </row>
    <row r="8" spans="2:6" x14ac:dyDescent="0.25">
      <c r="B8" s="24" t="s">
        <v>2</v>
      </c>
      <c r="C8" s="25">
        <v>101678189</v>
      </c>
      <c r="D8" s="25">
        <v>126259275</v>
      </c>
      <c r="E8" s="25">
        <v>91759287.920000076</v>
      </c>
      <c r="F8" s="36">
        <f t="shared" si="1"/>
        <v>0.72675284980054</v>
      </c>
    </row>
    <row r="9" spans="2:6" x14ac:dyDescent="0.25">
      <c r="B9" s="24" t="s">
        <v>3</v>
      </c>
      <c r="C9" s="25">
        <v>48957780</v>
      </c>
      <c r="D9" s="25">
        <v>60974233</v>
      </c>
      <c r="E9" s="25">
        <v>43474837.189999983</v>
      </c>
      <c r="F9" s="36">
        <f t="shared" si="1"/>
        <v>0.71300342867781519</v>
      </c>
    </row>
    <row r="10" spans="2:6" x14ac:dyDescent="0.25">
      <c r="B10" s="24" t="s">
        <v>4</v>
      </c>
      <c r="C10" s="25">
        <v>14316813</v>
      </c>
      <c r="D10" s="25">
        <v>17278263</v>
      </c>
      <c r="E10" s="25">
        <v>11095514.409999996</v>
      </c>
      <c r="F10" s="36">
        <f t="shared" si="1"/>
        <v>0.64216607942592352</v>
      </c>
    </row>
    <row r="11" spans="2:6" x14ac:dyDescent="0.25">
      <c r="B11" s="24" t="s">
        <v>5</v>
      </c>
      <c r="C11" s="25">
        <v>41966743</v>
      </c>
      <c r="D11" s="25">
        <v>51571670</v>
      </c>
      <c r="E11" s="25">
        <v>36346460.459999993</v>
      </c>
      <c r="F11" s="36">
        <f t="shared" si="1"/>
        <v>0.70477571232422753</v>
      </c>
    </row>
    <row r="12" spans="2:6" x14ac:dyDescent="0.25">
      <c r="B12" s="24" t="s">
        <v>6</v>
      </c>
      <c r="C12" s="25">
        <v>13147707</v>
      </c>
      <c r="D12" s="25">
        <v>16050678</v>
      </c>
      <c r="E12" s="25">
        <v>11258530.10999999</v>
      </c>
      <c r="F12" s="36">
        <f t="shared" si="1"/>
        <v>0.70143641969516735</v>
      </c>
    </row>
    <row r="13" spans="2:6" x14ac:dyDescent="0.25">
      <c r="B13" s="24" t="s">
        <v>7</v>
      </c>
      <c r="C13" s="25">
        <v>7259650</v>
      </c>
      <c r="D13" s="25">
        <v>7877695</v>
      </c>
      <c r="E13" s="25">
        <v>5056687.0599999996</v>
      </c>
      <c r="F13" s="36">
        <f t="shared" si="1"/>
        <v>0.64189931953445767</v>
      </c>
    </row>
    <row r="14" spans="2:6" x14ac:dyDescent="0.25">
      <c r="B14" s="24" t="s">
        <v>8</v>
      </c>
      <c r="C14" s="25">
        <v>11616116</v>
      </c>
      <c r="D14" s="25">
        <v>13472503</v>
      </c>
      <c r="E14" s="25">
        <v>7402411.8900000025</v>
      </c>
      <c r="F14" s="36">
        <f t="shared" si="1"/>
        <v>0.54944592626923172</v>
      </c>
    </row>
    <row r="15" spans="2:6" x14ac:dyDescent="0.25">
      <c r="B15" s="24" t="s">
        <v>9</v>
      </c>
      <c r="C15" s="25">
        <v>22875642</v>
      </c>
      <c r="D15" s="25">
        <v>28614613</v>
      </c>
      <c r="E15" s="25">
        <v>20235374.160000015</v>
      </c>
      <c r="F15" s="36">
        <f t="shared" si="1"/>
        <v>0.7071692411146715</v>
      </c>
    </row>
    <row r="16" spans="2:6" x14ac:dyDescent="0.25">
      <c r="B16" s="24" t="s">
        <v>10</v>
      </c>
      <c r="C16" s="25">
        <v>1165767830</v>
      </c>
      <c r="D16" s="25">
        <v>863723819</v>
      </c>
      <c r="E16" s="25">
        <v>469699545.25999981</v>
      </c>
      <c r="F16" s="36">
        <f t="shared" si="1"/>
        <v>0.54380756316736456</v>
      </c>
    </row>
    <row r="17" spans="2:6" x14ac:dyDescent="0.25">
      <c r="B17" s="26" t="s">
        <v>11</v>
      </c>
      <c r="C17" s="27">
        <v>497555802</v>
      </c>
      <c r="D17" s="27">
        <v>479115172</v>
      </c>
      <c r="E17" s="27">
        <v>342394572.1000002</v>
      </c>
      <c r="F17" s="37">
        <f t="shared" si="1"/>
        <v>0.7146393854962293</v>
      </c>
    </row>
    <row r="18" spans="2:6" x14ac:dyDescent="0.25">
      <c r="B18" s="3" t="s">
        <v>12</v>
      </c>
      <c r="C18" s="4">
        <f>SUM(C19:C28)</f>
        <v>175722000</v>
      </c>
      <c r="D18" s="4">
        <f t="shared" ref="D18:E18" si="2">SUM(D19:D28)</f>
        <v>324251484</v>
      </c>
      <c r="E18" s="4">
        <f t="shared" si="2"/>
        <v>176445204.47</v>
      </c>
      <c r="F18" s="34">
        <f t="shared" si="1"/>
        <v>0.54416159424577992</v>
      </c>
    </row>
    <row r="19" spans="2:6" x14ac:dyDescent="0.25">
      <c r="B19" s="22" t="s">
        <v>1</v>
      </c>
      <c r="C19" s="23">
        <v>3000</v>
      </c>
      <c r="D19" s="23">
        <v>65635</v>
      </c>
      <c r="E19" s="23">
        <v>65585.709999999992</v>
      </c>
      <c r="F19" s="35">
        <f t="shared" si="1"/>
        <v>0.99924902871943311</v>
      </c>
    </row>
    <row r="20" spans="2:6" x14ac:dyDescent="0.25">
      <c r="B20" s="24" t="s">
        <v>2</v>
      </c>
      <c r="C20" s="25">
        <v>9000</v>
      </c>
      <c r="D20" s="25">
        <v>106443</v>
      </c>
      <c r="E20" s="25">
        <v>66033.16</v>
      </c>
      <c r="F20" s="36">
        <f t="shared" si="1"/>
        <v>0.62036169593115564</v>
      </c>
    </row>
    <row r="21" spans="2:6" x14ac:dyDescent="0.25">
      <c r="B21" s="24" t="s">
        <v>3</v>
      </c>
      <c r="C21" s="25">
        <v>1500</v>
      </c>
      <c r="D21" s="25">
        <v>53757</v>
      </c>
      <c r="E21" s="25">
        <v>53752.2</v>
      </c>
      <c r="F21" s="36">
        <f t="shared" si="1"/>
        <v>0.99991070930297443</v>
      </c>
    </row>
    <row r="22" spans="2:6" x14ac:dyDescent="0.25">
      <c r="B22" s="24" t="s">
        <v>4</v>
      </c>
      <c r="C22" s="25">
        <v>0</v>
      </c>
      <c r="D22" s="25">
        <v>23602</v>
      </c>
      <c r="E22" s="25">
        <v>23599.899999999998</v>
      </c>
      <c r="F22" s="36">
        <f t="shared" si="1"/>
        <v>0.99991102448944991</v>
      </c>
    </row>
    <row r="23" spans="2:6" x14ac:dyDescent="0.25">
      <c r="B23" s="24" t="s">
        <v>5</v>
      </c>
      <c r="C23" s="25">
        <v>6000</v>
      </c>
      <c r="D23" s="25">
        <v>41407</v>
      </c>
      <c r="E23" s="25">
        <v>41404.899999999994</v>
      </c>
      <c r="F23" s="36">
        <f t="shared" si="1"/>
        <v>0.99994928393749838</v>
      </c>
    </row>
    <row r="24" spans="2:6" x14ac:dyDescent="0.25">
      <c r="B24" s="24" t="s">
        <v>6</v>
      </c>
      <c r="C24" s="25">
        <v>0</v>
      </c>
      <c r="D24" s="25">
        <v>17153</v>
      </c>
      <c r="E24" s="25">
        <v>17150.080000000002</v>
      </c>
      <c r="F24" s="36">
        <f t="shared" si="1"/>
        <v>0.99982976738762908</v>
      </c>
    </row>
    <row r="25" spans="2:6" x14ac:dyDescent="0.25">
      <c r="B25" s="24" t="s">
        <v>7</v>
      </c>
      <c r="C25" s="25">
        <v>0</v>
      </c>
      <c r="D25" s="25">
        <v>4374</v>
      </c>
      <c r="E25" s="25">
        <v>4373.12</v>
      </c>
      <c r="F25" s="36">
        <f t="shared" si="1"/>
        <v>0.99979881115683578</v>
      </c>
    </row>
    <row r="26" spans="2:6" x14ac:dyDescent="0.25">
      <c r="B26" s="24" t="s">
        <v>9</v>
      </c>
      <c r="C26" s="25">
        <v>0</v>
      </c>
      <c r="D26" s="25">
        <v>33194</v>
      </c>
      <c r="E26" s="25">
        <v>33190.080000000002</v>
      </c>
      <c r="F26" s="36">
        <f t="shared" si="1"/>
        <v>0.99988190636862084</v>
      </c>
    </row>
    <row r="27" spans="2:6" x14ac:dyDescent="0.25">
      <c r="B27" s="24" t="s">
        <v>10</v>
      </c>
      <c r="C27" s="25">
        <v>2717860</v>
      </c>
      <c r="D27" s="25">
        <v>13987766</v>
      </c>
      <c r="E27" s="25">
        <v>8629106.3999999985</v>
      </c>
      <c r="F27" s="36">
        <f t="shared" si="1"/>
        <v>0.61690382867428573</v>
      </c>
    </row>
    <row r="28" spans="2:6" x14ac:dyDescent="0.25">
      <c r="B28" s="24" t="s">
        <v>11</v>
      </c>
      <c r="C28" s="25">
        <v>172984640</v>
      </c>
      <c r="D28" s="25">
        <v>309918153</v>
      </c>
      <c r="E28" s="25">
        <v>167511008.91999999</v>
      </c>
      <c r="F28" s="36">
        <f t="shared" si="1"/>
        <v>0.54050079770577364</v>
      </c>
    </row>
    <row r="29" spans="2:6" x14ac:dyDescent="0.25">
      <c r="B29" s="3" t="s">
        <v>13</v>
      </c>
      <c r="C29" s="4">
        <f>SUM(C30:C40)</f>
        <v>1372398750</v>
      </c>
      <c r="D29" s="4">
        <f t="shared" ref="D29:E29" si="3">SUM(D30:D40)</f>
        <v>1471994914</v>
      </c>
      <c r="E29" s="4">
        <f t="shared" si="3"/>
        <v>857599300.94999981</v>
      </c>
      <c r="F29" s="34">
        <f t="shared" si="1"/>
        <v>0.58261023376742438</v>
      </c>
    </row>
    <row r="30" spans="2:6" x14ac:dyDescent="0.25">
      <c r="B30" s="22" t="s">
        <v>1</v>
      </c>
      <c r="C30" s="23">
        <v>235757931</v>
      </c>
      <c r="D30" s="23">
        <v>277095597</v>
      </c>
      <c r="E30" s="23">
        <v>183931477.8000001</v>
      </c>
      <c r="F30" s="35">
        <f t="shared" si="1"/>
        <v>0.66378347325381748</v>
      </c>
    </row>
    <row r="31" spans="2:6" x14ac:dyDescent="0.25">
      <c r="B31" s="24" t="s">
        <v>2</v>
      </c>
      <c r="C31" s="25">
        <v>86428191</v>
      </c>
      <c r="D31" s="25">
        <v>104933375</v>
      </c>
      <c r="E31" s="25">
        <v>55793727.359999977</v>
      </c>
      <c r="F31" s="36">
        <f t="shared" si="1"/>
        <v>0.53170621225134496</v>
      </c>
    </row>
    <row r="32" spans="2:6" x14ac:dyDescent="0.25">
      <c r="B32" s="24" t="s">
        <v>3</v>
      </c>
      <c r="C32" s="25">
        <v>105448430</v>
      </c>
      <c r="D32" s="25">
        <v>114602701</v>
      </c>
      <c r="E32" s="25">
        <v>53433085.850000046</v>
      </c>
      <c r="F32" s="36">
        <f t="shared" si="1"/>
        <v>0.46624630470096901</v>
      </c>
    </row>
    <row r="33" spans="2:6" x14ac:dyDescent="0.25">
      <c r="B33" s="24" t="s">
        <v>4</v>
      </c>
      <c r="C33" s="25">
        <v>34701388</v>
      </c>
      <c r="D33" s="25">
        <v>36337524</v>
      </c>
      <c r="E33" s="25">
        <v>16420251.919999996</v>
      </c>
      <c r="F33" s="36">
        <f t="shared" si="1"/>
        <v>0.45188141932840542</v>
      </c>
    </row>
    <row r="34" spans="2:6" x14ac:dyDescent="0.25">
      <c r="B34" s="24" t="s">
        <v>5</v>
      </c>
      <c r="C34" s="25">
        <v>38365942</v>
      </c>
      <c r="D34" s="25">
        <v>42157418</v>
      </c>
      <c r="E34" s="25">
        <v>21980730.300000031</v>
      </c>
      <c r="F34" s="36">
        <f t="shared" si="1"/>
        <v>0.52139650250876446</v>
      </c>
    </row>
    <row r="35" spans="2:6" x14ac:dyDescent="0.25">
      <c r="B35" s="24" t="s">
        <v>6</v>
      </c>
      <c r="C35" s="25">
        <v>20965407</v>
      </c>
      <c r="D35" s="25">
        <v>27769375</v>
      </c>
      <c r="E35" s="25">
        <v>16434671.729999993</v>
      </c>
      <c r="F35" s="36">
        <f t="shared" si="1"/>
        <v>0.59182721001102812</v>
      </c>
    </row>
    <row r="36" spans="2:6" x14ac:dyDescent="0.25">
      <c r="B36" s="24" t="s">
        <v>7</v>
      </c>
      <c r="C36" s="25">
        <v>45341575</v>
      </c>
      <c r="D36" s="25">
        <v>47683029</v>
      </c>
      <c r="E36" s="25">
        <v>17208711.910000004</v>
      </c>
      <c r="F36" s="36">
        <f t="shared" si="1"/>
        <v>0.36089804424966382</v>
      </c>
    </row>
    <row r="37" spans="2:6" x14ac:dyDescent="0.25">
      <c r="B37" s="24" t="s">
        <v>8</v>
      </c>
      <c r="C37" s="25">
        <v>6493146</v>
      </c>
      <c r="D37" s="25">
        <v>5956852</v>
      </c>
      <c r="E37" s="25">
        <v>3902675.81</v>
      </c>
      <c r="F37" s="36">
        <f t="shared" si="1"/>
        <v>0.65515742375335162</v>
      </c>
    </row>
    <row r="38" spans="2:6" x14ac:dyDescent="0.25">
      <c r="B38" s="24" t="s">
        <v>9</v>
      </c>
      <c r="C38" s="25">
        <v>57866769</v>
      </c>
      <c r="D38" s="25">
        <v>33132339</v>
      </c>
      <c r="E38" s="25">
        <v>23302343.56000001</v>
      </c>
      <c r="F38" s="36">
        <f t="shared" si="1"/>
        <v>0.70331115349266493</v>
      </c>
    </row>
    <row r="39" spans="2:6" x14ac:dyDescent="0.25">
      <c r="B39" s="24" t="s">
        <v>10</v>
      </c>
      <c r="C39" s="25">
        <v>232342658</v>
      </c>
      <c r="D39" s="25">
        <v>221256912</v>
      </c>
      <c r="E39" s="25">
        <v>123437758.28000006</v>
      </c>
      <c r="F39" s="36">
        <f t="shared" si="1"/>
        <v>0.55789334292074033</v>
      </c>
    </row>
    <row r="40" spans="2:6" x14ac:dyDescent="0.25">
      <c r="B40" s="26" t="s">
        <v>11</v>
      </c>
      <c r="C40" s="27">
        <v>508687313</v>
      </c>
      <c r="D40" s="27">
        <v>561069792</v>
      </c>
      <c r="E40" s="27">
        <v>341753866.42999953</v>
      </c>
      <c r="F40" s="37">
        <f t="shared" si="1"/>
        <v>0.6091111503468708</v>
      </c>
    </row>
    <row r="41" spans="2:6" x14ac:dyDescent="0.25">
      <c r="B41" s="3" t="s">
        <v>14</v>
      </c>
      <c r="C41" s="4">
        <f>+C42</f>
        <v>0</v>
      </c>
      <c r="D41" s="4">
        <f t="shared" ref="D41:E41" si="4">+D42</f>
        <v>2500000</v>
      </c>
      <c r="E41" s="4">
        <f t="shared" si="4"/>
        <v>0</v>
      </c>
      <c r="F41" s="34" t="str">
        <f t="shared" si="1"/>
        <v>0%</v>
      </c>
    </row>
    <row r="42" spans="2:6" x14ac:dyDescent="0.25">
      <c r="B42" s="28" t="s">
        <v>10</v>
      </c>
      <c r="C42" s="2">
        <v>0</v>
      </c>
      <c r="D42" s="2">
        <v>2500000</v>
      </c>
      <c r="E42" s="2">
        <v>0</v>
      </c>
      <c r="F42" s="38" t="str">
        <f t="shared" si="1"/>
        <v>0%</v>
      </c>
    </row>
    <row r="43" spans="2:6" x14ac:dyDescent="0.25">
      <c r="B43" s="3" t="s">
        <v>15</v>
      </c>
      <c r="C43" s="4">
        <f>+SUM(C44:C53)</f>
        <v>15340634</v>
      </c>
      <c r="D43" s="4">
        <f t="shared" ref="D43:E43" si="5">+SUM(D44:D53)</f>
        <v>59636344</v>
      </c>
      <c r="E43" s="4">
        <f t="shared" si="5"/>
        <v>46135415.880000003</v>
      </c>
      <c r="F43" s="34">
        <f t="shared" si="1"/>
        <v>0.77361241125042812</v>
      </c>
    </row>
    <row r="44" spans="2:6" x14ac:dyDescent="0.25">
      <c r="B44" s="22" t="s">
        <v>1</v>
      </c>
      <c r="C44" s="23">
        <v>795100</v>
      </c>
      <c r="D44" s="23">
        <v>26096956</v>
      </c>
      <c r="E44" s="23">
        <v>24265214</v>
      </c>
      <c r="F44" s="35">
        <f t="shared" si="1"/>
        <v>0.92981012804711782</v>
      </c>
    </row>
    <row r="45" spans="2:6" x14ac:dyDescent="0.25">
      <c r="B45" s="24" t="s">
        <v>2</v>
      </c>
      <c r="C45" s="25">
        <v>0</v>
      </c>
      <c r="D45" s="25">
        <v>203414</v>
      </c>
      <c r="E45" s="25">
        <v>162603</v>
      </c>
      <c r="F45" s="36">
        <f t="shared" si="1"/>
        <v>0.79936975822706402</v>
      </c>
    </row>
    <row r="46" spans="2:6" x14ac:dyDescent="0.25">
      <c r="B46" s="24" t="s">
        <v>3</v>
      </c>
      <c r="C46" s="25">
        <v>0</v>
      </c>
      <c r="D46" s="25">
        <v>261142</v>
      </c>
      <c r="E46" s="25">
        <v>208537</v>
      </c>
      <c r="F46" s="36">
        <f t="shared" si="1"/>
        <v>0.79855787272824752</v>
      </c>
    </row>
    <row r="47" spans="2:6" x14ac:dyDescent="0.25">
      <c r="B47" s="24" t="s">
        <v>4</v>
      </c>
      <c r="C47" s="25">
        <v>0</v>
      </c>
      <c r="D47" s="25">
        <v>293</v>
      </c>
      <c r="E47" s="25">
        <v>0</v>
      </c>
      <c r="F47" s="36" t="str">
        <f t="shared" ref="F47:F50" si="6">IF(E47=0,"0%",E47/D47)</f>
        <v>0%</v>
      </c>
    </row>
    <row r="48" spans="2:6" x14ac:dyDescent="0.25">
      <c r="B48" s="24" t="s">
        <v>5</v>
      </c>
      <c r="C48" s="25">
        <v>0</v>
      </c>
      <c r="D48" s="25">
        <v>26634</v>
      </c>
      <c r="E48" s="25">
        <v>24999</v>
      </c>
      <c r="F48" s="36">
        <f t="shared" si="6"/>
        <v>0.93861230006758278</v>
      </c>
    </row>
    <row r="49" spans="2:6" x14ac:dyDescent="0.25">
      <c r="B49" s="24" t="s">
        <v>6</v>
      </c>
      <c r="C49" s="25">
        <v>0</v>
      </c>
      <c r="D49" s="25">
        <v>600</v>
      </c>
      <c r="E49" s="25">
        <v>600</v>
      </c>
      <c r="F49" s="36">
        <f t="shared" si="6"/>
        <v>1</v>
      </c>
    </row>
    <row r="50" spans="2:6" x14ac:dyDescent="0.25">
      <c r="B50" s="24" t="s">
        <v>7</v>
      </c>
      <c r="C50" s="25">
        <v>0</v>
      </c>
      <c r="D50" s="25">
        <v>3060</v>
      </c>
      <c r="E50" s="25">
        <v>3060</v>
      </c>
      <c r="F50" s="36">
        <f t="shared" si="6"/>
        <v>1</v>
      </c>
    </row>
    <row r="51" spans="2:6" x14ac:dyDescent="0.25">
      <c r="B51" s="24" t="s">
        <v>8</v>
      </c>
      <c r="C51" s="25">
        <v>0</v>
      </c>
      <c r="D51" s="25">
        <v>1504</v>
      </c>
      <c r="E51" s="25">
        <v>1504</v>
      </c>
      <c r="F51" s="36">
        <f t="shared" si="1"/>
        <v>1</v>
      </c>
    </row>
    <row r="52" spans="2:6" x14ac:dyDescent="0.25">
      <c r="B52" s="24" t="s">
        <v>10</v>
      </c>
      <c r="C52" s="25">
        <v>4619320</v>
      </c>
      <c r="D52" s="25">
        <v>15692705</v>
      </c>
      <c r="E52" s="25">
        <v>7315794.3100000015</v>
      </c>
      <c r="F52" s="36">
        <f t="shared" si="1"/>
        <v>0.46619077526787139</v>
      </c>
    </row>
    <row r="53" spans="2:6" x14ac:dyDescent="0.25">
      <c r="B53" s="24" t="s">
        <v>11</v>
      </c>
      <c r="C53" s="25">
        <v>9926214</v>
      </c>
      <c r="D53" s="25">
        <v>17350036</v>
      </c>
      <c r="E53" s="25">
        <v>14153104.57</v>
      </c>
      <c r="F53" s="36">
        <f t="shared" si="1"/>
        <v>0.81573920480626094</v>
      </c>
    </row>
    <row r="54" spans="2:6" x14ac:dyDescent="0.25">
      <c r="B54" s="3" t="s">
        <v>16</v>
      </c>
      <c r="C54" s="4">
        <f>SUM(C55:C65)</f>
        <v>1018185075</v>
      </c>
      <c r="D54" s="4">
        <f t="shared" ref="D54:E54" si="7">SUM(D55:D65)</f>
        <v>643992189</v>
      </c>
      <c r="E54" s="4">
        <f t="shared" si="7"/>
        <v>170758993.18000013</v>
      </c>
      <c r="F54" s="34">
        <f t="shared" si="1"/>
        <v>0.26515693217515118</v>
      </c>
    </row>
    <row r="55" spans="2:6" x14ac:dyDescent="0.25">
      <c r="B55" s="22" t="s">
        <v>1</v>
      </c>
      <c r="C55" s="23">
        <v>34781082</v>
      </c>
      <c r="D55" s="23">
        <v>11087769</v>
      </c>
      <c r="E55" s="23">
        <v>2984885.88</v>
      </c>
      <c r="F55" s="35">
        <f t="shared" si="1"/>
        <v>0.26920527294535085</v>
      </c>
    </row>
    <row r="56" spans="2:6" x14ac:dyDescent="0.25">
      <c r="B56" s="24" t="s">
        <v>2</v>
      </c>
      <c r="C56" s="25">
        <v>176349318</v>
      </c>
      <c r="D56" s="25">
        <v>157124554</v>
      </c>
      <c r="E56" s="25">
        <v>81284806.700000003</v>
      </c>
      <c r="F56" s="36">
        <f t="shared" si="1"/>
        <v>0.51732720717858016</v>
      </c>
    </row>
    <row r="57" spans="2:6" x14ac:dyDescent="0.25">
      <c r="B57" s="24" t="s">
        <v>3</v>
      </c>
      <c r="C57" s="25">
        <v>20000000</v>
      </c>
      <c r="D57" s="25">
        <v>1422456</v>
      </c>
      <c r="E57" s="25">
        <v>88935.579999999987</v>
      </c>
      <c r="F57" s="36">
        <f t="shared" si="1"/>
        <v>6.2522552542925741E-2</v>
      </c>
    </row>
    <row r="58" spans="2:6" x14ac:dyDescent="0.25">
      <c r="B58" s="24" t="s">
        <v>4</v>
      </c>
      <c r="C58" s="25">
        <v>20000000</v>
      </c>
      <c r="D58" s="25">
        <v>72528</v>
      </c>
      <c r="E58" s="25">
        <v>8816</v>
      </c>
      <c r="F58" s="36">
        <f t="shared" si="1"/>
        <v>0.12155305537171851</v>
      </c>
    </row>
    <row r="59" spans="2:6" x14ac:dyDescent="0.25">
      <c r="B59" s="24" t="s">
        <v>5</v>
      </c>
      <c r="C59" s="25">
        <v>10089994</v>
      </c>
      <c r="D59" s="25">
        <v>1046246</v>
      </c>
      <c r="E59" s="25">
        <v>780405.84000000008</v>
      </c>
      <c r="F59" s="36">
        <f t="shared" si="1"/>
        <v>0.74591046465171684</v>
      </c>
    </row>
    <row r="60" spans="2:6" x14ac:dyDescent="0.25">
      <c r="B60" s="24" t="s">
        <v>6</v>
      </c>
      <c r="C60" s="25">
        <v>0</v>
      </c>
      <c r="D60" s="25">
        <v>505832</v>
      </c>
      <c r="E60" s="25">
        <v>112643.42</v>
      </c>
      <c r="F60" s="36">
        <f t="shared" si="1"/>
        <v>0.22268939094402884</v>
      </c>
    </row>
    <row r="61" spans="2:6" x14ac:dyDescent="0.25">
      <c r="B61" s="24" t="s">
        <v>7</v>
      </c>
      <c r="C61" s="25">
        <v>0</v>
      </c>
      <c r="D61" s="25">
        <v>101942200</v>
      </c>
      <c r="E61" s="25">
        <v>2075805.08</v>
      </c>
      <c r="F61" s="36">
        <f t="shared" si="1"/>
        <v>2.036256898517003E-2</v>
      </c>
    </row>
    <row r="62" spans="2:6" x14ac:dyDescent="0.25">
      <c r="B62" s="24" t="s">
        <v>8</v>
      </c>
      <c r="C62" s="25">
        <v>0</v>
      </c>
      <c r="D62" s="25">
        <v>166113</v>
      </c>
      <c r="E62" s="25">
        <v>154387</v>
      </c>
      <c r="F62" s="36">
        <f t="shared" si="1"/>
        <v>0.92940949835353048</v>
      </c>
    </row>
    <row r="63" spans="2:6" x14ac:dyDescent="0.25">
      <c r="B63" s="24" t="s">
        <v>9</v>
      </c>
      <c r="C63" s="25">
        <v>0</v>
      </c>
      <c r="D63" s="25">
        <v>27697507</v>
      </c>
      <c r="E63" s="25">
        <v>35158.58</v>
      </c>
      <c r="F63" s="36">
        <f t="shared" si="1"/>
        <v>1.2693770598198604E-3</v>
      </c>
    </row>
    <row r="64" spans="2:6" x14ac:dyDescent="0.25">
      <c r="B64" s="24" t="s">
        <v>10</v>
      </c>
      <c r="C64" s="25">
        <v>3667150</v>
      </c>
      <c r="D64" s="25">
        <v>14949601</v>
      </c>
      <c r="E64" s="25">
        <v>6381062.3200000068</v>
      </c>
      <c r="F64" s="36">
        <f t="shared" si="1"/>
        <v>0.42683830290855301</v>
      </c>
    </row>
    <row r="65" spans="2:6" x14ac:dyDescent="0.25">
      <c r="B65" s="24" t="s">
        <v>11</v>
      </c>
      <c r="C65" s="25">
        <v>753297531</v>
      </c>
      <c r="D65" s="25">
        <v>327977383</v>
      </c>
      <c r="E65" s="25">
        <v>76852086.780000106</v>
      </c>
      <c r="F65" s="36">
        <f t="shared" si="1"/>
        <v>0.23432130007574364</v>
      </c>
    </row>
    <row r="66" spans="2:6" x14ac:dyDescent="0.25">
      <c r="B66" s="5" t="s">
        <v>19</v>
      </c>
      <c r="C66" s="6">
        <f>+C54+C43+C41+C29+C18+C6</f>
        <v>4571948599</v>
      </c>
      <c r="D66" s="6">
        <f>+D54+D43+D41+D29+D18+D6</f>
        <v>4245503684</v>
      </c>
      <c r="E66" s="6">
        <f>+E54+E43+E41+E29+E18+E6</f>
        <v>2344900335.2600002</v>
      </c>
      <c r="F66" s="39">
        <f t="shared" si="1"/>
        <v>0.55232559191909547</v>
      </c>
    </row>
    <row r="67" spans="2:6" x14ac:dyDescent="0.25">
      <c r="B67" s="1" t="s">
        <v>23</v>
      </c>
      <c r="C67" s="33"/>
      <c r="D67" s="33"/>
      <c r="E67" s="33"/>
    </row>
    <row r="68" spans="2:6" x14ac:dyDescent="0.25">
      <c r="C68" s="33"/>
      <c r="D68" s="33"/>
      <c r="E68" s="33"/>
      <c r="F68" s="33"/>
    </row>
    <row r="69" spans="2:6" x14ac:dyDescent="0.25">
      <c r="C69" s="33"/>
      <c r="D69" s="33"/>
      <c r="E69" s="33"/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24</v>
      </c>
      <c r="F5" s="13" t="s">
        <v>21</v>
      </c>
    </row>
    <row r="6" spans="2:6" x14ac:dyDescent="0.25">
      <c r="B6" s="3" t="s">
        <v>0</v>
      </c>
      <c r="C6" s="4">
        <f>SUM(C7:C17)</f>
        <v>1967689000</v>
      </c>
      <c r="D6" s="4">
        <f t="shared" ref="D6:E6" si="0">SUM(D7:D17)</f>
        <v>1721892678</v>
      </c>
      <c r="E6" s="4">
        <f t="shared" si="0"/>
        <v>1093310825.1799998</v>
      </c>
      <c r="F6" s="34">
        <f t="shared" ref="F6:F37" si="1">IF(E6=0,"0%",E6/D6)</f>
        <v>0.63494713645562051</v>
      </c>
    </row>
    <row r="7" spans="2:6" x14ac:dyDescent="0.25">
      <c r="B7" s="14" t="s">
        <v>1</v>
      </c>
      <c r="C7" s="15">
        <v>64499437</v>
      </c>
      <c r="D7" s="15">
        <v>77543901</v>
      </c>
      <c r="E7" s="15">
        <v>55238200.219999969</v>
      </c>
      <c r="F7" s="40">
        <f t="shared" si="1"/>
        <v>0.71234745102648334</v>
      </c>
    </row>
    <row r="8" spans="2:6" x14ac:dyDescent="0.25">
      <c r="B8" s="16" t="s">
        <v>2</v>
      </c>
      <c r="C8" s="17">
        <v>99906220</v>
      </c>
      <c r="D8" s="17">
        <v>124370427</v>
      </c>
      <c r="E8" s="17">
        <v>91744832.920000002</v>
      </c>
      <c r="F8" s="41">
        <f t="shared" si="1"/>
        <v>0.7376740205290121</v>
      </c>
    </row>
    <row r="9" spans="2:6" x14ac:dyDescent="0.25">
      <c r="B9" s="16" t="s">
        <v>3</v>
      </c>
      <c r="C9" s="17">
        <v>48518036</v>
      </c>
      <c r="D9" s="17">
        <v>60534489</v>
      </c>
      <c r="E9" s="17">
        <v>43474837.189999983</v>
      </c>
      <c r="F9" s="41">
        <f t="shared" si="1"/>
        <v>0.71818293848982495</v>
      </c>
    </row>
    <row r="10" spans="2:6" x14ac:dyDescent="0.25">
      <c r="B10" s="16" t="s">
        <v>4</v>
      </c>
      <c r="C10" s="17">
        <v>14237838</v>
      </c>
      <c r="D10" s="17">
        <v>17199288</v>
      </c>
      <c r="E10" s="17">
        <v>11095514.409999995</v>
      </c>
      <c r="F10" s="41">
        <f t="shared" si="1"/>
        <v>0.64511475184321554</v>
      </c>
    </row>
    <row r="11" spans="2:6" x14ac:dyDescent="0.25">
      <c r="B11" s="16" t="s">
        <v>5</v>
      </c>
      <c r="C11" s="17">
        <v>41474685</v>
      </c>
      <c r="D11" s="17">
        <v>51107188</v>
      </c>
      <c r="E11" s="17">
        <v>36346460.460000008</v>
      </c>
      <c r="F11" s="41">
        <f t="shared" si="1"/>
        <v>0.71118098808332031</v>
      </c>
    </row>
    <row r="12" spans="2:6" x14ac:dyDescent="0.25">
      <c r="B12" s="16" t="s">
        <v>6</v>
      </c>
      <c r="C12" s="17">
        <v>13070147</v>
      </c>
      <c r="D12" s="17">
        <v>15973118</v>
      </c>
      <c r="E12" s="17">
        <v>11258530.109999996</v>
      </c>
      <c r="F12" s="41">
        <f t="shared" si="1"/>
        <v>0.70484235513692417</v>
      </c>
    </row>
    <row r="13" spans="2:6" x14ac:dyDescent="0.25">
      <c r="B13" s="16" t="s">
        <v>7</v>
      </c>
      <c r="C13" s="17">
        <v>7176917</v>
      </c>
      <c r="D13" s="17">
        <v>7793781</v>
      </c>
      <c r="E13" s="17">
        <v>5055506.0600000005</v>
      </c>
      <c r="F13" s="41">
        <f t="shared" si="1"/>
        <v>0.64865898336122108</v>
      </c>
    </row>
    <row r="14" spans="2:6" x14ac:dyDescent="0.25">
      <c r="B14" s="16" t="s">
        <v>8</v>
      </c>
      <c r="C14" s="17">
        <v>10189401</v>
      </c>
      <c r="D14" s="17">
        <v>11928804</v>
      </c>
      <c r="E14" s="17">
        <v>7242934.8900000025</v>
      </c>
      <c r="F14" s="41">
        <f t="shared" si="1"/>
        <v>0.60718030826895997</v>
      </c>
    </row>
    <row r="15" spans="2:6" x14ac:dyDescent="0.25">
      <c r="B15" s="16" t="s">
        <v>9</v>
      </c>
      <c r="C15" s="17">
        <v>22612506</v>
      </c>
      <c r="D15" s="17">
        <v>28406629</v>
      </c>
      <c r="E15" s="17">
        <v>20235374.160000004</v>
      </c>
      <c r="F15" s="41">
        <f t="shared" si="1"/>
        <v>0.71234690184463645</v>
      </c>
    </row>
    <row r="16" spans="2:6" x14ac:dyDescent="0.25">
      <c r="B16" s="16" t="s">
        <v>10</v>
      </c>
      <c r="C16" s="17">
        <v>1164272996</v>
      </c>
      <c r="D16" s="17">
        <v>862392761</v>
      </c>
      <c r="E16" s="17">
        <v>469659707.00999975</v>
      </c>
      <c r="F16" s="41">
        <f t="shared" si="1"/>
        <v>0.54460070660310167</v>
      </c>
    </row>
    <row r="17" spans="2:6" x14ac:dyDescent="0.25">
      <c r="B17" s="18" t="s">
        <v>11</v>
      </c>
      <c r="C17" s="19">
        <v>481730817</v>
      </c>
      <c r="D17" s="19">
        <v>464642292</v>
      </c>
      <c r="E17" s="19">
        <v>341958927.75</v>
      </c>
      <c r="F17" s="42">
        <f t="shared" si="1"/>
        <v>0.73596169276386059</v>
      </c>
    </row>
    <row r="18" spans="2:6" x14ac:dyDescent="0.25">
      <c r="B18" s="3" t="s">
        <v>12</v>
      </c>
      <c r="C18" s="4">
        <f>SUM(C19:C28)</f>
        <v>175000000</v>
      </c>
      <c r="D18" s="4">
        <f t="shared" ref="D18:E18" si="2">SUM(D19:D28)</f>
        <v>323165929</v>
      </c>
      <c r="E18" s="4">
        <f t="shared" si="2"/>
        <v>176157102.81</v>
      </c>
      <c r="F18" s="34">
        <f t="shared" si="1"/>
        <v>0.54509800384928575</v>
      </c>
    </row>
    <row r="19" spans="2:6" x14ac:dyDescent="0.25">
      <c r="B19" s="14" t="s">
        <v>1</v>
      </c>
      <c r="C19" s="15">
        <v>3000</v>
      </c>
      <c r="D19" s="15">
        <v>65635</v>
      </c>
      <c r="E19" s="15">
        <v>65585.710000000006</v>
      </c>
      <c r="F19" s="40">
        <f t="shared" si="1"/>
        <v>0.99924902871943333</v>
      </c>
    </row>
    <row r="20" spans="2:6" x14ac:dyDescent="0.25">
      <c r="B20" s="16" t="s">
        <v>2</v>
      </c>
      <c r="C20" s="17">
        <v>9000</v>
      </c>
      <c r="D20" s="17">
        <v>106443</v>
      </c>
      <c r="E20" s="17">
        <v>66033.16</v>
      </c>
      <c r="F20" s="41">
        <f t="shared" si="1"/>
        <v>0.62036169593115564</v>
      </c>
    </row>
    <row r="21" spans="2:6" x14ac:dyDescent="0.25">
      <c r="B21" s="16" t="s">
        <v>3</v>
      </c>
      <c r="C21" s="17">
        <v>1500</v>
      </c>
      <c r="D21" s="17">
        <v>53757</v>
      </c>
      <c r="E21" s="17">
        <v>53752.200000000004</v>
      </c>
      <c r="F21" s="41">
        <f t="shared" si="1"/>
        <v>0.99991070930297454</v>
      </c>
    </row>
    <row r="22" spans="2:6" x14ac:dyDescent="0.25">
      <c r="B22" s="16" t="s">
        <v>4</v>
      </c>
      <c r="C22" s="17">
        <v>0</v>
      </c>
      <c r="D22" s="17">
        <v>23602</v>
      </c>
      <c r="E22" s="17">
        <v>23599.9</v>
      </c>
      <c r="F22" s="41">
        <f t="shared" si="1"/>
        <v>0.99991102448945013</v>
      </c>
    </row>
    <row r="23" spans="2:6" x14ac:dyDescent="0.25">
      <c r="B23" s="16" t="s">
        <v>5</v>
      </c>
      <c r="C23" s="17">
        <v>6000</v>
      </c>
      <c r="D23" s="17">
        <v>41407</v>
      </c>
      <c r="E23" s="17">
        <v>41404.9</v>
      </c>
      <c r="F23" s="41">
        <f t="shared" si="1"/>
        <v>0.99994928393749849</v>
      </c>
    </row>
    <row r="24" spans="2:6" x14ac:dyDescent="0.25">
      <c r="B24" s="16" t="s">
        <v>6</v>
      </c>
      <c r="C24" s="17">
        <v>0</v>
      </c>
      <c r="D24" s="17">
        <v>17153</v>
      </c>
      <c r="E24" s="17">
        <v>17150.080000000002</v>
      </c>
      <c r="F24" s="41">
        <f t="shared" si="1"/>
        <v>0.99982976738762908</v>
      </c>
    </row>
    <row r="25" spans="2:6" x14ac:dyDescent="0.25">
      <c r="B25" s="16" t="s">
        <v>7</v>
      </c>
      <c r="C25" s="17">
        <v>0</v>
      </c>
      <c r="D25" s="17">
        <v>4374</v>
      </c>
      <c r="E25" s="17">
        <v>4373.12</v>
      </c>
      <c r="F25" s="41">
        <f t="shared" si="1"/>
        <v>0.99979881115683578</v>
      </c>
    </row>
    <row r="26" spans="2:6" x14ac:dyDescent="0.25">
      <c r="B26" s="16" t="s">
        <v>9</v>
      </c>
      <c r="C26" s="17">
        <v>0</v>
      </c>
      <c r="D26" s="17">
        <v>33194</v>
      </c>
      <c r="E26" s="17">
        <v>33190.080000000002</v>
      </c>
      <c r="F26" s="41">
        <f t="shared" si="1"/>
        <v>0.99988190636862084</v>
      </c>
    </row>
    <row r="27" spans="2:6" x14ac:dyDescent="0.25">
      <c r="B27" s="16" t="s">
        <v>10</v>
      </c>
      <c r="C27" s="17">
        <v>2067860</v>
      </c>
      <c r="D27" s="17">
        <v>13337766</v>
      </c>
      <c r="E27" s="17">
        <v>8629106.3999999985</v>
      </c>
      <c r="F27" s="41">
        <f t="shared" si="1"/>
        <v>0.64696789552313327</v>
      </c>
    </row>
    <row r="28" spans="2:6" x14ac:dyDescent="0.25">
      <c r="B28" s="16" t="s">
        <v>11</v>
      </c>
      <c r="C28" s="17">
        <v>172912640</v>
      </c>
      <c r="D28" s="17">
        <v>309482598</v>
      </c>
      <c r="E28" s="17">
        <v>167222907.25999999</v>
      </c>
      <c r="F28" s="41">
        <f t="shared" si="1"/>
        <v>0.54033056572699445</v>
      </c>
    </row>
    <row r="29" spans="2:6" x14ac:dyDescent="0.25">
      <c r="B29" s="3" t="s">
        <v>13</v>
      </c>
      <c r="C29" s="4">
        <f>SUM(C30:C40)</f>
        <v>1048707000</v>
      </c>
      <c r="D29" s="4">
        <f>SUM(D30:D40)</f>
        <v>965427876</v>
      </c>
      <c r="E29" s="4">
        <f>SUM(E30:E40)</f>
        <v>600513139.14000046</v>
      </c>
      <c r="F29" s="34">
        <f t="shared" si="1"/>
        <v>0.62201760905026993</v>
      </c>
    </row>
    <row r="30" spans="2:6" x14ac:dyDescent="0.25">
      <c r="B30" s="14" t="s">
        <v>1</v>
      </c>
      <c r="C30" s="15">
        <v>230418401</v>
      </c>
      <c r="D30" s="15">
        <v>260594606</v>
      </c>
      <c r="E30" s="15">
        <v>176537771.96999988</v>
      </c>
      <c r="F30" s="40">
        <f t="shared" si="1"/>
        <v>0.67744215691862741</v>
      </c>
    </row>
    <row r="31" spans="2:6" x14ac:dyDescent="0.25">
      <c r="B31" s="16" t="s">
        <v>2</v>
      </c>
      <c r="C31" s="17">
        <v>78594189</v>
      </c>
      <c r="D31" s="17">
        <v>72543811</v>
      </c>
      <c r="E31" s="17">
        <v>37995819.580000035</v>
      </c>
      <c r="F31" s="41">
        <f t="shared" si="1"/>
        <v>0.5237637650439958</v>
      </c>
    </row>
    <row r="32" spans="2:6" x14ac:dyDescent="0.25">
      <c r="B32" s="16" t="s">
        <v>3</v>
      </c>
      <c r="C32" s="17">
        <v>103254986</v>
      </c>
      <c r="D32" s="17">
        <v>98637559</v>
      </c>
      <c r="E32" s="17">
        <v>48463870.840000078</v>
      </c>
      <c r="F32" s="41">
        <f t="shared" si="1"/>
        <v>0.49133282829920882</v>
      </c>
    </row>
    <row r="33" spans="2:6" x14ac:dyDescent="0.25">
      <c r="B33" s="16" t="s">
        <v>4</v>
      </c>
      <c r="C33" s="17">
        <v>32336940</v>
      </c>
      <c r="D33" s="17">
        <v>32219495</v>
      </c>
      <c r="E33" s="17">
        <v>13522765.150000002</v>
      </c>
      <c r="F33" s="41">
        <f t="shared" si="1"/>
        <v>0.41970754507480651</v>
      </c>
    </row>
    <row r="34" spans="2:6" x14ac:dyDescent="0.25">
      <c r="B34" s="16" t="s">
        <v>5</v>
      </c>
      <c r="C34" s="17">
        <v>35414618</v>
      </c>
      <c r="D34" s="17">
        <v>32201813</v>
      </c>
      <c r="E34" s="17">
        <v>17842889.440000005</v>
      </c>
      <c r="F34" s="41">
        <f t="shared" si="1"/>
        <v>0.55409580323940166</v>
      </c>
    </row>
    <row r="35" spans="2:6" x14ac:dyDescent="0.25">
      <c r="B35" s="16" t="s">
        <v>6</v>
      </c>
      <c r="C35" s="17">
        <v>19801828</v>
      </c>
      <c r="D35" s="17">
        <v>18330146</v>
      </c>
      <c r="E35" s="17">
        <v>11939507.520000003</v>
      </c>
      <c r="F35" s="41">
        <f t="shared" si="1"/>
        <v>0.65135910646865569</v>
      </c>
    </row>
    <row r="36" spans="2:6" x14ac:dyDescent="0.25">
      <c r="B36" s="16" t="s">
        <v>7</v>
      </c>
      <c r="C36" s="17">
        <v>44132665</v>
      </c>
      <c r="D36" s="17">
        <v>46243873</v>
      </c>
      <c r="E36" s="17">
        <v>16734260.920000004</v>
      </c>
      <c r="F36" s="41">
        <f t="shared" si="1"/>
        <v>0.36186979667555103</v>
      </c>
    </row>
    <row r="37" spans="2:6" x14ac:dyDescent="0.25">
      <c r="B37" s="16" t="s">
        <v>8</v>
      </c>
      <c r="C37" s="17">
        <v>6332304</v>
      </c>
      <c r="D37" s="17">
        <v>5355149</v>
      </c>
      <c r="E37" s="17">
        <v>3648630.5</v>
      </c>
      <c r="F37" s="41">
        <f t="shared" si="1"/>
        <v>0.68133127574975039</v>
      </c>
    </row>
    <row r="38" spans="2:6" x14ac:dyDescent="0.25">
      <c r="B38" s="16" t="s">
        <v>9</v>
      </c>
      <c r="C38" s="17">
        <v>57070489</v>
      </c>
      <c r="D38" s="17">
        <v>31142036</v>
      </c>
      <c r="E38" s="17">
        <v>22135351.07</v>
      </c>
      <c r="F38" s="41">
        <f t="shared" ref="F38:F62" si="3">IF(E38=0,"0%",E38/D38)</f>
        <v>0.7107868949223487</v>
      </c>
    </row>
    <row r="39" spans="2:6" x14ac:dyDescent="0.25">
      <c r="B39" s="16" t="s">
        <v>10</v>
      </c>
      <c r="C39" s="17">
        <v>185100031</v>
      </c>
      <c r="D39" s="17">
        <v>144374173</v>
      </c>
      <c r="E39" s="17">
        <v>95805698.299999997</v>
      </c>
      <c r="F39" s="41">
        <f t="shared" si="3"/>
        <v>0.66359305344730868</v>
      </c>
    </row>
    <row r="40" spans="2:6" x14ac:dyDescent="0.25">
      <c r="B40" s="16" t="s">
        <v>11</v>
      </c>
      <c r="C40" s="17">
        <v>256250549</v>
      </c>
      <c r="D40" s="17">
        <v>223785215</v>
      </c>
      <c r="E40" s="17">
        <v>155886573.85000047</v>
      </c>
      <c r="F40" s="41">
        <f t="shared" si="3"/>
        <v>0.69659013822696225</v>
      </c>
    </row>
    <row r="41" spans="2:6" x14ac:dyDescent="0.25">
      <c r="B41" s="3" t="s">
        <v>14</v>
      </c>
      <c r="C41" s="4">
        <f>+C42</f>
        <v>0</v>
      </c>
      <c r="D41" s="4">
        <f t="shared" ref="D41:E41" si="4">+D42</f>
        <v>2500000</v>
      </c>
      <c r="E41" s="4">
        <f t="shared" si="4"/>
        <v>0</v>
      </c>
      <c r="F41" s="34" t="str">
        <f t="shared" si="3"/>
        <v>0%</v>
      </c>
    </row>
    <row r="42" spans="2:6" x14ac:dyDescent="0.25">
      <c r="B42" s="20" t="s">
        <v>10</v>
      </c>
      <c r="C42" s="21">
        <v>0</v>
      </c>
      <c r="D42" s="21">
        <v>2500000</v>
      </c>
      <c r="E42" s="21">
        <v>0</v>
      </c>
      <c r="F42" s="43" t="str">
        <f t="shared" si="3"/>
        <v>0%</v>
      </c>
    </row>
    <row r="43" spans="2:6" x14ac:dyDescent="0.25">
      <c r="B43" s="3" t="s">
        <v>15</v>
      </c>
      <c r="C43" s="4">
        <f>+SUM(C44:C49)</f>
        <v>11307000</v>
      </c>
      <c r="D43" s="4">
        <f t="shared" ref="D43:E43" si="5">+SUM(D44:D49)</f>
        <v>51149029</v>
      </c>
      <c r="E43" s="4">
        <f t="shared" si="5"/>
        <v>40943029.659999996</v>
      </c>
      <c r="F43" s="34">
        <f t="shared" si="3"/>
        <v>0.80046543327342534</v>
      </c>
    </row>
    <row r="44" spans="2:6" x14ac:dyDescent="0.25">
      <c r="B44" s="14" t="s">
        <v>1</v>
      </c>
      <c r="C44" s="15">
        <v>795100</v>
      </c>
      <c r="D44" s="15">
        <v>26007890</v>
      </c>
      <c r="E44" s="15">
        <v>24227008</v>
      </c>
      <c r="F44" s="40">
        <f t="shared" si="3"/>
        <v>0.93152531789391602</v>
      </c>
    </row>
    <row r="45" spans="2:6" x14ac:dyDescent="0.25">
      <c r="B45" s="16" t="s">
        <v>2</v>
      </c>
      <c r="C45" s="17">
        <v>0</v>
      </c>
      <c r="D45" s="17">
        <v>186611</v>
      </c>
      <c r="E45" s="17">
        <v>146540</v>
      </c>
      <c r="F45" s="41">
        <f t="shared" si="3"/>
        <v>0.78526989298594407</v>
      </c>
    </row>
    <row r="46" spans="2:6" x14ac:dyDescent="0.25">
      <c r="B46" s="16" t="s">
        <v>3</v>
      </c>
      <c r="C46" s="17">
        <v>0</v>
      </c>
      <c r="D46" s="17">
        <v>255333</v>
      </c>
      <c r="E46" s="17">
        <v>202807</v>
      </c>
      <c r="F46" s="41">
        <f t="shared" si="3"/>
        <v>0.79428432674194094</v>
      </c>
    </row>
    <row r="47" spans="2:6" x14ac:dyDescent="0.25">
      <c r="B47" s="16" t="s">
        <v>5</v>
      </c>
      <c r="C47" s="17">
        <v>0</v>
      </c>
      <c r="D47" s="17">
        <v>3000</v>
      </c>
      <c r="E47" s="17">
        <v>1365</v>
      </c>
      <c r="F47" s="41">
        <f t="shared" si="3"/>
        <v>0.45500000000000002</v>
      </c>
    </row>
    <row r="48" spans="2:6" x14ac:dyDescent="0.25">
      <c r="B48" s="16" t="s">
        <v>10</v>
      </c>
      <c r="C48" s="17">
        <v>825686</v>
      </c>
      <c r="D48" s="17">
        <v>9253273</v>
      </c>
      <c r="E48" s="17">
        <v>3772705.37</v>
      </c>
      <c r="F48" s="41">
        <f t="shared" si="3"/>
        <v>0.40771577473181653</v>
      </c>
    </row>
    <row r="49" spans="2:6" x14ac:dyDescent="0.25">
      <c r="B49" s="16" t="s">
        <v>11</v>
      </c>
      <c r="C49" s="17">
        <v>9686214</v>
      </c>
      <c r="D49" s="17">
        <v>15442922</v>
      </c>
      <c r="E49" s="17">
        <v>12592604.289999999</v>
      </c>
      <c r="F49" s="41">
        <f t="shared" si="3"/>
        <v>0.81542886054854125</v>
      </c>
    </row>
    <row r="50" spans="2:6" x14ac:dyDescent="0.25">
      <c r="B50" s="3" t="s">
        <v>16</v>
      </c>
      <c r="C50" s="4">
        <f>SUM(C51:C61)</f>
        <v>993911712</v>
      </c>
      <c r="D50" s="4">
        <f t="shared" ref="D50:E50" si="6">SUM(D51:D61)</f>
        <v>599548223</v>
      </c>
      <c r="E50" s="4">
        <f t="shared" si="6"/>
        <v>154039261.27999991</v>
      </c>
      <c r="F50" s="34">
        <f t="shared" si="3"/>
        <v>0.2569255572291137</v>
      </c>
    </row>
    <row r="51" spans="2:6" x14ac:dyDescent="0.25">
      <c r="B51" s="14" t="s">
        <v>1</v>
      </c>
      <c r="C51" s="15">
        <v>32390291</v>
      </c>
      <c r="D51" s="15">
        <v>8007121</v>
      </c>
      <c r="E51" s="15">
        <v>1989037.69</v>
      </c>
      <c r="F51" s="40">
        <f t="shared" si="3"/>
        <v>0.24840859654799771</v>
      </c>
    </row>
    <row r="52" spans="2:6" x14ac:dyDescent="0.25">
      <c r="B52" s="16" t="s">
        <v>2</v>
      </c>
      <c r="C52" s="17">
        <v>161046005</v>
      </c>
      <c r="D52" s="17">
        <v>139638110</v>
      </c>
      <c r="E52" s="17">
        <v>73116329.619999871</v>
      </c>
      <c r="F52" s="41">
        <f t="shared" si="3"/>
        <v>0.52361299948846252</v>
      </c>
    </row>
    <row r="53" spans="2:6" x14ac:dyDescent="0.25">
      <c r="B53" s="16" t="s">
        <v>3</v>
      </c>
      <c r="C53" s="17">
        <v>20000000</v>
      </c>
      <c r="D53" s="17">
        <v>104196</v>
      </c>
      <c r="E53" s="17">
        <v>22385.98</v>
      </c>
      <c r="F53" s="41">
        <f t="shared" si="3"/>
        <v>0.214844907673999</v>
      </c>
    </row>
    <row r="54" spans="2:6" x14ac:dyDescent="0.25">
      <c r="B54" s="16" t="s">
        <v>4</v>
      </c>
      <c r="C54" s="17">
        <v>20000000</v>
      </c>
      <c r="D54" s="17">
        <v>35661</v>
      </c>
      <c r="E54" s="17">
        <v>8816</v>
      </c>
      <c r="F54" s="41">
        <f t="shared" si="3"/>
        <v>0.24721684753652448</v>
      </c>
    </row>
    <row r="55" spans="2:6" x14ac:dyDescent="0.25">
      <c r="B55" s="16" t="s">
        <v>5</v>
      </c>
      <c r="C55" s="17">
        <v>10000000</v>
      </c>
      <c r="D55" s="17">
        <v>477933</v>
      </c>
      <c r="E55" s="17">
        <v>287023.32</v>
      </c>
      <c r="F55" s="41">
        <f t="shared" si="3"/>
        <v>0.60055137435581973</v>
      </c>
    </row>
    <row r="56" spans="2:6" x14ac:dyDescent="0.25">
      <c r="B56" s="16" t="s">
        <v>6</v>
      </c>
      <c r="C56" s="17">
        <v>0</v>
      </c>
      <c r="D56" s="17">
        <v>96000</v>
      </c>
      <c r="E56" s="17">
        <v>95999.4</v>
      </c>
      <c r="F56" s="41">
        <f t="shared" si="3"/>
        <v>0.9999937499999999</v>
      </c>
    </row>
    <row r="57" spans="2:6" x14ac:dyDescent="0.25">
      <c r="B57" s="16" t="s">
        <v>7</v>
      </c>
      <c r="C57" s="17">
        <v>0</v>
      </c>
      <c r="D57" s="17">
        <v>101810476</v>
      </c>
      <c r="E57" s="17">
        <v>2075805.08</v>
      </c>
      <c r="F57" s="41">
        <f t="shared" si="3"/>
        <v>2.0388914398160755E-2</v>
      </c>
    </row>
    <row r="58" spans="2:6" x14ac:dyDescent="0.25">
      <c r="B58" s="16" t="s">
        <v>8</v>
      </c>
      <c r="C58" s="17">
        <v>0</v>
      </c>
      <c r="D58" s="17">
        <v>18000</v>
      </c>
      <c r="E58" s="17">
        <v>18000</v>
      </c>
      <c r="F58" s="41">
        <f t="shared" si="3"/>
        <v>1</v>
      </c>
    </row>
    <row r="59" spans="2:6" x14ac:dyDescent="0.25">
      <c r="B59" s="16" t="s">
        <v>9</v>
      </c>
      <c r="C59" s="17">
        <v>0</v>
      </c>
      <c r="D59" s="17">
        <v>27684628</v>
      </c>
      <c r="E59" s="17">
        <v>28178</v>
      </c>
      <c r="F59" s="41">
        <f t="shared" si="3"/>
        <v>1.0178211533129504E-3</v>
      </c>
    </row>
    <row r="60" spans="2:6" x14ac:dyDescent="0.25">
      <c r="B60" s="16" t="s">
        <v>10</v>
      </c>
      <c r="C60" s="17">
        <v>0</v>
      </c>
      <c r="D60" s="17">
        <v>6117910</v>
      </c>
      <c r="E60" s="17">
        <v>3729980.5400000005</v>
      </c>
      <c r="F60" s="41">
        <f t="shared" si="3"/>
        <v>0.6096821528920825</v>
      </c>
    </row>
    <row r="61" spans="2:6" x14ac:dyDescent="0.25">
      <c r="B61" s="16" t="s">
        <v>11</v>
      </c>
      <c r="C61" s="17">
        <v>750475416</v>
      </c>
      <c r="D61" s="17">
        <v>315558188</v>
      </c>
      <c r="E61" s="17">
        <v>72667705.650000051</v>
      </c>
      <c r="F61" s="41">
        <f t="shared" si="3"/>
        <v>0.23028306161398052</v>
      </c>
    </row>
    <row r="62" spans="2:6" x14ac:dyDescent="0.25">
      <c r="B62" s="5" t="s">
        <v>19</v>
      </c>
      <c r="C62" s="6">
        <f>+C50+C43+C41+C29+C18+C6</f>
        <v>4196614712</v>
      </c>
      <c r="D62" s="6">
        <f t="shared" ref="D62:E62" si="7">+D50+D43+D41+D29+D18+D6</f>
        <v>3663683735</v>
      </c>
      <c r="E62" s="6">
        <f t="shared" si="7"/>
        <v>2064963358.0700002</v>
      </c>
      <c r="F62" s="39">
        <f t="shared" si="3"/>
        <v>0.56363035333616218</v>
      </c>
    </row>
    <row r="63" spans="2:6" x14ac:dyDescent="0.25">
      <c r="B63" s="1" t="s">
        <v>23</v>
      </c>
      <c r="C63" s="12"/>
      <c r="D63" s="12"/>
      <c r="E63" s="12"/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24</v>
      </c>
      <c r="F5" s="13" t="s">
        <v>21</v>
      </c>
    </row>
    <row r="6" spans="2:6" x14ac:dyDescent="0.25">
      <c r="B6" s="3" t="s">
        <v>0</v>
      </c>
      <c r="C6" s="4">
        <f>SUM(C7:C17)</f>
        <v>22613140</v>
      </c>
      <c r="D6" s="4">
        <f t="shared" ref="D6:E6" si="0">SUM(D7:D17)</f>
        <v>20933436</v>
      </c>
      <c r="E6" s="4">
        <f t="shared" si="0"/>
        <v>347957.73</v>
      </c>
      <c r="F6" s="34">
        <f t="shared" ref="F6:F53" si="1">IF(E6=0,"0%",E6/D6)</f>
        <v>1.6622103031723984E-2</v>
      </c>
    </row>
    <row r="7" spans="2:6" x14ac:dyDescent="0.25">
      <c r="B7" s="14" t="s">
        <v>1</v>
      </c>
      <c r="C7" s="15">
        <v>660431</v>
      </c>
      <c r="D7" s="15">
        <v>646931</v>
      </c>
      <c r="E7" s="15">
        <v>0</v>
      </c>
      <c r="F7" s="44" t="str">
        <f t="shared" si="1"/>
        <v>0%</v>
      </c>
    </row>
    <row r="8" spans="2:6" x14ac:dyDescent="0.25">
      <c r="B8" s="16" t="s">
        <v>2</v>
      </c>
      <c r="C8" s="17">
        <v>1771969</v>
      </c>
      <c r="D8" s="17">
        <v>1888848</v>
      </c>
      <c r="E8" s="17">
        <v>14455</v>
      </c>
      <c r="F8" s="45">
        <f t="shared" si="1"/>
        <v>7.6528127197106385E-3</v>
      </c>
    </row>
    <row r="9" spans="2:6" x14ac:dyDescent="0.25">
      <c r="B9" s="16" t="s">
        <v>3</v>
      </c>
      <c r="C9" s="17">
        <v>439744</v>
      </c>
      <c r="D9" s="17">
        <v>439744</v>
      </c>
      <c r="E9" s="17">
        <v>0</v>
      </c>
      <c r="F9" s="45" t="str">
        <f t="shared" si="1"/>
        <v>0%</v>
      </c>
    </row>
    <row r="10" spans="2:6" x14ac:dyDescent="0.25">
      <c r="B10" s="16" t="s">
        <v>4</v>
      </c>
      <c r="C10" s="17">
        <v>78975</v>
      </c>
      <c r="D10" s="17">
        <v>78975</v>
      </c>
      <c r="E10" s="17">
        <v>0</v>
      </c>
      <c r="F10" s="45" t="str">
        <f t="shared" si="1"/>
        <v>0%</v>
      </c>
    </row>
    <row r="11" spans="2:6" x14ac:dyDescent="0.25">
      <c r="B11" s="16" t="s">
        <v>5</v>
      </c>
      <c r="C11" s="17">
        <v>492058</v>
      </c>
      <c r="D11" s="17">
        <v>464482</v>
      </c>
      <c r="E11" s="17">
        <v>0</v>
      </c>
      <c r="F11" s="45" t="str">
        <f t="shared" si="1"/>
        <v>0%</v>
      </c>
    </row>
    <row r="12" spans="2:6" x14ac:dyDescent="0.25">
      <c r="B12" s="16" t="s">
        <v>6</v>
      </c>
      <c r="C12" s="17">
        <v>77560</v>
      </c>
      <c r="D12" s="17">
        <v>77560</v>
      </c>
      <c r="E12" s="17">
        <v>0</v>
      </c>
      <c r="F12" s="45" t="str">
        <f t="shared" si="1"/>
        <v>0%</v>
      </c>
    </row>
    <row r="13" spans="2:6" x14ac:dyDescent="0.25">
      <c r="B13" s="16" t="s">
        <v>7</v>
      </c>
      <c r="C13" s="17">
        <v>82733</v>
      </c>
      <c r="D13" s="17">
        <v>83914</v>
      </c>
      <c r="E13" s="17">
        <v>1181</v>
      </c>
      <c r="F13" s="45">
        <f t="shared" si="1"/>
        <v>1.4073932835998761E-2</v>
      </c>
    </row>
    <row r="14" spans="2:6" x14ac:dyDescent="0.25">
      <c r="B14" s="16" t="s">
        <v>8</v>
      </c>
      <c r="C14" s="17">
        <v>1426715</v>
      </c>
      <c r="D14" s="17">
        <v>1543699</v>
      </c>
      <c r="E14" s="17">
        <v>159477</v>
      </c>
      <c r="F14" s="45">
        <f t="shared" si="1"/>
        <v>0.10330835221114996</v>
      </c>
    </row>
    <row r="15" spans="2:6" x14ac:dyDescent="0.25">
      <c r="B15" s="16" t="s">
        <v>9</v>
      </c>
      <c r="C15" s="17">
        <v>263136</v>
      </c>
      <c r="D15" s="17">
        <v>207984</v>
      </c>
      <c r="E15" s="17">
        <v>0</v>
      </c>
      <c r="F15" s="45" t="str">
        <f t="shared" si="1"/>
        <v>0%</v>
      </c>
    </row>
    <row r="16" spans="2:6" x14ac:dyDescent="0.25">
      <c r="B16" s="16" t="s">
        <v>10</v>
      </c>
      <c r="C16" s="17">
        <v>1494834</v>
      </c>
      <c r="D16" s="17">
        <v>1331058</v>
      </c>
      <c r="E16" s="17">
        <v>39838.25</v>
      </c>
      <c r="F16" s="45">
        <f t="shared" si="1"/>
        <v>2.9929762639945068E-2</v>
      </c>
    </row>
    <row r="17" spans="2:6" x14ac:dyDescent="0.25">
      <c r="B17" s="18" t="s">
        <v>11</v>
      </c>
      <c r="C17" s="19">
        <v>15824985</v>
      </c>
      <c r="D17" s="19">
        <v>14170241</v>
      </c>
      <c r="E17" s="19">
        <v>133006.48000000001</v>
      </c>
      <c r="F17" s="46">
        <f t="shared" si="1"/>
        <v>9.3863244810021233E-3</v>
      </c>
    </row>
    <row r="18" spans="2:6" x14ac:dyDescent="0.25">
      <c r="B18" s="3" t="s">
        <v>12</v>
      </c>
      <c r="C18" s="4">
        <f>SUM(C19:C20)</f>
        <v>722000</v>
      </c>
      <c r="D18" s="4">
        <f t="shared" ref="D18:E18" si="2">SUM(D19:D20)</f>
        <v>1085555</v>
      </c>
      <c r="E18" s="4">
        <f t="shared" si="2"/>
        <v>288101.65999999997</v>
      </c>
      <c r="F18" s="34">
        <f t="shared" si="1"/>
        <v>0.26539572845226633</v>
      </c>
    </row>
    <row r="19" spans="2:6" x14ac:dyDescent="0.25">
      <c r="B19" s="14" t="s">
        <v>10</v>
      </c>
      <c r="C19" s="15">
        <v>650000</v>
      </c>
      <c r="D19" s="15">
        <v>650000</v>
      </c>
      <c r="E19" s="15">
        <v>0</v>
      </c>
      <c r="F19" s="44" t="str">
        <f t="shared" si="1"/>
        <v>0%</v>
      </c>
    </row>
    <row r="20" spans="2:6" x14ac:dyDescent="0.25">
      <c r="B20" s="18" t="s">
        <v>11</v>
      </c>
      <c r="C20" s="19">
        <v>72000</v>
      </c>
      <c r="D20" s="19">
        <v>435555</v>
      </c>
      <c r="E20" s="19">
        <v>288101.65999999997</v>
      </c>
      <c r="F20" s="46">
        <f t="shared" si="1"/>
        <v>0.66145873655451082</v>
      </c>
    </row>
    <row r="21" spans="2:6" x14ac:dyDescent="0.25">
      <c r="B21" s="3" t="s">
        <v>13</v>
      </c>
      <c r="C21" s="4">
        <f>SUM(C22:C32)</f>
        <v>323691750</v>
      </c>
      <c r="D21" s="4">
        <f t="shared" ref="D21:E21" si="3">SUM(D22:D32)</f>
        <v>312477361</v>
      </c>
      <c r="E21" s="4">
        <f t="shared" si="3"/>
        <v>132017806.03000009</v>
      </c>
      <c r="F21" s="34">
        <f t="shared" si="1"/>
        <v>0.42248758632469408</v>
      </c>
    </row>
    <row r="22" spans="2:6" x14ac:dyDescent="0.25">
      <c r="B22" s="14" t="s">
        <v>1</v>
      </c>
      <c r="C22" s="15">
        <v>5339530</v>
      </c>
      <c r="D22" s="15">
        <v>5953944</v>
      </c>
      <c r="E22" s="15">
        <v>2213799.0700000003</v>
      </c>
      <c r="F22" s="44">
        <f t="shared" si="1"/>
        <v>0.37182060664326039</v>
      </c>
    </row>
    <row r="23" spans="2:6" x14ac:dyDescent="0.25">
      <c r="B23" s="16" t="s">
        <v>2</v>
      </c>
      <c r="C23" s="17">
        <v>7834002</v>
      </c>
      <c r="D23" s="17">
        <v>6047587</v>
      </c>
      <c r="E23" s="17">
        <v>2351245.8800000004</v>
      </c>
      <c r="F23" s="45">
        <f t="shared" si="1"/>
        <v>0.38879074910373351</v>
      </c>
    </row>
    <row r="24" spans="2:6" x14ac:dyDescent="0.25">
      <c r="B24" s="16" t="s">
        <v>3</v>
      </c>
      <c r="C24" s="17">
        <v>2193444</v>
      </c>
      <c r="D24" s="17">
        <v>6457365</v>
      </c>
      <c r="E24" s="17">
        <v>1795191.6600000001</v>
      </c>
      <c r="F24" s="45">
        <f t="shared" si="1"/>
        <v>0.27800684334864145</v>
      </c>
    </row>
    <row r="25" spans="2:6" x14ac:dyDescent="0.25">
      <c r="B25" s="16" t="s">
        <v>4</v>
      </c>
      <c r="C25" s="17">
        <v>2364448</v>
      </c>
      <c r="D25" s="17">
        <v>3205993</v>
      </c>
      <c r="E25" s="17">
        <v>2285594.5</v>
      </c>
      <c r="F25" s="45">
        <f t="shared" si="1"/>
        <v>0.7129131286312852</v>
      </c>
    </row>
    <row r="26" spans="2:6" x14ac:dyDescent="0.25">
      <c r="B26" s="16" t="s">
        <v>5</v>
      </c>
      <c r="C26" s="17">
        <v>2951324</v>
      </c>
      <c r="D26" s="17">
        <v>3055224</v>
      </c>
      <c r="E26" s="17">
        <v>1207371.5900000003</v>
      </c>
      <c r="F26" s="45">
        <f t="shared" si="1"/>
        <v>0.39518267400360835</v>
      </c>
    </row>
    <row r="27" spans="2:6" x14ac:dyDescent="0.25">
      <c r="B27" s="16" t="s">
        <v>6</v>
      </c>
      <c r="C27" s="17">
        <v>1163579</v>
      </c>
      <c r="D27" s="17">
        <v>1097638</v>
      </c>
      <c r="E27" s="17">
        <v>605609.56000000006</v>
      </c>
      <c r="F27" s="45">
        <f t="shared" si="1"/>
        <v>0.55173887930264809</v>
      </c>
    </row>
    <row r="28" spans="2:6" x14ac:dyDescent="0.25">
      <c r="B28" s="16" t="s">
        <v>7</v>
      </c>
      <c r="C28" s="17">
        <v>1208910</v>
      </c>
      <c r="D28" s="17">
        <v>1417518</v>
      </c>
      <c r="E28" s="17">
        <v>455565.23</v>
      </c>
      <c r="F28" s="45">
        <f t="shared" si="1"/>
        <v>0.32138232459834726</v>
      </c>
    </row>
    <row r="29" spans="2:6" x14ac:dyDescent="0.25">
      <c r="B29" s="16" t="s">
        <v>8</v>
      </c>
      <c r="C29" s="17">
        <v>160842</v>
      </c>
      <c r="D29" s="17">
        <v>456107</v>
      </c>
      <c r="E29" s="17">
        <v>113664.5</v>
      </c>
      <c r="F29" s="45">
        <f t="shared" si="1"/>
        <v>0.2492057784686488</v>
      </c>
    </row>
    <row r="30" spans="2:6" x14ac:dyDescent="0.25">
      <c r="B30" s="16" t="s">
        <v>9</v>
      </c>
      <c r="C30" s="17">
        <v>796280</v>
      </c>
      <c r="D30" s="17">
        <v>901160</v>
      </c>
      <c r="E30" s="17">
        <v>264309.40000000002</v>
      </c>
      <c r="F30" s="45">
        <f t="shared" si="1"/>
        <v>0.29329908118425141</v>
      </c>
    </row>
    <row r="31" spans="2:6" x14ac:dyDescent="0.25">
      <c r="B31" s="16" t="s">
        <v>10</v>
      </c>
      <c r="C31" s="17">
        <v>47242627</v>
      </c>
      <c r="D31" s="17">
        <v>69459140</v>
      </c>
      <c r="E31" s="17">
        <v>22767015.190000013</v>
      </c>
      <c r="F31" s="45">
        <f t="shared" si="1"/>
        <v>0.32777565616274562</v>
      </c>
    </row>
    <row r="32" spans="2:6" x14ac:dyDescent="0.25">
      <c r="B32" s="18" t="s">
        <v>11</v>
      </c>
      <c r="C32" s="19">
        <v>252436764</v>
      </c>
      <c r="D32" s="19">
        <v>214425685</v>
      </c>
      <c r="E32" s="19">
        <v>97958439.450000077</v>
      </c>
      <c r="F32" s="46">
        <f t="shared" si="1"/>
        <v>0.45684097709656413</v>
      </c>
    </row>
    <row r="33" spans="2:6" x14ac:dyDescent="0.25">
      <c r="B33" s="3" t="s">
        <v>15</v>
      </c>
      <c r="C33" s="4">
        <f>SUM(C34:C41)</f>
        <v>4033634</v>
      </c>
      <c r="D33" s="4">
        <f t="shared" ref="D33:E33" si="4">SUM(D34:D41)</f>
        <v>7987066</v>
      </c>
      <c r="E33" s="4">
        <f t="shared" si="4"/>
        <v>4900438.5600000005</v>
      </c>
      <c r="F33" s="34">
        <f t="shared" si="1"/>
        <v>0.61354677174321592</v>
      </c>
    </row>
    <row r="34" spans="2:6" x14ac:dyDescent="0.25">
      <c r="B34" s="14" t="s">
        <v>1</v>
      </c>
      <c r="C34" s="15">
        <v>0</v>
      </c>
      <c r="D34" s="15">
        <v>14974</v>
      </c>
      <c r="E34" s="15">
        <v>14974</v>
      </c>
      <c r="F34" s="44">
        <f t="shared" si="1"/>
        <v>1</v>
      </c>
    </row>
    <row r="35" spans="2:6" x14ac:dyDescent="0.25">
      <c r="B35" s="47" t="s">
        <v>2</v>
      </c>
      <c r="C35" s="48">
        <v>0</v>
      </c>
      <c r="D35" s="48">
        <v>12958</v>
      </c>
      <c r="E35" s="48">
        <v>12958</v>
      </c>
      <c r="F35" s="45">
        <f t="shared" si="1"/>
        <v>1</v>
      </c>
    </row>
    <row r="36" spans="2:6" x14ac:dyDescent="0.25">
      <c r="B36" s="47" t="s">
        <v>3</v>
      </c>
      <c r="C36" s="48">
        <v>0</v>
      </c>
      <c r="D36" s="48">
        <v>4237</v>
      </c>
      <c r="E36" s="48">
        <v>4237</v>
      </c>
      <c r="F36" s="45">
        <f t="shared" si="1"/>
        <v>1</v>
      </c>
    </row>
    <row r="37" spans="2:6" x14ac:dyDescent="0.25">
      <c r="B37" s="47" t="s">
        <v>5</v>
      </c>
      <c r="C37" s="48">
        <v>0</v>
      </c>
      <c r="D37" s="48">
        <v>23634</v>
      </c>
      <c r="E37" s="48">
        <v>23634</v>
      </c>
      <c r="F37" s="45">
        <f t="shared" si="1"/>
        <v>1</v>
      </c>
    </row>
    <row r="38" spans="2:6" x14ac:dyDescent="0.25">
      <c r="B38" s="47" t="s">
        <v>7</v>
      </c>
      <c r="C38" s="48">
        <v>0</v>
      </c>
      <c r="D38" s="48">
        <v>3060</v>
      </c>
      <c r="E38" s="48">
        <v>3060</v>
      </c>
      <c r="F38" s="45">
        <f t="shared" si="1"/>
        <v>1</v>
      </c>
    </row>
    <row r="39" spans="2:6" x14ac:dyDescent="0.25">
      <c r="B39" s="47" t="s">
        <v>8</v>
      </c>
      <c r="C39" s="48">
        <v>0</v>
      </c>
      <c r="D39" s="48">
        <v>1504</v>
      </c>
      <c r="E39" s="48">
        <v>1504</v>
      </c>
      <c r="F39" s="45">
        <f t="shared" si="1"/>
        <v>1</v>
      </c>
    </row>
    <row r="40" spans="2:6" x14ac:dyDescent="0.25">
      <c r="B40" s="47" t="s">
        <v>10</v>
      </c>
      <c r="C40" s="48">
        <v>3793634</v>
      </c>
      <c r="D40" s="48">
        <v>6439432</v>
      </c>
      <c r="E40" s="48">
        <v>3543088.9400000004</v>
      </c>
      <c r="F40" s="45">
        <f t="shared" si="1"/>
        <v>0.55021761857256979</v>
      </c>
    </row>
    <row r="41" spans="2:6" x14ac:dyDescent="0.25">
      <c r="B41" s="47" t="s">
        <v>11</v>
      </c>
      <c r="C41" s="48">
        <v>240000</v>
      </c>
      <c r="D41" s="48">
        <v>1487267</v>
      </c>
      <c r="E41" s="48">
        <v>1296982.6200000001</v>
      </c>
      <c r="F41" s="45">
        <f t="shared" si="1"/>
        <v>0.87205768701921049</v>
      </c>
    </row>
    <row r="42" spans="2:6" x14ac:dyDescent="0.25">
      <c r="B42" s="3" t="s">
        <v>16</v>
      </c>
      <c r="C42" s="4">
        <f>SUM(C43:C52)</f>
        <v>8206699</v>
      </c>
      <c r="D42" s="4">
        <f t="shared" ref="D42:E42" si="5">SUM(D43:D52)</f>
        <v>14877121</v>
      </c>
      <c r="E42" s="4">
        <f t="shared" si="5"/>
        <v>4791877.8100000005</v>
      </c>
      <c r="F42" s="34">
        <f t="shared" si="1"/>
        <v>0.3220971187906585</v>
      </c>
    </row>
    <row r="43" spans="2:6" x14ac:dyDescent="0.25">
      <c r="B43" s="14" t="s">
        <v>1</v>
      </c>
      <c r="C43" s="15">
        <v>500</v>
      </c>
      <c r="D43" s="15">
        <v>12273</v>
      </c>
      <c r="E43" s="15">
        <v>10977.099999999999</v>
      </c>
      <c r="F43" s="44">
        <f t="shared" si="1"/>
        <v>0.89441049458160182</v>
      </c>
    </row>
    <row r="44" spans="2:6" x14ac:dyDescent="0.25">
      <c r="B44" s="16" t="s">
        <v>2</v>
      </c>
      <c r="C44" s="17">
        <v>1626940</v>
      </c>
      <c r="D44" s="17">
        <v>1008469</v>
      </c>
      <c r="E44" s="17">
        <v>338252.61</v>
      </c>
      <c r="F44" s="45">
        <f t="shared" si="1"/>
        <v>0.33541200572352742</v>
      </c>
    </row>
    <row r="45" spans="2:6" x14ac:dyDescent="0.25">
      <c r="B45" s="16" t="s">
        <v>3</v>
      </c>
      <c r="C45" s="17">
        <v>0</v>
      </c>
      <c r="D45" s="17">
        <v>5648</v>
      </c>
      <c r="E45" s="17">
        <v>5648</v>
      </c>
      <c r="F45" s="45">
        <f t="shared" si="1"/>
        <v>1</v>
      </c>
    </row>
    <row r="46" spans="2:6" x14ac:dyDescent="0.25">
      <c r="B46" s="16" t="s">
        <v>5</v>
      </c>
      <c r="C46" s="17">
        <v>89994</v>
      </c>
      <c r="D46" s="17">
        <v>339343</v>
      </c>
      <c r="E46" s="17">
        <v>339343</v>
      </c>
      <c r="F46" s="45">
        <f t="shared" si="1"/>
        <v>1</v>
      </c>
    </row>
    <row r="47" spans="2:6" x14ac:dyDescent="0.25">
      <c r="B47" s="16" t="s">
        <v>6</v>
      </c>
      <c r="C47" s="17">
        <v>0</v>
      </c>
      <c r="D47" s="17">
        <v>266535</v>
      </c>
      <c r="E47" s="17">
        <v>12844.02</v>
      </c>
      <c r="F47" s="45">
        <f t="shared" si="1"/>
        <v>4.8188868253700265E-2</v>
      </c>
    </row>
    <row r="48" spans="2:6" x14ac:dyDescent="0.25">
      <c r="B48" s="16" t="s">
        <v>7</v>
      </c>
      <c r="C48" s="17">
        <v>0</v>
      </c>
      <c r="D48" s="17">
        <v>35000</v>
      </c>
      <c r="E48" s="17">
        <v>0</v>
      </c>
      <c r="F48" s="45" t="str">
        <f t="shared" si="1"/>
        <v>0%</v>
      </c>
    </row>
    <row r="49" spans="2:6" x14ac:dyDescent="0.25">
      <c r="B49" s="16" t="s">
        <v>8</v>
      </c>
      <c r="C49" s="17">
        <v>0</v>
      </c>
      <c r="D49" s="17">
        <v>148113</v>
      </c>
      <c r="E49" s="17">
        <v>136387</v>
      </c>
      <c r="F49" s="45">
        <f t="shared" si="1"/>
        <v>0.92083071708762909</v>
      </c>
    </row>
    <row r="50" spans="2:6" x14ac:dyDescent="0.25">
      <c r="B50" s="16" t="s">
        <v>9</v>
      </c>
      <c r="C50" s="17">
        <v>0</v>
      </c>
      <c r="D50" s="17">
        <v>12879</v>
      </c>
      <c r="E50" s="17">
        <v>6980.58</v>
      </c>
      <c r="F50" s="45">
        <f t="shared" si="1"/>
        <v>0.54201257861635221</v>
      </c>
    </row>
    <row r="51" spans="2:6" x14ac:dyDescent="0.25">
      <c r="B51" s="16" t="s">
        <v>10</v>
      </c>
      <c r="C51" s="17">
        <v>3667150</v>
      </c>
      <c r="D51" s="17">
        <v>7201680</v>
      </c>
      <c r="E51" s="17">
        <v>2363134.3200000003</v>
      </c>
      <c r="F51" s="45">
        <f t="shared" si="1"/>
        <v>0.32813653480854471</v>
      </c>
    </row>
    <row r="52" spans="2:6" x14ac:dyDescent="0.25">
      <c r="B52" s="16" t="s">
        <v>11</v>
      </c>
      <c r="C52" s="17">
        <v>2822115</v>
      </c>
      <c r="D52" s="17">
        <v>5847181</v>
      </c>
      <c r="E52" s="17">
        <v>1578311.18</v>
      </c>
      <c r="F52" s="45">
        <f t="shared" si="1"/>
        <v>0.26992685535132227</v>
      </c>
    </row>
    <row r="53" spans="2:6" x14ac:dyDescent="0.25">
      <c r="B53" s="5" t="s">
        <v>19</v>
      </c>
      <c r="C53" s="6">
        <f>+C42+C33+C21+C18+C6</f>
        <v>359267223</v>
      </c>
      <c r="D53" s="6">
        <f t="shared" ref="D53:E53" si="6">+D42+D33+D21+D18+D6</f>
        <v>357360539</v>
      </c>
      <c r="E53" s="6">
        <f t="shared" si="6"/>
        <v>142346181.79000008</v>
      </c>
      <c r="F53" s="39">
        <f t="shared" si="1"/>
        <v>0.39832652533020746</v>
      </c>
    </row>
    <row r="54" spans="2:6" x14ac:dyDescent="0.25">
      <c r="B54" s="1" t="s">
        <v>23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/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24</v>
      </c>
      <c r="F5" s="13" t="s">
        <v>21</v>
      </c>
    </row>
    <row r="6" spans="2:6" x14ac:dyDescent="0.25">
      <c r="B6" s="3" t="s">
        <v>16</v>
      </c>
      <c r="C6" s="4">
        <f>+SUM(C7:C8)</f>
        <v>16066664</v>
      </c>
      <c r="D6" s="4">
        <f t="shared" ref="D6:E6" si="0">+SUM(D7:D8)</f>
        <v>16066664</v>
      </c>
      <c r="E6" s="4">
        <f t="shared" si="0"/>
        <v>6005337.290000001</v>
      </c>
      <c r="F6" s="7">
        <f>IF(E6=0,"0%",E6/D6)</f>
        <v>0.37377624191306924</v>
      </c>
    </row>
    <row r="7" spans="2:6" x14ac:dyDescent="0.25">
      <c r="B7" s="14" t="s">
        <v>1</v>
      </c>
      <c r="C7" s="15">
        <v>2390291</v>
      </c>
      <c r="D7" s="15">
        <v>2390291</v>
      </c>
      <c r="E7" s="15">
        <v>613966.02</v>
      </c>
      <c r="F7" s="29">
        <f>IF(E7=0,"0%",E7/D7)</f>
        <v>0.25685827374156539</v>
      </c>
    </row>
    <row r="8" spans="2:6" x14ac:dyDescent="0.25">
      <c r="B8" s="18" t="s">
        <v>2</v>
      </c>
      <c r="C8" s="19">
        <v>13676373</v>
      </c>
      <c r="D8" s="19">
        <v>13676373</v>
      </c>
      <c r="E8" s="19">
        <v>5391371.2700000005</v>
      </c>
      <c r="F8" s="30">
        <f>IF(E8=0,"0%",E8/D8)</f>
        <v>0.39421060466835767</v>
      </c>
    </row>
    <row r="9" spans="2:6" x14ac:dyDescent="0.25">
      <c r="B9" s="5" t="s">
        <v>19</v>
      </c>
      <c r="C9" s="6">
        <f>+C6</f>
        <v>16066664</v>
      </c>
      <c r="D9" s="6">
        <f t="shared" ref="D9:E9" si="1">+D6</f>
        <v>16066664</v>
      </c>
      <c r="E9" s="6">
        <f t="shared" si="1"/>
        <v>6005337.290000001</v>
      </c>
      <c r="F9" s="8">
        <f>IF(E9=0,"0%",E9/D9)</f>
        <v>0.37377624191306924</v>
      </c>
    </row>
    <row r="10" spans="2:6" x14ac:dyDescent="0.25">
      <c r="B10" s="1" t="s">
        <v>23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2.28515625" customWidth="1"/>
  </cols>
  <sheetData>
    <row r="2" spans="2:6" ht="60" customHeight="1" x14ac:dyDescent="0.25">
      <c r="B2" s="49" t="s">
        <v>22</v>
      </c>
      <c r="C2" s="49"/>
      <c r="D2" s="49"/>
      <c r="E2" s="49"/>
      <c r="F2" s="49"/>
    </row>
    <row r="5" spans="2:6" ht="38.25" x14ac:dyDescent="0.25">
      <c r="B5" s="9" t="s">
        <v>20</v>
      </c>
      <c r="C5" s="9" t="s">
        <v>17</v>
      </c>
      <c r="D5" s="9" t="s">
        <v>18</v>
      </c>
      <c r="E5" s="13" t="s">
        <v>24</v>
      </c>
      <c r="F5" s="13" t="s">
        <v>21</v>
      </c>
    </row>
    <row r="6" spans="2:6" x14ac:dyDescent="0.25">
      <c r="B6" s="3" t="s">
        <v>0</v>
      </c>
      <c r="C6" s="4">
        <f>SUM(C7:C11)</f>
        <v>0</v>
      </c>
      <c r="D6" s="4">
        <f t="shared" ref="D6:E6" si="0">SUM(D7:D11)</f>
        <v>302639</v>
      </c>
      <c r="E6" s="4">
        <f t="shared" si="0"/>
        <v>302637.87</v>
      </c>
      <c r="F6" s="34">
        <f t="shared" ref="F6:F16" si="1">IF(E6=0,"0%",E6/D6)</f>
        <v>0.99999626617851634</v>
      </c>
    </row>
    <row r="7" spans="2:6" x14ac:dyDescent="0.25">
      <c r="B7" s="32" t="s">
        <v>1</v>
      </c>
      <c r="C7" s="17">
        <v>0</v>
      </c>
      <c r="D7" s="17">
        <v>0</v>
      </c>
      <c r="E7" s="17">
        <v>0</v>
      </c>
      <c r="F7" s="45" t="str">
        <f t="shared" si="1"/>
        <v>0%</v>
      </c>
    </row>
    <row r="8" spans="2:6" x14ac:dyDescent="0.25">
      <c r="B8" s="32" t="s">
        <v>2</v>
      </c>
      <c r="C8" s="17">
        <v>0</v>
      </c>
      <c r="D8" s="17">
        <v>0</v>
      </c>
      <c r="E8" s="17">
        <v>0</v>
      </c>
      <c r="F8" s="45" t="str">
        <f t="shared" si="1"/>
        <v>0%</v>
      </c>
    </row>
    <row r="9" spans="2:6" x14ac:dyDescent="0.25">
      <c r="B9" s="32" t="s">
        <v>3</v>
      </c>
      <c r="C9" s="17">
        <v>0</v>
      </c>
      <c r="D9" s="17">
        <v>0</v>
      </c>
      <c r="E9" s="17">
        <v>0</v>
      </c>
      <c r="F9" s="45" t="str">
        <f t="shared" si="1"/>
        <v>0%</v>
      </c>
    </row>
    <row r="10" spans="2:6" x14ac:dyDescent="0.25">
      <c r="B10" s="32" t="s">
        <v>4</v>
      </c>
      <c r="C10" s="17">
        <v>0</v>
      </c>
      <c r="D10" s="17">
        <v>0</v>
      </c>
      <c r="E10" s="17">
        <v>0</v>
      </c>
      <c r="F10" s="45" t="str">
        <f t="shared" si="1"/>
        <v>0%</v>
      </c>
    </row>
    <row r="11" spans="2:6" x14ac:dyDescent="0.25">
      <c r="B11" s="32" t="s">
        <v>11</v>
      </c>
      <c r="C11" s="17">
        <v>0</v>
      </c>
      <c r="D11" s="17">
        <v>302639</v>
      </c>
      <c r="E11" s="17">
        <v>302637.87</v>
      </c>
      <c r="F11" s="45">
        <f t="shared" si="1"/>
        <v>0.99999626617851634</v>
      </c>
    </row>
    <row r="12" spans="2:6" x14ac:dyDescent="0.25">
      <c r="B12" s="3" t="s">
        <v>13</v>
      </c>
      <c r="C12" s="4">
        <f>SUM(C13:C23)</f>
        <v>0</v>
      </c>
      <c r="D12" s="4">
        <f t="shared" ref="D12:E12" si="2">SUM(D13:D23)</f>
        <v>194089677</v>
      </c>
      <c r="E12" s="4">
        <f t="shared" si="2"/>
        <v>125068355.78</v>
      </c>
      <c r="F12" s="34">
        <f t="shared" si="1"/>
        <v>0.64438437794916836</v>
      </c>
    </row>
    <row r="13" spans="2:6" x14ac:dyDescent="0.25">
      <c r="B13" s="31" t="s">
        <v>1</v>
      </c>
      <c r="C13" s="15">
        <v>0</v>
      </c>
      <c r="D13" s="15">
        <v>10547047</v>
      </c>
      <c r="E13" s="15">
        <v>5179906.7600000007</v>
      </c>
      <c r="F13" s="44">
        <f t="shared" si="1"/>
        <v>0.49112389088623581</v>
      </c>
    </row>
    <row r="14" spans="2:6" x14ac:dyDescent="0.25">
      <c r="B14" s="32" t="s">
        <v>2</v>
      </c>
      <c r="C14" s="17">
        <v>0</v>
      </c>
      <c r="D14" s="17">
        <v>26341977</v>
      </c>
      <c r="E14" s="17">
        <v>15446661.899999995</v>
      </c>
      <c r="F14" s="45">
        <f t="shared" si="1"/>
        <v>0.58638962064236844</v>
      </c>
    </row>
    <row r="15" spans="2:6" x14ac:dyDescent="0.25">
      <c r="B15" s="32" t="s">
        <v>3</v>
      </c>
      <c r="C15" s="17">
        <v>0</v>
      </c>
      <c r="D15" s="17">
        <v>9507777</v>
      </c>
      <c r="E15" s="17">
        <v>3174023.35</v>
      </c>
      <c r="F15" s="45">
        <f t="shared" si="1"/>
        <v>0.33383443364311133</v>
      </c>
    </row>
    <row r="16" spans="2:6" x14ac:dyDescent="0.25">
      <c r="B16" s="32" t="s">
        <v>4</v>
      </c>
      <c r="C16" s="17">
        <v>0</v>
      </c>
      <c r="D16" s="17">
        <v>912036</v>
      </c>
      <c r="E16" s="17">
        <v>611892.27</v>
      </c>
      <c r="F16" s="45">
        <f t="shared" si="1"/>
        <v>0.67090802336749866</v>
      </c>
    </row>
    <row r="17" spans="2:6" x14ac:dyDescent="0.25">
      <c r="B17" s="32" t="s">
        <v>5</v>
      </c>
      <c r="C17" s="17">
        <v>0</v>
      </c>
      <c r="D17" s="17">
        <v>6900381</v>
      </c>
      <c r="E17" s="17">
        <v>2930469.2699999996</v>
      </c>
      <c r="F17" s="45">
        <f t="shared" ref="F17:F18" si="3">IF(E17=0,"0%",E17/D17)</f>
        <v>0.42468224145884115</v>
      </c>
    </row>
    <row r="18" spans="2:6" x14ac:dyDescent="0.25">
      <c r="B18" s="32" t="s">
        <v>6</v>
      </c>
      <c r="C18" s="17">
        <v>0</v>
      </c>
      <c r="D18" s="17">
        <v>8341591</v>
      </c>
      <c r="E18" s="17">
        <v>3889554.6499999994</v>
      </c>
      <c r="F18" s="45">
        <f t="shared" si="3"/>
        <v>0.46628450735597077</v>
      </c>
    </row>
    <row r="19" spans="2:6" x14ac:dyDescent="0.25">
      <c r="B19" s="32" t="s">
        <v>7</v>
      </c>
      <c r="C19" s="17">
        <v>0</v>
      </c>
      <c r="D19" s="17">
        <v>21638</v>
      </c>
      <c r="E19" s="17">
        <v>18885.759999999998</v>
      </c>
      <c r="F19" s="45">
        <f t="shared" ref="F19:F25" si="4">IF(E19=0,"0%",E19/D19)</f>
        <v>0.87280525002310738</v>
      </c>
    </row>
    <row r="20" spans="2:6" x14ac:dyDescent="0.25">
      <c r="B20" s="32" t="s">
        <v>8</v>
      </c>
      <c r="C20" s="17">
        <v>0</v>
      </c>
      <c r="D20" s="17">
        <v>145596</v>
      </c>
      <c r="E20" s="17">
        <v>140380.81</v>
      </c>
      <c r="F20" s="45">
        <f t="shared" si="4"/>
        <v>0.96418040330778321</v>
      </c>
    </row>
    <row r="21" spans="2:6" x14ac:dyDescent="0.25">
      <c r="B21" s="32" t="s">
        <v>9</v>
      </c>
      <c r="C21" s="17">
        <v>0</v>
      </c>
      <c r="D21" s="17">
        <v>1089143</v>
      </c>
      <c r="E21" s="17">
        <v>902683.09000000008</v>
      </c>
      <c r="F21" s="45">
        <f t="shared" si="4"/>
        <v>0.82880125933876458</v>
      </c>
    </row>
    <row r="22" spans="2:6" x14ac:dyDescent="0.25">
      <c r="B22" s="32" t="s">
        <v>10</v>
      </c>
      <c r="C22" s="17">
        <v>0</v>
      </c>
      <c r="D22" s="17">
        <v>7423599</v>
      </c>
      <c r="E22" s="17">
        <v>4865044.79</v>
      </c>
      <c r="F22" s="45">
        <f t="shared" si="4"/>
        <v>0.65534854320660374</v>
      </c>
    </row>
    <row r="23" spans="2:6" x14ac:dyDescent="0.25">
      <c r="B23" s="32" t="s">
        <v>11</v>
      </c>
      <c r="C23" s="17">
        <v>0</v>
      </c>
      <c r="D23" s="17">
        <v>122858892</v>
      </c>
      <c r="E23" s="17">
        <v>87908853.13000001</v>
      </c>
      <c r="F23" s="45">
        <f t="shared" si="4"/>
        <v>0.71552698953202354</v>
      </c>
    </row>
    <row r="24" spans="2:6" x14ac:dyDescent="0.25">
      <c r="B24" s="3" t="s">
        <v>15</v>
      </c>
      <c r="C24" s="4">
        <f>SUM(C25:C30)</f>
        <v>0</v>
      </c>
      <c r="D24" s="4">
        <f t="shared" ref="D24:E24" si="5">SUM(D25:D30)</f>
        <v>500249</v>
      </c>
      <c r="E24" s="4">
        <f t="shared" si="5"/>
        <v>291947.66000000003</v>
      </c>
      <c r="F24" s="34">
        <f t="shared" si="4"/>
        <v>0.58360468486693629</v>
      </c>
    </row>
    <row r="25" spans="2:6" x14ac:dyDescent="0.25">
      <c r="B25" s="32" t="s">
        <v>1</v>
      </c>
      <c r="C25" s="17">
        <v>0</v>
      </c>
      <c r="D25" s="17">
        <v>74092</v>
      </c>
      <c r="E25" s="17">
        <v>23232</v>
      </c>
      <c r="F25" s="45">
        <f t="shared" si="4"/>
        <v>0.31355611941910055</v>
      </c>
    </row>
    <row r="26" spans="2:6" x14ac:dyDescent="0.25">
      <c r="B26" s="32" t="s">
        <v>2</v>
      </c>
      <c r="C26" s="17">
        <v>0</v>
      </c>
      <c r="D26" s="17">
        <v>3845</v>
      </c>
      <c r="E26" s="17">
        <v>3105</v>
      </c>
      <c r="F26" s="45">
        <f t="shared" ref="F26:F28" si="6">IF(E26=0,"0%",E26/D26)</f>
        <v>0.80754226267880369</v>
      </c>
    </row>
    <row r="27" spans="2:6" x14ac:dyDescent="0.25">
      <c r="B27" s="32" t="s">
        <v>3</v>
      </c>
      <c r="C27" s="17">
        <v>0</v>
      </c>
      <c r="D27" s="17">
        <v>1572</v>
      </c>
      <c r="E27" s="17">
        <v>1493</v>
      </c>
      <c r="F27" s="45">
        <f t="shared" si="6"/>
        <v>0.94974554707379133</v>
      </c>
    </row>
    <row r="28" spans="2:6" x14ac:dyDescent="0.25">
      <c r="B28" s="32" t="s">
        <v>4</v>
      </c>
      <c r="C28" s="17">
        <v>0</v>
      </c>
      <c r="D28" s="17">
        <v>293</v>
      </c>
      <c r="E28" s="17">
        <v>0</v>
      </c>
      <c r="F28" s="45" t="str">
        <f t="shared" si="6"/>
        <v>0%</v>
      </c>
    </row>
    <row r="29" spans="2:6" x14ac:dyDescent="0.25">
      <c r="B29" s="32" t="s">
        <v>6</v>
      </c>
      <c r="C29" s="17">
        <v>0</v>
      </c>
      <c r="D29" s="17">
        <v>600</v>
      </c>
      <c r="E29" s="17">
        <v>600</v>
      </c>
      <c r="F29" s="45">
        <f t="shared" ref="F29:F42" si="7">IF(E29=0,"0%",E29/D29)</f>
        <v>1</v>
      </c>
    </row>
    <row r="30" spans="2:6" x14ac:dyDescent="0.25">
      <c r="B30" s="32" t="s">
        <v>11</v>
      </c>
      <c r="C30" s="17">
        <v>0</v>
      </c>
      <c r="D30" s="17">
        <v>419847</v>
      </c>
      <c r="E30" s="17">
        <v>263517.66000000003</v>
      </c>
      <c r="F30" s="45">
        <f t="shared" si="7"/>
        <v>0.62765164452764943</v>
      </c>
    </row>
    <row r="31" spans="2:6" x14ac:dyDescent="0.25">
      <c r="B31" s="3" t="s">
        <v>16</v>
      </c>
      <c r="C31" s="4">
        <f>SUM(C32:C41)</f>
        <v>0</v>
      </c>
      <c r="D31" s="4">
        <f t="shared" ref="D31:E31" si="8">SUM(D32:D41)</f>
        <v>13500181</v>
      </c>
      <c r="E31" s="4">
        <f t="shared" si="8"/>
        <v>5922516.7999999998</v>
      </c>
      <c r="F31" s="34">
        <f t="shared" si="7"/>
        <v>0.43869906633103656</v>
      </c>
    </row>
    <row r="32" spans="2:6" x14ac:dyDescent="0.25">
      <c r="B32" s="31" t="s">
        <v>1</v>
      </c>
      <c r="C32" s="15">
        <v>0</v>
      </c>
      <c r="D32" s="15">
        <v>678084</v>
      </c>
      <c r="E32" s="15">
        <v>370905.07</v>
      </c>
      <c r="F32" s="44">
        <f t="shared" si="7"/>
        <v>0.54698985671391742</v>
      </c>
    </row>
    <row r="33" spans="2:6" x14ac:dyDescent="0.25">
      <c r="B33" s="32" t="s">
        <v>2</v>
      </c>
      <c r="C33" s="17">
        <v>0</v>
      </c>
      <c r="D33" s="17">
        <v>2801602</v>
      </c>
      <c r="E33" s="17">
        <v>2438853.2000000002</v>
      </c>
      <c r="F33" s="45">
        <f t="shared" si="7"/>
        <v>0.87052093766352256</v>
      </c>
    </row>
    <row r="34" spans="2:6" x14ac:dyDescent="0.25">
      <c r="B34" s="32" t="s">
        <v>3</v>
      </c>
      <c r="C34" s="17">
        <v>0</v>
      </c>
      <c r="D34" s="17">
        <v>1312612</v>
      </c>
      <c r="E34" s="17">
        <v>60901.599999999999</v>
      </c>
      <c r="F34" s="45">
        <f t="shared" si="7"/>
        <v>4.6397259814781516E-2</v>
      </c>
    </row>
    <row r="35" spans="2:6" x14ac:dyDescent="0.25">
      <c r="B35" s="32" t="s">
        <v>4</v>
      </c>
      <c r="C35" s="17">
        <v>0</v>
      </c>
      <c r="D35" s="17">
        <v>36867</v>
      </c>
      <c r="E35" s="17">
        <v>0</v>
      </c>
      <c r="F35" s="45" t="str">
        <f t="shared" si="7"/>
        <v>0%</v>
      </c>
    </row>
    <row r="36" spans="2:6" x14ac:dyDescent="0.25">
      <c r="B36" s="32" t="s">
        <v>5</v>
      </c>
      <c r="C36" s="17">
        <v>0</v>
      </c>
      <c r="D36" s="17">
        <v>228970</v>
      </c>
      <c r="E36" s="17">
        <v>154039.51999999999</v>
      </c>
      <c r="F36" s="45">
        <f t="shared" si="7"/>
        <v>0.67274979254924216</v>
      </c>
    </row>
    <row r="37" spans="2:6" x14ac:dyDescent="0.25">
      <c r="B37" s="32" t="s">
        <v>6</v>
      </c>
      <c r="C37" s="17">
        <v>0</v>
      </c>
      <c r="D37" s="17">
        <v>143297</v>
      </c>
      <c r="E37" s="17">
        <v>3800</v>
      </c>
      <c r="F37" s="45">
        <f t="shared" si="7"/>
        <v>2.6518350000348925E-2</v>
      </c>
    </row>
    <row r="38" spans="2:6" x14ac:dyDescent="0.25">
      <c r="B38" s="32" t="s">
        <v>7</v>
      </c>
      <c r="C38" s="17">
        <v>0</v>
      </c>
      <c r="D38" s="17">
        <v>96724</v>
      </c>
      <c r="E38" s="17">
        <v>0</v>
      </c>
      <c r="F38" s="45" t="str">
        <f t="shared" si="7"/>
        <v>0%</v>
      </c>
    </row>
    <row r="39" spans="2:6" x14ac:dyDescent="0.25">
      <c r="B39" s="32" t="s">
        <v>9</v>
      </c>
      <c r="C39" s="17">
        <v>0</v>
      </c>
      <c r="D39" s="17">
        <v>0</v>
      </c>
      <c r="E39" s="17">
        <v>0</v>
      </c>
      <c r="F39" s="45" t="str">
        <f t="shared" si="7"/>
        <v>0%</v>
      </c>
    </row>
    <row r="40" spans="2:6" x14ac:dyDescent="0.25">
      <c r="B40" s="32" t="s">
        <v>10</v>
      </c>
      <c r="C40" s="17">
        <v>0</v>
      </c>
      <c r="D40" s="17">
        <v>1630011</v>
      </c>
      <c r="E40" s="17">
        <v>287947.45999999996</v>
      </c>
      <c r="F40" s="45">
        <f t="shared" si="7"/>
        <v>0.1766536912941078</v>
      </c>
    </row>
    <row r="41" spans="2:6" x14ac:dyDescent="0.25">
      <c r="B41" s="32" t="s">
        <v>11</v>
      </c>
      <c r="C41" s="17">
        <v>0</v>
      </c>
      <c r="D41" s="17">
        <v>6572014</v>
      </c>
      <c r="E41" s="17">
        <v>2606069.9499999997</v>
      </c>
      <c r="F41" s="45">
        <f t="shared" si="7"/>
        <v>0.39654053536708833</v>
      </c>
    </row>
    <row r="42" spans="2:6" x14ac:dyDescent="0.25">
      <c r="B42" s="5" t="s">
        <v>19</v>
      </c>
      <c r="C42" s="6">
        <f>+C31+C24+C12+C6</f>
        <v>0</v>
      </c>
      <c r="D42" s="6">
        <f t="shared" ref="D42:E42" si="9">+D31+D24+D12+D6</f>
        <v>208392746</v>
      </c>
      <c r="E42" s="6">
        <f t="shared" si="9"/>
        <v>131585458.11</v>
      </c>
      <c r="F42" s="39">
        <f t="shared" si="7"/>
        <v>0.6314301271791869</v>
      </c>
    </row>
    <row r="43" spans="2:6" x14ac:dyDescent="0.25">
      <c r="B43" s="1" t="s">
        <v>23</v>
      </c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2014-08-13T22:07:19Z</cp:lastPrinted>
  <dcterms:created xsi:type="dcterms:W3CDTF">2013-07-12T22:51:31Z</dcterms:created>
  <dcterms:modified xsi:type="dcterms:W3CDTF">2014-09-01T15:50:31Z</dcterms:modified>
</cp:coreProperties>
</file>