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DYT!$B$2:$F$16</definedName>
    <definedName name="_xlnm.Print_Area" localSheetId="5">RD!$B$2:$F$9</definedName>
    <definedName name="_xlnm.Print_Area" localSheetId="2">RDR!$B$2:$F$33</definedName>
    <definedName name="_xlnm.Print_Area" localSheetId="1">RO!$B$2:$F$57</definedName>
    <definedName name="_xlnm.Print_Area" localSheetId="3">ROOC!$B$2:$F$11</definedName>
    <definedName name="_xlnm.Print_Area" localSheetId="0">'TODA FUENTE'!$B$2:$F$57</definedName>
  </definedNames>
  <calcPr calcId="145621"/>
</workbook>
</file>

<file path=xl/calcChain.xml><?xml version="1.0" encoding="utf-8"?>
<calcChain xmlns="http://schemas.openxmlformats.org/spreadsheetml/2006/main">
  <c r="F9" i="5" l="1"/>
  <c r="C11" i="5"/>
  <c r="D11" i="5"/>
  <c r="E11" i="5"/>
  <c r="F49" i="2" l="1"/>
  <c r="F49" i="1"/>
  <c r="F23" i="3" l="1"/>
  <c r="E22" i="3"/>
  <c r="D22" i="3"/>
  <c r="C22" i="3"/>
  <c r="F35" i="2"/>
  <c r="F34" i="2"/>
  <c r="E33" i="2"/>
  <c r="D33" i="2"/>
  <c r="C33" i="2"/>
  <c r="F35" i="1"/>
  <c r="E33" i="1"/>
  <c r="D33" i="1"/>
  <c r="C33" i="1"/>
  <c r="F22" i="3" l="1"/>
  <c r="E8" i="6"/>
  <c r="D8" i="6"/>
  <c r="C8" i="6"/>
  <c r="F7" i="6"/>
  <c r="E6" i="6"/>
  <c r="D6" i="6"/>
  <c r="C6" i="6"/>
  <c r="F8" i="4"/>
  <c r="C44" i="2"/>
  <c r="F40" i="2"/>
  <c r="D44" i="2"/>
  <c r="F28" i="2"/>
  <c r="F6" i="6" l="1"/>
  <c r="F8" i="6"/>
  <c r="F55" i="2"/>
  <c r="F54" i="2"/>
  <c r="F53" i="2"/>
  <c r="F52" i="2"/>
  <c r="F51" i="2"/>
  <c r="F50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5" i="1"/>
  <c r="F54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s="1"/>
  <c r="F14" i="5" l="1"/>
  <c r="F13" i="5"/>
  <c r="F31" i="3"/>
  <c r="E6" i="5" l="1"/>
  <c r="D6" i="5"/>
  <c r="C6" i="5"/>
  <c r="E44" i="1"/>
  <c r="D44" i="1"/>
  <c r="E17" i="1"/>
  <c r="D17" i="1"/>
  <c r="C17" i="1"/>
  <c r="C44" i="1"/>
  <c r="C20" i="1"/>
  <c r="D20" i="1"/>
  <c r="E20" i="1"/>
  <c r="F44" i="1" l="1"/>
  <c r="F17" i="1"/>
  <c r="C15" i="5"/>
  <c r="D15" i="5"/>
  <c r="F20" i="1"/>
  <c r="E15" i="5"/>
  <c r="E6" i="4"/>
  <c r="E10" i="4" s="1"/>
  <c r="D6" i="4"/>
  <c r="D10" i="4" s="1"/>
  <c r="C6" i="4"/>
  <c r="C10" i="4" s="1"/>
  <c r="E27" i="3"/>
  <c r="D27" i="3"/>
  <c r="C27" i="3"/>
  <c r="E24" i="3"/>
  <c r="D24" i="3"/>
  <c r="C24" i="3"/>
  <c r="E10" i="3"/>
  <c r="D10" i="3"/>
  <c r="C10" i="3"/>
  <c r="E8" i="3"/>
  <c r="D8" i="3"/>
  <c r="C8" i="3"/>
  <c r="E6" i="3"/>
  <c r="D6" i="3"/>
  <c r="C6" i="3"/>
  <c r="E44" i="2"/>
  <c r="E36" i="2"/>
  <c r="D36" i="2"/>
  <c r="C36" i="2"/>
  <c r="F33" i="2"/>
  <c r="E20" i="2"/>
  <c r="D20" i="2"/>
  <c r="C20" i="2"/>
  <c r="E17" i="2"/>
  <c r="D17" i="2"/>
  <c r="C17" i="2"/>
  <c r="E6" i="2"/>
  <c r="D6" i="2"/>
  <c r="C6" i="2"/>
  <c r="E6" i="1"/>
  <c r="E56" i="1" s="1"/>
  <c r="D6" i="1"/>
  <c r="D56" i="1" s="1"/>
  <c r="C6" i="1"/>
  <c r="C56" i="1" s="1"/>
  <c r="C56" i="2" l="1"/>
  <c r="D56" i="2"/>
  <c r="C32" i="3"/>
  <c r="F44" i="2"/>
  <c r="E56" i="2"/>
  <c r="F36" i="2"/>
  <c r="F6" i="2"/>
  <c r="D32" i="3"/>
  <c r="E32" i="3"/>
  <c r="F20" i="2"/>
  <c r="F17" i="2"/>
  <c r="F56" i="1"/>
  <c r="F6" i="1"/>
  <c r="F15" i="5"/>
  <c r="F12" i="5"/>
  <c r="F11" i="5"/>
  <c r="F10" i="5"/>
  <c r="F8" i="5"/>
  <c r="F7" i="5"/>
  <c r="F6" i="5"/>
  <c r="F10" i="4"/>
  <c r="F9" i="4"/>
  <c r="F7" i="4"/>
  <c r="F6" i="4"/>
  <c r="F30" i="3"/>
  <c r="F29" i="3"/>
  <c r="F28" i="3"/>
  <c r="F27" i="3"/>
  <c r="F26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6" i="2" l="1"/>
  <c r="F32" i="3"/>
</calcChain>
</file>

<file path=xl/sharedStrings.xml><?xml version="1.0" encoding="utf-8"?>
<sst xmlns="http://schemas.openxmlformats.org/spreadsheetml/2006/main" count="201" uniqueCount="35">
  <si>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</si>
  <si>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</si>
  <si>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</si>
  <si>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</si>
  <si>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</si>
  <si>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</si>
  <si>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</si>
  <si>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</si>
  <si>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</si>
  <si>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</si>
  <si>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</si>
  <si>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</si>
  <si>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</si>
  <si>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</si>
  <si>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</si>
  <si>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</si>
  <si>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</si>
  <si>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</si>
  <si>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</si>
  <si>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</si>
  <si>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</si>
  <si>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</si>
  <si>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</si>
  <si>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</si>
  <si>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</si>
  <si>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</si>
  <si>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</si>
  <si>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</si>
  <si>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</si>
  <si>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</si>
  <si>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Fuente:  Base de Datos MEF al cierre del mes de Junio</t>
  </si>
  <si>
    <t>*/ La Ejecución se encuentra en la Fase de Devengado, la cual para el 2015 solo se tiene a cargo (04) Unidades Ejecutoras en el Pliego</t>
  </si>
  <si>
    <t>DEVENGADO
AL 30.06.15
(*/)</t>
  </si>
  <si>
    <t>EJECUCION DE LOS PROGRAMAS PRESUPUESTALES AL MES DE JUNIO DEL AÑO FISCAL 2015 
DEL PLIEGO 011 MINSA</t>
  </si>
  <si>
    <t>EJECUCION DE LOS PROGRAMAS PRESUPUESTALES AL MES DE JUNIO DEL AÑO FISCAL 2015 DEL PLIEGO 011 MINSA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</si>
</sst>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9" fontId="4" fillId="0" borderId="4" xfId="1" applyFont="1" applyBorder="1" applyAlignment="1">
      <alignment vertical="center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9" fontId="3" fillId="3" borderId="1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s="1" t="s">
        <v>29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32</v>
      </c>
      <c r="F5" s="10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717400536</v>
      </c>
      <c r="E6" s="3">
        <f>SUM(E7:E16)</f>
        <v>266743422.97</v>
      </c>
      <c r="F6" s="31">
        <f>IF(E6=0,"0%",+E6/D6)</f>
        <v>0.37181938064512404</v>
      </c>
    </row>
    <row r="7" spans="2:6" x14ac:dyDescent="0.25">
      <c r="B7" s="19" t="s">
        <v>11</v>
      </c>
      <c r="C7" s="20">
        <v>0</v>
      </c>
      <c r="D7" s="20">
        <v>842891</v>
      </c>
      <c r="E7" s="20">
        <v>270293.35000000003</v>
      </c>
      <c r="F7" s="32">
        <f t="shared" ref="F7:F56" si="0">IF(E7=0,"0%",+E7/D7)</f>
        <v>0.32067414410641476</v>
      </c>
    </row>
    <row r="8" spans="2:6" x14ac:dyDescent="0.25">
      <c r="B8" s="21" t="s">
        <v>12</v>
      </c>
      <c r="C8" s="22">
        <v>0</v>
      </c>
      <c r="D8" s="22">
        <v>198156</v>
      </c>
      <c r="E8" s="22">
        <v>183572.77000000002</v>
      </c>
      <c r="F8" s="33">
        <f t="shared" si="0"/>
        <v>0.92640530692989376</v>
      </c>
    </row>
    <row r="9" spans="2:6" x14ac:dyDescent="0.25">
      <c r="B9" s="21" t="s">
        <v>13</v>
      </c>
      <c r="C9" s="22">
        <v>0</v>
      </c>
      <c r="D9" s="22">
        <v>463129</v>
      </c>
      <c r="E9" s="22">
        <v>233165.1</v>
      </c>
      <c r="F9" s="33">
        <f t="shared" si="0"/>
        <v>0.50345605651988967</v>
      </c>
    </row>
    <row r="10" spans="2:6" x14ac:dyDescent="0.25">
      <c r="B10" s="21" t="s">
        <v>14</v>
      </c>
      <c r="C10" s="22">
        <v>0</v>
      </c>
      <c r="D10" s="22">
        <v>442071</v>
      </c>
      <c r="E10" s="22">
        <v>184051.94999999998</v>
      </c>
      <c r="F10" s="33">
        <f t="shared" si="0"/>
        <v>0.41634024851211682</v>
      </c>
    </row>
    <row r="11" spans="2:6" x14ac:dyDescent="0.25">
      <c r="B11" s="21" t="s">
        <v>15</v>
      </c>
      <c r="C11" s="22">
        <v>0</v>
      </c>
      <c r="D11" s="22">
        <v>4074129</v>
      </c>
      <c r="E11" s="22">
        <v>837535.98</v>
      </c>
      <c r="F11" s="33">
        <f t="shared" si="0"/>
        <v>0.20557424175817701</v>
      </c>
    </row>
    <row r="12" spans="2:6" x14ac:dyDescent="0.25">
      <c r="B12" s="21" t="s">
        <v>16</v>
      </c>
      <c r="C12" s="22">
        <v>0</v>
      </c>
      <c r="D12" s="22">
        <v>176089</v>
      </c>
      <c r="E12" s="22">
        <v>38780.379999999997</v>
      </c>
      <c r="F12" s="33">
        <f t="shared" si="0"/>
        <v>0.22023170101482772</v>
      </c>
    </row>
    <row r="13" spans="2:6" x14ac:dyDescent="0.25">
      <c r="B13" s="21" t="s">
        <v>17</v>
      </c>
      <c r="C13" s="22">
        <v>203313</v>
      </c>
      <c r="D13" s="22">
        <v>278265</v>
      </c>
      <c r="E13" s="22">
        <v>52128.410000000011</v>
      </c>
      <c r="F13" s="33">
        <f t="shared" si="0"/>
        <v>0.18733369270299899</v>
      </c>
    </row>
    <row r="14" spans="2:6" x14ac:dyDescent="0.25">
      <c r="B14" s="21" t="s">
        <v>18</v>
      </c>
      <c r="C14" s="22">
        <v>0</v>
      </c>
      <c r="D14" s="22">
        <v>83727</v>
      </c>
      <c r="E14" s="22">
        <v>57497.159999999996</v>
      </c>
      <c r="F14" s="33">
        <f t="shared" si="0"/>
        <v>0.68672184599949837</v>
      </c>
    </row>
    <row r="15" spans="2:6" x14ac:dyDescent="0.25">
      <c r="B15" s="21" t="s">
        <v>19</v>
      </c>
      <c r="C15" s="22">
        <v>985456878</v>
      </c>
      <c r="D15" s="22">
        <v>686127887</v>
      </c>
      <c r="E15" s="22">
        <v>255904878.49000001</v>
      </c>
      <c r="F15" s="33">
        <f t="shared" si="0"/>
        <v>0.37296965090416156</v>
      </c>
    </row>
    <row r="16" spans="2:6" x14ac:dyDescent="0.25">
      <c r="B16" s="21" t="s">
        <v>20</v>
      </c>
      <c r="C16" s="22">
        <v>14298853</v>
      </c>
      <c r="D16" s="22">
        <v>24714192</v>
      </c>
      <c r="E16" s="22">
        <v>8981519.3800000027</v>
      </c>
      <c r="F16" s="33">
        <f t="shared" si="0"/>
        <v>0.36341545699733996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49718501</v>
      </c>
      <c r="E17" s="3">
        <f>SUM(E18:E19)</f>
        <v>21556042.170000002</v>
      </c>
      <c r="F17" s="31">
        <f t="shared" si="0"/>
        <v>0.43356178759291236</v>
      </c>
    </row>
    <row r="18" spans="2:6" x14ac:dyDescent="0.25">
      <c r="B18" s="19" t="s">
        <v>19</v>
      </c>
      <c r="C18" s="20">
        <v>850000</v>
      </c>
      <c r="D18" s="20">
        <v>1303841</v>
      </c>
      <c r="E18" s="20">
        <v>12084.34</v>
      </c>
      <c r="F18" s="32">
        <f t="shared" si="0"/>
        <v>9.2682620043394864E-3</v>
      </c>
    </row>
    <row r="19" spans="2:6" x14ac:dyDescent="0.25">
      <c r="B19" s="21" t="s">
        <v>20</v>
      </c>
      <c r="C19" s="22">
        <v>35310872</v>
      </c>
      <c r="D19" s="22">
        <v>48414660</v>
      </c>
      <c r="E19" s="22">
        <v>21543957.830000002</v>
      </c>
      <c r="F19" s="33">
        <f t="shared" si="0"/>
        <v>0.44498831201127925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928330547</v>
      </c>
      <c r="E20" s="3">
        <f t="shared" si="1"/>
        <v>356534378.90999985</v>
      </c>
      <c r="F20" s="31">
        <f t="shared" si="0"/>
        <v>0.38405972965360136</v>
      </c>
    </row>
    <row r="21" spans="2:6" x14ac:dyDescent="0.25">
      <c r="B21" s="19" t="s">
        <v>11</v>
      </c>
      <c r="C21" s="20">
        <v>271004021</v>
      </c>
      <c r="D21" s="20">
        <v>227766490</v>
      </c>
      <c r="E21" s="20">
        <v>153712640.78999987</v>
      </c>
      <c r="F21" s="32">
        <f t="shared" si="0"/>
        <v>0.67486942785130455</v>
      </c>
    </row>
    <row r="22" spans="2:6" x14ac:dyDescent="0.25">
      <c r="B22" s="21" t="s">
        <v>12</v>
      </c>
      <c r="C22" s="22">
        <v>54126133</v>
      </c>
      <c r="D22" s="22">
        <v>35525000</v>
      </c>
      <c r="E22" s="22">
        <v>10125100.109999996</v>
      </c>
      <c r="F22" s="33">
        <f t="shared" si="0"/>
        <v>0.2850133739619985</v>
      </c>
    </row>
    <row r="23" spans="2:6" x14ac:dyDescent="0.25">
      <c r="B23" s="21" t="s">
        <v>13</v>
      </c>
      <c r="C23" s="22">
        <v>81114770</v>
      </c>
      <c r="D23" s="22">
        <v>88169033</v>
      </c>
      <c r="E23" s="22">
        <v>34808649.710000016</v>
      </c>
      <c r="F23" s="33">
        <f t="shared" si="0"/>
        <v>0.39479450466469351</v>
      </c>
    </row>
    <row r="24" spans="2:6" x14ac:dyDescent="0.25">
      <c r="B24" s="21" t="s">
        <v>14</v>
      </c>
      <c r="C24" s="22">
        <v>29219967</v>
      </c>
      <c r="D24" s="22">
        <v>29012125</v>
      </c>
      <c r="E24" s="22">
        <v>6274704.5299999993</v>
      </c>
      <c r="F24" s="33">
        <f t="shared" si="0"/>
        <v>0.21627869485602999</v>
      </c>
    </row>
    <row r="25" spans="2:6" x14ac:dyDescent="0.25">
      <c r="B25" s="21" t="s">
        <v>15</v>
      </c>
      <c r="C25" s="22">
        <v>9598182</v>
      </c>
      <c r="D25" s="22">
        <v>11474511</v>
      </c>
      <c r="E25" s="22">
        <v>1836242.48</v>
      </c>
      <c r="F25" s="33">
        <f t="shared" si="0"/>
        <v>0.16002795064643713</v>
      </c>
    </row>
    <row r="26" spans="2:6" x14ac:dyDescent="0.25">
      <c r="B26" s="21" t="s">
        <v>16</v>
      </c>
      <c r="C26" s="22">
        <v>44082985</v>
      </c>
      <c r="D26" s="22">
        <v>42054161</v>
      </c>
      <c r="E26" s="22">
        <v>31805015.329999998</v>
      </c>
      <c r="F26" s="33">
        <f t="shared" si="0"/>
        <v>0.75628700165959795</v>
      </c>
    </row>
    <row r="27" spans="2:6" x14ac:dyDescent="0.25">
      <c r="B27" s="21" t="s">
        <v>17</v>
      </c>
      <c r="C27" s="22">
        <v>26221868</v>
      </c>
      <c r="D27" s="22">
        <v>26310734</v>
      </c>
      <c r="E27" s="22">
        <v>4300363.71</v>
      </c>
      <c r="F27" s="33">
        <f t="shared" si="0"/>
        <v>0.16344522011434573</v>
      </c>
    </row>
    <row r="28" spans="2:6" x14ac:dyDescent="0.25">
      <c r="B28" s="21" t="s">
        <v>18</v>
      </c>
      <c r="C28" s="22">
        <v>15835576</v>
      </c>
      <c r="D28" s="22">
        <v>16164007</v>
      </c>
      <c r="E28" s="22">
        <v>1993161.1200000003</v>
      </c>
      <c r="F28" s="33">
        <f t="shared" si="0"/>
        <v>0.12330860287303763</v>
      </c>
    </row>
    <row r="29" spans="2:6" x14ac:dyDescent="0.25">
      <c r="B29" s="21" t="s">
        <v>21</v>
      </c>
      <c r="C29" s="22">
        <v>11033753</v>
      </c>
      <c r="D29" s="22">
        <v>1219709</v>
      </c>
      <c r="E29" s="22">
        <v>192588.4</v>
      </c>
      <c r="F29" s="33">
        <f t="shared" si="0"/>
        <v>0.15789700658107794</v>
      </c>
    </row>
    <row r="30" spans="2:6" x14ac:dyDescent="0.25">
      <c r="B30" s="21" t="s">
        <v>22</v>
      </c>
      <c r="C30" s="22">
        <v>26037333</v>
      </c>
      <c r="D30" s="22">
        <v>2140201</v>
      </c>
      <c r="E30" s="22">
        <v>78100</v>
      </c>
      <c r="F30" s="33">
        <f t="shared" si="0"/>
        <v>3.6491899592608359E-2</v>
      </c>
    </row>
    <row r="31" spans="2:6" x14ac:dyDescent="0.25">
      <c r="B31" s="21" t="s">
        <v>19</v>
      </c>
      <c r="C31" s="22">
        <v>166132073</v>
      </c>
      <c r="D31" s="22">
        <v>176636393</v>
      </c>
      <c r="E31" s="22">
        <v>56939601.249999978</v>
      </c>
      <c r="F31" s="33">
        <f t="shared" si="0"/>
        <v>0.32235486856890233</v>
      </c>
    </row>
    <row r="32" spans="2:6" x14ac:dyDescent="0.25">
      <c r="B32" s="23" t="s">
        <v>20</v>
      </c>
      <c r="C32" s="24">
        <v>273244726</v>
      </c>
      <c r="D32" s="24">
        <v>271858183</v>
      </c>
      <c r="E32" s="24">
        <v>54468211.479999989</v>
      </c>
      <c r="F32" s="34">
        <f t="shared" si="0"/>
        <v>0.20035523992301527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303772977</v>
      </c>
      <c r="E33" s="3">
        <f t="shared" si="2"/>
        <v>10593229</v>
      </c>
      <c r="F33" s="31">
        <f t="shared" si="0"/>
        <v>3.4872190096092714E-2</v>
      </c>
    </row>
    <row r="34" spans="2:6" x14ac:dyDescent="0.25">
      <c r="B34" s="19" t="s">
        <v>19</v>
      </c>
      <c r="C34" s="20">
        <v>0</v>
      </c>
      <c r="D34" s="20">
        <v>13593229</v>
      </c>
      <c r="E34" s="20">
        <v>10593229</v>
      </c>
      <c r="F34" s="32">
        <f t="shared" si="0"/>
        <v>0.77930188625528196</v>
      </c>
    </row>
    <row r="35" spans="2:6" x14ac:dyDescent="0.25">
      <c r="B35" s="23" t="s">
        <v>20</v>
      </c>
      <c r="C35" s="24">
        <v>312913996</v>
      </c>
      <c r="D35" s="24">
        <v>290179748</v>
      </c>
      <c r="E35" s="24">
        <v>0</v>
      </c>
      <c r="F35" s="34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55064967</v>
      </c>
      <c r="E36" s="3">
        <f t="shared" si="3"/>
        <v>40072879.539999999</v>
      </c>
      <c r="F36" s="31">
        <f t="shared" si="0"/>
        <v>0.72773819223391156</v>
      </c>
    </row>
    <row r="37" spans="2:6" x14ac:dyDescent="0.25">
      <c r="B37" s="19" t="s">
        <v>11</v>
      </c>
      <c r="C37" s="20">
        <v>795100</v>
      </c>
      <c r="D37" s="20">
        <v>22052486</v>
      </c>
      <c r="E37" s="20">
        <v>16340303</v>
      </c>
      <c r="F37" s="32">
        <f t="shared" si="0"/>
        <v>0.7409732852794918</v>
      </c>
    </row>
    <row r="38" spans="2:6" x14ac:dyDescent="0.25">
      <c r="B38" s="21" t="s">
        <v>12</v>
      </c>
      <c r="C38" s="22">
        <v>0</v>
      </c>
      <c r="D38" s="22">
        <v>120100</v>
      </c>
      <c r="E38" s="22">
        <v>109480</v>
      </c>
      <c r="F38" s="33">
        <f t="shared" si="0"/>
        <v>0.91157368859283927</v>
      </c>
    </row>
    <row r="39" spans="2:6" x14ac:dyDescent="0.25">
      <c r="B39" s="21" t="s">
        <v>13</v>
      </c>
      <c r="C39" s="22">
        <v>0</v>
      </c>
      <c r="D39" s="22">
        <v>1070150</v>
      </c>
      <c r="E39" s="22">
        <v>755824</v>
      </c>
      <c r="F39" s="33">
        <f t="shared" si="0"/>
        <v>0.70627855908050274</v>
      </c>
    </row>
    <row r="40" spans="2:6" x14ac:dyDescent="0.25">
      <c r="B40" s="21" t="s">
        <v>14</v>
      </c>
      <c r="C40" s="22">
        <v>0</v>
      </c>
      <c r="D40" s="22">
        <v>807542</v>
      </c>
      <c r="E40" s="22">
        <v>565558</v>
      </c>
      <c r="F40" s="33">
        <f t="shared" si="0"/>
        <v>0.70034499753573187</v>
      </c>
    </row>
    <row r="41" spans="2:6" x14ac:dyDescent="0.25">
      <c r="B41" s="21" t="s">
        <v>16</v>
      </c>
      <c r="C41" s="22">
        <v>0</v>
      </c>
      <c r="D41" s="22">
        <v>2500000</v>
      </c>
      <c r="E41" s="22">
        <v>1851131</v>
      </c>
      <c r="F41" s="33">
        <f t="shared" si="0"/>
        <v>0.74045240000000001</v>
      </c>
    </row>
    <row r="42" spans="2:6" x14ac:dyDescent="0.25">
      <c r="B42" s="21" t="s">
        <v>19</v>
      </c>
      <c r="C42" s="22">
        <v>2271473</v>
      </c>
      <c r="D42" s="22">
        <v>8590252</v>
      </c>
      <c r="E42" s="22">
        <v>5930288.2500000009</v>
      </c>
      <c r="F42" s="33">
        <f t="shared" si="0"/>
        <v>0.69035090588727788</v>
      </c>
    </row>
    <row r="43" spans="2:6" x14ac:dyDescent="0.25">
      <c r="B43" s="21" t="s">
        <v>20</v>
      </c>
      <c r="C43" s="22">
        <v>10451265</v>
      </c>
      <c r="D43" s="22">
        <v>19924437</v>
      </c>
      <c r="E43" s="22">
        <v>14520295.289999999</v>
      </c>
      <c r="F43" s="33">
        <f t="shared" si="0"/>
        <v>0.72876815992341459</v>
      </c>
    </row>
    <row r="44" spans="2:6" x14ac:dyDescent="0.25">
      <c r="B44" s="2" t="s">
        <v>5</v>
      </c>
      <c r="C44" s="3">
        <f>SUM(C45:C55)</f>
        <v>1380837857</v>
      </c>
      <c r="D44" s="3">
        <f>SUM(D45:D55)</f>
        <v>791979052</v>
      </c>
      <c r="E44" s="3">
        <f>SUM(E45:E55)</f>
        <v>123918154.34000003</v>
      </c>
      <c r="F44" s="31">
        <f t="shared" si="0"/>
        <v>0.15646645454455788</v>
      </c>
    </row>
    <row r="45" spans="2:6" x14ac:dyDescent="0.25">
      <c r="B45" s="19" t="s">
        <v>11</v>
      </c>
      <c r="C45" s="20">
        <v>32516078</v>
      </c>
      <c r="D45" s="20">
        <v>13694519</v>
      </c>
      <c r="E45" s="20">
        <v>2828704.2600000002</v>
      </c>
      <c r="F45" s="32">
        <f t="shared" si="0"/>
        <v>0.20655740154144883</v>
      </c>
    </row>
    <row r="46" spans="2:6" x14ac:dyDescent="0.25">
      <c r="B46" s="21" t="s">
        <v>12</v>
      </c>
      <c r="C46" s="22">
        <v>89029789</v>
      </c>
      <c r="D46" s="22">
        <v>86162980</v>
      </c>
      <c r="E46" s="22">
        <v>37582384.550000019</v>
      </c>
      <c r="F46" s="33">
        <f t="shared" si="0"/>
        <v>0.43617786374148176</v>
      </c>
    </row>
    <row r="47" spans="2:6" x14ac:dyDescent="0.25">
      <c r="B47" s="21" t="s">
        <v>13</v>
      </c>
      <c r="C47" s="22">
        <v>25000000</v>
      </c>
      <c r="D47" s="22">
        <v>837903</v>
      </c>
      <c r="E47" s="22">
        <v>462070.2</v>
      </c>
      <c r="F47" s="33">
        <f t="shared" si="0"/>
        <v>0.55146025255906717</v>
      </c>
    </row>
    <row r="48" spans="2:6" x14ac:dyDescent="0.25">
      <c r="B48" s="21" t="s">
        <v>14</v>
      </c>
      <c r="C48" s="22">
        <v>25000000</v>
      </c>
      <c r="D48" s="22">
        <v>500</v>
      </c>
      <c r="E48" s="22">
        <v>0</v>
      </c>
      <c r="F48" s="33" t="str">
        <f t="shared" si="0"/>
        <v>0%</v>
      </c>
    </row>
    <row r="49" spans="2:6" x14ac:dyDescent="0.25">
      <c r="B49" s="21" t="s">
        <v>15</v>
      </c>
      <c r="C49" s="22">
        <v>25000000</v>
      </c>
      <c r="D49" s="22">
        <v>10154</v>
      </c>
      <c r="E49" s="22">
        <v>0</v>
      </c>
      <c r="F49" s="33" t="str">
        <f t="shared" si="0"/>
        <v>0%</v>
      </c>
    </row>
    <row r="50" spans="2:6" x14ac:dyDescent="0.25">
      <c r="B50" s="21" t="s">
        <v>16</v>
      </c>
      <c r="C50" s="22">
        <v>25000000</v>
      </c>
      <c r="D50" s="22">
        <v>0</v>
      </c>
      <c r="E50" s="22">
        <v>0</v>
      </c>
      <c r="F50" s="33" t="str">
        <f t="shared" si="0"/>
        <v>0%</v>
      </c>
    </row>
    <row r="51" spans="2:6" x14ac:dyDescent="0.25">
      <c r="B51" s="21" t="s">
        <v>17</v>
      </c>
      <c r="C51" s="22">
        <v>53876189</v>
      </c>
      <c r="D51" s="22">
        <v>133139593</v>
      </c>
      <c r="E51" s="22">
        <v>17483924.169999998</v>
      </c>
      <c r="F51" s="33">
        <f t="shared" si="0"/>
        <v>0.13132024648745921</v>
      </c>
    </row>
    <row r="52" spans="2:6" x14ac:dyDescent="0.25">
      <c r="B52" s="21" t="s">
        <v>18</v>
      </c>
      <c r="C52" s="22">
        <v>0</v>
      </c>
      <c r="D52" s="22">
        <v>22628823</v>
      </c>
      <c r="E52" s="22">
        <v>12499636.82</v>
      </c>
      <c r="F52" s="33">
        <f t="shared" si="0"/>
        <v>0.5523767992705586</v>
      </c>
    </row>
    <row r="53" spans="2:6" x14ac:dyDescent="0.25">
      <c r="B53" s="21" t="s">
        <v>22</v>
      </c>
      <c r="C53" s="22">
        <v>0</v>
      </c>
      <c r="D53" s="22">
        <v>5000</v>
      </c>
      <c r="E53" s="22">
        <v>0</v>
      </c>
      <c r="F53" s="33" t="str">
        <f t="shared" si="0"/>
        <v>0%</v>
      </c>
    </row>
    <row r="54" spans="2:6" x14ac:dyDescent="0.25">
      <c r="B54" s="21" t="s">
        <v>19</v>
      </c>
      <c r="C54" s="22">
        <v>1219223</v>
      </c>
      <c r="D54" s="22">
        <v>15219966</v>
      </c>
      <c r="E54" s="22">
        <v>3229701.8400000008</v>
      </c>
      <c r="F54" s="33">
        <f t="shared" si="0"/>
        <v>0.21220164617976156</v>
      </c>
    </row>
    <row r="55" spans="2:6" x14ac:dyDescent="0.25">
      <c r="B55" s="21" t="s">
        <v>20</v>
      </c>
      <c r="C55" s="22">
        <v>1104196578</v>
      </c>
      <c r="D55" s="22">
        <v>520279614</v>
      </c>
      <c r="E55" s="22">
        <v>49831732.5</v>
      </c>
      <c r="F55" s="33">
        <f t="shared" si="0"/>
        <v>9.5778752730450056E-2</v>
      </c>
    </row>
    <row r="56" spans="2:6" x14ac:dyDescent="0.25">
      <c r="B56" s="4" t="s">
        <v>8</v>
      </c>
      <c r="C56" s="5">
        <f>+C44+C36+C33+C20+C17+C6</f>
        <v>3751040994</v>
      </c>
      <c r="D56" s="5">
        <f t="shared" ref="D56:E56" si="4">+D44+D36+D33+D20+D17+D6</f>
        <v>2846266580</v>
      </c>
      <c r="E56" s="5">
        <f t="shared" si="4"/>
        <v>819418106.92999983</v>
      </c>
      <c r="F56" s="35">
        <f t="shared" si="0"/>
        <v>0.28789225601278706</v>
      </c>
    </row>
    <row r="57" spans="2:6" x14ac:dyDescent="0.25">
      <c r="B57" s="1" t="s">
        <v>31</v>
      </c>
      <c r="C57" s="30"/>
      <c r="D57" s="30"/>
      <c r="E57" s="30"/>
    </row>
    <row r="58" spans="2:6" x14ac:dyDescent="0.25">
      <c r="B58" s="1" t="s">
        <v>30</v>
      </c>
      <c r="C58" s="30"/>
      <c r="D58" s="30"/>
      <c r="E58" s="30"/>
      <c r="F58" s="37"/>
    </row>
    <row r="59" spans="2:6" x14ac:dyDescent="0.25">
      <c r="C59" s="30"/>
      <c r="D59" s="30"/>
      <c r="E59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s="1" t="s">
        <v>28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717200536</v>
      </c>
      <c r="E6" s="3">
        <f>SUM(E7:E16)</f>
        <v>266697642.97</v>
      </c>
      <c r="F6" s="31">
        <f t="shared" ref="F6:F31" si="0">IF(E6=0,"0%",+E6/D6)</f>
        <v>0.37185923543425797</v>
      </c>
    </row>
    <row r="7" spans="2:6" x14ac:dyDescent="0.25">
      <c r="B7" s="13" t="s">
        <v>11</v>
      </c>
      <c r="C7" s="14">
        <v>0</v>
      </c>
      <c r="D7" s="14">
        <v>842891</v>
      </c>
      <c r="E7" s="14">
        <v>270293.35000000003</v>
      </c>
      <c r="F7" s="38">
        <f t="shared" si="0"/>
        <v>0.32067414410641476</v>
      </c>
    </row>
    <row r="8" spans="2:6" x14ac:dyDescent="0.25">
      <c r="B8" s="15" t="s">
        <v>12</v>
      </c>
      <c r="C8" s="16">
        <v>0</v>
      </c>
      <c r="D8" s="16">
        <v>198156</v>
      </c>
      <c r="E8" s="16">
        <v>183572.77000000002</v>
      </c>
      <c r="F8" s="39">
        <f t="shared" si="0"/>
        <v>0.92640530692989376</v>
      </c>
    </row>
    <row r="9" spans="2:6" x14ac:dyDescent="0.25">
      <c r="B9" s="15" t="s">
        <v>13</v>
      </c>
      <c r="C9" s="16">
        <v>0</v>
      </c>
      <c r="D9" s="16">
        <v>463129</v>
      </c>
      <c r="E9" s="16">
        <v>233165.1</v>
      </c>
      <c r="F9" s="39">
        <f t="shared" si="0"/>
        <v>0.50345605651988967</v>
      </c>
    </row>
    <row r="10" spans="2:6" x14ac:dyDescent="0.25">
      <c r="B10" s="15" t="s">
        <v>14</v>
      </c>
      <c r="C10" s="16">
        <v>0</v>
      </c>
      <c r="D10" s="16">
        <v>442071</v>
      </c>
      <c r="E10" s="16">
        <v>184051.94999999998</v>
      </c>
      <c r="F10" s="39">
        <f t="shared" si="0"/>
        <v>0.41634024851211682</v>
      </c>
    </row>
    <row r="11" spans="2:6" x14ac:dyDescent="0.25">
      <c r="B11" s="15" t="s">
        <v>15</v>
      </c>
      <c r="C11" s="16">
        <v>0</v>
      </c>
      <c r="D11" s="16">
        <v>4074129</v>
      </c>
      <c r="E11" s="16">
        <v>837535.98</v>
      </c>
      <c r="F11" s="39">
        <f t="shared" si="0"/>
        <v>0.20557424175817701</v>
      </c>
    </row>
    <row r="12" spans="2:6" x14ac:dyDescent="0.25">
      <c r="B12" s="15" t="s">
        <v>16</v>
      </c>
      <c r="C12" s="16">
        <v>0</v>
      </c>
      <c r="D12" s="16">
        <v>176089</v>
      </c>
      <c r="E12" s="16">
        <v>38780.379999999997</v>
      </c>
      <c r="F12" s="39">
        <f t="shared" si="0"/>
        <v>0.22023170101482772</v>
      </c>
    </row>
    <row r="13" spans="2:6" x14ac:dyDescent="0.25">
      <c r="B13" s="15" t="s">
        <v>17</v>
      </c>
      <c r="C13" s="16">
        <v>203313</v>
      </c>
      <c r="D13" s="16">
        <v>278265</v>
      </c>
      <c r="E13" s="16">
        <v>52128.410000000011</v>
      </c>
      <c r="F13" s="39">
        <f t="shared" si="0"/>
        <v>0.18733369270299899</v>
      </c>
    </row>
    <row r="14" spans="2:6" x14ac:dyDescent="0.25">
      <c r="B14" s="15" t="s">
        <v>18</v>
      </c>
      <c r="C14" s="16">
        <v>0</v>
      </c>
      <c r="D14" s="16">
        <v>83727</v>
      </c>
      <c r="E14" s="16">
        <v>57497.159999999996</v>
      </c>
      <c r="F14" s="39">
        <f t="shared" si="0"/>
        <v>0.68672184599949837</v>
      </c>
    </row>
    <row r="15" spans="2:6" x14ac:dyDescent="0.25">
      <c r="B15" s="15" t="s">
        <v>19</v>
      </c>
      <c r="C15" s="16">
        <v>985456878</v>
      </c>
      <c r="D15" s="16">
        <v>686127887</v>
      </c>
      <c r="E15" s="16">
        <v>255904878.49000001</v>
      </c>
      <c r="F15" s="39">
        <f t="shared" si="0"/>
        <v>0.37296965090416156</v>
      </c>
    </row>
    <row r="16" spans="2:6" x14ac:dyDescent="0.25">
      <c r="B16" s="15" t="s">
        <v>20</v>
      </c>
      <c r="C16" s="16">
        <v>14098853</v>
      </c>
      <c r="D16" s="16">
        <v>24514192</v>
      </c>
      <c r="E16" s="16">
        <v>8935739.3800000027</v>
      </c>
      <c r="F16" s="39">
        <f t="shared" si="0"/>
        <v>0.36451290664607677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48868501</v>
      </c>
      <c r="E17" s="3">
        <f>SUM(E18:E19)</f>
        <v>21556042.170000002</v>
      </c>
      <c r="F17" s="31">
        <f t="shared" si="0"/>
        <v>0.44110299536300496</v>
      </c>
    </row>
    <row r="18" spans="2:6" x14ac:dyDescent="0.25">
      <c r="B18" s="13" t="s">
        <v>19</v>
      </c>
      <c r="C18" s="14">
        <v>0</v>
      </c>
      <c r="D18" s="14">
        <v>453841</v>
      </c>
      <c r="E18" s="14">
        <v>12084.34</v>
      </c>
      <c r="F18" s="38">
        <f t="shared" si="0"/>
        <v>2.6626814236704044E-2</v>
      </c>
    </row>
    <row r="19" spans="2:6" x14ac:dyDescent="0.25">
      <c r="B19" s="15" t="s">
        <v>20</v>
      </c>
      <c r="C19" s="16">
        <v>35310872</v>
      </c>
      <c r="D19" s="16">
        <v>48414660</v>
      </c>
      <c r="E19" s="16">
        <v>21543957.830000002</v>
      </c>
      <c r="F19" s="39">
        <f t="shared" si="0"/>
        <v>0.44498831201127925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855464870</v>
      </c>
      <c r="E20" s="3">
        <f t="shared" si="1"/>
        <v>327239974.50999987</v>
      </c>
      <c r="F20" s="31">
        <f t="shared" si="0"/>
        <v>0.38252882846024977</v>
      </c>
    </row>
    <row r="21" spans="2:6" x14ac:dyDescent="0.25">
      <c r="B21" s="13" t="s">
        <v>11</v>
      </c>
      <c r="C21" s="14">
        <v>270984221</v>
      </c>
      <c r="D21" s="14">
        <v>227599600</v>
      </c>
      <c r="E21" s="14">
        <v>153645683.17999989</v>
      </c>
      <c r="F21" s="38">
        <f t="shared" si="0"/>
        <v>0.67507009318118261</v>
      </c>
    </row>
    <row r="22" spans="2:6" x14ac:dyDescent="0.25">
      <c r="B22" s="15" t="s">
        <v>12</v>
      </c>
      <c r="C22" s="16">
        <v>54126133</v>
      </c>
      <c r="D22" s="16">
        <v>35414708</v>
      </c>
      <c r="E22" s="16">
        <v>10117692.109999996</v>
      </c>
      <c r="F22" s="39">
        <f t="shared" si="0"/>
        <v>0.28569181228319024</v>
      </c>
    </row>
    <row r="23" spans="2:6" x14ac:dyDescent="0.25">
      <c r="B23" s="15" t="s">
        <v>13</v>
      </c>
      <c r="C23" s="16">
        <v>81114770</v>
      </c>
      <c r="D23" s="16">
        <v>82561003</v>
      </c>
      <c r="E23" s="16">
        <v>32491267.659999993</v>
      </c>
      <c r="F23" s="39">
        <f t="shared" si="0"/>
        <v>0.39354255010685846</v>
      </c>
    </row>
    <row r="24" spans="2:6" x14ac:dyDescent="0.25">
      <c r="B24" s="15" t="s">
        <v>14</v>
      </c>
      <c r="C24" s="16">
        <v>29219967</v>
      </c>
      <c r="D24" s="16">
        <v>28927465</v>
      </c>
      <c r="E24" s="16">
        <v>6237565.5200000023</v>
      </c>
      <c r="F24" s="39">
        <f t="shared" si="0"/>
        <v>0.21562779593718295</v>
      </c>
    </row>
    <row r="25" spans="2:6" x14ac:dyDescent="0.25">
      <c r="B25" s="15" t="s">
        <v>15</v>
      </c>
      <c r="C25" s="16">
        <v>9598182</v>
      </c>
      <c r="D25" s="16">
        <v>11377943</v>
      </c>
      <c r="E25" s="16">
        <v>1790171.17</v>
      </c>
      <c r="F25" s="39">
        <f t="shared" si="0"/>
        <v>0.15733697822181039</v>
      </c>
    </row>
    <row r="26" spans="2:6" x14ac:dyDescent="0.25">
      <c r="B26" s="15" t="s">
        <v>16</v>
      </c>
      <c r="C26" s="16">
        <v>44082985</v>
      </c>
      <c r="D26" s="16">
        <v>42016397</v>
      </c>
      <c r="E26" s="16">
        <v>31793769.330000002</v>
      </c>
      <c r="F26" s="39">
        <f t="shared" si="0"/>
        <v>0.75669908892949578</v>
      </c>
    </row>
    <row r="27" spans="2:6" x14ac:dyDescent="0.25">
      <c r="B27" s="15" t="s">
        <v>17</v>
      </c>
      <c r="C27" s="16">
        <v>26221868</v>
      </c>
      <c r="D27" s="16">
        <v>26244906</v>
      </c>
      <c r="E27" s="16">
        <v>4277265.96</v>
      </c>
      <c r="F27" s="39">
        <f t="shared" si="0"/>
        <v>0.16297509162349447</v>
      </c>
    </row>
    <row r="28" spans="2:6" x14ac:dyDescent="0.25">
      <c r="B28" s="15" t="s">
        <v>18</v>
      </c>
      <c r="C28" s="16">
        <v>15835576</v>
      </c>
      <c r="D28" s="16">
        <v>16137271</v>
      </c>
      <c r="E28" s="16">
        <v>1975337.1200000003</v>
      </c>
      <c r="F28" s="39">
        <f t="shared" si="0"/>
        <v>0.12240837499723468</v>
      </c>
    </row>
    <row r="29" spans="2:6" x14ac:dyDescent="0.25">
      <c r="B29" s="15" t="s">
        <v>21</v>
      </c>
      <c r="C29" s="16">
        <v>11033753</v>
      </c>
      <c r="D29" s="16">
        <v>1216709</v>
      </c>
      <c r="E29" s="16">
        <v>189588.4</v>
      </c>
      <c r="F29" s="39">
        <f t="shared" si="0"/>
        <v>0.15582066048660773</v>
      </c>
    </row>
    <row r="30" spans="2:6" x14ac:dyDescent="0.25">
      <c r="B30" s="15" t="s">
        <v>22</v>
      </c>
      <c r="C30" s="16">
        <v>26037333</v>
      </c>
      <c r="D30" s="16">
        <v>2140201</v>
      </c>
      <c r="E30" s="16">
        <v>78100</v>
      </c>
      <c r="F30" s="39">
        <f t="shared" si="0"/>
        <v>3.6491899592608359E-2</v>
      </c>
    </row>
    <row r="31" spans="2:6" x14ac:dyDescent="0.25">
      <c r="B31" s="15" t="s">
        <v>19</v>
      </c>
      <c r="C31" s="16">
        <v>159816760</v>
      </c>
      <c r="D31" s="16">
        <v>159948321</v>
      </c>
      <c r="E31" s="16">
        <v>54218207.360000007</v>
      </c>
      <c r="F31" s="39">
        <f t="shared" si="0"/>
        <v>0.3389732822515843</v>
      </c>
    </row>
    <row r="32" spans="2:6" x14ac:dyDescent="0.25">
      <c r="B32" s="17" t="s">
        <v>20</v>
      </c>
      <c r="C32" s="18">
        <v>235528295</v>
      </c>
      <c r="D32" s="18">
        <v>221880346</v>
      </c>
      <c r="E32" s="18">
        <v>30425326.699999999</v>
      </c>
      <c r="F32" s="40">
        <f t="shared" ref="F32:F56" si="2">IF(E32=0,"0%",+E32/D32)</f>
        <v>0.13712492903720278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300772977</v>
      </c>
      <c r="E33" s="3">
        <f t="shared" si="3"/>
        <v>10593229</v>
      </c>
      <c r="F33" s="31">
        <f t="shared" si="2"/>
        <v>3.5220015792841654E-2</v>
      </c>
    </row>
    <row r="34" spans="2:6" x14ac:dyDescent="0.25">
      <c r="B34" s="13" t="s">
        <v>19</v>
      </c>
      <c r="C34" s="14">
        <v>0</v>
      </c>
      <c r="D34" s="14">
        <v>10593229</v>
      </c>
      <c r="E34" s="14">
        <v>10593229</v>
      </c>
      <c r="F34" s="38">
        <f t="shared" si="2"/>
        <v>1</v>
      </c>
    </row>
    <row r="35" spans="2:6" x14ac:dyDescent="0.25">
      <c r="B35" s="17" t="s">
        <v>20</v>
      </c>
      <c r="C35" s="18">
        <v>312913996</v>
      </c>
      <c r="D35" s="18">
        <v>290179748</v>
      </c>
      <c r="E35" s="18">
        <v>0</v>
      </c>
      <c r="F35" s="40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52467841</v>
      </c>
      <c r="E36" s="3">
        <f t="shared" si="4"/>
        <v>39872565.950000003</v>
      </c>
      <c r="F36" s="31">
        <f t="shared" si="2"/>
        <v>0.75994295153101499</v>
      </c>
    </row>
    <row r="37" spans="2:6" x14ac:dyDescent="0.25">
      <c r="B37" s="13" t="s">
        <v>11</v>
      </c>
      <c r="C37" s="14">
        <v>795100</v>
      </c>
      <c r="D37" s="14">
        <v>22052486</v>
      </c>
      <c r="E37" s="14">
        <v>16340303</v>
      </c>
      <c r="F37" s="38">
        <f t="shared" si="2"/>
        <v>0.7409732852794918</v>
      </c>
    </row>
    <row r="38" spans="2:6" x14ac:dyDescent="0.25">
      <c r="B38" s="15" t="s">
        <v>12</v>
      </c>
      <c r="C38" s="16">
        <v>0</v>
      </c>
      <c r="D38" s="16">
        <v>120100</v>
      </c>
      <c r="E38" s="16">
        <v>109480</v>
      </c>
      <c r="F38" s="39">
        <f t="shared" si="2"/>
        <v>0.91157368859283927</v>
      </c>
    </row>
    <row r="39" spans="2:6" x14ac:dyDescent="0.25">
      <c r="B39" s="15" t="s">
        <v>13</v>
      </c>
      <c r="C39" s="16">
        <v>0</v>
      </c>
      <c r="D39" s="16">
        <v>1070150</v>
      </c>
      <c r="E39" s="16">
        <v>755824</v>
      </c>
      <c r="F39" s="39">
        <f t="shared" si="2"/>
        <v>0.70627855908050274</v>
      </c>
    </row>
    <row r="40" spans="2:6" x14ac:dyDescent="0.25">
      <c r="B40" s="15" t="s">
        <v>14</v>
      </c>
      <c r="C40" s="16">
        <v>0</v>
      </c>
      <c r="D40" s="16">
        <v>807542</v>
      </c>
      <c r="E40" s="16">
        <v>565558</v>
      </c>
      <c r="F40" s="39">
        <f t="shared" si="2"/>
        <v>0.70034499753573187</v>
      </c>
    </row>
    <row r="41" spans="2:6" x14ac:dyDescent="0.25">
      <c r="B41" s="15" t="s">
        <v>16</v>
      </c>
      <c r="C41" s="16">
        <v>0</v>
      </c>
      <c r="D41" s="16">
        <v>2500000</v>
      </c>
      <c r="E41" s="16">
        <v>1851131</v>
      </c>
      <c r="F41" s="39">
        <f t="shared" si="2"/>
        <v>0.74045240000000001</v>
      </c>
    </row>
    <row r="42" spans="2:6" x14ac:dyDescent="0.25">
      <c r="B42" s="15" t="s">
        <v>19</v>
      </c>
      <c r="C42" s="16">
        <v>4900</v>
      </c>
      <c r="D42" s="16">
        <v>6244937</v>
      </c>
      <c r="E42" s="16">
        <v>5895814.7500000009</v>
      </c>
      <c r="F42" s="39">
        <f t="shared" si="2"/>
        <v>0.94409515260121935</v>
      </c>
    </row>
    <row r="43" spans="2:6" x14ac:dyDescent="0.25">
      <c r="B43" s="15" t="s">
        <v>20</v>
      </c>
      <c r="C43" s="16">
        <v>10425000</v>
      </c>
      <c r="D43" s="16">
        <v>19672626</v>
      </c>
      <c r="E43" s="16">
        <v>14354455.199999999</v>
      </c>
      <c r="F43" s="39">
        <f t="shared" si="2"/>
        <v>0.72966645124041896</v>
      </c>
    </row>
    <row r="44" spans="2:6" x14ac:dyDescent="0.25">
      <c r="B44" s="2" t="s">
        <v>5</v>
      </c>
      <c r="C44" s="3">
        <f>+SUM(C45:C55)</f>
        <v>850265770</v>
      </c>
      <c r="D44" s="3">
        <f t="shared" ref="D44:E44" si="5">+SUM(D45:D55)</f>
        <v>536999676</v>
      </c>
      <c r="E44" s="3">
        <f t="shared" si="5"/>
        <v>112811859.23999999</v>
      </c>
      <c r="F44" s="31">
        <f t="shared" si="2"/>
        <v>0.21007807691861624</v>
      </c>
    </row>
    <row r="45" spans="2:6" x14ac:dyDescent="0.25">
      <c r="B45" s="13" t="s">
        <v>11</v>
      </c>
      <c r="C45" s="14">
        <v>25010000</v>
      </c>
      <c r="D45" s="14">
        <v>7622614</v>
      </c>
      <c r="E45" s="14">
        <v>2593638.9500000002</v>
      </c>
      <c r="F45" s="38">
        <f t="shared" si="2"/>
        <v>0.34025584268073922</v>
      </c>
    </row>
    <row r="46" spans="2:6" x14ac:dyDescent="0.25">
      <c r="B46" s="15" t="s">
        <v>12</v>
      </c>
      <c r="C46" s="16">
        <v>67879799</v>
      </c>
      <c r="D46" s="16">
        <v>61322974</v>
      </c>
      <c r="E46" s="16">
        <v>31040719.869999994</v>
      </c>
      <c r="F46" s="39">
        <f t="shared" si="2"/>
        <v>0.50618418914255514</v>
      </c>
    </row>
    <row r="47" spans="2:6" x14ac:dyDescent="0.25">
      <c r="B47" s="15" t="s">
        <v>13</v>
      </c>
      <c r="C47" s="16">
        <v>25000000</v>
      </c>
      <c r="D47" s="16">
        <v>0</v>
      </c>
      <c r="E47" s="16">
        <v>0</v>
      </c>
      <c r="F47" s="39" t="str">
        <f t="shared" si="2"/>
        <v>0%</v>
      </c>
    </row>
    <row r="48" spans="2:6" x14ac:dyDescent="0.25">
      <c r="B48" s="15" t="s">
        <v>14</v>
      </c>
      <c r="C48" s="16">
        <v>25000000</v>
      </c>
      <c r="D48" s="16">
        <v>0</v>
      </c>
      <c r="E48" s="16">
        <v>0</v>
      </c>
      <c r="F48" s="39" t="str">
        <f t="shared" si="2"/>
        <v>0%</v>
      </c>
    </row>
    <row r="49" spans="2:6" x14ac:dyDescent="0.25">
      <c r="B49" s="15" t="s">
        <v>15</v>
      </c>
      <c r="C49" s="16">
        <v>25000000</v>
      </c>
      <c r="D49" s="16">
        <v>10154</v>
      </c>
      <c r="E49" s="16">
        <v>0</v>
      </c>
      <c r="F49" s="39" t="str">
        <f t="shared" si="2"/>
        <v>0%</v>
      </c>
    </row>
    <row r="50" spans="2:6" x14ac:dyDescent="0.25">
      <c r="B50" s="15" t="s">
        <v>16</v>
      </c>
      <c r="C50" s="16">
        <v>25000000</v>
      </c>
      <c r="D50" s="16">
        <v>0</v>
      </c>
      <c r="E50" s="16">
        <v>0</v>
      </c>
      <c r="F50" s="39" t="str">
        <f t="shared" si="2"/>
        <v>0%</v>
      </c>
    </row>
    <row r="51" spans="2:6" x14ac:dyDescent="0.25">
      <c r="B51" s="15" t="s">
        <v>17</v>
      </c>
      <c r="C51" s="16">
        <v>53876189</v>
      </c>
      <c r="D51" s="16">
        <v>132327968</v>
      </c>
      <c r="E51" s="16">
        <v>17446722.59</v>
      </c>
      <c r="F51" s="39">
        <f t="shared" si="2"/>
        <v>0.13184455904287745</v>
      </c>
    </row>
    <row r="52" spans="2:6" x14ac:dyDescent="0.25">
      <c r="B52" s="15" t="s">
        <v>18</v>
      </c>
      <c r="C52" s="16">
        <v>0</v>
      </c>
      <c r="D52" s="16">
        <v>22628823</v>
      </c>
      <c r="E52" s="16">
        <v>12499636.82</v>
      </c>
      <c r="F52" s="39">
        <f t="shared" si="2"/>
        <v>0.5523767992705586</v>
      </c>
    </row>
    <row r="53" spans="2:6" x14ac:dyDescent="0.25">
      <c r="B53" s="15" t="s">
        <v>22</v>
      </c>
      <c r="C53" s="16">
        <v>0</v>
      </c>
      <c r="D53" s="16">
        <v>5000</v>
      </c>
      <c r="E53" s="16">
        <v>0</v>
      </c>
      <c r="F53" s="39" t="str">
        <f t="shared" si="2"/>
        <v>0%</v>
      </c>
    </row>
    <row r="54" spans="2:6" x14ac:dyDescent="0.25">
      <c r="B54" s="15" t="s">
        <v>19</v>
      </c>
      <c r="C54" s="16">
        <v>0</v>
      </c>
      <c r="D54" s="16">
        <v>4435913</v>
      </c>
      <c r="E54" s="16">
        <v>2528777.7300000004</v>
      </c>
      <c r="F54" s="39">
        <f t="shared" si="2"/>
        <v>0.57006927998813328</v>
      </c>
    </row>
    <row r="55" spans="2:6" x14ac:dyDescent="0.25">
      <c r="B55" s="15" t="s">
        <v>20</v>
      </c>
      <c r="C55" s="16">
        <v>603499782</v>
      </c>
      <c r="D55" s="16">
        <v>308646230</v>
      </c>
      <c r="E55" s="16">
        <v>46702363.280000001</v>
      </c>
      <c r="F55" s="39">
        <f t="shared" si="2"/>
        <v>0.15131357113935914</v>
      </c>
    </row>
    <row r="56" spans="2:6" x14ac:dyDescent="0.25">
      <c r="B56" s="4" t="s">
        <v>8</v>
      </c>
      <c r="C56" s="5">
        <f>+C44+C36+C33+C20+C17+C6</f>
        <v>3173074525</v>
      </c>
      <c r="D56" s="5">
        <f>+D44+D36+D33+D20+D17+D6</f>
        <v>2511774401</v>
      </c>
      <c r="E56" s="5">
        <f>+E44+E36+E33+E20+E17+E6</f>
        <v>778771313.83999991</v>
      </c>
      <c r="F56" s="35">
        <f t="shared" si="2"/>
        <v>0.31004827246027816</v>
      </c>
    </row>
    <row r="57" spans="2:6" x14ac:dyDescent="0.25">
      <c r="B57" s="1" t="s">
        <v>31</v>
      </c>
      <c r="C57" s="11"/>
      <c r="D57" s="11"/>
      <c r="E57" s="11"/>
    </row>
    <row r="58" spans="2:6" x14ac:dyDescent="0.25">
      <c r="B58" s="1" t="s">
        <v>30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82.5703125" customWidth="1"/>
    <col min="5" max="5" width="14.7109375" customWidth="1"/>
  </cols>
  <sheetData>
    <row r="2" spans="2:6" ht="52.5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45780</v>
      </c>
      <c r="F6" s="6">
        <f t="shared" ref="F6:F32" si="0">E6/D6</f>
        <v>0.22889999999999999</v>
      </c>
    </row>
    <row r="7" spans="2:6" x14ac:dyDescent="0.25">
      <c r="B7" s="41" t="s">
        <v>20</v>
      </c>
      <c r="C7" s="14">
        <v>200000</v>
      </c>
      <c r="D7" s="14">
        <v>200000</v>
      </c>
      <c r="E7" s="14">
        <v>45780</v>
      </c>
      <c r="F7" s="25">
        <f t="shared" si="0"/>
        <v>0.22889999999999999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1" t="s">
        <v>19</v>
      </c>
      <c r="C9" s="14">
        <v>850000</v>
      </c>
      <c r="D9" s="14">
        <v>850000</v>
      </c>
      <c r="E9" s="14">
        <v>0</v>
      </c>
      <c r="F9" s="25">
        <f t="shared" si="0"/>
        <v>0</v>
      </c>
    </row>
    <row r="10" spans="2:6" x14ac:dyDescent="0.25">
      <c r="B10" s="2" t="s">
        <v>2</v>
      </c>
      <c r="C10" s="3">
        <f>+SUM(C11:C21)</f>
        <v>44051544</v>
      </c>
      <c r="D10" s="3">
        <f t="shared" ref="D10:E10" si="1">+SUM(D11:D21)</f>
        <v>66966261</v>
      </c>
      <c r="E10" s="3">
        <f t="shared" si="1"/>
        <v>26990512.240000002</v>
      </c>
      <c r="F10" s="6">
        <f t="shared" si="0"/>
        <v>0.40304642721504197</v>
      </c>
    </row>
    <row r="11" spans="2:6" x14ac:dyDescent="0.25">
      <c r="B11" s="13" t="s">
        <v>11</v>
      </c>
      <c r="C11" s="14">
        <v>19800</v>
      </c>
      <c r="D11" s="14">
        <v>161818</v>
      </c>
      <c r="E11" s="14">
        <v>66957.610000000015</v>
      </c>
      <c r="F11" s="25">
        <f t="shared" si="0"/>
        <v>0.41378344807129008</v>
      </c>
    </row>
    <row r="12" spans="2:6" x14ac:dyDescent="0.25">
      <c r="B12" s="15" t="s">
        <v>12</v>
      </c>
      <c r="C12" s="16">
        <v>0</v>
      </c>
      <c r="D12" s="16">
        <v>110292</v>
      </c>
      <c r="E12" s="16">
        <v>7408</v>
      </c>
      <c r="F12" s="26">
        <f t="shared" si="0"/>
        <v>6.7167156276067161E-2</v>
      </c>
    </row>
    <row r="13" spans="2:6" x14ac:dyDescent="0.25">
      <c r="B13" s="15" t="s">
        <v>13</v>
      </c>
      <c r="C13" s="16">
        <v>0</v>
      </c>
      <c r="D13" s="16">
        <v>352002</v>
      </c>
      <c r="E13" s="16">
        <v>143520.19</v>
      </c>
      <c r="F13" s="26">
        <f t="shared" si="0"/>
        <v>0.40772549587786433</v>
      </c>
    </row>
    <row r="14" spans="2:6" x14ac:dyDescent="0.25">
      <c r="B14" s="15" t="s">
        <v>14</v>
      </c>
      <c r="C14" s="16">
        <v>0</v>
      </c>
      <c r="D14" s="16">
        <v>84660</v>
      </c>
      <c r="E14" s="16">
        <v>37139.01</v>
      </c>
      <c r="F14" s="26">
        <f t="shared" si="0"/>
        <v>0.43868426647767544</v>
      </c>
    </row>
    <row r="15" spans="2:6" x14ac:dyDescent="0.25">
      <c r="B15" s="15" t="s">
        <v>15</v>
      </c>
      <c r="C15" s="16">
        <v>0</v>
      </c>
      <c r="D15" s="16">
        <v>96568</v>
      </c>
      <c r="E15" s="16">
        <v>46071.31</v>
      </c>
      <c r="F15" s="26">
        <f t="shared" si="0"/>
        <v>0.47708671609642944</v>
      </c>
    </row>
    <row r="16" spans="2:6" x14ac:dyDescent="0.25">
      <c r="B16" s="15" t="s">
        <v>16</v>
      </c>
      <c r="C16" s="16">
        <v>0</v>
      </c>
      <c r="D16" s="16">
        <v>37764</v>
      </c>
      <c r="E16" s="16">
        <v>11246</v>
      </c>
      <c r="F16" s="26">
        <f t="shared" si="0"/>
        <v>0.2977968435547082</v>
      </c>
    </row>
    <row r="17" spans="2:6" x14ac:dyDescent="0.25">
      <c r="B17" s="15" t="s">
        <v>17</v>
      </c>
      <c r="C17" s="16">
        <v>0</v>
      </c>
      <c r="D17" s="16">
        <v>65828</v>
      </c>
      <c r="E17" s="16">
        <v>23097.75</v>
      </c>
      <c r="F17" s="26">
        <f t="shared" si="0"/>
        <v>0.35088032448198336</v>
      </c>
    </row>
    <row r="18" spans="2:6" x14ac:dyDescent="0.25">
      <c r="B18" s="15" t="s">
        <v>18</v>
      </c>
      <c r="C18" s="16">
        <v>0</v>
      </c>
      <c r="D18" s="16">
        <v>26736</v>
      </c>
      <c r="E18" s="16">
        <v>17824</v>
      </c>
      <c r="F18" s="26">
        <f t="shared" si="0"/>
        <v>0.66666666666666663</v>
      </c>
    </row>
    <row r="19" spans="2:6" x14ac:dyDescent="0.25">
      <c r="B19" s="15" t="s">
        <v>21</v>
      </c>
      <c r="C19" s="16">
        <v>0</v>
      </c>
      <c r="D19" s="16">
        <v>3000</v>
      </c>
      <c r="E19" s="16">
        <v>3000</v>
      </c>
      <c r="F19" s="26">
        <f t="shared" si="0"/>
        <v>1</v>
      </c>
    </row>
    <row r="20" spans="2:6" x14ac:dyDescent="0.25">
      <c r="B20" s="15" t="s">
        <v>19</v>
      </c>
      <c r="C20" s="16">
        <v>6315313</v>
      </c>
      <c r="D20" s="16">
        <v>16101824</v>
      </c>
      <c r="E20" s="16">
        <v>2591363.5900000003</v>
      </c>
      <c r="F20" s="26">
        <f t="shared" si="0"/>
        <v>0.16093602749601538</v>
      </c>
    </row>
    <row r="21" spans="2:6" x14ac:dyDescent="0.25">
      <c r="B21" s="17" t="s">
        <v>20</v>
      </c>
      <c r="C21" s="18">
        <v>37716431</v>
      </c>
      <c r="D21" s="18">
        <v>49925769</v>
      </c>
      <c r="E21" s="18">
        <v>24042884.780000001</v>
      </c>
      <c r="F21" s="27">
        <f t="shared" si="0"/>
        <v>0.48157264798465099</v>
      </c>
    </row>
    <row r="22" spans="2:6" x14ac:dyDescent="0.25">
      <c r="B22" s="2" t="s">
        <v>23</v>
      </c>
      <c r="C22" s="3">
        <f>SUM(C23:C23)</f>
        <v>0</v>
      </c>
      <c r="D22" s="3">
        <f>SUM(D23:D23)</f>
        <v>3000000</v>
      </c>
      <c r="E22" s="3">
        <f>SUM(E23:E23)</f>
        <v>0</v>
      </c>
      <c r="F22" s="6">
        <f t="shared" ref="F22:F23" si="2">E22/D22</f>
        <v>0</v>
      </c>
    </row>
    <row r="23" spans="2:6" x14ac:dyDescent="0.25">
      <c r="B23" s="41" t="s">
        <v>19</v>
      </c>
      <c r="C23" s="14">
        <v>0</v>
      </c>
      <c r="D23" s="14">
        <v>3000000</v>
      </c>
      <c r="E23" s="14">
        <v>0</v>
      </c>
      <c r="F23" s="25">
        <f t="shared" si="2"/>
        <v>0</v>
      </c>
    </row>
    <row r="24" spans="2:6" x14ac:dyDescent="0.25">
      <c r="B24" s="2" t="s">
        <v>4</v>
      </c>
      <c r="C24" s="3">
        <f>+SUM(C25:C26)</f>
        <v>2292838</v>
      </c>
      <c r="D24" s="3">
        <f>+SUM(D25:D26)</f>
        <v>2597126</v>
      </c>
      <c r="E24" s="3">
        <f>+SUM(E25:E26)</f>
        <v>200313.59</v>
      </c>
      <c r="F24" s="6">
        <f t="shared" si="0"/>
        <v>7.7128945611418157E-2</v>
      </c>
    </row>
    <row r="25" spans="2:6" x14ac:dyDescent="0.25">
      <c r="B25" s="13" t="s">
        <v>19</v>
      </c>
      <c r="C25" s="14">
        <v>2266573</v>
      </c>
      <c r="D25" s="14">
        <v>2345315</v>
      </c>
      <c r="E25" s="14">
        <v>34473.5</v>
      </c>
      <c r="F25" s="25">
        <f t="shared" si="0"/>
        <v>1.469887840226153E-2</v>
      </c>
    </row>
    <row r="26" spans="2:6" x14ac:dyDescent="0.25">
      <c r="B26" s="15" t="s">
        <v>20</v>
      </c>
      <c r="C26" s="16">
        <v>26265</v>
      </c>
      <c r="D26" s="16">
        <v>251811</v>
      </c>
      <c r="E26" s="16">
        <v>165840.09</v>
      </c>
      <c r="F26" s="26">
        <f t="shared" si="0"/>
        <v>0.65858953739113857</v>
      </c>
    </row>
    <row r="27" spans="2:6" x14ac:dyDescent="0.25">
      <c r="B27" s="2" t="s">
        <v>5</v>
      </c>
      <c r="C27" s="3">
        <f>+SUM(C28:C31)</f>
        <v>1916019</v>
      </c>
      <c r="D27" s="3">
        <f>+SUM(D28:D31)</f>
        <v>14006839</v>
      </c>
      <c r="E27" s="3">
        <f>+SUM(E28:E31)</f>
        <v>3650393.3299999996</v>
      </c>
      <c r="F27" s="6">
        <f t="shared" si="0"/>
        <v>0.26061507025246733</v>
      </c>
    </row>
    <row r="28" spans="2:6" x14ac:dyDescent="0.25">
      <c r="B28" s="13" t="s">
        <v>12</v>
      </c>
      <c r="C28" s="14">
        <v>0</v>
      </c>
      <c r="D28" s="14">
        <v>1000</v>
      </c>
      <c r="E28" s="14">
        <v>0</v>
      </c>
      <c r="F28" s="25">
        <f t="shared" si="0"/>
        <v>0</v>
      </c>
    </row>
    <row r="29" spans="2:6" x14ac:dyDescent="0.25">
      <c r="B29" s="15" t="s">
        <v>14</v>
      </c>
      <c r="C29" s="16">
        <v>0</v>
      </c>
      <c r="D29" s="16">
        <v>500</v>
      </c>
      <c r="E29" s="16">
        <v>0</v>
      </c>
      <c r="F29" s="26">
        <f t="shared" si="0"/>
        <v>0</v>
      </c>
    </row>
    <row r="30" spans="2:6" x14ac:dyDescent="0.25">
      <c r="B30" s="15" t="s">
        <v>19</v>
      </c>
      <c r="C30" s="16">
        <v>1219223</v>
      </c>
      <c r="D30" s="16">
        <v>10784053</v>
      </c>
      <c r="E30" s="16">
        <v>700924.11</v>
      </c>
      <c r="F30" s="26">
        <f t="shared" si="0"/>
        <v>6.4996352484543607E-2</v>
      </c>
    </row>
    <row r="31" spans="2:6" x14ac:dyDescent="0.25">
      <c r="B31" s="15" t="s">
        <v>20</v>
      </c>
      <c r="C31" s="16">
        <v>696796</v>
      </c>
      <c r="D31" s="16">
        <v>3221286</v>
      </c>
      <c r="E31" s="16">
        <v>2949469.2199999997</v>
      </c>
      <c r="F31" s="26">
        <f t="shared" si="0"/>
        <v>0.91561855110039891</v>
      </c>
    </row>
    <row r="32" spans="2:6" x14ac:dyDescent="0.25">
      <c r="B32" s="4" t="s">
        <v>8</v>
      </c>
      <c r="C32" s="5">
        <f>+C27+C24+C10+C8+C6+C22</f>
        <v>49310401</v>
      </c>
      <c r="D32" s="5">
        <f t="shared" ref="D32:E32" si="3">+D27+D24+D10+D8+D6+D22</f>
        <v>87620226</v>
      </c>
      <c r="E32" s="5">
        <f t="shared" si="3"/>
        <v>30886999.16</v>
      </c>
      <c r="F32" s="7">
        <f t="shared" si="0"/>
        <v>0.35250992345077953</v>
      </c>
    </row>
    <row r="33" spans="2:2" x14ac:dyDescent="0.25">
      <c r="B33" s="1" t="s">
        <v>31</v>
      </c>
    </row>
    <row r="34" spans="2:2" x14ac:dyDescent="0.25">
      <c r="B34" s="1" t="s">
        <v>30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68.140625" customWidth="1"/>
    <col min="5" max="5" width="14.7109375" customWidth="1"/>
  </cols>
  <sheetData>
    <row r="2" spans="2:6" ht="70.5" customHeight="1" x14ac:dyDescent="0.25">
      <c r="B2" s="49" t="s">
        <v>34</v>
      </c>
      <c r="C2" s="49"/>
      <c r="D2" s="49"/>
      <c r="E2" s="49"/>
      <c r="F2" s="49"/>
    </row>
    <row r="4" spans="2:6" x14ac:dyDescent="0.25">
      <c r="B4" t="s">
        <v>26</v>
      </c>
    </row>
    <row r="5" spans="2:6" ht="45" customHeight="1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31005460</v>
      </c>
      <c r="E6" s="3">
        <f t="shared" si="0"/>
        <v>6776729.9899999993</v>
      </c>
      <c r="F6" s="6">
        <f>E6/D6</f>
        <v>0.2185656974610278</v>
      </c>
    </row>
    <row r="7" spans="2:6" x14ac:dyDescent="0.25">
      <c r="B7" s="13" t="s">
        <v>11</v>
      </c>
      <c r="C7" s="14">
        <v>7506078</v>
      </c>
      <c r="D7" s="14">
        <v>6071905</v>
      </c>
      <c r="E7" s="14">
        <v>235065.31</v>
      </c>
      <c r="F7" s="44">
        <f>E7/D7</f>
        <v>3.8713601415041904E-2</v>
      </c>
    </row>
    <row r="8" spans="2:6" x14ac:dyDescent="0.25">
      <c r="B8" s="42" t="s">
        <v>12</v>
      </c>
      <c r="C8" s="43">
        <v>21149990</v>
      </c>
      <c r="D8" s="43">
        <v>24839006</v>
      </c>
      <c r="E8" s="43">
        <v>6541664.6799999997</v>
      </c>
      <c r="F8" s="45">
        <f>E8/D8</f>
        <v>0.26336257900175231</v>
      </c>
    </row>
    <row r="9" spans="2:6" x14ac:dyDescent="0.25">
      <c r="B9" s="17" t="s">
        <v>20</v>
      </c>
      <c r="C9" s="18">
        <v>0</v>
      </c>
      <c r="D9" s="18">
        <v>94549</v>
      </c>
      <c r="E9" s="18">
        <v>0</v>
      </c>
      <c r="F9" s="46">
        <f>E9/D9</f>
        <v>0</v>
      </c>
    </row>
    <row r="10" spans="2:6" x14ac:dyDescent="0.25">
      <c r="B10" s="4" t="s">
        <v>8</v>
      </c>
      <c r="C10" s="5">
        <f>+C6</f>
        <v>28656068</v>
      </c>
      <c r="D10" s="5">
        <f t="shared" ref="D10:E10" si="1">+D6</f>
        <v>31005460</v>
      </c>
      <c r="E10" s="5">
        <f t="shared" si="1"/>
        <v>6776729.9899999993</v>
      </c>
      <c r="F10" s="7">
        <f>E10/D10</f>
        <v>0.2185656974610278</v>
      </c>
    </row>
    <row r="11" spans="2:6" x14ac:dyDescent="0.25">
      <c r="B11" s="1" t="s">
        <v>31</v>
      </c>
    </row>
    <row r="12" spans="2:6" x14ac:dyDescent="0.25">
      <c r="B12" s="1" t="s">
        <v>30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25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2</v>
      </c>
      <c r="C6" s="3">
        <f>SUM(C7:C10)</f>
        <v>0</v>
      </c>
      <c r="D6" s="3">
        <f>SUM(D7:D10)</f>
        <v>5899416</v>
      </c>
      <c r="E6" s="3">
        <f>SUM(E7:E10)</f>
        <v>2303892.1599999992</v>
      </c>
      <c r="F6" s="6">
        <f t="shared" ref="F6:F15" si="0">E6/D6</f>
        <v>0.39052885234741869</v>
      </c>
    </row>
    <row r="7" spans="2:6" x14ac:dyDescent="0.25">
      <c r="B7" s="28" t="s">
        <v>11</v>
      </c>
      <c r="C7" s="14">
        <v>0</v>
      </c>
      <c r="D7" s="14">
        <v>5072</v>
      </c>
      <c r="E7" s="14">
        <v>0</v>
      </c>
      <c r="F7" s="25">
        <f t="shared" si="0"/>
        <v>0</v>
      </c>
    </row>
    <row r="8" spans="2:6" x14ac:dyDescent="0.25">
      <c r="B8" s="29" t="s">
        <v>13</v>
      </c>
      <c r="C8" s="16">
        <v>0</v>
      </c>
      <c r="D8" s="16">
        <v>5256028</v>
      </c>
      <c r="E8" s="16">
        <v>2173861.8599999994</v>
      </c>
      <c r="F8" s="26">
        <f t="shared" si="0"/>
        <v>0.41359404097542846</v>
      </c>
    </row>
    <row r="9" spans="2:6" x14ac:dyDescent="0.25">
      <c r="B9" s="29" t="s">
        <v>19</v>
      </c>
      <c r="C9" s="16">
        <v>0</v>
      </c>
      <c r="D9" s="16">
        <v>586248</v>
      </c>
      <c r="E9" s="16">
        <v>130030.3</v>
      </c>
      <c r="F9" s="26">
        <f t="shared" si="0"/>
        <v>0.22180084196449285</v>
      </c>
    </row>
    <row r="10" spans="2:6" x14ac:dyDescent="0.25">
      <c r="B10" s="29" t="s">
        <v>20</v>
      </c>
      <c r="C10" s="16">
        <v>0</v>
      </c>
      <c r="D10" s="16">
        <v>52068</v>
      </c>
      <c r="E10" s="16">
        <v>0</v>
      </c>
      <c r="F10" s="26">
        <f t="shared" si="0"/>
        <v>0</v>
      </c>
    </row>
    <row r="11" spans="2:6" x14ac:dyDescent="0.25">
      <c r="B11" s="2" t="s">
        <v>5</v>
      </c>
      <c r="C11" s="3">
        <f>SUM(C12:C14)</f>
        <v>0</v>
      </c>
      <c r="D11" s="3">
        <f>SUM(D12:D14)</f>
        <v>2731509</v>
      </c>
      <c r="E11" s="3">
        <f>SUM(E12:E14)</f>
        <v>679171.78</v>
      </c>
      <c r="F11" s="6">
        <f t="shared" si="0"/>
        <v>0.24864343481936177</v>
      </c>
    </row>
    <row r="12" spans="2:6" x14ac:dyDescent="0.25">
      <c r="B12" s="28" t="s">
        <v>13</v>
      </c>
      <c r="C12" s="14">
        <v>0</v>
      </c>
      <c r="D12" s="14">
        <v>837903</v>
      </c>
      <c r="E12" s="14">
        <v>462070.2</v>
      </c>
      <c r="F12" s="25">
        <f t="shared" si="0"/>
        <v>0.55146025255906717</v>
      </c>
    </row>
    <row r="13" spans="2:6" x14ac:dyDescent="0.25">
      <c r="B13" s="29" t="s">
        <v>17</v>
      </c>
      <c r="C13" s="16">
        <v>0</v>
      </c>
      <c r="D13" s="16">
        <v>811625</v>
      </c>
      <c r="E13" s="16">
        <v>37201.58</v>
      </c>
      <c r="F13" s="26">
        <f t="shared" ref="F13:F14" si="1">E13/D13</f>
        <v>4.5835921761897429E-2</v>
      </c>
    </row>
    <row r="14" spans="2:6" x14ac:dyDescent="0.25">
      <c r="B14" s="29" t="s">
        <v>20</v>
      </c>
      <c r="C14" s="16">
        <v>0</v>
      </c>
      <c r="D14" s="16">
        <v>1081981</v>
      </c>
      <c r="E14" s="16">
        <v>179900</v>
      </c>
      <c r="F14" s="26">
        <f t="shared" si="1"/>
        <v>0.16626909344988497</v>
      </c>
    </row>
    <row r="15" spans="2:6" x14ac:dyDescent="0.25">
      <c r="B15" s="4" t="s">
        <v>8</v>
      </c>
      <c r="C15" s="5">
        <f>+C11+C6</f>
        <v>0</v>
      </c>
      <c r="D15" s="5">
        <f t="shared" ref="D15:E15" si="2">+D11+D6</f>
        <v>8630925</v>
      </c>
      <c r="E15" s="5">
        <f t="shared" si="2"/>
        <v>2983063.9399999995</v>
      </c>
      <c r="F15" s="48">
        <f t="shared" si="0"/>
        <v>0.34562505641052371</v>
      </c>
    </row>
    <row r="16" spans="2:6" x14ac:dyDescent="0.25">
      <c r="B16" s="1" t="s">
        <v>31</v>
      </c>
    </row>
    <row r="17" spans="2:2" x14ac:dyDescent="0.25">
      <c r="B17" s="1" t="s">
        <v>30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9" t="s">
        <v>33</v>
      </c>
      <c r="C2" s="49"/>
      <c r="D2" s="49"/>
      <c r="E2" s="49"/>
      <c r="F2" s="49"/>
    </row>
    <row r="4" spans="2:6" x14ac:dyDescent="0.25">
      <c r="B4" t="s">
        <v>24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207235568</v>
      </c>
      <c r="E6" s="3">
        <f>SUM(E7:E7)</f>
        <v>0</v>
      </c>
      <c r="F6" s="6">
        <f t="shared" ref="F6:F8" si="0">E6/D6</f>
        <v>0</v>
      </c>
    </row>
    <row r="7" spans="2:6" x14ac:dyDescent="0.25">
      <c r="B7" s="47" t="s">
        <v>20</v>
      </c>
      <c r="C7" s="14">
        <v>500000000</v>
      </c>
      <c r="D7" s="14">
        <v>207235568</v>
      </c>
      <c r="E7" s="14">
        <v>0</v>
      </c>
      <c r="F7" s="25">
        <f t="shared" si="0"/>
        <v>0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207235568</v>
      </c>
      <c r="E8" s="5">
        <f t="shared" si="1"/>
        <v>0</v>
      </c>
      <c r="F8" s="48">
        <f t="shared" si="0"/>
        <v>0</v>
      </c>
    </row>
    <row r="9" spans="2:6" x14ac:dyDescent="0.25">
      <c r="B9" s="1" t="s">
        <v>31</v>
      </c>
    </row>
    <row r="10" spans="2:6" x14ac:dyDescent="0.25">
      <c r="B10" s="1" t="s">
        <v>30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2015-07-09T17:56:14Z</dcterms:modified>
</cp:coreProperties>
</file>