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RDR!$B$2:$F$33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20" i="1"/>
  <c r="F9" i="5" l="1"/>
  <c r="C11" i="5"/>
  <c r="D11" i="5"/>
  <c r="E11" i="5"/>
  <c r="F49" i="2" l="1"/>
  <c r="F49" i="1"/>
  <c r="F23" i="3" l="1"/>
  <c r="E22" i="3"/>
  <c r="D22" i="3"/>
  <c r="C22" i="3"/>
  <c r="F35" i="2"/>
  <c r="F34" i="2"/>
  <c r="E33" i="2"/>
  <c r="D33" i="2"/>
  <c r="C33" i="2"/>
  <c r="F35" i="1"/>
  <c r="E33" i="1"/>
  <c r="D33" i="1"/>
  <c r="C33" i="1"/>
  <c r="F22" i="3" l="1"/>
  <c r="E8" i="6"/>
  <c r="D8" i="6"/>
  <c r="C8" i="6"/>
  <c r="F7" i="6"/>
  <c r="E6" i="6"/>
  <c r="D6" i="6"/>
  <c r="C6" i="6"/>
  <c r="F8" i="4"/>
  <c r="C44" i="2"/>
  <c r="F40" i="2"/>
  <c r="D44" i="2"/>
  <c r="F28" i="2"/>
  <c r="F6" i="6" l="1"/>
  <c r="F8" i="6"/>
  <c r="F55" i="2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l="1"/>
  <c r="F14" i="5"/>
  <c r="F13" i="5"/>
  <c r="F31" i="3"/>
  <c r="E6" i="5" l="1"/>
  <c r="D6" i="5"/>
  <c r="C6" i="5"/>
  <c r="E44" i="1"/>
  <c r="D44" i="1"/>
  <c r="E17" i="1"/>
  <c r="D17" i="1"/>
  <c r="C17" i="1"/>
  <c r="C44" i="1"/>
  <c r="F44" i="1" l="1"/>
  <c r="F17" i="1"/>
  <c r="C15" i="5"/>
  <c r="D15" i="5"/>
  <c r="F20" i="1"/>
  <c r="E15" i="5"/>
  <c r="E6" i="4"/>
  <c r="E10" i="4" s="1"/>
  <c r="D6" i="4"/>
  <c r="D10" i="4" s="1"/>
  <c r="C6" i="4"/>
  <c r="C10" i="4" s="1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C56" i="2" l="1"/>
  <c r="D56" i="2"/>
  <c r="C32" i="3"/>
  <c r="F44" i="2"/>
  <c r="E56" i="2"/>
  <c r="F36" i="2"/>
  <c r="F6" i="2"/>
  <c r="D32" i="3"/>
  <c r="E32" i="3"/>
  <c r="F20" i="2"/>
  <c r="F17" i="2"/>
  <c r="F56" i="1"/>
  <c r="F6" i="1"/>
  <c r="F15" i="5"/>
  <c r="F12" i="5"/>
  <c r="F11" i="5"/>
  <c r="F10" i="5"/>
  <c r="F8" i="5"/>
  <c r="F7" i="5"/>
  <c r="F6" i="5"/>
  <c r="F10" i="4"/>
  <c r="F9" i="4"/>
  <c r="F7" i="4"/>
  <c r="F6" i="4"/>
  <c r="F30" i="3"/>
  <c r="F29" i="3"/>
  <c r="F28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6" i="2" l="1"/>
  <c r="F32" i="3"/>
</calcChain>
</file>

<file path=xl/sharedStrings.xml><?xml version="1.0" encoding="utf-8"?>
<sst xmlns="http://schemas.openxmlformats.org/spreadsheetml/2006/main" count="201" uniqueCount="34">
  <si>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</si>
  <si>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</si>
  <si>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</si>
  <si>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</si>
  <si>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</si>
  <si>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</si>
  <si>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</si>
  <si>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</si>
  <si>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</si>
  <si>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</si>
  <si>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</si>
  <si>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</si>
  <si>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</si>
  <si>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</si>
  <si>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</si>
  <si>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</si>
  <si>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</si>
  <si>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</si>
  <si>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</si>
  <si>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</si>
  <si>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</si>
  <si>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</si>
  <si>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</si>
  <si>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</si>
  <si>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</si>
  <si>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</si>
  <si>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</si>
  <si>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</si>
  <si>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</si>
  <si>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</si>
  <si>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</si>
  <si>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DEVENGADO
AL 31.08.15
(*/)</t>
  </si>
  <si>
    <t>EJECUCION DE LOS PROGRAMAS PRESUPUESTALES AL MES DE AGOSTO DEL AÑO FISCAL 2015 
DEL PLIEGO 011 MINSA</t>
  </si>
  <si>
    <t>Fuente:  Base de Datos MEF al cierre del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</si>
</sst>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9" fontId="3" fillId="3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9" t="s">
        <v>32</v>
      </c>
      <c r="C2" s="49"/>
      <c r="D2" s="49"/>
      <c r="E2" s="49"/>
      <c r="F2" s="49"/>
    </row>
    <row r="4" spans="2:6" x14ac:dyDescent="0.25">
      <c r="B4" s="1" t="s">
        <v>29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695500364</v>
      </c>
      <c r="E6" s="3">
        <f>SUM(E7:E16)</f>
        <v>355758218.52999967</v>
      </c>
      <c r="F6" s="31">
        <f>IF(E6=0,"0%",+E6/D6)</f>
        <v>0.51151406518889997</v>
      </c>
    </row>
    <row r="7" spans="2:6" x14ac:dyDescent="0.25">
      <c r="B7" s="19" t="s">
        <v>11</v>
      </c>
      <c r="C7" s="20">
        <v>0</v>
      </c>
      <c r="D7" s="20">
        <v>1071261</v>
      </c>
      <c r="E7" s="20">
        <v>390046.95000000013</v>
      </c>
      <c r="F7" s="32">
        <f t="shared" ref="F7:F56" si="0">IF(E7=0,"0%",+E7/D7)</f>
        <v>0.36410076535970237</v>
      </c>
    </row>
    <row r="8" spans="2:6" x14ac:dyDescent="0.25">
      <c r="B8" s="21" t="s">
        <v>12</v>
      </c>
      <c r="C8" s="22">
        <v>0</v>
      </c>
      <c r="D8" s="22">
        <v>268228</v>
      </c>
      <c r="E8" s="22">
        <v>216581.16</v>
      </c>
      <c r="F8" s="33">
        <f t="shared" si="0"/>
        <v>0.80745172017835576</v>
      </c>
    </row>
    <row r="9" spans="2:6" x14ac:dyDescent="0.25">
      <c r="B9" s="21" t="s">
        <v>13</v>
      </c>
      <c r="C9" s="22">
        <v>0</v>
      </c>
      <c r="D9" s="22">
        <v>485959</v>
      </c>
      <c r="E9" s="22">
        <v>295874.20999999996</v>
      </c>
      <c r="F9" s="33">
        <f t="shared" si="0"/>
        <v>0.60884603433622997</v>
      </c>
    </row>
    <row r="10" spans="2:6" x14ac:dyDescent="0.25">
      <c r="B10" s="21" t="s">
        <v>14</v>
      </c>
      <c r="C10" s="22">
        <v>0</v>
      </c>
      <c r="D10" s="22">
        <v>475654</v>
      </c>
      <c r="E10" s="22">
        <v>250891.82999999996</v>
      </c>
      <c r="F10" s="33">
        <f t="shared" si="0"/>
        <v>0.52746708742068804</v>
      </c>
    </row>
    <row r="11" spans="2:6" x14ac:dyDescent="0.25">
      <c r="B11" s="21" t="s">
        <v>15</v>
      </c>
      <c r="C11" s="22">
        <v>0</v>
      </c>
      <c r="D11" s="22">
        <v>4074129</v>
      </c>
      <c r="E11" s="22">
        <v>1281815.3399999999</v>
      </c>
      <c r="F11" s="33">
        <f t="shared" si="0"/>
        <v>0.31462315994412543</v>
      </c>
    </row>
    <row r="12" spans="2:6" x14ac:dyDescent="0.25">
      <c r="B12" s="21" t="s">
        <v>16</v>
      </c>
      <c r="C12" s="22">
        <v>0</v>
      </c>
      <c r="D12" s="22">
        <v>177751</v>
      </c>
      <c r="E12" s="22">
        <v>42157.219999999994</v>
      </c>
      <c r="F12" s="33">
        <f t="shared" si="0"/>
        <v>0.23717008624424049</v>
      </c>
    </row>
    <row r="13" spans="2:6" x14ac:dyDescent="0.25">
      <c r="B13" s="21" t="s">
        <v>17</v>
      </c>
      <c r="C13" s="22">
        <v>203313</v>
      </c>
      <c r="D13" s="22">
        <v>315654</v>
      </c>
      <c r="E13" s="22">
        <v>66537.94</v>
      </c>
      <c r="F13" s="33">
        <f t="shared" si="0"/>
        <v>0.21079390725287817</v>
      </c>
    </row>
    <row r="14" spans="2:6" x14ac:dyDescent="0.25">
      <c r="B14" s="21" t="s">
        <v>18</v>
      </c>
      <c r="C14" s="22">
        <v>0</v>
      </c>
      <c r="D14" s="22">
        <v>122582</v>
      </c>
      <c r="E14" s="22">
        <v>78707.259999999995</v>
      </c>
      <c r="F14" s="33">
        <f t="shared" si="0"/>
        <v>0.6420784454487608</v>
      </c>
    </row>
    <row r="15" spans="2:6" x14ac:dyDescent="0.25">
      <c r="B15" s="21" t="s">
        <v>19</v>
      </c>
      <c r="C15" s="22">
        <v>985456878</v>
      </c>
      <c r="D15" s="22">
        <v>663015457</v>
      </c>
      <c r="E15" s="22">
        <v>341275489.56999964</v>
      </c>
      <c r="F15" s="33">
        <f t="shared" si="0"/>
        <v>0.51473232783168676</v>
      </c>
    </row>
    <row r="16" spans="2:6" x14ac:dyDescent="0.25">
      <c r="B16" s="21" t="s">
        <v>20</v>
      </c>
      <c r="C16" s="22">
        <v>14298853</v>
      </c>
      <c r="D16" s="22">
        <v>25493689</v>
      </c>
      <c r="E16" s="22">
        <v>11860117.049999999</v>
      </c>
      <c r="F16" s="33">
        <f t="shared" si="0"/>
        <v>0.46521776624795252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49743501</v>
      </c>
      <c r="E17" s="3">
        <f>SUM(E18:E19)</f>
        <v>31283038.009999998</v>
      </c>
      <c r="F17" s="31">
        <f t="shared" si="0"/>
        <v>0.62888693761221182</v>
      </c>
    </row>
    <row r="18" spans="2:6" x14ac:dyDescent="0.25">
      <c r="B18" s="19" t="s">
        <v>19</v>
      </c>
      <c r="C18" s="20">
        <v>850000</v>
      </c>
      <c r="D18" s="20">
        <v>869717</v>
      </c>
      <c r="E18" s="20">
        <v>15000.34</v>
      </c>
      <c r="F18" s="32">
        <f t="shared" si="0"/>
        <v>1.7247380469739008E-2</v>
      </c>
    </row>
    <row r="19" spans="2:6" x14ac:dyDescent="0.25">
      <c r="B19" s="21" t="s">
        <v>20</v>
      </c>
      <c r="C19" s="22">
        <v>35310872</v>
      </c>
      <c r="D19" s="22">
        <v>48873784</v>
      </c>
      <c r="E19" s="22">
        <v>31268037.669999998</v>
      </c>
      <c r="F19" s="33">
        <f t="shared" si="0"/>
        <v>0.63977116382066912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911675753</v>
      </c>
      <c r="E20" s="3">
        <f t="shared" si="1"/>
        <v>488639140.33999991</v>
      </c>
      <c r="F20" s="31">
        <f t="shared" si="0"/>
        <v>0.53597908985959386</v>
      </c>
    </row>
    <row r="21" spans="2:6" x14ac:dyDescent="0.25">
      <c r="B21" s="19" t="s">
        <v>11</v>
      </c>
      <c r="C21" s="20">
        <v>271004021</v>
      </c>
      <c r="D21" s="20">
        <v>233248622</v>
      </c>
      <c r="E21" s="20">
        <v>170461380.44999993</v>
      </c>
      <c r="F21" s="32">
        <f t="shared" si="0"/>
        <v>0.73081409437008349</v>
      </c>
    </row>
    <row r="22" spans="2:6" x14ac:dyDescent="0.25">
      <c r="B22" s="21" t="s">
        <v>12</v>
      </c>
      <c r="C22" s="22">
        <v>54126133</v>
      </c>
      <c r="D22" s="22">
        <v>34627884</v>
      </c>
      <c r="E22" s="22">
        <v>14580279.520000003</v>
      </c>
      <c r="F22" s="33">
        <f t="shared" si="0"/>
        <v>0.42105603449520634</v>
      </c>
    </row>
    <row r="23" spans="2:6" x14ac:dyDescent="0.25">
      <c r="B23" s="21" t="s">
        <v>13</v>
      </c>
      <c r="C23" s="22">
        <v>81114770</v>
      </c>
      <c r="D23" s="22">
        <v>105325280</v>
      </c>
      <c r="E23" s="22">
        <v>53236574.479999974</v>
      </c>
      <c r="F23" s="33">
        <f t="shared" si="0"/>
        <v>0.50544916168274112</v>
      </c>
    </row>
    <row r="24" spans="2:6" x14ac:dyDescent="0.25">
      <c r="B24" s="21" t="s">
        <v>14</v>
      </c>
      <c r="C24" s="22">
        <v>29219967</v>
      </c>
      <c r="D24" s="22">
        <v>37953454</v>
      </c>
      <c r="E24" s="22">
        <v>12325606.069999995</v>
      </c>
      <c r="F24" s="33">
        <f t="shared" si="0"/>
        <v>0.32475584620045372</v>
      </c>
    </row>
    <row r="25" spans="2:6" x14ac:dyDescent="0.25">
      <c r="B25" s="21" t="s">
        <v>15</v>
      </c>
      <c r="C25" s="22">
        <v>9598182</v>
      </c>
      <c r="D25" s="22">
        <v>10107424</v>
      </c>
      <c r="E25" s="22">
        <v>2766824.1599999992</v>
      </c>
      <c r="F25" s="33">
        <f t="shared" si="0"/>
        <v>0.27374177238433839</v>
      </c>
    </row>
    <row r="26" spans="2:6" x14ac:dyDescent="0.25">
      <c r="B26" s="21" t="s">
        <v>16</v>
      </c>
      <c r="C26" s="22">
        <v>44082985</v>
      </c>
      <c r="D26" s="22">
        <v>52499244</v>
      </c>
      <c r="E26" s="22">
        <v>45617364.479999997</v>
      </c>
      <c r="F26" s="33">
        <f t="shared" si="0"/>
        <v>0.86891469294300694</v>
      </c>
    </row>
    <row r="27" spans="2:6" x14ac:dyDescent="0.25">
      <c r="B27" s="21" t="s">
        <v>17</v>
      </c>
      <c r="C27" s="22">
        <v>26221868</v>
      </c>
      <c r="D27" s="22">
        <v>44557947</v>
      </c>
      <c r="E27" s="22">
        <v>5184582.82</v>
      </c>
      <c r="F27" s="33">
        <f t="shared" si="0"/>
        <v>0.11635596271973662</v>
      </c>
    </row>
    <row r="28" spans="2:6" x14ac:dyDescent="0.25">
      <c r="B28" s="21" t="s">
        <v>18</v>
      </c>
      <c r="C28" s="22">
        <v>15835576</v>
      </c>
      <c r="D28" s="22">
        <v>12181229</v>
      </c>
      <c r="E28" s="22">
        <v>2283746.8800000004</v>
      </c>
      <c r="F28" s="33">
        <f t="shared" si="0"/>
        <v>0.18748082644206102</v>
      </c>
    </row>
    <row r="29" spans="2:6" x14ac:dyDescent="0.25">
      <c r="B29" s="21" t="s">
        <v>21</v>
      </c>
      <c r="C29" s="22">
        <v>11033753</v>
      </c>
      <c r="D29" s="22">
        <v>1047957</v>
      </c>
      <c r="E29" s="22">
        <v>259971.00999999998</v>
      </c>
      <c r="F29" s="33">
        <f t="shared" si="0"/>
        <v>0.24807411945337449</v>
      </c>
    </row>
    <row r="30" spans="2:6" x14ac:dyDescent="0.25">
      <c r="B30" s="21" t="s">
        <v>22</v>
      </c>
      <c r="C30" s="22">
        <v>26037333</v>
      </c>
      <c r="D30" s="22">
        <v>2140201</v>
      </c>
      <c r="E30" s="22">
        <v>223896.3</v>
      </c>
      <c r="F30" s="33">
        <f t="shared" si="0"/>
        <v>0.10461461330033954</v>
      </c>
    </row>
    <row r="31" spans="2:6" x14ac:dyDescent="0.25">
      <c r="B31" s="21" t="s">
        <v>19</v>
      </c>
      <c r="C31" s="22">
        <v>166132073</v>
      </c>
      <c r="D31" s="22">
        <v>149316519</v>
      </c>
      <c r="E31" s="22">
        <v>75925092.180000037</v>
      </c>
      <c r="F31" s="33">
        <f t="shared" si="0"/>
        <v>0.50848420984151144</v>
      </c>
    </row>
    <row r="32" spans="2:6" x14ac:dyDescent="0.25">
      <c r="B32" s="23" t="s">
        <v>20</v>
      </c>
      <c r="C32" s="24">
        <v>273244726</v>
      </c>
      <c r="D32" s="24">
        <v>228669992</v>
      </c>
      <c r="E32" s="24">
        <v>105773821.98999999</v>
      </c>
      <c r="F32" s="34">
        <f t="shared" si="0"/>
        <v>0.46256100796120198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50568360</v>
      </c>
      <c r="E33" s="3">
        <f t="shared" si="2"/>
        <v>28663016</v>
      </c>
      <c r="F33" s="31">
        <f t="shared" si="0"/>
        <v>0.56681719557446597</v>
      </c>
    </row>
    <row r="34" spans="2:6" x14ac:dyDescent="0.25">
      <c r="B34" s="19" t="s">
        <v>19</v>
      </c>
      <c r="C34" s="20">
        <v>0</v>
      </c>
      <c r="D34" s="20">
        <v>28663016</v>
      </c>
      <c r="E34" s="20">
        <v>28663016</v>
      </c>
      <c r="F34" s="32">
        <f t="shared" si="0"/>
        <v>1</v>
      </c>
    </row>
    <row r="35" spans="2:6" x14ac:dyDescent="0.25">
      <c r="B35" s="23" t="s">
        <v>20</v>
      </c>
      <c r="C35" s="24">
        <v>312913996</v>
      </c>
      <c r="D35" s="24">
        <v>21905344</v>
      </c>
      <c r="E35" s="24">
        <v>0</v>
      </c>
      <c r="F35" s="34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60112694</v>
      </c>
      <c r="E36" s="3">
        <f t="shared" si="3"/>
        <v>39842456.359999999</v>
      </c>
      <c r="F36" s="31">
        <f t="shared" si="0"/>
        <v>0.66279605369208705</v>
      </c>
    </row>
    <row r="37" spans="2:6" x14ac:dyDescent="0.25">
      <c r="B37" s="19" t="s">
        <v>11</v>
      </c>
      <c r="C37" s="20">
        <v>795100</v>
      </c>
      <c r="D37" s="20">
        <v>22052486</v>
      </c>
      <c r="E37" s="20">
        <v>14738639</v>
      </c>
      <c r="F37" s="32">
        <f t="shared" si="0"/>
        <v>0.66834365068863433</v>
      </c>
    </row>
    <row r="38" spans="2:6" x14ac:dyDescent="0.25">
      <c r="B38" s="21" t="s">
        <v>12</v>
      </c>
      <c r="C38" s="22">
        <v>0</v>
      </c>
      <c r="D38" s="22">
        <v>245159</v>
      </c>
      <c r="E38" s="22">
        <v>109480</v>
      </c>
      <c r="F38" s="33">
        <f t="shared" si="0"/>
        <v>0.4465673297737387</v>
      </c>
    </row>
    <row r="39" spans="2:6" x14ac:dyDescent="0.25">
      <c r="B39" s="21" t="s">
        <v>13</v>
      </c>
      <c r="C39" s="22">
        <v>0</v>
      </c>
      <c r="D39" s="22">
        <v>1070150</v>
      </c>
      <c r="E39" s="22">
        <v>777861</v>
      </c>
      <c r="F39" s="33">
        <f t="shared" si="0"/>
        <v>0.72687099939260846</v>
      </c>
    </row>
    <row r="40" spans="2:6" x14ac:dyDescent="0.25">
      <c r="B40" s="21" t="s">
        <v>14</v>
      </c>
      <c r="C40" s="22">
        <v>0</v>
      </c>
      <c r="D40" s="22">
        <v>1365885</v>
      </c>
      <c r="E40" s="22">
        <v>1025690</v>
      </c>
      <c r="F40" s="33">
        <f t="shared" si="0"/>
        <v>0.75093437588083911</v>
      </c>
    </row>
    <row r="41" spans="2:6" x14ac:dyDescent="0.25">
      <c r="B41" s="21" t="s">
        <v>16</v>
      </c>
      <c r="C41" s="22">
        <v>0</v>
      </c>
      <c r="D41" s="22">
        <v>7048891</v>
      </c>
      <c r="E41" s="22">
        <v>1851131</v>
      </c>
      <c r="F41" s="33">
        <f t="shared" si="0"/>
        <v>0.26261308339141576</v>
      </c>
    </row>
    <row r="42" spans="2:6" x14ac:dyDescent="0.25">
      <c r="B42" s="21" t="s">
        <v>19</v>
      </c>
      <c r="C42" s="22">
        <v>2271473</v>
      </c>
      <c r="D42" s="22">
        <v>8591932</v>
      </c>
      <c r="E42" s="22">
        <v>5996754.0700000003</v>
      </c>
      <c r="F42" s="33">
        <f t="shared" si="0"/>
        <v>0.69795176102417944</v>
      </c>
    </row>
    <row r="43" spans="2:6" x14ac:dyDescent="0.25">
      <c r="B43" s="21" t="s">
        <v>20</v>
      </c>
      <c r="C43" s="22">
        <v>10451265</v>
      </c>
      <c r="D43" s="22">
        <v>19738191</v>
      </c>
      <c r="E43" s="22">
        <v>15342901.289999999</v>
      </c>
      <c r="F43" s="33">
        <f t="shared" si="0"/>
        <v>0.77732054016500296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669390944</v>
      </c>
      <c r="E44" s="3">
        <f>SUM(E45:E55)</f>
        <v>169657655.71000004</v>
      </c>
      <c r="F44" s="31">
        <f t="shared" si="0"/>
        <v>0.25345077824954865</v>
      </c>
    </row>
    <row r="45" spans="2:6" x14ac:dyDescent="0.25">
      <c r="B45" s="19" t="s">
        <v>11</v>
      </c>
      <c r="C45" s="20">
        <v>32516078</v>
      </c>
      <c r="D45" s="20">
        <v>10987885</v>
      </c>
      <c r="E45" s="20">
        <v>4375077.38</v>
      </c>
      <c r="F45" s="32">
        <f t="shared" si="0"/>
        <v>0.39817284036008749</v>
      </c>
    </row>
    <row r="46" spans="2:6" x14ac:dyDescent="0.25">
      <c r="B46" s="21" t="s">
        <v>12</v>
      </c>
      <c r="C46" s="22">
        <v>89029789</v>
      </c>
      <c r="D46" s="22">
        <v>88881440</v>
      </c>
      <c r="E46" s="22">
        <v>49384729.420000009</v>
      </c>
      <c r="F46" s="33">
        <f t="shared" si="0"/>
        <v>0.55562476733050237</v>
      </c>
    </row>
    <row r="47" spans="2:6" x14ac:dyDescent="0.25">
      <c r="B47" s="21" t="s">
        <v>13</v>
      </c>
      <c r="C47" s="22">
        <v>25000000</v>
      </c>
      <c r="D47" s="22">
        <v>837903</v>
      </c>
      <c r="E47" s="22">
        <v>715931.95</v>
      </c>
      <c r="F47" s="33">
        <f t="shared" si="0"/>
        <v>0.8544329713582598</v>
      </c>
    </row>
    <row r="48" spans="2:6" x14ac:dyDescent="0.25">
      <c r="B48" s="21" t="s">
        <v>14</v>
      </c>
      <c r="C48" s="22">
        <v>25000000</v>
      </c>
      <c r="D48" s="22">
        <v>165700</v>
      </c>
      <c r="E48" s="22">
        <v>0</v>
      </c>
      <c r="F48" s="33" t="str">
        <f t="shared" si="0"/>
        <v>0%</v>
      </c>
    </row>
    <row r="49" spans="2:6" x14ac:dyDescent="0.25">
      <c r="B49" s="21" t="s">
        <v>15</v>
      </c>
      <c r="C49" s="22">
        <v>25000000</v>
      </c>
      <c r="D49" s="22">
        <v>17450</v>
      </c>
      <c r="E49" s="22">
        <v>0</v>
      </c>
      <c r="F49" s="33" t="str">
        <f t="shared" si="0"/>
        <v>0%</v>
      </c>
    </row>
    <row r="50" spans="2:6" x14ac:dyDescent="0.25">
      <c r="B50" s="21" t="s">
        <v>16</v>
      </c>
      <c r="C50" s="22">
        <v>25000000</v>
      </c>
      <c r="D50" s="22">
        <v>0</v>
      </c>
      <c r="E50" s="22">
        <v>0</v>
      </c>
      <c r="F50" s="33" t="str">
        <f t="shared" si="0"/>
        <v>0%</v>
      </c>
    </row>
    <row r="51" spans="2:6" x14ac:dyDescent="0.25">
      <c r="B51" s="21" t="s">
        <v>17</v>
      </c>
      <c r="C51" s="22">
        <v>53876189</v>
      </c>
      <c r="D51" s="22">
        <v>102165388</v>
      </c>
      <c r="E51" s="22">
        <v>18453545.18</v>
      </c>
      <c r="F51" s="33">
        <f t="shared" si="0"/>
        <v>0.18062423626287211</v>
      </c>
    </row>
    <row r="52" spans="2:6" x14ac:dyDescent="0.25">
      <c r="B52" s="21" t="s">
        <v>18</v>
      </c>
      <c r="C52" s="22">
        <v>0</v>
      </c>
      <c r="D52" s="22">
        <v>22628823</v>
      </c>
      <c r="E52" s="22">
        <v>14986795.140000001</v>
      </c>
      <c r="F52" s="33">
        <f t="shared" si="0"/>
        <v>0.66228787683742985</v>
      </c>
    </row>
    <row r="53" spans="2:6" x14ac:dyDescent="0.25">
      <c r="B53" s="21" t="s">
        <v>22</v>
      </c>
      <c r="C53" s="22">
        <v>0</v>
      </c>
      <c r="D53" s="22">
        <v>5000</v>
      </c>
      <c r="E53" s="22">
        <v>0</v>
      </c>
      <c r="F53" s="33" t="str">
        <f t="shared" si="0"/>
        <v>0%</v>
      </c>
    </row>
    <row r="54" spans="2:6" x14ac:dyDescent="0.25">
      <c r="B54" s="21" t="s">
        <v>19</v>
      </c>
      <c r="C54" s="22">
        <v>1219223</v>
      </c>
      <c r="D54" s="22">
        <v>20311914</v>
      </c>
      <c r="E54" s="22">
        <v>3716950.8600000003</v>
      </c>
      <c r="F54" s="33">
        <f t="shared" si="0"/>
        <v>0.18299362925620896</v>
      </c>
    </row>
    <row r="55" spans="2:6" x14ac:dyDescent="0.25">
      <c r="B55" s="21" t="s">
        <v>20</v>
      </c>
      <c r="C55" s="22">
        <v>1104196578</v>
      </c>
      <c r="D55" s="22">
        <v>423389441</v>
      </c>
      <c r="E55" s="22">
        <v>78024625.780000016</v>
      </c>
      <c r="F55" s="33">
        <f t="shared" si="0"/>
        <v>0.18428571481545289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2436991616</v>
      </c>
      <c r="E56" s="5">
        <f t="shared" si="4"/>
        <v>1113843524.9499996</v>
      </c>
      <c r="F56" s="35">
        <f t="shared" si="0"/>
        <v>0.45705677345670426</v>
      </c>
    </row>
    <row r="57" spans="2:6" x14ac:dyDescent="0.25">
      <c r="B57" s="1" t="s">
        <v>30</v>
      </c>
      <c r="C57" s="30"/>
      <c r="D57" s="30"/>
      <c r="E57" s="30"/>
    </row>
    <row r="58" spans="2:6" x14ac:dyDescent="0.25">
      <c r="B58" s="1" t="s">
        <v>33</v>
      </c>
      <c r="C58" s="30"/>
      <c r="D58" s="30"/>
      <c r="E58" s="30"/>
      <c r="F58" s="37"/>
    </row>
    <row r="59" spans="2:6" x14ac:dyDescent="0.25">
      <c r="C59" s="30"/>
      <c r="D59" s="30"/>
      <c r="E59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9" t="s">
        <v>32</v>
      </c>
      <c r="C2" s="49"/>
      <c r="D2" s="49"/>
      <c r="E2" s="49"/>
      <c r="F2" s="49"/>
    </row>
    <row r="4" spans="2:6" x14ac:dyDescent="0.25">
      <c r="B4" s="1" t="s">
        <v>28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695300364</v>
      </c>
      <c r="E6" s="3">
        <f>SUM(E7:E16)</f>
        <v>355697178.52999967</v>
      </c>
      <c r="F6" s="31">
        <f t="shared" ref="F6:F31" si="0">IF(E6=0,"0%",+E6/D6)</f>
        <v>0.5115734104951507</v>
      </c>
    </row>
    <row r="7" spans="2:6" x14ac:dyDescent="0.25">
      <c r="B7" s="13" t="s">
        <v>11</v>
      </c>
      <c r="C7" s="14">
        <v>0</v>
      </c>
      <c r="D7" s="14">
        <v>1071261</v>
      </c>
      <c r="E7" s="14">
        <v>390046.95000000013</v>
      </c>
      <c r="F7" s="38">
        <f t="shared" si="0"/>
        <v>0.36410076535970237</v>
      </c>
    </row>
    <row r="8" spans="2:6" x14ac:dyDescent="0.25">
      <c r="B8" s="15" t="s">
        <v>12</v>
      </c>
      <c r="C8" s="16">
        <v>0</v>
      </c>
      <c r="D8" s="16">
        <v>268228</v>
      </c>
      <c r="E8" s="16">
        <v>216581.16</v>
      </c>
      <c r="F8" s="39">
        <f t="shared" si="0"/>
        <v>0.80745172017835576</v>
      </c>
    </row>
    <row r="9" spans="2:6" x14ac:dyDescent="0.25">
      <c r="B9" s="15" t="s">
        <v>13</v>
      </c>
      <c r="C9" s="16">
        <v>0</v>
      </c>
      <c r="D9" s="16">
        <v>485959</v>
      </c>
      <c r="E9" s="16">
        <v>295874.20999999996</v>
      </c>
      <c r="F9" s="39">
        <f t="shared" si="0"/>
        <v>0.60884603433622997</v>
      </c>
    </row>
    <row r="10" spans="2:6" x14ac:dyDescent="0.25">
      <c r="B10" s="15" t="s">
        <v>14</v>
      </c>
      <c r="C10" s="16">
        <v>0</v>
      </c>
      <c r="D10" s="16">
        <v>475654</v>
      </c>
      <c r="E10" s="16">
        <v>250891.82999999996</v>
      </c>
      <c r="F10" s="39">
        <f t="shared" si="0"/>
        <v>0.52746708742068804</v>
      </c>
    </row>
    <row r="11" spans="2:6" x14ac:dyDescent="0.25">
      <c r="B11" s="15" t="s">
        <v>15</v>
      </c>
      <c r="C11" s="16">
        <v>0</v>
      </c>
      <c r="D11" s="16">
        <v>4074129</v>
      </c>
      <c r="E11" s="16">
        <v>1281815.3399999999</v>
      </c>
      <c r="F11" s="39">
        <f t="shared" si="0"/>
        <v>0.31462315994412543</v>
      </c>
    </row>
    <row r="12" spans="2:6" x14ac:dyDescent="0.25">
      <c r="B12" s="15" t="s">
        <v>16</v>
      </c>
      <c r="C12" s="16">
        <v>0</v>
      </c>
      <c r="D12" s="16">
        <v>177751</v>
      </c>
      <c r="E12" s="16">
        <v>42157.219999999994</v>
      </c>
      <c r="F12" s="39">
        <f t="shared" si="0"/>
        <v>0.23717008624424049</v>
      </c>
    </row>
    <row r="13" spans="2:6" x14ac:dyDescent="0.25">
      <c r="B13" s="15" t="s">
        <v>17</v>
      </c>
      <c r="C13" s="16">
        <v>203313</v>
      </c>
      <c r="D13" s="16">
        <v>315654</v>
      </c>
      <c r="E13" s="16">
        <v>66537.94</v>
      </c>
      <c r="F13" s="39">
        <f t="shared" si="0"/>
        <v>0.21079390725287817</v>
      </c>
    </row>
    <row r="14" spans="2:6" x14ac:dyDescent="0.25">
      <c r="B14" s="15" t="s">
        <v>18</v>
      </c>
      <c r="C14" s="16">
        <v>0</v>
      </c>
      <c r="D14" s="16">
        <v>122582</v>
      </c>
      <c r="E14" s="16">
        <v>78707.259999999995</v>
      </c>
      <c r="F14" s="39">
        <f t="shared" si="0"/>
        <v>0.6420784454487608</v>
      </c>
    </row>
    <row r="15" spans="2:6" x14ac:dyDescent="0.25">
      <c r="B15" s="15" t="s">
        <v>19</v>
      </c>
      <c r="C15" s="16">
        <v>985456878</v>
      </c>
      <c r="D15" s="16">
        <v>663015457</v>
      </c>
      <c r="E15" s="16">
        <v>341275489.56999964</v>
      </c>
      <c r="F15" s="39">
        <f t="shared" si="0"/>
        <v>0.51473232783168676</v>
      </c>
    </row>
    <row r="16" spans="2:6" x14ac:dyDescent="0.25">
      <c r="B16" s="15" t="s">
        <v>20</v>
      </c>
      <c r="C16" s="16">
        <v>14098853</v>
      </c>
      <c r="D16" s="16">
        <v>25293689</v>
      </c>
      <c r="E16" s="16">
        <v>11799077.049999999</v>
      </c>
      <c r="F16" s="39">
        <f t="shared" si="0"/>
        <v>0.46648304444638339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48893501</v>
      </c>
      <c r="E17" s="3">
        <f>SUM(E18:E19)</f>
        <v>31283038.009999998</v>
      </c>
      <c r="F17" s="31">
        <f t="shared" si="0"/>
        <v>0.63981996318897261</v>
      </c>
    </row>
    <row r="18" spans="2:6" x14ac:dyDescent="0.25">
      <c r="B18" s="13" t="s">
        <v>19</v>
      </c>
      <c r="C18" s="14">
        <v>0</v>
      </c>
      <c r="D18" s="14">
        <v>19717</v>
      </c>
      <c r="E18" s="14">
        <v>15000.34</v>
      </c>
      <c r="F18" s="38">
        <f t="shared" si="0"/>
        <v>0.76078206623725719</v>
      </c>
    </row>
    <row r="19" spans="2:6" x14ac:dyDescent="0.25">
      <c r="B19" s="15" t="s">
        <v>20</v>
      </c>
      <c r="C19" s="16">
        <v>35310872</v>
      </c>
      <c r="D19" s="16">
        <v>48873784</v>
      </c>
      <c r="E19" s="16">
        <v>31268037.669999998</v>
      </c>
      <c r="F19" s="39">
        <f t="shared" si="0"/>
        <v>0.63977116382066912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838851501</v>
      </c>
      <c r="E20" s="3">
        <f t="shared" si="1"/>
        <v>448428022.69999993</v>
      </c>
      <c r="F20" s="31">
        <f t="shared" si="0"/>
        <v>0.53457378590301874</v>
      </c>
    </row>
    <row r="21" spans="2:6" x14ac:dyDescent="0.25">
      <c r="B21" s="13" t="s">
        <v>11</v>
      </c>
      <c r="C21" s="14">
        <v>270984221</v>
      </c>
      <c r="D21" s="14">
        <v>233068436</v>
      </c>
      <c r="E21" s="14">
        <v>170384676.3199999</v>
      </c>
      <c r="F21" s="38">
        <f t="shared" si="0"/>
        <v>0.7310499836194031</v>
      </c>
    </row>
    <row r="22" spans="2:6" x14ac:dyDescent="0.25">
      <c r="B22" s="15" t="s">
        <v>12</v>
      </c>
      <c r="C22" s="16">
        <v>54126133</v>
      </c>
      <c r="D22" s="16">
        <v>34516761</v>
      </c>
      <c r="E22" s="16">
        <v>14572871.520000003</v>
      </c>
      <c r="F22" s="39">
        <f t="shared" si="0"/>
        <v>0.42219695874708529</v>
      </c>
    </row>
    <row r="23" spans="2:6" x14ac:dyDescent="0.25">
      <c r="B23" s="15" t="s">
        <v>13</v>
      </c>
      <c r="C23" s="16">
        <v>81114770</v>
      </c>
      <c r="D23" s="16">
        <v>99686287</v>
      </c>
      <c r="E23" s="16">
        <v>49330905.219999991</v>
      </c>
      <c r="F23" s="39">
        <f t="shared" si="0"/>
        <v>0.49486149704823484</v>
      </c>
    </row>
    <row r="24" spans="2:6" x14ac:dyDescent="0.25">
      <c r="B24" s="15" t="s">
        <v>14</v>
      </c>
      <c r="C24" s="16">
        <v>29219967</v>
      </c>
      <c r="D24" s="16">
        <v>37862977</v>
      </c>
      <c r="E24" s="16">
        <v>12280451.059999999</v>
      </c>
      <c r="F24" s="39">
        <f t="shared" si="0"/>
        <v>0.32433928953869628</v>
      </c>
    </row>
    <row r="25" spans="2:6" x14ac:dyDescent="0.25">
      <c r="B25" s="15" t="s">
        <v>15</v>
      </c>
      <c r="C25" s="16">
        <v>9598182</v>
      </c>
      <c r="D25" s="16">
        <v>9969222</v>
      </c>
      <c r="E25" s="16">
        <v>2720752.8499999992</v>
      </c>
      <c r="F25" s="39">
        <f t="shared" si="0"/>
        <v>0.27291526359830276</v>
      </c>
    </row>
    <row r="26" spans="2:6" x14ac:dyDescent="0.25">
      <c r="B26" s="15" t="s">
        <v>16</v>
      </c>
      <c r="C26" s="16">
        <v>44082985</v>
      </c>
      <c r="D26" s="16">
        <v>52459818</v>
      </c>
      <c r="E26" s="16">
        <v>45604748.480000004</v>
      </c>
      <c r="F26" s="39">
        <f t="shared" si="0"/>
        <v>0.86932723403653445</v>
      </c>
    </row>
    <row r="27" spans="2:6" x14ac:dyDescent="0.25">
      <c r="B27" s="15" t="s">
        <v>17</v>
      </c>
      <c r="C27" s="16">
        <v>26221868</v>
      </c>
      <c r="D27" s="16">
        <v>44486302</v>
      </c>
      <c r="E27" s="16">
        <v>5145485.07</v>
      </c>
      <c r="F27" s="39">
        <f t="shared" si="0"/>
        <v>0.11566448184432143</v>
      </c>
    </row>
    <row r="28" spans="2:6" x14ac:dyDescent="0.25">
      <c r="B28" s="15" t="s">
        <v>18</v>
      </c>
      <c r="C28" s="16">
        <v>15835576</v>
      </c>
      <c r="D28" s="16">
        <v>12152000</v>
      </c>
      <c r="E28" s="16">
        <v>2265922.8800000004</v>
      </c>
      <c r="F28" s="39">
        <f t="shared" si="0"/>
        <v>0.18646501645819621</v>
      </c>
    </row>
    <row r="29" spans="2:6" x14ac:dyDescent="0.25">
      <c r="B29" s="15" t="s">
        <v>21</v>
      </c>
      <c r="C29" s="16">
        <v>11033753</v>
      </c>
      <c r="D29" s="16">
        <v>1044957</v>
      </c>
      <c r="E29" s="16">
        <v>256971.00999999998</v>
      </c>
      <c r="F29" s="39">
        <f t="shared" si="0"/>
        <v>0.24591539173382251</v>
      </c>
    </row>
    <row r="30" spans="2:6" x14ac:dyDescent="0.25">
      <c r="B30" s="15" t="s">
        <v>22</v>
      </c>
      <c r="C30" s="16">
        <v>26037333</v>
      </c>
      <c r="D30" s="16">
        <v>2140201</v>
      </c>
      <c r="E30" s="16">
        <v>223896.3</v>
      </c>
      <c r="F30" s="39">
        <f t="shared" si="0"/>
        <v>0.10461461330033954</v>
      </c>
    </row>
    <row r="31" spans="2:6" x14ac:dyDescent="0.25">
      <c r="B31" s="15" t="s">
        <v>19</v>
      </c>
      <c r="C31" s="16">
        <v>159816760</v>
      </c>
      <c r="D31" s="16">
        <v>134200996</v>
      </c>
      <c r="E31" s="16">
        <v>70750698.770000026</v>
      </c>
      <c r="F31" s="39">
        <f t="shared" si="0"/>
        <v>0.52719950580694663</v>
      </c>
    </row>
    <row r="32" spans="2:6" x14ac:dyDescent="0.25">
      <c r="B32" s="17" t="s">
        <v>20</v>
      </c>
      <c r="C32" s="18">
        <v>235528295</v>
      </c>
      <c r="D32" s="18">
        <v>177263544</v>
      </c>
      <c r="E32" s="18">
        <v>74890643.219999954</v>
      </c>
      <c r="F32" s="40">
        <f t="shared" ref="F32:F56" si="2">IF(E32=0,"0%",+E32/D32)</f>
        <v>0.42248192454055838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47568360</v>
      </c>
      <c r="E33" s="3">
        <f t="shared" si="3"/>
        <v>25663016</v>
      </c>
      <c r="F33" s="31">
        <f t="shared" si="2"/>
        <v>0.53949759882409232</v>
      </c>
    </row>
    <row r="34" spans="2:6" x14ac:dyDescent="0.25">
      <c r="B34" s="13" t="s">
        <v>19</v>
      </c>
      <c r="C34" s="14">
        <v>0</v>
      </c>
      <c r="D34" s="14">
        <v>25663016</v>
      </c>
      <c r="E34" s="14">
        <v>25663016</v>
      </c>
      <c r="F34" s="38">
        <f t="shared" si="2"/>
        <v>1</v>
      </c>
    </row>
    <row r="35" spans="2:6" x14ac:dyDescent="0.25">
      <c r="B35" s="17" t="s">
        <v>20</v>
      </c>
      <c r="C35" s="18">
        <v>312913996</v>
      </c>
      <c r="D35" s="18">
        <v>21905344</v>
      </c>
      <c r="E35" s="18">
        <v>0</v>
      </c>
      <c r="F35" s="40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57515568</v>
      </c>
      <c r="E36" s="3">
        <f t="shared" si="4"/>
        <v>39619207.769999996</v>
      </c>
      <c r="F36" s="31">
        <f t="shared" si="2"/>
        <v>0.68884319754957468</v>
      </c>
    </row>
    <row r="37" spans="2:6" x14ac:dyDescent="0.25">
      <c r="B37" s="13" t="s">
        <v>11</v>
      </c>
      <c r="C37" s="14">
        <v>795100</v>
      </c>
      <c r="D37" s="14">
        <v>22052486</v>
      </c>
      <c r="E37" s="14">
        <v>14738639</v>
      </c>
      <c r="F37" s="38">
        <f t="shared" si="2"/>
        <v>0.66834365068863433</v>
      </c>
    </row>
    <row r="38" spans="2:6" x14ac:dyDescent="0.25">
      <c r="B38" s="15" t="s">
        <v>12</v>
      </c>
      <c r="C38" s="16">
        <v>0</v>
      </c>
      <c r="D38" s="16">
        <v>245159</v>
      </c>
      <c r="E38" s="16">
        <v>109480</v>
      </c>
      <c r="F38" s="39">
        <f t="shared" si="2"/>
        <v>0.4465673297737387</v>
      </c>
    </row>
    <row r="39" spans="2:6" x14ac:dyDescent="0.25">
      <c r="B39" s="15" t="s">
        <v>13</v>
      </c>
      <c r="C39" s="16">
        <v>0</v>
      </c>
      <c r="D39" s="16">
        <v>1070150</v>
      </c>
      <c r="E39" s="16">
        <v>777861</v>
      </c>
      <c r="F39" s="39">
        <f t="shared" si="2"/>
        <v>0.72687099939260846</v>
      </c>
    </row>
    <row r="40" spans="2:6" x14ac:dyDescent="0.25">
      <c r="B40" s="15" t="s">
        <v>14</v>
      </c>
      <c r="C40" s="16">
        <v>0</v>
      </c>
      <c r="D40" s="16">
        <v>1365885</v>
      </c>
      <c r="E40" s="16">
        <v>1025690</v>
      </c>
      <c r="F40" s="39">
        <f t="shared" si="2"/>
        <v>0.75093437588083911</v>
      </c>
    </row>
    <row r="41" spans="2:6" x14ac:dyDescent="0.25">
      <c r="B41" s="15" t="s">
        <v>16</v>
      </c>
      <c r="C41" s="16">
        <v>0</v>
      </c>
      <c r="D41" s="16">
        <v>7048891</v>
      </c>
      <c r="E41" s="16">
        <v>1851131</v>
      </c>
      <c r="F41" s="39">
        <f t="shared" si="2"/>
        <v>0.26261308339141576</v>
      </c>
    </row>
    <row r="42" spans="2:6" x14ac:dyDescent="0.25">
      <c r="B42" s="15" t="s">
        <v>19</v>
      </c>
      <c r="C42" s="16">
        <v>4900</v>
      </c>
      <c r="D42" s="16">
        <v>6246617</v>
      </c>
      <c r="E42" s="16">
        <v>5962280.5700000003</v>
      </c>
      <c r="F42" s="39">
        <f t="shared" si="2"/>
        <v>0.95448153296416294</v>
      </c>
    </row>
    <row r="43" spans="2:6" x14ac:dyDescent="0.25">
      <c r="B43" s="15" t="s">
        <v>20</v>
      </c>
      <c r="C43" s="16">
        <v>10425000</v>
      </c>
      <c r="D43" s="16">
        <v>19486380</v>
      </c>
      <c r="E43" s="16">
        <v>15154126.199999999</v>
      </c>
      <c r="F43" s="39">
        <f t="shared" si="2"/>
        <v>0.77767785499410358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414370143</v>
      </c>
      <c r="E44" s="3">
        <f t="shared" si="5"/>
        <v>150537929.34999999</v>
      </c>
      <c r="F44" s="31">
        <f t="shared" si="2"/>
        <v>0.36329337886199969</v>
      </c>
    </row>
    <row r="45" spans="2:6" x14ac:dyDescent="0.25">
      <c r="B45" s="13" t="s">
        <v>11</v>
      </c>
      <c r="C45" s="14">
        <v>25010000</v>
      </c>
      <c r="D45" s="14">
        <v>7633949</v>
      </c>
      <c r="E45" s="14">
        <v>3113072.29</v>
      </c>
      <c r="F45" s="38">
        <f t="shared" si="2"/>
        <v>0.40779317362481726</v>
      </c>
    </row>
    <row r="46" spans="2:6" x14ac:dyDescent="0.25">
      <c r="B46" s="15" t="s">
        <v>12</v>
      </c>
      <c r="C46" s="16">
        <v>67879799</v>
      </c>
      <c r="D46" s="16">
        <v>61323465</v>
      </c>
      <c r="E46" s="16">
        <v>36506189.489999987</v>
      </c>
      <c r="F46" s="39">
        <f t="shared" si="2"/>
        <v>0.59530539394667259</v>
      </c>
    </row>
    <row r="47" spans="2:6" x14ac:dyDescent="0.25">
      <c r="B47" s="15" t="s">
        <v>13</v>
      </c>
      <c r="C47" s="16">
        <v>25000000</v>
      </c>
      <c r="D47" s="16">
        <v>0</v>
      </c>
      <c r="E47" s="16">
        <v>0</v>
      </c>
      <c r="F47" s="39" t="str">
        <f t="shared" si="2"/>
        <v>0%</v>
      </c>
    </row>
    <row r="48" spans="2:6" x14ac:dyDescent="0.25">
      <c r="B48" s="15" t="s">
        <v>14</v>
      </c>
      <c r="C48" s="16">
        <v>25000000</v>
      </c>
      <c r="D48" s="16">
        <v>165200</v>
      </c>
      <c r="E48" s="16">
        <v>0</v>
      </c>
      <c r="F48" s="39" t="str">
        <f t="shared" si="2"/>
        <v>0%</v>
      </c>
    </row>
    <row r="49" spans="2:6" x14ac:dyDescent="0.25">
      <c r="B49" s="15" t="s">
        <v>15</v>
      </c>
      <c r="C49" s="16">
        <v>25000000</v>
      </c>
      <c r="D49" s="16">
        <v>17450</v>
      </c>
      <c r="E49" s="16">
        <v>0</v>
      </c>
      <c r="F49" s="39" t="str">
        <f t="shared" si="2"/>
        <v>0%</v>
      </c>
    </row>
    <row r="50" spans="2:6" x14ac:dyDescent="0.25">
      <c r="B50" s="15" t="s">
        <v>16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17</v>
      </c>
      <c r="C51" s="16">
        <v>53876189</v>
      </c>
      <c r="D51" s="16">
        <v>101353763</v>
      </c>
      <c r="E51" s="16">
        <v>18404565.600000001</v>
      </c>
      <c r="F51" s="39">
        <f t="shared" si="2"/>
        <v>0.18158739306008798</v>
      </c>
    </row>
    <row r="52" spans="2:6" x14ac:dyDescent="0.25">
      <c r="B52" s="15" t="s">
        <v>18</v>
      </c>
      <c r="C52" s="16">
        <v>0</v>
      </c>
      <c r="D52" s="16">
        <v>22628823</v>
      </c>
      <c r="E52" s="16">
        <v>14986795.140000001</v>
      </c>
      <c r="F52" s="39">
        <f t="shared" si="2"/>
        <v>0.66228787683742985</v>
      </c>
    </row>
    <row r="53" spans="2:6" x14ac:dyDescent="0.25">
      <c r="B53" s="15" t="s">
        <v>22</v>
      </c>
      <c r="C53" s="16">
        <v>0</v>
      </c>
      <c r="D53" s="16">
        <v>5000</v>
      </c>
      <c r="E53" s="16">
        <v>0</v>
      </c>
      <c r="F53" s="39" t="str">
        <f t="shared" si="2"/>
        <v>0%</v>
      </c>
    </row>
    <row r="54" spans="2:6" x14ac:dyDescent="0.25">
      <c r="B54" s="15" t="s">
        <v>19</v>
      </c>
      <c r="C54" s="16">
        <v>0</v>
      </c>
      <c r="D54" s="16">
        <v>9518536</v>
      </c>
      <c r="E54" s="16">
        <v>2742232.6500000004</v>
      </c>
      <c r="F54" s="39">
        <f t="shared" si="2"/>
        <v>0.28809395163289819</v>
      </c>
    </row>
    <row r="55" spans="2:6" x14ac:dyDescent="0.25">
      <c r="B55" s="15" t="s">
        <v>20</v>
      </c>
      <c r="C55" s="16">
        <v>603499782</v>
      </c>
      <c r="D55" s="16">
        <v>211723957</v>
      </c>
      <c r="E55" s="16">
        <v>74785074.180000007</v>
      </c>
      <c r="F55" s="39">
        <f t="shared" si="2"/>
        <v>0.35321970758368176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2102499437</v>
      </c>
      <c r="E56" s="5">
        <f>+E44+E36+E33+E20+E17+E6</f>
        <v>1051228392.3599997</v>
      </c>
      <c r="F56" s="35">
        <f t="shared" si="2"/>
        <v>0.499989856767795</v>
      </c>
    </row>
    <row r="57" spans="2:6" x14ac:dyDescent="0.25">
      <c r="B57" s="1" t="s">
        <v>30</v>
      </c>
      <c r="C57" s="11"/>
      <c r="D57" s="11"/>
      <c r="E57" s="11"/>
    </row>
    <row r="58" spans="2:6" x14ac:dyDescent="0.25">
      <c r="B58" s="1" t="s">
        <v>33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/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50" t="s">
        <v>32</v>
      </c>
      <c r="C2" s="50"/>
      <c r="D2" s="50"/>
      <c r="E2" s="50"/>
      <c r="F2" s="50"/>
    </row>
    <row r="4" spans="2:6" x14ac:dyDescent="0.25">
      <c r="B4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61040</v>
      </c>
      <c r="F6" s="6">
        <f t="shared" ref="F6:F32" si="0">E6/D6</f>
        <v>0.30520000000000003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61040</v>
      </c>
      <c r="F7" s="25">
        <f t="shared" si="0"/>
        <v>0.30520000000000003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19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66924836</v>
      </c>
      <c r="E10" s="3">
        <f t="shared" si="1"/>
        <v>36348548.869999997</v>
      </c>
      <c r="F10" s="6">
        <f t="shared" si="0"/>
        <v>0.54312495991772014</v>
      </c>
    </row>
    <row r="11" spans="2:6" x14ac:dyDescent="0.25">
      <c r="B11" s="13" t="s">
        <v>11</v>
      </c>
      <c r="C11" s="14">
        <v>19800</v>
      </c>
      <c r="D11" s="14">
        <v>175114</v>
      </c>
      <c r="E11" s="14">
        <v>76704.13</v>
      </c>
      <c r="F11" s="25">
        <f t="shared" si="0"/>
        <v>0.43802397295476092</v>
      </c>
    </row>
    <row r="12" spans="2:6" x14ac:dyDescent="0.25">
      <c r="B12" s="15" t="s">
        <v>12</v>
      </c>
      <c r="C12" s="16">
        <v>0</v>
      </c>
      <c r="D12" s="16">
        <v>111123</v>
      </c>
      <c r="E12" s="16">
        <v>7408</v>
      </c>
      <c r="F12" s="26">
        <f t="shared" si="0"/>
        <v>6.6664866859246066E-2</v>
      </c>
    </row>
    <row r="13" spans="2:6" x14ac:dyDescent="0.25">
      <c r="B13" s="15" t="s">
        <v>13</v>
      </c>
      <c r="C13" s="16">
        <v>0</v>
      </c>
      <c r="D13" s="16">
        <v>382965</v>
      </c>
      <c r="E13" s="16">
        <v>192450.78999999998</v>
      </c>
      <c r="F13" s="26">
        <f t="shared" si="0"/>
        <v>0.50252840337889881</v>
      </c>
    </row>
    <row r="14" spans="2:6" x14ac:dyDescent="0.25">
      <c r="B14" s="15" t="s">
        <v>14</v>
      </c>
      <c r="C14" s="16">
        <v>0</v>
      </c>
      <c r="D14" s="16">
        <v>90477</v>
      </c>
      <c r="E14" s="16">
        <v>45155.009999999995</v>
      </c>
      <c r="F14" s="26">
        <f t="shared" si="0"/>
        <v>0.49907722404589006</v>
      </c>
    </row>
    <row r="15" spans="2:6" x14ac:dyDescent="0.25">
      <c r="B15" s="15" t="s">
        <v>15</v>
      </c>
      <c r="C15" s="16">
        <v>0</v>
      </c>
      <c r="D15" s="16">
        <v>138202</v>
      </c>
      <c r="E15" s="16">
        <v>46071.31</v>
      </c>
      <c r="F15" s="26">
        <f t="shared" si="0"/>
        <v>0.3333621076395421</v>
      </c>
    </row>
    <row r="16" spans="2:6" x14ac:dyDescent="0.25">
      <c r="B16" s="15" t="s">
        <v>16</v>
      </c>
      <c r="C16" s="16">
        <v>0</v>
      </c>
      <c r="D16" s="16">
        <v>39426</v>
      </c>
      <c r="E16" s="16">
        <v>12616</v>
      </c>
      <c r="F16" s="26">
        <f t="shared" si="0"/>
        <v>0.31999188352863595</v>
      </c>
    </row>
    <row r="17" spans="2:6" x14ac:dyDescent="0.25">
      <c r="B17" s="15" t="s">
        <v>17</v>
      </c>
      <c r="C17" s="16">
        <v>0</v>
      </c>
      <c r="D17" s="16">
        <v>71645</v>
      </c>
      <c r="E17" s="16">
        <v>39097.75</v>
      </c>
      <c r="F17" s="26">
        <f t="shared" si="0"/>
        <v>0.54571498359969295</v>
      </c>
    </row>
    <row r="18" spans="2:6" x14ac:dyDescent="0.25">
      <c r="B18" s="15" t="s">
        <v>18</v>
      </c>
      <c r="C18" s="16">
        <v>0</v>
      </c>
      <c r="D18" s="16">
        <v>29229</v>
      </c>
      <c r="E18" s="16">
        <v>17824</v>
      </c>
      <c r="F18" s="26">
        <f t="shared" si="0"/>
        <v>0.60980533032262474</v>
      </c>
    </row>
    <row r="19" spans="2:6" x14ac:dyDescent="0.25">
      <c r="B19" s="15" t="s">
        <v>21</v>
      </c>
      <c r="C19" s="16">
        <v>0</v>
      </c>
      <c r="D19" s="16">
        <v>3000</v>
      </c>
      <c r="E19" s="16">
        <v>3000</v>
      </c>
      <c r="F19" s="26">
        <f t="shared" si="0"/>
        <v>1</v>
      </c>
    </row>
    <row r="20" spans="2:6" x14ac:dyDescent="0.25">
      <c r="B20" s="15" t="s">
        <v>19</v>
      </c>
      <c r="C20" s="16">
        <v>6315313</v>
      </c>
      <c r="D20" s="16">
        <v>14529275</v>
      </c>
      <c r="E20" s="16">
        <v>5025043.1100000003</v>
      </c>
      <c r="F20" s="26">
        <f t="shared" si="0"/>
        <v>0.34585642504529651</v>
      </c>
    </row>
    <row r="21" spans="2:6" x14ac:dyDescent="0.25">
      <c r="B21" s="17" t="s">
        <v>20</v>
      </c>
      <c r="C21" s="18">
        <v>37716431</v>
      </c>
      <c r="D21" s="18">
        <v>51354380</v>
      </c>
      <c r="E21" s="18">
        <v>30883178.77</v>
      </c>
      <c r="F21" s="27">
        <f t="shared" si="0"/>
        <v>0.60137380239037064</v>
      </c>
    </row>
    <row r="22" spans="2:6" x14ac:dyDescent="0.25">
      <c r="B22" s="2" t="s">
        <v>23</v>
      </c>
      <c r="C22" s="3">
        <f>SUM(C23:C23)</f>
        <v>0</v>
      </c>
      <c r="D22" s="3">
        <f>SUM(D23:D23)</f>
        <v>3000000</v>
      </c>
      <c r="E22" s="3">
        <f>SUM(E23:E23)</f>
        <v>3000000</v>
      </c>
      <c r="F22" s="6">
        <f t="shared" ref="F22:F23" si="2">E22/D22</f>
        <v>1</v>
      </c>
    </row>
    <row r="23" spans="2:6" x14ac:dyDescent="0.25">
      <c r="B23" s="41" t="s">
        <v>19</v>
      </c>
      <c r="C23" s="14">
        <v>0</v>
      </c>
      <c r="D23" s="14">
        <v>3000000</v>
      </c>
      <c r="E23" s="14">
        <v>3000000</v>
      </c>
      <c r="F23" s="25">
        <f t="shared" si="2"/>
        <v>1</v>
      </c>
    </row>
    <row r="24" spans="2:6" x14ac:dyDescent="0.25">
      <c r="B24" s="2" t="s">
        <v>4</v>
      </c>
      <c r="C24" s="3">
        <f>+SUM(C25:C26)</f>
        <v>2292838</v>
      </c>
      <c r="D24" s="3">
        <f>+SUM(D25:D26)</f>
        <v>2597126</v>
      </c>
      <c r="E24" s="3">
        <f>+SUM(E25:E26)</f>
        <v>223248.59</v>
      </c>
      <c r="F24" s="6">
        <f t="shared" si="0"/>
        <v>8.5959861015599548E-2</v>
      </c>
    </row>
    <row r="25" spans="2:6" x14ac:dyDescent="0.25">
      <c r="B25" s="13" t="s">
        <v>19</v>
      </c>
      <c r="C25" s="14">
        <v>2266573</v>
      </c>
      <c r="D25" s="14">
        <v>2345315</v>
      </c>
      <c r="E25" s="14">
        <v>34473.5</v>
      </c>
      <c r="F25" s="25">
        <f t="shared" si="0"/>
        <v>1.469887840226153E-2</v>
      </c>
    </row>
    <row r="26" spans="2:6" x14ac:dyDescent="0.25">
      <c r="B26" s="15" t="s">
        <v>20</v>
      </c>
      <c r="C26" s="16">
        <v>26265</v>
      </c>
      <c r="D26" s="16">
        <v>251811</v>
      </c>
      <c r="E26" s="16">
        <v>188775.09</v>
      </c>
      <c r="F26" s="26">
        <f t="shared" si="0"/>
        <v>0.74966975231423572</v>
      </c>
    </row>
    <row r="27" spans="2:6" x14ac:dyDescent="0.25">
      <c r="B27" s="2" t="s">
        <v>5</v>
      </c>
      <c r="C27" s="3">
        <f>+SUM(C28:C31)</f>
        <v>1916019</v>
      </c>
      <c r="D27" s="3">
        <f>+SUM(D28:D31)</f>
        <v>14048264</v>
      </c>
      <c r="E27" s="3">
        <f>+SUM(E28:E31)</f>
        <v>4034369.8099999996</v>
      </c>
      <c r="F27" s="6">
        <f t="shared" si="0"/>
        <v>0.2871792422181132</v>
      </c>
    </row>
    <row r="28" spans="2:6" x14ac:dyDescent="0.25">
      <c r="B28" s="13" t="s">
        <v>12</v>
      </c>
      <c r="C28" s="14">
        <v>0</v>
      </c>
      <c r="D28" s="14">
        <v>1000</v>
      </c>
      <c r="E28" s="14">
        <v>0</v>
      </c>
      <c r="F28" s="25">
        <f t="shared" si="0"/>
        <v>0</v>
      </c>
    </row>
    <row r="29" spans="2:6" x14ac:dyDescent="0.25">
      <c r="B29" s="15" t="s">
        <v>14</v>
      </c>
      <c r="C29" s="16">
        <v>0</v>
      </c>
      <c r="D29" s="16">
        <v>500</v>
      </c>
      <c r="E29" s="16">
        <v>0</v>
      </c>
      <c r="F29" s="26">
        <f t="shared" si="0"/>
        <v>0</v>
      </c>
    </row>
    <row r="30" spans="2:6" x14ac:dyDescent="0.25">
      <c r="B30" s="15" t="s">
        <v>19</v>
      </c>
      <c r="C30" s="16">
        <v>1219223</v>
      </c>
      <c r="D30" s="16">
        <v>10793378</v>
      </c>
      <c r="E30" s="16">
        <v>974718.2100000002</v>
      </c>
      <c r="F30" s="26">
        <f t="shared" si="0"/>
        <v>9.0307057716314601E-2</v>
      </c>
    </row>
    <row r="31" spans="2:6" x14ac:dyDescent="0.25">
      <c r="B31" s="15" t="s">
        <v>20</v>
      </c>
      <c r="C31" s="16">
        <v>696796</v>
      </c>
      <c r="D31" s="16">
        <v>3253386</v>
      </c>
      <c r="E31" s="16">
        <v>3059651.5999999996</v>
      </c>
      <c r="F31" s="26">
        <f t="shared" si="0"/>
        <v>0.94045145580635059</v>
      </c>
    </row>
    <row r="32" spans="2:6" x14ac:dyDescent="0.25">
      <c r="B32" s="4" t="s">
        <v>8</v>
      </c>
      <c r="C32" s="5">
        <f>+C27+C24+C10+C8+C6+C22</f>
        <v>49310401</v>
      </c>
      <c r="D32" s="5">
        <f t="shared" ref="D32:E32" si="3">+D27+D24+D10+D8+D6+D22</f>
        <v>87620226</v>
      </c>
      <c r="E32" s="5">
        <f t="shared" si="3"/>
        <v>43667207.269999996</v>
      </c>
      <c r="F32" s="7">
        <f t="shared" si="0"/>
        <v>0.49836903262495574</v>
      </c>
    </row>
    <row r="33" spans="2:2" x14ac:dyDescent="0.25">
      <c r="B33" s="1" t="s">
        <v>30</v>
      </c>
    </row>
    <row r="34" spans="2:2" x14ac:dyDescent="0.25">
      <c r="B34" s="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9" t="s">
        <v>32</v>
      </c>
      <c r="C2" s="49"/>
      <c r="D2" s="49"/>
      <c r="E2" s="49"/>
      <c r="F2" s="49"/>
    </row>
    <row r="4" spans="2:6" x14ac:dyDescent="0.25">
      <c r="B4" t="s">
        <v>26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14140545.02</v>
      </c>
      <c r="F6" s="6">
        <f>E6/D6</f>
        <v>0.45606628703460617</v>
      </c>
    </row>
    <row r="7" spans="2:6" x14ac:dyDescent="0.25">
      <c r="B7" s="13" t="s">
        <v>11</v>
      </c>
      <c r="C7" s="14">
        <v>7506078</v>
      </c>
      <c r="D7" s="14">
        <v>3353936</v>
      </c>
      <c r="E7" s="14">
        <v>1262005.0900000001</v>
      </c>
      <c r="F7" s="44">
        <f>E7/D7</f>
        <v>0.3762758412802153</v>
      </c>
    </row>
    <row r="8" spans="2:6" x14ac:dyDescent="0.25">
      <c r="B8" s="42" t="s">
        <v>12</v>
      </c>
      <c r="C8" s="43">
        <v>21149990</v>
      </c>
      <c r="D8" s="43">
        <v>27556975</v>
      </c>
      <c r="E8" s="43">
        <v>12878539.93</v>
      </c>
      <c r="F8" s="45">
        <f>E8/D8</f>
        <v>0.46734229464591087</v>
      </c>
    </row>
    <row r="9" spans="2:6" x14ac:dyDescent="0.25">
      <c r="B9" s="17" t="s">
        <v>20</v>
      </c>
      <c r="C9" s="18">
        <v>0</v>
      </c>
      <c r="D9" s="18">
        <v>94549</v>
      </c>
      <c r="E9" s="18">
        <v>0</v>
      </c>
      <c r="F9" s="46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31005460</v>
      </c>
      <c r="E10" s="5">
        <f t="shared" si="1"/>
        <v>14140545.02</v>
      </c>
      <c r="F10" s="7">
        <f>E10/D10</f>
        <v>0.45606628703460617</v>
      </c>
    </row>
    <row r="11" spans="2:6" x14ac:dyDescent="0.25">
      <c r="B11" s="1" t="s">
        <v>30</v>
      </c>
    </row>
    <row r="12" spans="2:6" x14ac:dyDescent="0.25">
      <c r="B12" s="1" t="s">
        <v>33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32</v>
      </c>
      <c r="C2" s="49"/>
      <c r="D2" s="49"/>
      <c r="E2" s="49"/>
      <c r="F2" s="49"/>
    </row>
    <row r="4" spans="2:6" x14ac:dyDescent="0.25">
      <c r="B4" t="s">
        <v>25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5899416</v>
      </c>
      <c r="E6" s="3">
        <f>SUM(E7:E10)</f>
        <v>3862568.7700000005</v>
      </c>
      <c r="F6" s="6">
        <f t="shared" ref="F6:F15" si="0">E6/D6</f>
        <v>0.65473748079470928</v>
      </c>
    </row>
    <row r="7" spans="2:6" x14ac:dyDescent="0.25">
      <c r="B7" s="28" t="s">
        <v>11</v>
      </c>
      <c r="C7" s="14">
        <v>0</v>
      </c>
      <c r="D7" s="14">
        <v>5072</v>
      </c>
      <c r="E7" s="14">
        <v>0</v>
      </c>
      <c r="F7" s="25">
        <f t="shared" si="0"/>
        <v>0</v>
      </c>
    </row>
    <row r="8" spans="2:6" x14ac:dyDescent="0.25">
      <c r="B8" s="29" t="s">
        <v>13</v>
      </c>
      <c r="C8" s="16">
        <v>0</v>
      </c>
      <c r="D8" s="16">
        <v>5256028</v>
      </c>
      <c r="E8" s="16">
        <v>3713218.4700000007</v>
      </c>
      <c r="F8" s="26">
        <f t="shared" si="0"/>
        <v>0.7064685481127575</v>
      </c>
    </row>
    <row r="9" spans="2:6" x14ac:dyDescent="0.25">
      <c r="B9" s="29" t="s">
        <v>19</v>
      </c>
      <c r="C9" s="16">
        <v>0</v>
      </c>
      <c r="D9" s="16">
        <v>586248</v>
      </c>
      <c r="E9" s="16">
        <v>149350.29999999999</v>
      </c>
      <c r="F9" s="26">
        <f t="shared" si="0"/>
        <v>0.25475617827267638</v>
      </c>
    </row>
    <row r="10" spans="2:6" x14ac:dyDescent="0.25">
      <c r="B10" s="29" t="s">
        <v>20</v>
      </c>
      <c r="C10" s="16">
        <v>0</v>
      </c>
      <c r="D10" s="16">
        <v>52068</v>
      </c>
      <c r="E10" s="16">
        <v>0</v>
      </c>
      <c r="F10" s="26">
        <f t="shared" si="0"/>
        <v>0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944811.52999999991</v>
      </c>
      <c r="F11" s="6">
        <f t="shared" si="0"/>
        <v>0.34589361777684052</v>
      </c>
    </row>
    <row r="12" spans="2:6" x14ac:dyDescent="0.25">
      <c r="B12" s="28" t="s">
        <v>13</v>
      </c>
      <c r="C12" s="14">
        <v>0</v>
      </c>
      <c r="D12" s="14">
        <v>837903</v>
      </c>
      <c r="E12" s="14">
        <v>715931.95</v>
      </c>
      <c r="F12" s="25">
        <f t="shared" si="0"/>
        <v>0.8544329713582598</v>
      </c>
    </row>
    <row r="13" spans="2:6" x14ac:dyDescent="0.25">
      <c r="B13" s="29" t="s">
        <v>17</v>
      </c>
      <c r="C13" s="16">
        <v>0</v>
      </c>
      <c r="D13" s="16">
        <v>811625</v>
      </c>
      <c r="E13" s="16">
        <v>48979.58</v>
      </c>
      <c r="F13" s="26">
        <f t="shared" ref="F13:F14" si="1">E13/D13</f>
        <v>6.0347549668874172E-2</v>
      </c>
    </row>
    <row r="14" spans="2:6" x14ac:dyDescent="0.25">
      <c r="B14" s="29" t="s">
        <v>20</v>
      </c>
      <c r="C14" s="16">
        <v>0</v>
      </c>
      <c r="D14" s="16">
        <v>1081981</v>
      </c>
      <c r="E14" s="16">
        <v>179900</v>
      </c>
      <c r="F14" s="26">
        <f t="shared" si="1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2">+D11+D6</f>
        <v>8630925</v>
      </c>
      <c r="E15" s="5">
        <f t="shared" si="2"/>
        <v>4807380.3000000007</v>
      </c>
      <c r="F15" s="48">
        <f t="shared" si="0"/>
        <v>0.556994794880039</v>
      </c>
    </row>
    <row r="16" spans="2:6" x14ac:dyDescent="0.25">
      <c r="B16" s="1" t="s">
        <v>30</v>
      </c>
    </row>
    <row r="17" spans="2:2" x14ac:dyDescent="0.25">
      <c r="B17" s="1" t="s">
        <v>33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32</v>
      </c>
      <c r="C2" s="49"/>
      <c r="D2" s="49"/>
      <c r="E2" s="49"/>
      <c r="F2" s="49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207235568</v>
      </c>
      <c r="E6" s="3">
        <f>SUM(E7:E7)</f>
        <v>0</v>
      </c>
      <c r="F6" s="6">
        <f t="shared" ref="F6:F8" si="0">E6/D6</f>
        <v>0</v>
      </c>
    </row>
    <row r="7" spans="2:6" x14ac:dyDescent="0.25">
      <c r="B7" s="47" t="s">
        <v>20</v>
      </c>
      <c r="C7" s="14">
        <v>500000000</v>
      </c>
      <c r="D7" s="14">
        <v>207235568</v>
      </c>
      <c r="E7" s="14">
        <v>0</v>
      </c>
      <c r="F7" s="25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207235568</v>
      </c>
      <c r="E8" s="5">
        <f t="shared" si="1"/>
        <v>0</v>
      </c>
      <c r="F8" s="48">
        <f t="shared" si="0"/>
        <v>0</v>
      </c>
    </row>
    <row r="9" spans="2:6" x14ac:dyDescent="0.25">
      <c r="B9" s="1" t="s">
        <v>30</v>
      </c>
    </row>
    <row r="10" spans="2:6" x14ac:dyDescent="0.25">
      <c r="B10" s="1" t="s">
        <v>33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2015-09-14T21:04:06Z</dcterms:modified>
</cp:coreProperties>
</file>