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  <sheet name="RD" sheetId="6" r:id="rId6"/>
  </sheets>
  <definedNames>
    <definedName name="_xlnm.Print_Area" localSheetId="4">DYT!$B$2:$F$16</definedName>
    <definedName name="_xlnm.Print_Area" localSheetId="5">RD!$B$2:$F$9</definedName>
    <definedName name="_xlnm.Print_Area" localSheetId="2">RDR!$B$2:$F$35</definedName>
    <definedName name="_xlnm.Print_Area" localSheetId="1">RO!$B$2:$F$57</definedName>
    <definedName name="_xlnm.Print_Area" localSheetId="3">ROOC!$B$2:$F$11</definedName>
    <definedName name="_xlnm.Print_Area" localSheetId="0">'TODA FUENTE'!$B$2:$F$57</definedName>
  </definedNames>
  <calcPr calcId="145621"/>
</workbook>
</file>

<file path=xl/calcChain.xml><?xml version="1.0" encoding="utf-8"?>
<calcChain xmlns="http://schemas.openxmlformats.org/spreadsheetml/2006/main">
  <c r="F27" i="3" l="1"/>
  <c r="F17" i="3"/>
  <c r="C23" i="3"/>
  <c r="D23" i="3"/>
  <c r="E23" i="3"/>
  <c r="F7" i="6" l="1"/>
  <c r="F14" i="5"/>
  <c r="F13" i="5"/>
  <c r="F12" i="5"/>
  <c r="F10" i="5"/>
  <c r="F9" i="5"/>
  <c r="F8" i="5"/>
  <c r="F7" i="5"/>
  <c r="F9" i="4"/>
  <c r="F8" i="4"/>
  <c r="F7" i="4"/>
  <c r="F33" i="3"/>
  <c r="F32" i="3"/>
  <c r="F31" i="3"/>
  <c r="F30" i="3"/>
  <c r="F28" i="3"/>
  <c r="F26" i="3"/>
  <c r="F24" i="3"/>
  <c r="F22" i="3"/>
  <c r="F21" i="3"/>
  <c r="F20" i="3"/>
  <c r="F19" i="3"/>
  <c r="F18" i="3"/>
  <c r="F16" i="3"/>
  <c r="F15" i="3"/>
  <c r="F14" i="3"/>
  <c r="F13" i="3"/>
  <c r="F12" i="3"/>
  <c r="F11" i="3"/>
  <c r="F9" i="3"/>
  <c r="F7" i="3"/>
  <c r="C20" i="1" l="1"/>
  <c r="D20" i="1"/>
  <c r="E20" i="1"/>
  <c r="C11" i="5" l="1"/>
  <c r="D11" i="5"/>
  <c r="E11" i="5"/>
  <c r="F11" i="5" l="1"/>
  <c r="F49" i="2"/>
  <c r="F49" i="1"/>
  <c r="F23" i="3" l="1"/>
  <c r="F35" i="2"/>
  <c r="F34" i="2"/>
  <c r="E33" i="2"/>
  <c r="D33" i="2"/>
  <c r="C33" i="2"/>
  <c r="F35" i="1"/>
  <c r="E33" i="1"/>
  <c r="D33" i="1"/>
  <c r="C33" i="1"/>
  <c r="E8" i="6" l="1"/>
  <c r="F8" i="6" s="1"/>
  <c r="D8" i="6"/>
  <c r="C8" i="6"/>
  <c r="E6" i="6"/>
  <c r="F6" i="6" s="1"/>
  <c r="D6" i="6"/>
  <c r="C6" i="6"/>
  <c r="C44" i="2"/>
  <c r="F40" i="2"/>
  <c r="D44" i="2"/>
  <c r="F28" i="2"/>
  <c r="F55" i="2" l="1"/>
  <c r="F54" i="2"/>
  <c r="F53" i="2"/>
  <c r="F52" i="2"/>
  <c r="F51" i="2"/>
  <c r="F50" i="2"/>
  <c r="F48" i="2"/>
  <c r="F47" i="2"/>
  <c r="F46" i="2"/>
  <c r="F45" i="2"/>
  <c r="F43" i="2"/>
  <c r="F42" i="2"/>
  <c r="F41" i="2"/>
  <c r="F39" i="2"/>
  <c r="F38" i="2"/>
  <c r="F37" i="2"/>
  <c r="F32" i="2"/>
  <c r="F31" i="2"/>
  <c r="F30" i="2"/>
  <c r="F29" i="2"/>
  <c r="F27" i="2"/>
  <c r="F26" i="2"/>
  <c r="F25" i="2"/>
  <c r="F24" i="2"/>
  <c r="F23" i="2"/>
  <c r="F22" i="2"/>
  <c r="F21" i="2"/>
  <c r="F19" i="2"/>
  <c r="F18" i="2"/>
  <c r="F16" i="2"/>
  <c r="F15" i="2"/>
  <c r="F14" i="2"/>
  <c r="F13" i="2"/>
  <c r="F12" i="2"/>
  <c r="F11" i="2"/>
  <c r="F10" i="2"/>
  <c r="F9" i="2"/>
  <c r="F8" i="2"/>
  <c r="F7" i="2"/>
  <c r="F55" i="1"/>
  <c r="F54" i="1"/>
  <c r="F53" i="1"/>
  <c r="F52" i="1"/>
  <c r="F51" i="1"/>
  <c r="F50" i="1"/>
  <c r="F48" i="1"/>
  <c r="F47" i="1"/>
  <c r="F46" i="1"/>
  <c r="F45" i="1"/>
  <c r="F43" i="1"/>
  <c r="F42" i="1"/>
  <c r="F41" i="1"/>
  <c r="F40" i="1"/>
  <c r="F39" i="1"/>
  <c r="F38" i="1"/>
  <c r="F37" i="1"/>
  <c r="F34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6" i="1"/>
  <c r="F15" i="1"/>
  <c r="F14" i="1"/>
  <c r="F13" i="1"/>
  <c r="F12" i="1"/>
  <c r="F11" i="1"/>
  <c r="F10" i="1"/>
  <c r="F9" i="1"/>
  <c r="F8" i="1"/>
  <c r="F7" i="1"/>
  <c r="F33" i="1" l="1"/>
  <c r="C36" i="1" l="1"/>
  <c r="D36" i="1"/>
  <c r="E36" i="1"/>
  <c r="F36" i="1" l="1"/>
  <c r="E6" i="5" l="1"/>
  <c r="D6" i="5"/>
  <c r="C6" i="5"/>
  <c r="E44" i="1"/>
  <c r="D44" i="1"/>
  <c r="E17" i="1"/>
  <c r="D17" i="1"/>
  <c r="C17" i="1"/>
  <c r="C44" i="1"/>
  <c r="F6" i="5" l="1"/>
  <c r="F44" i="1"/>
  <c r="F17" i="1"/>
  <c r="C15" i="5"/>
  <c r="D15" i="5"/>
  <c r="F20" i="1"/>
  <c r="E15" i="5"/>
  <c r="E6" i="4"/>
  <c r="D6" i="4"/>
  <c r="D10" i="4" s="1"/>
  <c r="C6" i="4"/>
  <c r="C10" i="4" s="1"/>
  <c r="E29" i="3"/>
  <c r="D29" i="3"/>
  <c r="C29" i="3"/>
  <c r="E25" i="3"/>
  <c r="D25" i="3"/>
  <c r="C25" i="3"/>
  <c r="E10" i="3"/>
  <c r="D10" i="3"/>
  <c r="C10" i="3"/>
  <c r="E8" i="3"/>
  <c r="F8" i="3" s="1"/>
  <c r="D8" i="3"/>
  <c r="C8" i="3"/>
  <c r="E6" i="3"/>
  <c r="D6" i="3"/>
  <c r="C6" i="3"/>
  <c r="E44" i="2"/>
  <c r="E36" i="2"/>
  <c r="D36" i="2"/>
  <c r="C36" i="2"/>
  <c r="F33" i="2"/>
  <c r="E20" i="2"/>
  <c r="D20" i="2"/>
  <c r="C20" i="2"/>
  <c r="E17" i="2"/>
  <c r="D17" i="2"/>
  <c r="C17" i="2"/>
  <c r="E6" i="2"/>
  <c r="D6" i="2"/>
  <c r="C6" i="2"/>
  <c r="E6" i="1"/>
  <c r="E56" i="1" s="1"/>
  <c r="D6" i="1"/>
  <c r="D56" i="1" s="1"/>
  <c r="C6" i="1"/>
  <c r="C56" i="1" s="1"/>
  <c r="F29" i="3" l="1"/>
  <c r="F25" i="3"/>
  <c r="F10" i="3"/>
  <c r="F6" i="3"/>
  <c r="F15" i="5"/>
  <c r="E10" i="4"/>
  <c r="F10" i="4" s="1"/>
  <c r="F6" i="4"/>
  <c r="C56" i="2"/>
  <c r="D56" i="2"/>
  <c r="C34" i="3"/>
  <c r="F44" i="2"/>
  <c r="E56" i="2"/>
  <c r="F36" i="2"/>
  <c r="F6" i="2"/>
  <c r="D34" i="3"/>
  <c r="E34" i="3"/>
  <c r="F20" i="2"/>
  <c r="F17" i="2"/>
  <c r="F56" i="1"/>
  <c r="F6" i="1"/>
  <c r="F34" i="3" l="1"/>
  <c r="F56" i="2"/>
</calcChain>
</file>

<file path=xl/sharedStrings.xml><?xml version="1.0" encoding="utf-8"?>
<sst xmlns="http://schemas.openxmlformats.org/spreadsheetml/2006/main" count="203" uniqueCount="34">
  <si>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</si>
  <si>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</si>
  <si>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</si>
  <si>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</si>
  <si>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</si>
  <si>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</si>
  <si>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</si>
  <si>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</si>
  <si>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</si>
  <si>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</si>
  <si>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</si>
  <si>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</si>
  <si>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</si>
  <si>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</si>
  <si>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</si>
  <si>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</si>
  <si>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</si>
  <si>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</si>
  <si>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</si>
  <si>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9001  ACCIONES CENTRALES</t>
  </si>
  <si>
    <t>9002  ASIGNACIONES PRESUPUESTARIAS QUE NO RESULTAN EN PRODUCTOS</t>
  </si>
  <si>
    <t>0129  PREVENCION Y MANEJO DE CONDICIONES SECUNDARIAS DE SALUD EN PERSONAS CON DISCAPACIDAD</t>
  </si>
  <si>
    <t>0131  CONTROL Y PREVENCION EN SALUD MENTAL</t>
  </si>
  <si>
    <t>4  DONACIONES Y TRANSFERENCIAS</t>
  </si>
  <si>
    <t>FUENTE RECURSOS DETERMINADOS</t>
  </si>
  <si>
    <t>FUENTE: DONACIONES Y TRANSFERENCIAS</t>
  </si>
  <si>
    <t>FUENTE: RECURSOS POR OPERACIONES OFICIALES DE CREDITO</t>
  </si>
  <si>
    <t>FUENTE: RECURSOS DIRECTAMENTE RECAUDADOS</t>
  </si>
  <si>
    <t>FUENTE: RECURSOS ORDINARIOS</t>
  </si>
  <si>
    <t>TODA FUENTE DE FINANCIAMIENTO</t>
  </si>
  <si>
    <t>*/ La Ejecución se encuentra en la Fase de Devengado, la cual para el 2015 solo se tiene a cargo (04) Unidades Ejecutoras en el Pliego</t>
  </si>
  <si>
    <t>DEVENGADO
AL 30.10.15
(*/)</t>
  </si>
  <si>
    <t>EJECUCION DE LOS PROGRAMAS PRESUPUESTALES AL MES DE OCTUBRE DEL AÑO FISCAL 2015 
DEL PLIEGO 011 MINSA</t>
  </si>
  <si>
    <t>Fuente:  Base de Datos MEF al cierre del mes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</si>
</sst>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3" fontId="4" fillId="0" borderId="4" xfId="3" applyNumberFormat="1" applyBorder="1" applyAlignment="1">
      <alignment horizontal="left" vertical="center" indent="4"/>
    </xf>
    <xf numFmtId="3" fontId="4" fillId="0" borderId="5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3" fontId="2" fillId="0" borderId="4" xfId="3" applyNumberFormat="1" applyFont="1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3" fontId="4" fillId="0" borderId="7" xfId="3" applyNumberFormat="1" applyBorder="1" applyAlignment="1">
      <alignment vertical="center"/>
    </xf>
    <xf numFmtId="3" fontId="2" fillId="0" borderId="4" xfId="3" applyNumberFormat="1" applyFont="1" applyBorder="1" applyAlignment="1">
      <alignment horizontal="left" vertical="center" indent="4"/>
    </xf>
    <xf numFmtId="164" fontId="0" fillId="0" borderId="4" xfId="1" applyNumberFormat="1" applyFon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9" fontId="4" fillId="0" borderId="4" xfId="1" applyFont="1" applyBorder="1" applyAlignment="1">
      <alignment horizontal="right" vertical="center"/>
    </xf>
    <xf numFmtId="9" fontId="4" fillId="0" borderId="7" xfId="1" applyFont="1" applyBorder="1" applyAlignment="1">
      <alignment horizontal="right" vertical="center"/>
    </xf>
    <xf numFmtId="9" fontId="4" fillId="0" borderId="6" xfId="1" applyFont="1" applyBorder="1" applyAlignment="1">
      <alignment horizontal="right" vertical="center"/>
    </xf>
    <xf numFmtId="9" fontId="3" fillId="3" borderId="1" xfId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3" fontId="4" fillId="0" borderId="8" xfId="3" applyNumberFormat="1" applyBorder="1" applyAlignment="1">
      <alignment horizontal="left" vertical="center" indent="3"/>
    </xf>
    <xf numFmtId="3" fontId="4" fillId="0" borderId="8" xfId="3" applyNumberFormat="1" applyBorder="1" applyAlignment="1">
      <alignment vertical="center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9"/>
  <sheetViews>
    <sheetView showGridLines="0" tabSelected="1" zoomScaleNormal="100" workbookViewId="0"/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4.7109375" style="1" customWidth="1"/>
    <col min="6" max="6" width="11.42578125" style="31"/>
    <col min="7" max="16384" width="11.42578125" style="1"/>
  </cols>
  <sheetData>
    <row r="2" spans="2:6" ht="51.75" customHeight="1" x14ac:dyDescent="0.25">
      <c r="B2" s="47" t="s">
        <v>32</v>
      </c>
      <c r="C2" s="47"/>
      <c r="D2" s="47"/>
      <c r="E2" s="47"/>
      <c r="F2" s="47"/>
    </row>
    <row r="4" spans="2:6" x14ac:dyDescent="0.25">
      <c r="B4" s="1" t="s">
        <v>29</v>
      </c>
    </row>
    <row r="5" spans="2:6" ht="38.25" x14ac:dyDescent="0.25">
      <c r="B5" s="6" t="s">
        <v>9</v>
      </c>
      <c r="C5" s="7" t="s">
        <v>6</v>
      </c>
      <c r="D5" s="7" t="s">
        <v>7</v>
      </c>
      <c r="E5" s="10" t="s">
        <v>31</v>
      </c>
      <c r="F5" s="8" t="s">
        <v>10</v>
      </c>
    </row>
    <row r="6" spans="2:6" x14ac:dyDescent="0.25">
      <c r="B6" s="2" t="s">
        <v>0</v>
      </c>
      <c r="C6" s="3">
        <f>SUM(C7:C16)</f>
        <v>999959044</v>
      </c>
      <c r="D6" s="3">
        <f>SUM(D7:D16)</f>
        <v>695500364</v>
      </c>
      <c r="E6" s="3">
        <f>SUM(E7:E16)</f>
        <v>448784837.1099999</v>
      </c>
      <c r="F6" s="26">
        <f>IF(E6=0,"0%",+E6/D6)</f>
        <v>0.64526901830636552</v>
      </c>
    </row>
    <row r="7" spans="2:6" x14ac:dyDescent="0.25">
      <c r="B7" s="17" t="s">
        <v>11</v>
      </c>
      <c r="C7" s="18">
        <v>0</v>
      </c>
      <c r="D7" s="18">
        <v>1071269</v>
      </c>
      <c r="E7" s="18">
        <v>474490.92000000004</v>
      </c>
      <c r="F7" s="27">
        <f t="shared" ref="F7:F56" si="0">IF(E7=0,"0%",+E7/D7)</f>
        <v>0.44292415817129033</v>
      </c>
    </row>
    <row r="8" spans="2:6" x14ac:dyDescent="0.25">
      <c r="B8" s="19" t="s">
        <v>12</v>
      </c>
      <c r="C8" s="20">
        <v>0</v>
      </c>
      <c r="D8" s="20">
        <v>268228</v>
      </c>
      <c r="E8" s="20">
        <v>231526.25</v>
      </c>
      <c r="F8" s="28">
        <f t="shared" si="0"/>
        <v>0.86316957961137541</v>
      </c>
    </row>
    <row r="9" spans="2:6" x14ac:dyDescent="0.25">
      <c r="B9" s="19" t="s">
        <v>13</v>
      </c>
      <c r="C9" s="20">
        <v>0</v>
      </c>
      <c r="D9" s="20">
        <v>485959</v>
      </c>
      <c r="E9" s="20">
        <v>347825.68999999989</v>
      </c>
      <c r="F9" s="28">
        <f t="shared" si="0"/>
        <v>0.71575110245926077</v>
      </c>
    </row>
    <row r="10" spans="2:6" x14ac:dyDescent="0.25">
      <c r="B10" s="19" t="s">
        <v>14</v>
      </c>
      <c r="C10" s="20">
        <v>0</v>
      </c>
      <c r="D10" s="20">
        <v>487154</v>
      </c>
      <c r="E10" s="20">
        <v>308523.55</v>
      </c>
      <c r="F10" s="28">
        <f t="shared" si="0"/>
        <v>0.63331831412653905</v>
      </c>
    </row>
    <row r="11" spans="2:6" x14ac:dyDescent="0.25">
      <c r="B11" s="19" t="s">
        <v>15</v>
      </c>
      <c r="C11" s="20">
        <v>0</v>
      </c>
      <c r="D11" s="20">
        <v>4080929</v>
      </c>
      <c r="E11" s="20">
        <v>1699897.3299999998</v>
      </c>
      <c r="F11" s="28">
        <f t="shared" si="0"/>
        <v>0.41654665641083188</v>
      </c>
    </row>
    <row r="12" spans="2:6" x14ac:dyDescent="0.25">
      <c r="B12" s="19" t="s">
        <v>16</v>
      </c>
      <c r="C12" s="20">
        <v>0</v>
      </c>
      <c r="D12" s="20">
        <v>177751</v>
      </c>
      <c r="E12" s="20">
        <v>89204.829999999987</v>
      </c>
      <c r="F12" s="28">
        <f t="shared" si="0"/>
        <v>0.50185276032202342</v>
      </c>
    </row>
    <row r="13" spans="2:6" x14ac:dyDescent="0.25">
      <c r="B13" s="19" t="s">
        <v>17</v>
      </c>
      <c r="C13" s="20">
        <v>203313</v>
      </c>
      <c r="D13" s="20">
        <v>315654</v>
      </c>
      <c r="E13" s="20">
        <v>77380.870000000024</v>
      </c>
      <c r="F13" s="28">
        <f t="shared" si="0"/>
        <v>0.24514458869521699</v>
      </c>
    </row>
    <row r="14" spans="2:6" x14ac:dyDescent="0.25">
      <c r="B14" s="19" t="s">
        <v>18</v>
      </c>
      <c r="C14" s="20">
        <v>0</v>
      </c>
      <c r="D14" s="20">
        <v>122582</v>
      </c>
      <c r="E14" s="20">
        <v>96824.83</v>
      </c>
      <c r="F14" s="28">
        <f t="shared" si="0"/>
        <v>0.78987804082165414</v>
      </c>
    </row>
    <row r="15" spans="2:6" x14ac:dyDescent="0.25">
      <c r="B15" s="19" t="s">
        <v>19</v>
      </c>
      <c r="C15" s="20">
        <v>985456878</v>
      </c>
      <c r="D15" s="20">
        <v>662320349</v>
      </c>
      <c r="E15" s="20">
        <v>431063253.37999994</v>
      </c>
      <c r="F15" s="28">
        <f t="shared" si="0"/>
        <v>0.65083800313675688</v>
      </c>
    </row>
    <row r="16" spans="2:6" x14ac:dyDescent="0.25">
      <c r="B16" s="19" t="s">
        <v>20</v>
      </c>
      <c r="C16" s="20">
        <v>14298853</v>
      </c>
      <c r="D16" s="20">
        <v>26170489</v>
      </c>
      <c r="E16" s="20">
        <v>14395909.459999993</v>
      </c>
      <c r="F16" s="28">
        <f t="shared" si="0"/>
        <v>0.55008179098220111</v>
      </c>
    </row>
    <row r="17" spans="2:6" x14ac:dyDescent="0.25">
      <c r="B17" s="2" t="s">
        <v>1</v>
      </c>
      <c r="C17" s="3">
        <f>SUM(C18:C19)</f>
        <v>36160872</v>
      </c>
      <c r="D17" s="3">
        <f>SUM(D18:D19)</f>
        <v>49760406</v>
      </c>
      <c r="E17" s="3">
        <f>SUM(E18:E19)</f>
        <v>36099966.749999993</v>
      </c>
      <c r="F17" s="26">
        <f t="shared" si="0"/>
        <v>0.72547572762971413</v>
      </c>
    </row>
    <row r="18" spans="2:6" x14ac:dyDescent="0.25">
      <c r="B18" s="17" t="s">
        <v>19</v>
      </c>
      <c r="C18" s="18">
        <v>850000</v>
      </c>
      <c r="D18" s="18">
        <v>879088</v>
      </c>
      <c r="E18" s="18">
        <v>356157.45999999996</v>
      </c>
      <c r="F18" s="27">
        <f t="shared" si="0"/>
        <v>0.40514426314544161</v>
      </c>
    </row>
    <row r="19" spans="2:6" x14ac:dyDescent="0.25">
      <c r="B19" s="19" t="s">
        <v>20</v>
      </c>
      <c r="C19" s="20">
        <v>35310872</v>
      </c>
      <c r="D19" s="20">
        <v>48881318</v>
      </c>
      <c r="E19" s="20">
        <v>35743809.289999992</v>
      </c>
      <c r="F19" s="28">
        <f t="shared" si="0"/>
        <v>0.73123661047764699</v>
      </c>
    </row>
    <row r="20" spans="2:6" x14ac:dyDescent="0.25">
      <c r="B20" s="2" t="s">
        <v>2</v>
      </c>
      <c r="C20" s="3">
        <f>SUM(C21:C32)</f>
        <v>1007651387</v>
      </c>
      <c r="D20" s="3">
        <f t="shared" ref="D20:E20" si="1">SUM(D21:D32)</f>
        <v>882392774</v>
      </c>
      <c r="E20" s="3">
        <f t="shared" si="1"/>
        <v>597838903.47000003</v>
      </c>
      <c r="F20" s="26">
        <f t="shared" si="0"/>
        <v>0.67752017138571907</v>
      </c>
    </row>
    <row r="21" spans="2:6" x14ac:dyDescent="0.25">
      <c r="B21" s="17" t="s">
        <v>11</v>
      </c>
      <c r="C21" s="18">
        <v>271004021</v>
      </c>
      <c r="D21" s="18">
        <v>268937945</v>
      </c>
      <c r="E21" s="18">
        <v>208133025.67999995</v>
      </c>
      <c r="F21" s="27">
        <f t="shared" si="0"/>
        <v>0.77390725090875501</v>
      </c>
    </row>
    <row r="22" spans="2:6" x14ac:dyDescent="0.25">
      <c r="B22" s="19" t="s">
        <v>12</v>
      </c>
      <c r="C22" s="20">
        <v>54126133</v>
      </c>
      <c r="D22" s="20">
        <v>33031791</v>
      </c>
      <c r="E22" s="20">
        <v>19200669.540000003</v>
      </c>
      <c r="F22" s="28">
        <f t="shared" si="0"/>
        <v>0.58127848835081342</v>
      </c>
    </row>
    <row r="23" spans="2:6" x14ac:dyDescent="0.25">
      <c r="B23" s="19" t="s">
        <v>13</v>
      </c>
      <c r="C23" s="20">
        <v>81114770</v>
      </c>
      <c r="D23" s="20">
        <v>101109407</v>
      </c>
      <c r="E23" s="20">
        <v>72368135.720000029</v>
      </c>
      <c r="F23" s="28">
        <f t="shared" si="0"/>
        <v>0.71574087779982754</v>
      </c>
    </row>
    <row r="24" spans="2:6" x14ac:dyDescent="0.25">
      <c r="B24" s="19" t="s">
        <v>14</v>
      </c>
      <c r="C24" s="20">
        <v>29219967</v>
      </c>
      <c r="D24" s="20">
        <v>38919110</v>
      </c>
      <c r="E24" s="20">
        <v>18051243.609999992</v>
      </c>
      <c r="F24" s="28">
        <f t="shared" si="0"/>
        <v>0.46381439889041637</v>
      </c>
    </row>
    <row r="25" spans="2:6" x14ac:dyDescent="0.25">
      <c r="B25" s="19" t="s">
        <v>15</v>
      </c>
      <c r="C25" s="20">
        <v>9598182</v>
      </c>
      <c r="D25" s="20">
        <v>8566701</v>
      </c>
      <c r="E25" s="20">
        <v>4159533.5499999993</v>
      </c>
      <c r="F25" s="28">
        <f t="shared" si="0"/>
        <v>0.48554671745868094</v>
      </c>
    </row>
    <row r="26" spans="2:6" x14ac:dyDescent="0.25">
      <c r="B26" s="19" t="s">
        <v>16</v>
      </c>
      <c r="C26" s="20">
        <v>44082985</v>
      </c>
      <c r="D26" s="20">
        <v>49463757</v>
      </c>
      <c r="E26" s="20">
        <v>45989045.949999996</v>
      </c>
      <c r="F26" s="28">
        <f t="shared" si="0"/>
        <v>0.92975238314388442</v>
      </c>
    </row>
    <row r="27" spans="2:6" x14ac:dyDescent="0.25">
      <c r="B27" s="19" t="s">
        <v>17</v>
      </c>
      <c r="C27" s="20">
        <v>26221868</v>
      </c>
      <c r="D27" s="20">
        <v>55734727</v>
      </c>
      <c r="E27" s="20">
        <v>6726250.7400000021</v>
      </c>
      <c r="F27" s="28">
        <f t="shared" si="0"/>
        <v>0.1206832993009906</v>
      </c>
    </row>
    <row r="28" spans="2:6" x14ac:dyDescent="0.25">
      <c r="B28" s="19" t="s">
        <v>18</v>
      </c>
      <c r="C28" s="20">
        <v>15835576</v>
      </c>
      <c r="D28" s="20">
        <v>4422293</v>
      </c>
      <c r="E28" s="20">
        <v>2810820.01</v>
      </c>
      <c r="F28" s="28">
        <f t="shared" si="0"/>
        <v>0.6356023922431191</v>
      </c>
    </row>
    <row r="29" spans="2:6" x14ac:dyDescent="0.25">
      <c r="B29" s="19" t="s">
        <v>21</v>
      </c>
      <c r="C29" s="20">
        <v>11033753</v>
      </c>
      <c r="D29" s="20">
        <v>679035</v>
      </c>
      <c r="E29" s="20">
        <v>320555.11</v>
      </c>
      <c r="F29" s="28">
        <f t="shared" si="0"/>
        <v>0.47207450278704338</v>
      </c>
    </row>
    <row r="30" spans="2:6" x14ac:dyDescent="0.25">
      <c r="B30" s="19" t="s">
        <v>22</v>
      </c>
      <c r="C30" s="20">
        <v>26037333</v>
      </c>
      <c r="D30" s="20">
        <v>1018825</v>
      </c>
      <c r="E30" s="20">
        <v>817879.27999999991</v>
      </c>
      <c r="F30" s="28">
        <f t="shared" si="0"/>
        <v>0.80276718769170363</v>
      </c>
    </row>
    <row r="31" spans="2:6" x14ac:dyDescent="0.25">
      <c r="B31" s="19" t="s">
        <v>19</v>
      </c>
      <c r="C31" s="20">
        <v>166132073</v>
      </c>
      <c r="D31" s="20">
        <v>150306111</v>
      </c>
      <c r="E31" s="20">
        <v>98851901.300000116</v>
      </c>
      <c r="F31" s="28">
        <f t="shared" si="0"/>
        <v>0.65767054075399578</v>
      </c>
    </row>
    <row r="32" spans="2:6" x14ac:dyDescent="0.25">
      <c r="B32" s="21" t="s">
        <v>20</v>
      </c>
      <c r="C32" s="22">
        <v>273244726</v>
      </c>
      <c r="D32" s="22">
        <v>170203072</v>
      </c>
      <c r="E32" s="22">
        <v>120409842.97999997</v>
      </c>
      <c r="F32" s="29">
        <f t="shared" si="0"/>
        <v>0.70744811809272146</v>
      </c>
    </row>
    <row r="33" spans="2:6" x14ac:dyDescent="0.25">
      <c r="B33" s="2" t="s">
        <v>3</v>
      </c>
      <c r="C33" s="3">
        <f>SUM(C34:C35)</f>
        <v>312913996</v>
      </c>
      <c r="D33" s="3">
        <f t="shared" ref="D33:E33" si="2">SUM(D34:D35)</f>
        <v>30313296</v>
      </c>
      <c r="E33" s="3">
        <f t="shared" si="2"/>
        <v>28663016</v>
      </c>
      <c r="F33" s="26">
        <f t="shared" si="0"/>
        <v>0.94555920279998584</v>
      </c>
    </row>
    <row r="34" spans="2:6" x14ac:dyDescent="0.25">
      <c r="B34" s="17" t="s">
        <v>19</v>
      </c>
      <c r="C34" s="18">
        <v>0</v>
      </c>
      <c r="D34" s="18">
        <v>30313296</v>
      </c>
      <c r="E34" s="18">
        <v>28663016</v>
      </c>
      <c r="F34" s="27">
        <f t="shared" si="0"/>
        <v>0.94555920279998584</v>
      </c>
    </row>
    <row r="35" spans="2:6" x14ac:dyDescent="0.25">
      <c r="B35" s="21" t="s">
        <v>20</v>
      </c>
      <c r="C35" s="22">
        <v>312913996</v>
      </c>
      <c r="D35" s="22">
        <v>0</v>
      </c>
      <c r="E35" s="22">
        <v>0</v>
      </c>
      <c r="F35" s="29" t="str">
        <f t="shared" si="0"/>
        <v>0%</v>
      </c>
    </row>
    <row r="36" spans="2:6" x14ac:dyDescent="0.25">
      <c r="B36" s="2" t="s">
        <v>4</v>
      </c>
      <c r="C36" s="3">
        <f>+SUM(C37:C43)</f>
        <v>13517838</v>
      </c>
      <c r="D36" s="3">
        <f t="shared" ref="D36:E36" si="3">+SUM(D37:D43)</f>
        <v>89094343</v>
      </c>
      <c r="E36" s="3">
        <f t="shared" si="3"/>
        <v>59733495.589999996</v>
      </c>
      <c r="F36" s="26">
        <f t="shared" si="0"/>
        <v>0.67045216989814937</v>
      </c>
    </row>
    <row r="37" spans="2:6" x14ac:dyDescent="0.25">
      <c r="B37" s="17" t="s">
        <v>11</v>
      </c>
      <c r="C37" s="18">
        <v>795100</v>
      </c>
      <c r="D37" s="18">
        <v>31985335</v>
      </c>
      <c r="E37" s="18">
        <v>24316326</v>
      </c>
      <c r="F37" s="27">
        <f t="shared" si="0"/>
        <v>0.76023358829913767</v>
      </c>
    </row>
    <row r="38" spans="2:6" x14ac:dyDescent="0.25">
      <c r="B38" s="19" t="s">
        <v>12</v>
      </c>
      <c r="C38" s="20">
        <v>0</v>
      </c>
      <c r="D38" s="20">
        <v>855159</v>
      </c>
      <c r="E38" s="20">
        <v>822578</v>
      </c>
      <c r="F38" s="28">
        <f t="shared" si="0"/>
        <v>0.96190065239329758</v>
      </c>
    </row>
    <row r="39" spans="2:6" x14ac:dyDescent="0.25">
      <c r="B39" s="19" t="s">
        <v>13</v>
      </c>
      <c r="C39" s="20">
        <v>0</v>
      </c>
      <c r="D39" s="20">
        <v>1053510</v>
      </c>
      <c r="E39" s="20">
        <v>1021652</v>
      </c>
      <c r="F39" s="28">
        <f t="shared" si="0"/>
        <v>0.96976013516720294</v>
      </c>
    </row>
    <row r="40" spans="2:6" x14ac:dyDescent="0.25">
      <c r="B40" s="19" t="s">
        <v>14</v>
      </c>
      <c r="C40" s="20">
        <v>0</v>
      </c>
      <c r="D40" s="20">
        <v>2212647</v>
      </c>
      <c r="E40" s="20">
        <v>1483057</v>
      </c>
      <c r="F40" s="28">
        <f t="shared" si="0"/>
        <v>0.67026371581187605</v>
      </c>
    </row>
    <row r="41" spans="2:6" x14ac:dyDescent="0.25">
      <c r="B41" s="19" t="s">
        <v>16</v>
      </c>
      <c r="C41" s="20">
        <v>0</v>
      </c>
      <c r="D41" s="20">
        <v>7737691</v>
      </c>
      <c r="E41" s="20">
        <v>7737691</v>
      </c>
      <c r="F41" s="28">
        <f t="shared" si="0"/>
        <v>1</v>
      </c>
    </row>
    <row r="42" spans="2:6" x14ac:dyDescent="0.25">
      <c r="B42" s="19" t="s">
        <v>19</v>
      </c>
      <c r="C42" s="20">
        <v>2271473</v>
      </c>
      <c r="D42" s="20">
        <v>26149970</v>
      </c>
      <c r="E42" s="20">
        <v>6003922.3000000007</v>
      </c>
      <c r="F42" s="28">
        <f t="shared" si="0"/>
        <v>0.22959576244255733</v>
      </c>
    </row>
    <row r="43" spans="2:6" x14ac:dyDescent="0.25">
      <c r="B43" s="19" t="s">
        <v>20</v>
      </c>
      <c r="C43" s="20">
        <v>10451265</v>
      </c>
      <c r="D43" s="20">
        <v>19100031</v>
      </c>
      <c r="E43" s="20">
        <v>18348269.289999999</v>
      </c>
      <c r="F43" s="28">
        <f t="shared" si="0"/>
        <v>0.96064081204894369</v>
      </c>
    </row>
    <row r="44" spans="2:6" x14ac:dyDescent="0.25">
      <c r="B44" s="2" t="s">
        <v>5</v>
      </c>
      <c r="C44" s="3">
        <f>SUM(C45:C55)</f>
        <v>1380837857</v>
      </c>
      <c r="D44" s="3">
        <f>SUM(D45:D55)</f>
        <v>395568812</v>
      </c>
      <c r="E44" s="3">
        <f>SUM(E45:E55)</f>
        <v>216228833.67000002</v>
      </c>
      <c r="F44" s="26">
        <f t="shared" si="0"/>
        <v>0.54662760842227376</v>
      </c>
    </row>
    <row r="45" spans="2:6" x14ac:dyDescent="0.25">
      <c r="B45" s="17" t="s">
        <v>11</v>
      </c>
      <c r="C45" s="18">
        <v>32516078</v>
      </c>
      <c r="D45" s="18">
        <v>9199946</v>
      </c>
      <c r="E45" s="18">
        <v>5425593.29</v>
      </c>
      <c r="F45" s="27">
        <f t="shared" si="0"/>
        <v>0.58974186261528061</v>
      </c>
    </row>
    <row r="46" spans="2:6" x14ac:dyDescent="0.25">
      <c r="B46" s="19" t="s">
        <v>12</v>
      </c>
      <c r="C46" s="20">
        <v>89029789</v>
      </c>
      <c r="D46" s="20">
        <v>87030633</v>
      </c>
      <c r="E46" s="20">
        <v>57871416.079999976</v>
      </c>
      <c r="F46" s="28">
        <f t="shared" si="0"/>
        <v>0.66495455778197055</v>
      </c>
    </row>
    <row r="47" spans="2:6" x14ac:dyDescent="0.25">
      <c r="B47" s="19" t="s">
        <v>13</v>
      </c>
      <c r="C47" s="20">
        <v>25000000</v>
      </c>
      <c r="D47" s="20">
        <v>837903</v>
      </c>
      <c r="E47" s="20">
        <v>715931.95</v>
      </c>
      <c r="F47" s="28">
        <f t="shared" si="0"/>
        <v>0.8544329713582598</v>
      </c>
    </row>
    <row r="48" spans="2:6" x14ac:dyDescent="0.25">
      <c r="B48" s="19" t="s">
        <v>14</v>
      </c>
      <c r="C48" s="20">
        <v>25000000</v>
      </c>
      <c r="D48" s="20">
        <v>277751</v>
      </c>
      <c r="E48" s="20">
        <v>15309</v>
      </c>
      <c r="F48" s="28">
        <f t="shared" si="0"/>
        <v>5.5117713347566703E-2</v>
      </c>
    </row>
    <row r="49" spans="2:6" x14ac:dyDescent="0.25">
      <c r="B49" s="19" t="s">
        <v>15</v>
      </c>
      <c r="C49" s="20">
        <v>25000000</v>
      </c>
      <c r="D49" s="20">
        <v>7296</v>
      </c>
      <c r="E49" s="20">
        <v>7295.5</v>
      </c>
      <c r="F49" s="28">
        <f t="shared" si="0"/>
        <v>0.99993146929824561</v>
      </c>
    </row>
    <row r="50" spans="2:6" x14ac:dyDescent="0.25">
      <c r="B50" s="19" t="s">
        <v>16</v>
      </c>
      <c r="C50" s="20">
        <v>25000000</v>
      </c>
      <c r="D50" s="20">
        <v>129200</v>
      </c>
      <c r="E50" s="20">
        <v>0</v>
      </c>
      <c r="F50" s="28" t="str">
        <f t="shared" si="0"/>
        <v>0%</v>
      </c>
    </row>
    <row r="51" spans="2:6" x14ac:dyDescent="0.25">
      <c r="B51" s="19" t="s">
        <v>17</v>
      </c>
      <c r="C51" s="20">
        <v>53876189</v>
      </c>
      <c r="D51" s="20">
        <v>113300393</v>
      </c>
      <c r="E51" s="20">
        <v>29101583.630000003</v>
      </c>
      <c r="F51" s="28">
        <f t="shared" si="0"/>
        <v>0.25685333350961986</v>
      </c>
    </row>
    <row r="52" spans="2:6" x14ac:dyDescent="0.25">
      <c r="B52" s="19" t="s">
        <v>18</v>
      </c>
      <c r="C52" s="20">
        <v>0</v>
      </c>
      <c r="D52" s="20">
        <v>20494959</v>
      </c>
      <c r="E52" s="20">
        <v>15519788.82</v>
      </c>
      <c r="F52" s="28">
        <f t="shared" si="0"/>
        <v>0.75724907866368507</v>
      </c>
    </row>
    <row r="53" spans="2:6" x14ac:dyDescent="0.25">
      <c r="B53" s="19" t="s">
        <v>22</v>
      </c>
      <c r="C53" s="20">
        <v>0</v>
      </c>
      <c r="D53" s="20">
        <v>5000</v>
      </c>
      <c r="E53" s="20">
        <v>0</v>
      </c>
      <c r="F53" s="28" t="str">
        <f t="shared" si="0"/>
        <v>0%</v>
      </c>
    </row>
    <row r="54" spans="2:6" x14ac:dyDescent="0.25">
      <c r="B54" s="19" t="s">
        <v>19</v>
      </c>
      <c r="C54" s="20">
        <v>1219223</v>
      </c>
      <c r="D54" s="20">
        <v>12419053</v>
      </c>
      <c r="E54" s="20">
        <v>7334704.1600000011</v>
      </c>
      <c r="F54" s="28">
        <f t="shared" si="0"/>
        <v>0.59060092263073527</v>
      </c>
    </row>
    <row r="55" spans="2:6" x14ac:dyDescent="0.25">
      <c r="B55" s="19" t="s">
        <v>20</v>
      </c>
      <c r="C55" s="20">
        <v>1104196578</v>
      </c>
      <c r="D55" s="20">
        <v>151866678</v>
      </c>
      <c r="E55" s="20">
        <v>100237211.24000002</v>
      </c>
      <c r="F55" s="28">
        <f t="shared" si="0"/>
        <v>0.66003426531789955</v>
      </c>
    </row>
    <row r="56" spans="2:6" x14ac:dyDescent="0.25">
      <c r="B56" s="4" t="s">
        <v>8</v>
      </c>
      <c r="C56" s="5">
        <f>+C44+C36+C33+C20+C17+C6</f>
        <v>3751040994</v>
      </c>
      <c r="D56" s="5">
        <f t="shared" ref="D56:E56" si="4">+D44+D36+D33+D20+D17+D6</f>
        <v>2142629995</v>
      </c>
      <c r="E56" s="5">
        <f t="shared" si="4"/>
        <v>1387349052.5899999</v>
      </c>
      <c r="F56" s="30">
        <f t="shared" si="0"/>
        <v>0.64749819419474708</v>
      </c>
    </row>
    <row r="57" spans="2:6" x14ac:dyDescent="0.25">
      <c r="B57" s="1" t="s">
        <v>30</v>
      </c>
      <c r="C57" s="25"/>
      <c r="D57" s="25"/>
      <c r="E57" s="25"/>
    </row>
    <row r="58" spans="2:6" x14ac:dyDescent="0.25">
      <c r="B58" s="1" t="s">
        <v>33</v>
      </c>
      <c r="C58" s="25"/>
      <c r="D58" s="25"/>
      <c r="E58" s="25"/>
      <c r="F58" s="32"/>
    </row>
    <row r="59" spans="2:6" x14ac:dyDescent="0.25">
      <c r="C59" s="25"/>
      <c r="D59" s="25"/>
      <c r="E59" s="25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8"/>
  <sheetViews>
    <sheetView showGridLines="0" zoomScaleNormal="100" workbookViewId="0"/>
  </sheetViews>
  <sheetFormatPr baseColWidth="10" defaultRowHeight="15" x14ac:dyDescent="0.25"/>
  <cols>
    <col min="1" max="1" width="11.42578125" style="1"/>
    <col min="2" max="2" width="79.5703125" style="1" customWidth="1"/>
    <col min="3" max="4" width="12.7109375" style="1" bestFit="1" customWidth="1"/>
    <col min="5" max="5" width="14.7109375" style="1" customWidth="1"/>
    <col min="6" max="16384" width="11.42578125" style="1"/>
  </cols>
  <sheetData>
    <row r="2" spans="2:6" ht="81" customHeight="1" x14ac:dyDescent="0.25">
      <c r="B2" s="47" t="s">
        <v>32</v>
      </c>
      <c r="C2" s="47"/>
      <c r="D2" s="47"/>
      <c r="E2" s="47"/>
      <c r="F2" s="47"/>
    </row>
    <row r="4" spans="2:6" x14ac:dyDescent="0.25">
      <c r="B4" s="1" t="s">
        <v>28</v>
      </c>
    </row>
    <row r="5" spans="2:6" ht="38.25" x14ac:dyDescent="0.25">
      <c r="B5" s="6" t="s">
        <v>9</v>
      </c>
      <c r="C5" s="6" t="s">
        <v>6</v>
      </c>
      <c r="D5" s="6" t="s">
        <v>7</v>
      </c>
      <c r="E5" s="10" t="s">
        <v>31</v>
      </c>
      <c r="F5" s="10" t="s">
        <v>10</v>
      </c>
    </row>
    <row r="6" spans="2:6" x14ac:dyDescent="0.25">
      <c r="B6" s="2" t="s">
        <v>0</v>
      </c>
      <c r="C6" s="3">
        <f>SUM(C7:C16)</f>
        <v>999759044</v>
      </c>
      <c r="D6" s="3">
        <f>SUM(D7:D16)</f>
        <v>695300364</v>
      </c>
      <c r="E6" s="3">
        <f>SUM(E7:E16)</f>
        <v>448723797.1099999</v>
      </c>
      <c r="F6" s="26">
        <f t="shared" ref="F6:F31" si="0">IF(E6=0,"0%",+E6/D6)</f>
        <v>0.64536683761897162</v>
      </c>
    </row>
    <row r="7" spans="2:6" x14ac:dyDescent="0.25">
      <c r="B7" s="11" t="s">
        <v>11</v>
      </c>
      <c r="C7" s="12">
        <v>0</v>
      </c>
      <c r="D7" s="12">
        <v>1071269</v>
      </c>
      <c r="E7" s="12">
        <v>474490.92000000004</v>
      </c>
      <c r="F7" s="33">
        <f t="shared" si="0"/>
        <v>0.44292415817129033</v>
      </c>
    </row>
    <row r="8" spans="2:6" x14ac:dyDescent="0.25">
      <c r="B8" s="13" t="s">
        <v>12</v>
      </c>
      <c r="C8" s="14">
        <v>0</v>
      </c>
      <c r="D8" s="14">
        <v>268228</v>
      </c>
      <c r="E8" s="14">
        <v>231526.25</v>
      </c>
      <c r="F8" s="34">
        <f t="shared" si="0"/>
        <v>0.86316957961137541</v>
      </c>
    </row>
    <row r="9" spans="2:6" x14ac:dyDescent="0.25">
      <c r="B9" s="13" t="s">
        <v>13</v>
      </c>
      <c r="C9" s="14">
        <v>0</v>
      </c>
      <c r="D9" s="14">
        <v>485959</v>
      </c>
      <c r="E9" s="14">
        <v>347825.68999999989</v>
      </c>
      <c r="F9" s="34">
        <f t="shared" si="0"/>
        <v>0.71575110245926077</v>
      </c>
    </row>
    <row r="10" spans="2:6" x14ac:dyDescent="0.25">
      <c r="B10" s="13" t="s">
        <v>14</v>
      </c>
      <c r="C10" s="14">
        <v>0</v>
      </c>
      <c r="D10" s="14">
        <v>487154</v>
      </c>
      <c r="E10" s="14">
        <v>308523.55</v>
      </c>
      <c r="F10" s="34">
        <f t="shared" si="0"/>
        <v>0.63331831412653905</v>
      </c>
    </row>
    <row r="11" spans="2:6" x14ac:dyDescent="0.25">
      <c r="B11" s="13" t="s">
        <v>15</v>
      </c>
      <c r="C11" s="14">
        <v>0</v>
      </c>
      <c r="D11" s="14">
        <v>4080929</v>
      </c>
      <c r="E11" s="14">
        <v>1699897.3299999998</v>
      </c>
      <c r="F11" s="34">
        <f t="shared" si="0"/>
        <v>0.41654665641083188</v>
      </c>
    </row>
    <row r="12" spans="2:6" x14ac:dyDescent="0.25">
      <c r="B12" s="13" t="s">
        <v>16</v>
      </c>
      <c r="C12" s="14">
        <v>0</v>
      </c>
      <c r="D12" s="14">
        <v>177751</v>
      </c>
      <c r="E12" s="14">
        <v>89204.829999999987</v>
      </c>
      <c r="F12" s="34">
        <f t="shared" si="0"/>
        <v>0.50185276032202342</v>
      </c>
    </row>
    <row r="13" spans="2:6" x14ac:dyDescent="0.25">
      <c r="B13" s="13" t="s">
        <v>17</v>
      </c>
      <c r="C13" s="14">
        <v>203313</v>
      </c>
      <c r="D13" s="14">
        <v>315654</v>
      </c>
      <c r="E13" s="14">
        <v>77380.870000000024</v>
      </c>
      <c r="F13" s="34">
        <f t="shared" si="0"/>
        <v>0.24514458869521699</v>
      </c>
    </row>
    <row r="14" spans="2:6" x14ac:dyDescent="0.25">
      <c r="B14" s="13" t="s">
        <v>18</v>
      </c>
      <c r="C14" s="14">
        <v>0</v>
      </c>
      <c r="D14" s="14">
        <v>122582</v>
      </c>
      <c r="E14" s="14">
        <v>96824.83</v>
      </c>
      <c r="F14" s="34">
        <f t="shared" si="0"/>
        <v>0.78987804082165414</v>
      </c>
    </row>
    <row r="15" spans="2:6" x14ac:dyDescent="0.25">
      <c r="B15" s="13" t="s">
        <v>19</v>
      </c>
      <c r="C15" s="14">
        <v>985456878</v>
      </c>
      <c r="D15" s="14">
        <v>662320349</v>
      </c>
      <c r="E15" s="14">
        <v>431063253.37999994</v>
      </c>
      <c r="F15" s="34">
        <f t="shared" si="0"/>
        <v>0.65083800313675688</v>
      </c>
    </row>
    <row r="16" spans="2:6" x14ac:dyDescent="0.25">
      <c r="B16" s="13" t="s">
        <v>20</v>
      </c>
      <c r="C16" s="14">
        <v>14098853</v>
      </c>
      <c r="D16" s="14">
        <v>25970489</v>
      </c>
      <c r="E16" s="14">
        <v>14334869.459999993</v>
      </c>
      <c r="F16" s="34">
        <f t="shared" si="0"/>
        <v>0.55196763757509504</v>
      </c>
    </row>
    <row r="17" spans="2:6" x14ac:dyDescent="0.25">
      <c r="B17" s="2" t="s">
        <v>1</v>
      </c>
      <c r="C17" s="3">
        <f>SUM(C18:C19)</f>
        <v>35310872</v>
      </c>
      <c r="D17" s="3">
        <f>SUM(D18:D19)</f>
        <v>48910406</v>
      </c>
      <c r="E17" s="3">
        <f>SUM(E18:E19)</f>
        <v>35764083.50999999</v>
      </c>
      <c r="F17" s="26">
        <f t="shared" si="0"/>
        <v>0.73121624690663967</v>
      </c>
    </row>
    <row r="18" spans="2:6" x14ac:dyDescent="0.25">
      <c r="B18" s="11" t="s">
        <v>19</v>
      </c>
      <c r="C18" s="12">
        <v>0</v>
      </c>
      <c r="D18" s="12">
        <v>29088</v>
      </c>
      <c r="E18" s="12">
        <v>20274.22</v>
      </c>
      <c r="F18" s="33">
        <f t="shared" si="0"/>
        <v>0.69699601210121021</v>
      </c>
    </row>
    <row r="19" spans="2:6" x14ac:dyDescent="0.25">
      <c r="B19" s="13" t="s">
        <v>20</v>
      </c>
      <c r="C19" s="14">
        <v>35310872</v>
      </c>
      <c r="D19" s="14">
        <v>48881318</v>
      </c>
      <c r="E19" s="14">
        <v>35743809.289999992</v>
      </c>
      <c r="F19" s="34">
        <f t="shared" si="0"/>
        <v>0.73123661047764699</v>
      </c>
    </row>
    <row r="20" spans="2:6" x14ac:dyDescent="0.25">
      <c r="B20" s="2" t="s">
        <v>2</v>
      </c>
      <c r="C20" s="3">
        <f>SUM(C21:C32)</f>
        <v>963599843</v>
      </c>
      <c r="D20" s="3">
        <f t="shared" ref="D20:E20" si="1">SUM(D21:D32)</f>
        <v>801519264</v>
      </c>
      <c r="E20" s="3">
        <f t="shared" si="1"/>
        <v>547871147.36999989</v>
      </c>
      <c r="F20" s="26">
        <f t="shared" si="0"/>
        <v>0.68354083548265143</v>
      </c>
    </row>
    <row r="21" spans="2:6" x14ac:dyDescent="0.25">
      <c r="B21" s="11" t="s">
        <v>11</v>
      </c>
      <c r="C21" s="12">
        <v>270984221</v>
      </c>
      <c r="D21" s="12">
        <v>268506262</v>
      </c>
      <c r="E21" s="12">
        <v>208024671.07999995</v>
      </c>
      <c r="F21" s="33">
        <f t="shared" si="0"/>
        <v>0.77474793150261778</v>
      </c>
    </row>
    <row r="22" spans="2:6" x14ac:dyDescent="0.25">
      <c r="B22" s="13" t="s">
        <v>12</v>
      </c>
      <c r="C22" s="14">
        <v>54126133</v>
      </c>
      <c r="D22" s="14">
        <v>32866159</v>
      </c>
      <c r="E22" s="14">
        <v>19167381.540000003</v>
      </c>
      <c r="F22" s="34">
        <f t="shared" si="0"/>
        <v>0.58319505908798175</v>
      </c>
    </row>
    <row r="23" spans="2:6" x14ac:dyDescent="0.25">
      <c r="B23" s="13" t="s">
        <v>13</v>
      </c>
      <c r="C23" s="14">
        <v>81114770</v>
      </c>
      <c r="D23" s="14">
        <v>95105227</v>
      </c>
      <c r="E23" s="14">
        <v>67589149.019999996</v>
      </c>
      <c r="F23" s="34">
        <f t="shared" si="0"/>
        <v>0.71067754267596661</v>
      </c>
    </row>
    <row r="24" spans="2:6" x14ac:dyDescent="0.25">
      <c r="B24" s="13" t="s">
        <v>14</v>
      </c>
      <c r="C24" s="14">
        <v>29219967</v>
      </c>
      <c r="D24" s="14">
        <v>38690915</v>
      </c>
      <c r="E24" s="14">
        <v>17986186.620000001</v>
      </c>
      <c r="F24" s="34">
        <f t="shared" si="0"/>
        <v>0.46486847416247462</v>
      </c>
    </row>
    <row r="25" spans="2:6" x14ac:dyDescent="0.25">
      <c r="B25" s="13" t="s">
        <v>15</v>
      </c>
      <c r="C25" s="14">
        <v>9598182</v>
      </c>
      <c r="D25" s="14">
        <v>8080707</v>
      </c>
      <c r="E25" s="14">
        <v>4078249.0699999994</v>
      </c>
      <c r="F25" s="34">
        <f t="shared" si="0"/>
        <v>0.50468963544897738</v>
      </c>
    </row>
    <row r="26" spans="2:6" x14ac:dyDescent="0.25">
      <c r="B26" s="13" t="s">
        <v>16</v>
      </c>
      <c r="C26" s="14">
        <v>44082985</v>
      </c>
      <c r="D26" s="14">
        <v>49396864</v>
      </c>
      <c r="E26" s="14">
        <v>45960114.949999996</v>
      </c>
      <c r="F26" s="34">
        <f t="shared" si="0"/>
        <v>0.93042576447768011</v>
      </c>
    </row>
    <row r="27" spans="2:6" x14ac:dyDescent="0.25">
      <c r="B27" s="13" t="s">
        <v>17</v>
      </c>
      <c r="C27" s="14">
        <v>26221868</v>
      </c>
      <c r="D27" s="14">
        <v>55663082</v>
      </c>
      <c r="E27" s="14">
        <v>6687152.9900000021</v>
      </c>
      <c r="F27" s="34">
        <f t="shared" si="0"/>
        <v>0.12013623302425119</v>
      </c>
    </row>
    <row r="28" spans="2:6" x14ac:dyDescent="0.25">
      <c r="B28" s="13" t="s">
        <v>18</v>
      </c>
      <c r="C28" s="14">
        <v>15835576</v>
      </c>
      <c r="D28" s="14">
        <v>4368064</v>
      </c>
      <c r="E28" s="14">
        <v>2792996.01</v>
      </c>
      <c r="F28" s="34">
        <f t="shared" si="0"/>
        <v>0.63941279477590063</v>
      </c>
    </row>
    <row r="29" spans="2:6" x14ac:dyDescent="0.25">
      <c r="B29" s="13" t="s">
        <v>21</v>
      </c>
      <c r="C29" s="14">
        <v>11033753</v>
      </c>
      <c r="D29" s="14">
        <v>635285</v>
      </c>
      <c r="E29" s="14">
        <v>317555.11</v>
      </c>
      <c r="F29" s="34">
        <f t="shared" si="0"/>
        <v>0.4998624396924215</v>
      </c>
    </row>
    <row r="30" spans="2:6" x14ac:dyDescent="0.25">
      <c r="B30" s="13" t="s">
        <v>22</v>
      </c>
      <c r="C30" s="14">
        <v>26037333</v>
      </c>
      <c r="D30" s="14">
        <v>1005825</v>
      </c>
      <c r="E30" s="14">
        <v>817879.27999999991</v>
      </c>
      <c r="F30" s="34">
        <f t="shared" si="0"/>
        <v>0.81314272363482709</v>
      </c>
    </row>
    <row r="31" spans="2:6" x14ac:dyDescent="0.25">
      <c r="B31" s="13" t="s">
        <v>19</v>
      </c>
      <c r="C31" s="14">
        <v>159816760</v>
      </c>
      <c r="D31" s="14">
        <v>131648026</v>
      </c>
      <c r="E31" s="14">
        <v>92000074.270000041</v>
      </c>
      <c r="F31" s="34">
        <f t="shared" si="0"/>
        <v>0.69883367844801592</v>
      </c>
    </row>
    <row r="32" spans="2:6" x14ac:dyDescent="0.25">
      <c r="B32" s="15" t="s">
        <v>20</v>
      </c>
      <c r="C32" s="16">
        <v>235528295</v>
      </c>
      <c r="D32" s="16">
        <v>115552848</v>
      </c>
      <c r="E32" s="16">
        <v>82449737.429999962</v>
      </c>
      <c r="F32" s="35">
        <f t="shared" ref="F32:F56" si="2">IF(E32=0,"0%",+E32/D32)</f>
        <v>0.71352406156185755</v>
      </c>
    </row>
    <row r="33" spans="2:6" x14ac:dyDescent="0.25">
      <c r="B33" s="2" t="s">
        <v>3</v>
      </c>
      <c r="C33" s="3">
        <f>+SUM(C34:C35)</f>
        <v>312913996</v>
      </c>
      <c r="D33" s="3">
        <f t="shared" ref="D33:E33" si="3">+SUM(D34:D35)</f>
        <v>27313296</v>
      </c>
      <c r="E33" s="3">
        <f t="shared" si="3"/>
        <v>25663016</v>
      </c>
      <c r="F33" s="26">
        <f t="shared" si="2"/>
        <v>0.93957960987205646</v>
      </c>
    </row>
    <row r="34" spans="2:6" x14ac:dyDescent="0.25">
      <c r="B34" s="11" t="s">
        <v>19</v>
      </c>
      <c r="C34" s="12">
        <v>0</v>
      </c>
      <c r="D34" s="12">
        <v>27313296</v>
      </c>
      <c r="E34" s="12">
        <v>25663016</v>
      </c>
      <c r="F34" s="33">
        <f t="shared" si="2"/>
        <v>0.93957960987205646</v>
      </c>
    </row>
    <row r="35" spans="2:6" x14ac:dyDescent="0.25">
      <c r="B35" s="15" t="s">
        <v>20</v>
      </c>
      <c r="C35" s="16">
        <v>312913996</v>
      </c>
      <c r="D35" s="16">
        <v>0</v>
      </c>
      <c r="E35" s="16">
        <v>0</v>
      </c>
      <c r="F35" s="35" t="str">
        <f t="shared" si="2"/>
        <v>0%</v>
      </c>
    </row>
    <row r="36" spans="2:6" x14ac:dyDescent="0.25">
      <c r="B36" s="2" t="s">
        <v>4</v>
      </c>
      <c r="C36" s="3">
        <f>+SUM(C37:C43)</f>
        <v>11225000</v>
      </c>
      <c r="D36" s="3">
        <f t="shared" ref="D36:E36" si="4">+SUM(D37:D43)</f>
        <v>87086423</v>
      </c>
      <c r="E36" s="3">
        <f t="shared" si="4"/>
        <v>59506926.560000002</v>
      </c>
      <c r="F36" s="26">
        <f t="shared" si="2"/>
        <v>0.68330888455482897</v>
      </c>
    </row>
    <row r="37" spans="2:6" x14ac:dyDescent="0.25">
      <c r="B37" s="11" t="s">
        <v>11</v>
      </c>
      <c r="C37" s="12">
        <v>795100</v>
      </c>
      <c r="D37" s="12">
        <v>30295381</v>
      </c>
      <c r="E37" s="12">
        <v>24316326</v>
      </c>
      <c r="F37" s="33">
        <f t="shared" si="2"/>
        <v>0.80264136635218419</v>
      </c>
    </row>
    <row r="38" spans="2:6" x14ac:dyDescent="0.25">
      <c r="B38" s="13" t="s">
        <v>12</v>
      </c>
      <c r="C38" s="14">
        <v>0</v>
      </c>
      <c r="D38" s="14">
        <v>855159</v>
      </c>
      <c r="E38" s="14">
        <v>822578</v>
      </c>
      <c r="F38" s="34">
        <f t="shared" si="2"/>
        <v>0.96190065239329758</v>
      </c>
    </row>
    <row r="39" spans="2:6" x14ac:dyDescent="0.25">
      <c r="B39" s="13" t="s">
        <v>13</v>
      </c>
      <c r="C39" s="14">
        <v>0</v>
      </c>
      <c r="D39" s="14">
        <v>1053510</v>
      </c>
      <c r="E39" s="14">
        <v>1021652</v>
      </c>
      <c r="F39" s="34">
        <f t="shared" si="2"/>
        <v>0.96976013516720294</v>
      </c>
    </row>
    <row r="40" spans="2:6" x14ac:dyDescent="0.25">
      <c r="B40" s="13" t="s">
        <v>14</v>
      </c>
      <c r="C40" s="14">
        <v>0</v>
      </c>
      <c r="D40" s="14">
        <v>2212647</v>
      </c>
      <c r="E40" s="14">
        <v>1483057</v>
      </c>
      <c r="F40" s="34">
        <f t="shared" si="2"/>
        <v>0.67026371581187605</v>
      </c>
    </row>
    <row r="41" spans="2:6" x14ac:dyDescent="0.25">
      <c r="B41" s="13" t="s">
        <v>16</v>
      </c>
      <c r="C41" s="14">
        <v>0</v>
      </c>
      <c r="D41" s="14">
        <v>7737691</v>
      </c>
      <c r="E41" s="14">
        <v>7737691</v>
      </c>
      <c r="F41" s="34">
        <f t="shared" si="2"/>
        <v>1</v>
      </c>
    </row>
    <row r="42" spans="2:6" x14ac:dyDescent="0.25">
      <c r="B42" s="13" t="s">
        <v>19</v>
      </c>
      <c r="C42" s="14">
        <v>4900</v>
      </c>
      <c r="D42" s="14">
        <v>26064779</v>
      </c>
      <c r="E42" s="14">
        <v>5966128.3600000003</v>
      </c>
      <c r="F42" s="34">
        <f t="shared" si="2"/>
        <v>0.22889618055077315</v>
      </c>
    </row>
    <row r="43" spans="2:6" x14ac:dyDescent="0.25">
      <c r="B43" s="13" t="s">
        <v>20</v>
      </c>
      <c r="C43" s="14">
        <v>10425000</v>
      </c>
      <c r="D43" s="14">
        <v>18867256</v>
      </c>
      <c r="E43" s="14">
        <v>18159494.199999999</v>
      </c>
      <c r="F43" s="34">
        <f t="shared" si="2"/>
        <v>0.96248729544985234</v>
      </c>
    </row>
    <row r="44" spans="2:6" x14ac:dyDescent="0.25">
      <c r="B44" s="2" t="s">
        <v>5</v>
      </c>
      <c r="C44" s="3">
        <f>+SUM(C45:C55)</f>
        <v>850265770</v>
      </c>
      <c r="D44" s="3">
        <f t="shared" ref="D44:E44" si="5">+SUM(D45:D55)</f>
        <v>354745811</v>
      </c>
      <c r="E44" s="3">
        <f t="shared" si="5"/>
        <v>193572286.38</v>
      </c>
      <c r="F44" s="26">
        <f t="shared" si="2"/>
        <v>0.54566475593985242</v>
      </c>
    </row>
    <row r="45" spans="2:6" x14ac:dyDescent="0.25">
      <c r="B45" s="11" t="s">
        <v>11</v>
      </c>
      <c r="C45" s="12">
        <v>25010000</v>
      </c>
      <c r="D45" s="12">
        <v>5846010</v>
      </c>
      <c r="E45" s="12">
        <v>4163588.2</v>
      </c>
      <c r="F45" s="33">
        <f t="shared" si="2"/>
        <v>0.71221024254149412</v>
      </c>
    </row>
    <row r="46" spans="2:6" x14ac:dyDescent="0.25">
      <c r="B46" s="13" t="s">
        <v>12</v>
      </c>
      <c r="C46" s="14">
        <v>67879799</v>
      </c>
      <c r="D46" s="14">
        <v>59471485</v>
      </c>
      <c r="E46" s="14">
        <v>41581654.189999998</v>
      </c>
      <c r="F46" s="34">
        <f t="shared" si="2"/>
        <v>0.69918641160549455</v>
      </c>
    </row>
    <row r="47" spans="2:6" x14ac:dyDescent="0.25">
      <c r="B47" s="13" t="s">
        <v>13</v>
      </c>
      <c r="C47" s="14">
        <v>25000000</v>
      </c>
      <c r="D47" s="14">
        <v>0</v>
      </c>
      <c r="E47" s="14">
        <v>0</v>
      </c>
      <c r="F47" s="34" t="str">
        <f t="shared" si="2"/>
        <v>0%</v>
      </c>
    </row>
    <row r="48" spans="2:6" x14ac:dyDescent="0.25">
      <c r="B48" s="13" t="s">
        <v>14</v>
      </c>
      <c r="C48" s="14">
        <v>25000000</v>
      </c>
      <c r="D48" s="14">
        <v>277251</v>
      </c>
      <c r="E48" s="14">
        <v>15309</v>
      </c>
      <c r="F48" s="34">
        <f t="shared" si="2"/>
        <v>5.5217113734486081E-2</v>
      </c>
    </row>
    <row r="49" spans="2:6" x14ac:dyDescent="0.25">
      <c r="B49" s="13" t="s">
        <v>15</v>
      </c>
      <c r="C49" s="14">
        <v>25000000</v>
      </c>
      <c r="D49" s="14">
        <v>7296</v>
      </c>
      <c r="E49" s="14">
        <v>7295.5</v>
      </c>
      <c r="F49" s="34">
        <f t="shared" si="2"/>
        <v>0.99993146929824561</v>
      </c>
    </row>
    <row r="50" spans="2:6" x14ac:dyDescent="0.25">
      <c r="B50" s="13" t="s">
        <v>16</v>
      </c>
      <c r="C50" s="14">
        <v>25000000</v>
      </c>
      <c r="D50" s="14">
        <v>129200</v>
      </c>
      <c r="E50" s="14">
        <v>0</v>
      </c>
      <c r="F50" s="34" t="str">
        <f t="shared" si="2"/>
        <v>0%</v>
      </c>
    </row>
    <row r="51" spans="2:6" x14ac:dyDescent="0.25">
      <c r="B51" s="13" t="s">
        <v>17</v>
      </c>
      <c r="C51" s="14">
        <v>53876189</v>
      </c>
      <c r="D51" s="14">
        <v>112488768</v>
      </c>
      <c r="E51" s="14">
        <v>29041563.300000004</v>
      </c>
      <c r="F51" s="34">
        <f t="shared" si="2"/>
        <v>0.25817300532618515</v>
      </c>
    </row>
    <row r="52" spans="2:6" x14ac:dyDescent="0.25">
      <c r="B52" s="13" t="s">
        <v>18</v>
      </c>
      <c r="C52" s="14">
        <v>0</v>
      </c>
      <c r="D52" s="14">
        <v>20494959</v>
      </c>
      <c r="E52" s="14">
        <v>15519788.82</v>
      </c>
      <c r="F52" s="34">
        <f t="shared" si="2"/>
        <v>0.75724907866368507</v>
      </c>
    </row>
    <row r="53" spans="2:6" x14ac:dyDescent="0.25">
      <c r="B53" s="13" t="s">
        <v>22</v>
      </c>
      <c r="C53" s="14">
        <v>0</v>
      </c>
      <c r="D53" s="14">
        <v>5000</v>
      </c>
      <c r="E53" s="14">
        <v>0</v>
      </c>
      <c r="F53" s="34" t="str">
        <f t="shared" si="2"/>
        <v>0%</v>
      </c>
    </row>
    <row r="54" spans="2:6" x14ac:dyDescent="0.25">
      <c r="B54" s="13" t="s">
        <v>19</v>
      </c>
      <c r="C54" s="14">
        <v>0</v>
      </c>
      <c r="D54" s="14">
        <v>9000622</v>
      </c>
      <c r="E54" s="14">
        <v>6260144.3500000015</v>
      </c>
      <c r="F54" s="34">
        <f t="shared" si="2"/>
        <v>0.69552352604075607</v>
      </c>
    </row>
    <row r="55" spans="2:6" x14ac:dyDescent="0.25">
      <c r="B55" s="13" t="s">
        <v>20</v>
      </c>
      <c r="C55" s="14">
        <v>603499782</v>
      </c>
      <c r="D55" s="14">
        <v>147025220</v>
      </c>
      <c r="E55" s="14">
        <v>96982943.020000026</v>
      </c>
      <c r="F55" s="34">
        <f t="shared" si="2"/>
        <v>0.65963474171302061</v>
      </c>
    </row>
    <row r="56" spans="2:6" x14ac:dyDescent="0.25">
      <c r="B56" s="4" t="s">
        <v>8</v>
      </c>
      <c r="C56" s="5">
        <f>+C44+C36+C33+C20+C17+C6</f>
        <v>3173074525</v>
      </c>
      <c r="D56" s="5">
        <f>+D44+D36+D33+D20+D17+D6</f>
        <v>2014875564</v>
      </c>
      <c r="E56" s="5">
        <f>+E44+E36+E33+E20+E17+E6</f>
        <v>1311101256.9299998</v>
      </c>
      <c r="F56" s="30">
        <f t="shared" si="2"/>
        <v>0.65071078351218703</v>
      </c>
    </row>
    <row r="57" spans="2:6" x14ac:dyDescent="0.25">
      <c r="B57" s="1" t="s">
        <v>30</v>
      </c>
      <c r="C57" s="9"/>
      <c r="D57" s="9"/>
      <c r="E57" s="9"/>
    </row>
    <row r="58" spans="2:6" x14ac:dyDescent="0.25">
      <c r="B58" s="1" t="s">
        <v>33</v>
      </c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showGridLines="0" zoomScaleNormal="100" workbookViewId="0"/>
  </sheetViews>
  <sheetFormatPr baseColWidth="10" defaultRowHeight="15" x14ac:dyDescent="0.25"/>
  <cols>
    <col min="2" max="2" width="82.5703125" customWidth="1"/>
    <col min="5" max="5" width="14.7109375" customWidth="1"/>
  </cols>
  <sheetData>
    <row r="2" spans="2:6" ht="52.5" customHeight="1" x14ac:dyDescent="0.25">
      <c r="B2" s="47" t="s">
        <v>32</v>
      </c>
      <c r="C2" s="47"/>
      <c r="D2" s="47"/>
      <c r="E2" s="47"/>
      <c r="F2" s="47"/>
    </row>
    <row r="4" spans="2:6" x14ac:dyDescent="0.25">
      <c r="B4" t="s">
        <v>27</v>
      </c>
    </row>
    <row r="5" spans="2:6" ht="38.25" x14ac:dyDescent="0.25">
      <c r="B5" s="6" t="s">
        <v>9</v>
      </c>
      <c r="C5" s="6" t="s">
        <v>6</v>
      </c>
      <c r="D5" s="6" t="s">
        <v>7</v>
      </c>
      <c r="E5" s="10" t="s">
        <v>31</v>
      </c>
      <c r="F5" s="10" t="s">
        <v>10</v>
      </c>
    </row>
    <row r="6" spans="2:6" x14ac:dyDescent="0.25">
      <c r="B6" s="2" t="s">
        <v>0</v>
      </c>
      <c r="C6" s="3">
        <f>SUM(C7:C7)</f>
        <v>200000</v>
      </c>
      <c r="D6" s="3">
        <f>SUM(D7:D7)</f>
        <v>200000</v>
      </c>
      <c r="E6" s="3">
        <f>SUM(E7:E7)</f>
        <v>61040</v>
      </c>
      <c r="F6" s="26">
        <f t="shared" ref="F6:F34" si="0">IF(E6=0,"0%",+E6/D6)</f>
        <v>0.30520000000000003</v>
      </c>
    </row>
    <row r="7" spans="2:6" x14ac:dyDescent="0.25">
      <c r="B7" s="36" t="s">
        <v>20</v>
      </c>
      <c r="C7" s="12">
        <v>200000</v>
      </c>
      <c r="D7" s="12">
        <v>200000</v>
      </c>
      <c r="E7" s="12">
        <v>61040</v>
      </c>
      <c r="F7" s="40">
        <f t="shared" si="0"/>
        <v>0.30520000000000003</v>
      </c>
    </row>
    <row r="8" spans="2:6" x14ac:dyDescent="0.25">
      <c r="B8" s="2" t="s">
        <v>1</v>
      </c>
      <c r="C8" s="3">
        <f>SUM(C9:C9)</f>
        <v>850000</v>
      </c>
      <c r="D8" s="3">
        <f>SUM(D9:D9)</f>
        <v>850000</v>
      </c>
      <c r="E8" s="3">
        <f>SUM(E9:E9)</f>
        <v>335883.24</v>
      </c>
      <c r="F8" s="26">
        <f t="shared" si="0"/>
        <v>0.39515675294117647</v>
      </c>
    </row>
    <row r="9" spans="2:6" x14ac:dyDescent="0.25">
      <c r="B9" s="36" t="s">
        <v>19</v>
      </c>
      <c r="C9" s="12">
        <v>850000</v>
      </c>
      <c r="D9" s="12">
        <v>850000</v>
      </c>
      <c r="E9" s="12">
        <v>335883.24</v>
      </c>
      <c r="F9" s="40">
        <f t="shared" si="0"/>
        <v>0.39515675294117647</v>
      </c>
    </row>
    <row r="10" spans="2:6" x14ac:dyDescent="0.25">
      <c r="B10" s="2" t="s">
        <v>2</v>
      </c>
      <c r="C10" s="3">
        <f>+SUM(C11:C22)</f>
        <v>44051544</v>
      </c>
      <c r="D10" s="3">
        <f t="shared" ref="D10:E10" si="1">+SUM(D11:D22)</f>
        <v>74711842</v>
      </c>
      <c r="E10" s="3">
        <f t="shared" si="1"/>
        <v>45288304.890000023</v>
      </c>
      <c r="F10" s="26">
        <f t="shared" si="0"/>
        <v>0.60617304670389494</v>
      </c>
    </row>
    <row r="11" spans="2:6" x14ac:dyDescent="0.25">
      <c r="B11" s="11" t="s">
        <v>11</v>
      </c>
      <c r="C11" s="12">
        <v>19800</v>
      </c>
      <c r="D11" s="12">
        <v>426611</v>
      </c>
      <c r="E11" s="12">
        <v>108354.6</v>
      </c>
      <c r="F11" s="40">
        <f t="shared" si="0"/>
        <v>0.25398923140753521</v>
      </c>
    </row>
    <row r="12" spans="2:6" x14ac:dyDescent="0.25">
      <c r="B12" s="13" t="s">
        <v>12</v>
      </c>
      <c r="C12" s="14">
        <v>0</v>
      </c>
      <c r="D12" s="14">
        <v>165632</v>
      </c>
      <c r="E12" s="14">
        <v>33288</v>
      </c>
      <c r="F12" s="41">
        <f t="shared" si="0"/>
        <v>0.20097565687789798</v>
      </c>
    </row>
    <row r="13" spans="2:6" x14ac:dyDescent="0.25">
      <c r="B13" s="13" t="s">
        <v>13</v>
      </c>
      <c r="C13" s="14">
        <v>0</v>
      </c>
      <c r="D13" s="14">
        <v>470515</v>
      </c>
      <c r="E13" s="14">
        <v>248885.78999999998</v>
      </c>
      <c r="F13" s="41">
        <f t="shared" si="0"/>
        <v>0.52896462386958965</v>
      </c>
    </row>
    <row r="14" spans="2:6" x14ac:dyDescent="0.25">
      <c r="B14" s="13" t="s">
        <v>14</v>
      </c>
      <c r="C14" s="14">
        <v>0</v>
      </c>
      <c r="D14" s="14">
        <v>228195</v>
      </c>
      <c r="E14" s="14">
        <v>65056.989999999991</v>
      </c>
      <c r="F14" s="41">
        <f t="shared" si="0"/>
        <v>0.28509384517627462</v>
      </c>
    </row>
    <row r="15" spans="2:6" x14ac:dyDescent="0.25">
      <c r="B15" s="13" t="s">
        <v>15</v>
      </c>
      <c r="C15" s="14">
        <v>0</v>
      </c>
      <c r="D15" s="14">
        <v>485994</v>
      </c>
      <c r="E15" s="14">
        <v>81284.479999999996</v>
      </c>
      <c r="F15" s="41">
        <f t="shared" si="0"/>
        <v>0.16725408132610689</v>
      </c>
    </row>
    <row r="16" spans="2:6" x14ac:dyDescent="0.25">
      <c r="B16" s="13" t="s">
        <v>16</v>
      </c>
      <c r="C16" s="14">
        <v>0</v>
      </c>
      <c r="D16" s="14">
        <v>66893</v>
      </c>
      <c r="E16" s="14">
        <v>28931</v>
      </c>
      <c r="F16" s="41">
        <f t="shared" si="0"/>
        <v>0.43249667379247453</v>
      </c>
    </row>
    <row r="17" spans="2:6" x14ac:dyDescent="0.25">
      <c r="B17" s="13" t="s">
        <v>17</v>
      </c>
      <c r="C17" s="14">
        <v>0</v>
      </c>
      <c r="D17" s="14">
        <v>71645</v>
      </c>
      <c r="E17" s="14">
        <v>39097.75</v>
      </c>
      <c r="F17" s="41">
        <f t="shared" si="0"/>
        <v>0.54571498359969295</v>
      </c>
    </row>
    <row r="18" spans="2:6" x14ac:dyDescent="0.25">
      <c r="B18" s="13" t="s">
        <v>18</v>
      </c>
      <c r="C18" s="14">
        <v>0</v>
      </c>
      <c r="D18" s="14">
        <v>54229</v>
      </c>
      <c r="E18" s="14">
        <v>17824</v>
      </c>
      <c r="F18" s="41">
        <f t="shared" si="0"/>
        <v>0.32868022644710393</v>
      </c>
    </row>
    <row r="19" spans="2:6" x14ac:dyDescent="0.25">
      <c r="B19" s="13" t="s">
        <v>21</v>
      </c>
      <c r="C19" s="14">
        <v>0</v>
      </c>
      <c r="D19" s="14">
        <v>43750</v>
      </c>
      <c r="E19" s="14">
        <v>3000</v>
      </c>
      <c r="F19" s="41">
        <f t="shared" si="0"/>
        <v>6.8571428571428575E-2</v>
      </c>
    </row>
    <row r="20" spans="2:6" x14ac:dyDescent="0.25">
      <c r="B20" s="13" t="s">
        <v>22</v>
      </c>
      <c r="C20" s="14">
        <v>0</v>
      </c>
      <c r="D20" s="14">
        <v>13000</v>
      </c>
      <c r="E20" s="14">
        <v>0</v>
      </c>
      <c r="F20" s="41" t="str">
        <f t="shared" si="0"/>
        <v>0%</v>
      </c>
    </row>
    <row r="21" spans="2:6" x14ac:dyDescent="0.25">
      <c r="B21" s="13" t="s">
        <v>19</v>
      </c>
      <c r="C21" s="14">
        <v>6315313</v>
      </c>
      <c r="D21" s="14">
        <v>18087222</v>
      </c>
      <c r="E21" s="14">
        <v>6702476.7300000004</v>
      </c>
      <c r="F21" s="41">
        <f t="shared" si="0"/>
        <v>0.37056418780064737</v>
      </c>
    </row>
    <row r="22" spans="2:6" x14ac:dyDescent="0.25">
      <c r="B22" s="15" t="s">
        <v>20</v>
      </c>
      <c r="C22" s="16">
        <v>37716431</v>
      </c>
      <c r="D22" s="16">
        <v>54598156</v>
      </c>
      <c r="E22" s="16">
        <v>37960105.550000019</v>
      </c>
      <c r="F22" s="42">
        <f t="shared" si="0"/>
        <v>0.69526350944892756</v>
      </c>
    </row>
    <row r="23" spans="2:6" x14ac:dyDescent="0.25">
      <c r="B23" s="2" t="s">
        <v>23</v>
      </c>
      <c r="C23" s="3">
        <f>SUM(C24:C24)</f>
        <v>0</v>
      </c>
      <c r="D23" s="3">
        <f>SUM(D24:D24)</f>
        <v>3000000</v>
      </c>
      <c r="E23" s="3">
        <f>SUM(E24:E24)</f>
        <v>3000000</v>
      </c>
      <c r="F23" s="26">
        <f t="shared" si="0"/>
        <v>1</v>
      </c>
    </row>
    <row r="24" spans="2:6" x14ac:dyDescent="0.25">
      <c r="B24" s="36" t="s">
        <v>19</v>
      </c>
      <c r="C24" s="12">
        <v>0</v>
      </c>
      <c r="D24" s="12">
        <v>3000000</v>
      </c>
      <c r="E24" s="12">
        <v>3000000</v>
      </c>
      <c r="F24" s="40">
        <f t="shared" si="0"/>
        <v>1</v>
      </c>
    </row>
    <row r="25" spans="2:6" x14ac:dyDescent="0.25">
      <c r="B25" s="2" t="s">
        <v>4</v>
      </c>
      <c r="C25" s="3">
        <f>+SUM(C26:C28)</f>
        <v>2292838</v>
      </c>
      <c r="D25" s="3">
        <f>+SUM(D26:D28)</f>
        <v>2007920</v>
      </c>
      <c r="E25" s="3">
        <f>+SUM(E26:E28)</f>
        <v>226569.03</v>
      </c>
      <c r="F25" s="26">
        <f t="shared" si="0"/>
        <v>0.11283767779592813</v>
      </c>
    </row>
    <row r="26" spans="2:6" x14ac:dyDescent="0.25">
      <c r="B26" s="11" t="s">
        <v>11</v>
      </c>
      <c r="C26" s="12">
        <v>0</v>
      </c>
      <c r="D26" s="12">
        <v>1689954</v>
      </c>
      <c r="E26" s="12">
        <v>0</v>
      </c>
      <c r="F26" s="40" t="str">
        <f t="shared" si="0"/>
        <v>0%</v>
      </c>
    </row>
    <row r="27" spans="2:6" x14ac:dyDescent="0.25">
      <c r="B27" s="48" t="s">
        <v>19</v>
      </c>
      <c r="C27" s="49">
        <v>2266573</v>
      </c>
      <c r="D27" s="49">
        <v>85191</v>
      </c>
      <c r="E27" s="49">
        <v>37793.94</v>
      </c>
      <c r="F27" s="41">
        <f t="shared" si="0"/>
        <v>0.44363770820861359</v>
      </c>
    </row>
    <row r="28" spans="2:6" x14ac:dyDescent="0.25">
      <c r="B28" s="13" t="s">
        <v>20</v>
      </c>
      <c r="C28" s="14">
        <v>26265</v>
      </c>
      <c r="D28" s="14">
        <v>232775</v>
      </c>
      <c r="E28" s="14">
        <v>188775.09</v>
      </c>
      <c r="F28" s="41">
        <f t="shared" si="0"/>
        <v>0.81097665127268825</v>
      </c>
    </row>
    <row r="29" spans="2:6" x14ac:dyDescent="0.25">
      <c r="B29" s="2" t="s">
        <v>5</v>
      </c>
      <c r="C29" s="3">
        <f>+SUM(C30:C33)</f>
        <v>1916019</v>
      </c>
      <c r="D29" s="3">
        <f>+SUM(D30:D33)</f>
        <v>6850464</v>
      </c>
      <c r="E29" s="3">
        <f>+SUM(E30:E33)</f>
        <v>4148928.03</v>
      </c>
      <c r="F29" s="26">
        <f t="shared" si="0"/>
        <v>0.60564189958519599</v>
      </c>
    </row>
    <row r="30" spans="2:6" x14ac:dyDescent="0.25">
      <c r="B30" s="11" t="s">
        <v>12</v>
      </c>
      <c r="C30" s="12">
        <v>0</v>
      </c>
      <c r="D30" s="12">
        <v>2173</v>
      </c>
      <c r="E30" s="12">
        <v>0</v>
      </c>
      <c r="F30" s="40" t="str">
        <f t="shared" si="0"/>
        <v>0%</v>
      </c>
    </row>
    <row r="31" spans="2:6" x14ac:dyDescent="0.25">
      <c r="B31" s="13" t="s">
        <v>14</v>
      </c>
      <c r="C31" s="14">
        <v>0</v>
      </c>
      <c r="D31" s="14">
        <v>500</v>
      </c>
      <c r="E31" s="14">
        <v>0</v>
      </c>
      <c r="F31" s="41" t="str">
        <f t="shared" si="0"/>
        <v>0%</v>
      </c>
    </row>
    <row r="32" spans="2:6" x14ac:dyDescent="0.25">
      <c r="B32" s="13" t="s">
        <v>19</v>
      </c>
      <c r="C32" s="14">
        <v>1219223</v>
      </c>
      <c r="D32" s="14">
        <v>3418431</v>
      </c>
      <c r="E32" s="14">
        <v>1074559.81</v>
      </c>
      <c r="F32" s="41">
        <f t="shared" si="0"/>
        <v>0.31434298659238702</v>
      </c>
    </row>
    <row r="33" spans="2:6" x14ac:dyDescent="0.25">
      <c r="B33" s="13" t="s">
        <v>20</v>
      </c>
      <c r="C33" s="14">
        <v>696796</v>
      </c>
      <c r="D33" s="14">
        <v>3429360</v>
      </c>
      <c r="E33" s="14">
        <v>3074368.2199999997</v>
      </c>
      <c r="F33" s="41">
        <f t="shared" si="0"/>
        <v>0.89648453938927375</v>
      </c>
    </row>
    <row r="34" spans="2:6" x14ac:dyDescent="0.25">
      <c r="B34" s="4" t="s">
        <v>8</v>
      </c>
      <c r="C34" s="5">
        <f>+C29+C25+C10+C8+C6+C23</f>
        <v>49310401</v>
      </c>
      <c r="D34" s="5">
        <f t="shared" ref="D34:E34" si="2">+D29+D25+D10+D8+D6+D23</f>
        <v>87620226</v>
      </c>
      <c r="E34" s="5">
        <f t="shared" si="2"/>
        <v>53060725.190000027</v>
      </c>
      <c r="F34" s="30">
        <f t="shared" si="0"/>
        <v>0.60557621923960825</v>
      </c>
    </row>
    <row r="35" spans="2:6" x14ac:dyDescent="0.25">
      <c r="B35" s="1" t="s">
        <v>30</v>
      </c>
    </row>
    <row r="36" spans="2:6" x14ac:dyDescent="0.25">
      <c r="B36" s="1" t="s">
        <v>33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showGridLines="0" zoomScaleNormal="100" workbookViewId="0"/>
  </sheetViews>
  <sheetFormatPr baseColWidth="10" defaultRowHeight="15" x14ac:dyDescent="0.25"/>
  <cols>
    <col min="2" max="2" width="73.42578125" customWidth="1"/>
    <col min="5" max="5" width="14.7109375" customWidth="1"/>
  </cols>
  <sheetData>
    <row r="2" spans="2:6" ht="70.5" customHeight="1" x14ac:dyDescent="0.25">
      <c r="B2" s="47" t="s">
        <v>32</v>
      </c>
      <c r="C2" s="47"/>
      <c r="D2" s="47"/>
      <c r="E2" s="47"/>
      <c r="F2" s="47"/>
    </row>
    <row r="4" spans="2:6" x14ac:dyDescent="0.25">
      <c r="B4" t="s">
        <v>26</v>
      </c>
    </row>
    <row r="5" spans="2:6" ht="45" customHeight="1" x14ac:dyDescent="0.25">
      <c r="B5" s="6" t="s">
        <v>9</v>
      </c>
      <c r="C5" s="6" t="s">
        <v>6</v>
      </c>
      <c r="D5" s="6" t="s">
        <v>7</v>
      </c>
      <c r="E5" s="10" t="s">
        <v>31</v>
      </c>
      <c r="F5" s="10" t="s">
        <v>10</v>
      </c>
    </row>
    <row r="6" spans="2:6" x14ac:dyDescent="0.25">
      <c r="B6" s="2" t="s">
        <v>5</v>
      </c>
      <c r="C6" s="3">
        <f>+SUM(C7:C9)</f>
        <v>28656068</v>
      </c>
      <c r="D6" s="3">
        <f t="shared" ref="D6:E6" si="0">+SUM(D7:D9)</f>
        <v>31005460</v>
      </c>
      <c r="E6" s="3">
        <f t="shared" si="0"/>
        <v>17551766.980000004</v>
      </c>
      <c r="F6" s="26">
        <f t="shared" ref="F6:F10" si="1">IF(E6=0,"0%",+E6/D6)</f>
        <v>0.56608632737588815</v>
      </c>
    </row>
    <row r="7" spans="2:6" x14ac:dyDescent="0.25">
      <c r="B7" s="11" t="s">
        <v>11</v>
      </c>
      <c r="C7" s="12">
        <v>7506078</v>
      </c>
      <c r="D7" s="12">
        <v>3353936</v>
      </c>
      <c r="E7" s="12">
        <v>1262005.0900000001</v>
      </c>
      <c r="F7" s="43">
        <f t="shared" si="1"/>
        <v>0.3762758412802153</v>
      </c>
    </row>
    <row r="8" spans="2:6" x14ac:dyDescent="0.25">
      <c r="B8" s="37" t="s">
        <v>12</v>
      </c>
      <c r="C8" s="38">
        <v>21149990</v>
      </c>
      <c r="D8" s="38">
        <v>27556975</v>
      </c>
      <c r="E8" s="38">
        <v>16289761.890000002</v>
      </c>
      <c r="F8" s="44">
        <f t="shared" si="1"/>
        <v>0.5911302633906661</v>
      </c>
    </row>
    <row r="9" spans="2:6" x14ac:dyDescent="0.25">
      <c r="B9" s="15" t="s">
        <v>20</v>
      </c>
      <c r="C9" s="16">
        <v>0</v>
      </c>
      <c r="D9" s="16">
        <v>94549</v>
      </c>
      <c r="E9" s="16">
        <v>0</v>
      </c>
      <c r="F9" s="45" t="str">
        <f t="shared" si="1"/>
        <v>0%</v>
      </c>
    </row>
    <row r="10" spans="2:6" x14ac:dyDescent="0.25">
      <c r="B10" s="4" t="s">
        <v>8</v>
      </c>
      <c r="C10" s="5">
        <f>+C6</f>
        <v>28656068</v>
      </c>
      <c r="D10" s="5">
        <f t="shared" ref="D10:E10" si="2">+D6</f>
        <v>31005460</v>
      </c>
      <c r="E10" s="5">
        <f t="shared" si="2"/>
        <v>17551766.980000004</v>
      </c>
      <c r="F10" s="30">
        <f t="shared" si="1"/>
        <v>0.56608632737588815</v>
      </c>
    </row>
    <row r="11" spans="2:6" x14ac:dyDescent="0.25">
      <c r="B11" s="1" t="s">
        <v>30</v>
      </c>
    </row>
    <row r="12" spans="2:6" x14ac:dyDescent="0.25">
      <c r="B12" s="1" t="s">
        <v>33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showGridLines="0" zoomScaleNormal="100" workbookViewId="0"/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47" t="s">
        <v>32</v>
      </c>
      <c r="C2" s="47"/>
      <c r="D2" s="47"/>
      <c r="E2" s="47"/>
      <c r="F2" s="47"/>
    </row>
    <row r="4" spans="2:6" x14ac:dyDescent="0.25">
      <c r="B4" t="s">
        <v>25</v>
      </c>
    </row>
    <row r="5" spans="2:6" ht="38.25" x14ac:dyDescent="0.25">
      <c r="B5" s="6" t="s">
        <v>9</v>
      </c>
      <c r="C5" s="6" t="s">
        <v>6</v>
      </c>
      <c r="D5" s="6" t="s">
        <v>7</v>
      </c>
      <c r="E5" s="10" t="s">
        <v>31</v>
      </c>
      <c r="F5" s="10" t="s">
        <v>10</v>
      </c>
    </row>
    <row r="6" spans="2:6" x14ac:dyDescent="0.25">
      <c r="B6" s="2" t="s">
        <v>2</v>
      </c>
      <c r="C6" s="3">
        <f>SUM(C7:C10)</f>
        <v>0</v>
      </c>
      <c r="D6" s="3">
        <f>SUM(D7:D10)</f>
        <v>6161668</v>
      </c>
      <c r="E6" s="3">
        <f>SUM(E7:E10)</f>
        <v>4679451.21</v>
      </c>
      <c r="F6" s="26">
        <f t="shared" ref="F6:F15" si="0">IF(E6=0,"0%",+E6/D6)</f>
        <v>0.75944552838614476</v>
      </c>
    </row>
    <row r="7" spans="2:6" x14ac:dyDescent="0.25">
      <c r="B7" s="23" t="s">
        <v>11</v>
      </c>
      <c r="C7" s="12">
        <v>0</v>
      </c>
      <c r="D7" s="12">
        <v>5072</v>
      </c>
      <c r="E7" s="12">
        <v>0</v>
      </c>
      <c r="F7" s="40" t="str">
        <f t="shared" si="0"/>
        <v>0%</v>
      </c>
    </row>
    <row r="8" spans="2:6" x14ac:dyDescent="0.25">
      <c r="B8" s="24" t="s">
        <v>13</v>
      </c>
      <c r="C8" s="14">
        <v>0</v>
      </c>
      <c r="D8" s="14">
        <v>5533665</v>
      </c>
      <c r="E8" s="14">
        <v>4530100.91</v>
      </c>
      <c r="F8" s="41">
        <f t="shared" si="0"/>
        <v>0.81864386622609064</v>
      </c>
    </row>
    <row r="9" spans="2:6" x14ac:dyDescent="0.25">
      <c r="B9" s="24" t="s">
        <v>19</v>
      </c>
      <c r="C9" s="14">
        <v>0</v>
      </c>
      <c r="D9" s="14">
        <v>570863</v>
      </c>
      <c r="E9" s="14">
        <v>149350.29999999999</v>
      </c>
      <c r="F9" s="41">
        <f t="shared" si="0"/>
        <v>0.26162196534019544</v>
      </c>
    </row>
    <row r="10" spans="2:6" x14ac:dyDescent="0.25">
      <c r="B10" s="24" t="s">
        <v>20</v>
      </c>
      <c r="C10" s="14">
        <v>0</v>
      </c>
      <c r="D10" s="14">
        <v>52068</v>
      </c>
      <c r="E10" s="14">
        <v>0</v>
      </c>
      <c r="F10" s="41" t="str">
        <f t="shared" si="0"/>
        <v>0%</v>
      </c>
    </row>
    <row r="11" spans="2:6" x14ac:dyDescent="0.25">
      <c r="B11" s="2" t="s">
        <v>5</v>
      </c>
      <c r="C11" s="3">
        <f>SUM(C12:C14)</f>
        <v>0</v>
      </c>
      <c r="D11" s="3">
        <f>SUM(D12:D14)</f>
        <v>2731509</v>
      </c>
      <c r="E11" s="3">
        <f>SUM(E12:E14)</f>
        <v>955852.27999999991</v>
      </c>
      <c r="F11" s="26">
        <f t="shared" si="0"/>
        <v>0.34993561434357345</v>
      </c>
    </row>
    <row r="12" spans="2:6" x14ac:dyDescent="0.25">
      <c r="B12" s="23" t="s">
        <v>13</v>
      </c>
      <c r="C12" s="12">
        <v>0</v>
      </c>
      <c r="D12" s="12">
        <v>837903</v>
      </c>
      <c r="E12" s="12">
        <v>715931.95</v>
      </c>
      <c r="F12" s="40">
        <f t="shared" si="0"/>
        <v>0.8544329713582598</v>
      </c>
    </row>
    <row r="13" spans="2:6" x14ac:dyDescent="0.25">
      <c r="B13" s="24" t="s">
        <v>17</v>
      </c>
      <c r="C13" s="14">
        <v>0</v>
      </c>
      <c r="D13" s="14">
        <v>811625</v>
      </c>
      <c r="E13" s="14">
        <v>60020.33</v>
      </c>
      <c r="F13" s="41">
        <f t="shared" si="0"/>
        <v>7.3950814723548433E-2</v>
      </c>
    </row>
    <row r="14" spans="2:6" x14ac:dyDescent="0.25">
      <c r="B14" s="24" t="s">
        <v>20</v>
      </c>
      <c r="C14" s="14">
        <v>0</v>
      </c>
      <c r="D14" s="14">
        <v>1081981</v>
      </c>
      <c r="E14" s="14">
        <v>179900</v>
      </c>
      <c r="F14" s="41">
        <f t="shared" si="0"/>
        <v>0.16626909344988497</v>
      </c>
    </row>
    <row r="15" spans="2:6" x14ac:dyDescent="0.25">
      <c r="B15" s="4" t="s">
        <v>8</v>
      </c>
      <c r="C15" s="5">
        <f>+C11+C6</f>
        <v>0</v>
      </c>
      <c r="D15" s="5">
        <f t="shared" ref="D15:E15" si="1">+D11+D6</f>
        <v>8893177</v>
      </c>
      <c r="E15" s="5">
        <f t="shared" si="1"/>
        <v>5635303.4900000002</v>
      </c>
      <c r="F15" s="46">
        <f t="shared" si="0"/>
        <v>0.63366595424784644</v>
      </c>
    </row>
    <row r="16" spans="2:6" x14ac:dyDescent="0.25">
      <c r="B16" s="1" t="s">
        <v>30</v>
      </c>
    </row>
    <row r="17" spans="2:2" x14ac:dyDescent="0.25">
      <c r="B17" s="1" t="s">
        <v>33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/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47" t="s">
        <v>32</v>
      </c>
      <c r="C2" s="47"/>
      <c r="D2" s="47"/>
      <c r="E2" s="47"/>
      <c r="F2" s="47"/>
    </row>
    <row r="4" spans="2:6" x14ac:dyDescent="0.25">
      <c r="B4" t="s">
        <v>24</v>
      </c>
    </row>
    <row r="5" spans="2:6" ht="38.25" x14ac:dyDescent="0.25">
      <c r="B5" s="6" t="s">
        <v>9</v>
      </c>
      <c r="C5" s="6" t="s">
        <v>6</v>
      </c>
      <c r="D5" s="6" t="s">
        <v>7</v>
      </c>
      <c r="E5" s="10" t="s">
        <v>31</v>
      </c>
      <c r="F5" s="10" t="s">
        <v>10</v>
      </c>
    </row>
    <row r="6" spans="2:6" x14ac:dyDescent="0.25">
      <c r="B6" s="2" t="s">
        <v>5</v>
      </c>
      <c r="C6" s="3">
        <f>SUM(C7:C7)</f>
        <v>500000000</v>
      </c>
      <c r="D6" s="3">
        <f>SUM(D7:D7)</f>
        <v>235568</v>
      </c>
      <c r="E6" s="3">
        <f>SUM(E7:E7)</f>
        <v>0</v>
      </c>
      <c r="F6" s="26" t="str">
        <f t="shared" ref="F6:F8" si="0">IF(E6=0,"0%",+E6/D6)</f>
        <v>0%</v>
      </c>
    </row>
    <row r="7" spans="2:6" x14ac:dyDescent="0.25">
      <c r="B7" s="39" t="s">
        <v>20</v>
      </c>
      <c r="C7" s="12">
        <v>500000000</v>
      </c>
      <c r="D7" s="12">
        <v>235568</v>
      </c>
      <c r="E7" s="12">
        <v>0</v>
      </c>
      <c r="F7" s="40" t="str">
        <f t="shared" si="0"/>
        <v>0%</v>
      </c>
    </row>
    <row r="8" spans="2:6" x14ac:dyDescent="0.25">
      <c r="B8" s="4" t="s">
        <v>8</v>
      </c>
      <c r="C8" s="5">
        <f>+C7</f>
        <v>500000000</v>
      </c>
      <c r="D8" s="5">
        <f t="shared" ref="D8:E8" si="1">+D7</f>
        <v>235568</v>
      </c>
      <c r="E8" s="5">
        <f t="shared" si="1"/>
        <v>0</v>
      </c>
      <c r="F8" s="46" t="str">
        <f t="shared" si="0"/>
        <v>0%</v>
      </c>
    </row>
    <row r="9" spans="2:6" x14ac:dyDescent="0.25">
      <c r="B9" s="1" t="s">
        <v>30</v>
      </c>
    </row>
    <row r="10" spans="2:6" x14ac:dyDescent="0.25">
      <c r="B10" s="1" t="s">
        <v>33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TODA FUENTE</vt:lpstr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2014-05-15T18:09:35Z</cp:lastPrinted>
  <dcterms:created xsi:type="dcterms:W3CDTF">2013-07-12T22:51:31Z</dcterms:created>
  <dcterms:modified xsi:type="dcterms:W3CDTF">2016-01-04T16:21:35Z</dcterms:modified>
</cp:coreProperties>
</file>