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DYT!$B$2:$F$16</definedName>
    <definedName name="_xlnm.Print_Area" localSheetId="5">RD!$B$2:$F$9</definedName>
    <definedName name="_xlnm.Print_Area" localSheetId="2">RDR!$B$2:$F$35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C8" i="6" l="1"/>
  <c r="D8" i="6"/>
  <c r="E8" i="6"/>
  <c r="C11" i="5"/>
  <c r="D11" i="5"/>
  <c r="E11" i="5"/>
  <c r="C8" i="3"/>
  <c r="D8" i="3"/>
  <c r="E8" i="3"/>
  <c r="C10" i="3"/>
  <c r="D10" i="3"/>
  <c r="E10" i="3"/>
  <c r="C25" i="3"/>
  <c r="D25" i="3"/>
  <c r="E25" i="3"/>
  <c r="C29" i="3"/>
  <c r="D29" i="3"/>
  <c r="E29" i="3"/>
  <c r="F27" i="3" l="1"/>
  <c r="F17" i="3"/>
  <c r="F7" i="6" l="1"/>
  <c r="F14" i="5"/>
  <c r="F13" i="5"/>
  <c r="F12" i="5"/>
  <c r="F10" i="5"/>
  <c r="F9" i="5"/>
  <c r="F8" i="5"/>
  <c r="F7" i="5"/>
  <c r="F9" i="4"/>
  <c r="F8" i="4"/>
  <c r="F7" i="4"/>
  <c r="F33" i="3"/>
  <c r="F32" i="3"/>
  <c r="F31" i="3"/>
  <c r="F30" i="3"/>
  <c r="F28" i="3"/>
  <c r="F26" i="3"/>
  <c r="F24" i="3"/>
  <c r="F22" i="3"/>
  <c r="F21" i="3"/>
  <c r="F20" i="3"/>
  <c r="F19" i="3"/>
  <c r="F18" i="3"/>
  <c r="F16" i="3"/>
  <c r="F15" i="3"/>
  <c r="F14" i="3"/>
  <c r="F13" i="3"/>
  <c r="F12" i="3"/>
  <c r="F11" i="3"/>
  <c r="F9" i="3"/>
  <c r="F7" i="3"/>
  <c r="C20" i="1" l="1"/>
  <c r="D20" i="1"/>
  <c r="E20" i="1"/>
  <c r="F11" i="5" l="1"/>
  <c r="F49" i="2"/>
  <c r="F49" i="1"/>
  <c r="F23" i="3" l="1"/>
  <c r="F35" i="2"/>
  <c r="F34" i="2"/>
  <c r="E33" i="2"/>
  <c r="D33" i="2"/>
  <c r="C33" i="2"/>
  <c r="F35" i="1"/>
  <c r="E33" i="1"/>
  <c r="D33" i="1"/>
  <c r="C33" i="1"/>
  <c r="F8" i="6" l="1"/>
  <c r="E6" i="6"/>
  <c r="D6" i="6"/>
  <c r="C6" i="6"/>
  <c r="C44" i="2"/>
  <c r="F40" i="2"/>
  <c r="D44" i="2"/>
  <c r="F28" i="2"/>
  <c r="F6" i="6" l="1"/>
  <c r="F55" i="2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l="1"/>
  <c r="E6" i="5" l="1"/>
  <c r="E15" i="5" s="1"/>
  <c r="D6" i="5"/>
  <c r="D15" i="5" s="1"/>
  <c r="C6" i="5"/>
  <c r="C15" i="5" s="1"/>
  <c r="E44" i="1"/>
  <c r="D44" i="1"/>
  <c r="E17" i="1"/>
  <c r="D17" i="1"/>
  <c r="C17" i="1"/>
  <c r="C44" i="1"/>
  <c r="F6" i="5" l="1"/>
  <c r="F44" i="1"/>
  <c r="F17" i="1"/>
  <c r="F20" i="1"/>
  <c r="E6" i="4"/>
  <c r="E10" i="4" s="1"/>
  <c r="D6" i="4"/>
  <c r="D10" i="4" s="1"/>
  <c r="C6" i="4"/>
  <c r="C10" i="4" s="1"/>
  <c r="F8" i="3"/>
  <c r="E6" i="3"/>
  <c r="E34" i="3" s="1"/>
  <c r="D6" i="3"/>
  <c r="D34" i="3" s="1"/>
  <c r="C6" i="3"/>
  <c r="C34" i="3" s="1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E56" i="1" s="1"/>
  <c r="D6" i="1"/>
  <c r="D56" i="1" s="1"/>
  <c r="C6" i="1"/>
  <c r="C56" i="1" s="1"/>
  <c r="F29" i="3" l="1"/>
  <c r="F25" i="3"/>
  <c r="F10" i="3"/>
  <c r="F6" i="3"/>
  <c r="F15" i="5"/>
  <c r="F10" i="4"/>
  <c r="F6" i="4"/>
  <c r="C56" i="2"/>
  <c r="D56" i="2"/>
  <c r="F44" i="2"/>
  <c r="E56" i="2"/>
  <c r="F36" i="2"/>
  <c r="F6" i="2"/>
  <c r="F20" i="2"/>
  <c r="F17" i="2"/>
  <c r="F56" i="1"/>
  <c r="F6" i="1"/>
  <c r="F34" i="3" l="1"/>
  <c r="F56" i="2"/>
</calcChain>
</file>

<file path=xl/sharedStrings.xml><?xml version="1.0" encoding="utf-8"?>
<sst xmlns="http://schemas.openxmlformats.org/spreadsheetml/2006/main" count="202" uniqueCount="33">
  <si>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</si>
  <si>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</si>
  <si>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</si>
  <si>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</si>
  <si>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</si>
  <si>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</si>
  <si>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</si>
  <si>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</si>
  <si>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</si>
  <si>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</si>
  <si>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</si>
  <si>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</si>
  <si>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</si>
  <si>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</si>
  <si>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</si>
  <si>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</si>
  <si>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</si>
  <si>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</si>
  <si>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</si>
  <si>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</si>
  <si>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</si>
  <si>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</si>
  <si>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</si>
  <si>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</si>
  <si>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</si>
  <si>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</si>
  <si>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</si>
  <si>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</si>
  <si>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</si>
  <si>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</si>
  <si>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DEVENGADO
AL 31.12.15
(*/)</t>
  </si>
  <si>
    <t>EJECUCION DE LOS PROGRAMAS PRESUPUESTALES AL MES DE DICIEMBRE DEL AÑO FISCAL 2015 
DEL PLIEGO 011 MINSA</t>
  </si>
  <si>
    <t>Fuente:  Base de Datos MEF al cierre del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</si>
</sst>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9" fontId="4" fillId="0" borderId="7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3" fontId="4" fillId="0" borderId="8" xfId="3" applyNumberFormat="1" applyBorder="1" applyAlignment="1">
      <alignment horizontal="left" vertical="center" indent="3"/>
    </xf>
    <xf numFmtId="3" fontId="4" fillId="0" borderId="8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1"/>
    <col min="7" max="16384" width="11.42578125" style="1"/>
  </cols>
  <sheetData>
    <row r="2" spans="2:6" ht="51.7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s="1" t="s">
        <v>28</v>
      </c>
    </row>
    <row r="5" spans="2:6" ht="38.25" x14ac:dyDescent="0.25">
      <c r="B5" s="6" t="s">
        <v>9</v>
      </c>
      <c r="C5" s="7" t="s">
        <v>6</v>
      </c>
      <c r="D5" s="7" t="s">
        <v>7</v>
      </c>
      <c r="E5" s="10" t="s">
        <v>30</v>
      </c>
      <c r="F5" s="8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581734478</v>
      </c>
      <c r="E6" s="3">
        <f>SUM(E7:E16)</f>
        <v>557259763.21999991</v>
      </c>
      <c r="F6" s="26">
        <f>IF(E6=0,"0%",+E6/D6)</f>
        <v>0.957928031248648</v>
      </c>
    </row>
    <row r="7" spans="2:6" x14ac:dyDescent="0.25">
      <c r="B7" s="17" t="s">
        <v>11</v>
      </c>
      <c r="C7" s="18">
        <v>0</v>
      </c>
      <c r="D7" s="18">
        <v>934558</v>
      </c>
      <c r="E7" s="18">
        <v>645106.92000000016</v>
      </c>
      <c r="F7" s="27">
        <f t="shared" ref="F7:F56" si="0">IF(E7=0,"0%",+E7/D7)</f>
        <v>0.69028023942869265</v>
      </c>
    </row>
    <row r="8" spans="2:6" x14ac:dyDescent="0.25">
      <c r="B8" s="19" t="s">
        <v>12</v>
      </c>
      <c r="C8" s="20">
        <v>0</v>
      </c>
      <c r="D8" s="20">
        <v>268228</v>
      </c>
      <c r="E8" s="20">
        <v>252484.93</v>
      </c>
      <c r="F8" s="28">
        <f t="shared" si="0"/>
        <v>0.94130713422908863</v>
      </c>
    </row>
    <row r="9" spans="2:6" x14ac:dyDescent="0.25">
      <c r="B9" s="19" t="s">
        <v>13</v>
      </c>
      <c r="C9" s="20">
        <v>0</v>
      </c>
      <c r="D9" s="20">
        <v>485959</v>
      </c>
      <c r="E9" s="20">
        <v>421999.91999999987</v>
      </c>
      <c r="F9" s="28">
        <f t="shared" si="0"/>
        <v>0.86838585148129754</v>
      </c>
    </row>
    <row r="10" spans="2:6" x14ac:dyDescent="0.25">
      <c r="B10" s="19" t="s">
        <v>14</v>
      </c>
      <c r="C10" s="20">
        <v>0</v>
      </c>
      <c r="D10" s="20">
        <v>487154</v>
      </c>
      <c r="E10" s="20">
        <v>361097.11999999994</v>
      </c>
      <c r="F10" s="28">
        <f t="shared" si="0"/>
        <v>0.74123813003690808</v>
      </c>
    </row>
    <row r="11" spans="2:6" x14ac:dyDescent="0.25">
      <c r="B11" s="19" t="s">
        <v>15</v>
      </c>
      <c r="C11" s="20">
        <v>0</v>
      </c>
      <c r="D11" s="20">
        <v>4080929</v>
      </c>
      <c r="E11" s="20">
        <v>2865880.3600000008</v>
      </c>
      <c r="F11" s="28">
        <f t="shared" si="0"/>
        <v>0.70226175461518703</v>
      </c>
    </row>
    <row r="12" spans="2:6" x14ac:dyDescent="0.25">
      <c r="B12" s="19" t="s">
        <v>16</v>
      </c>
      <c r="C12" s="20">
        <v>0</v>
      </c>
      <c r="D12" s="20">
        <v>177751</v>
      </c>
      <c r="E12" s="20">
        <v>93514.61</v>
      </c>
      <c r="F12" s="28">
        <f t="shared" si="0"/>
        <v>0.5260989249005632</v>
      </c>
    </row>
    <row r="13" spans="2:6" x14ac:dyDescent="0.25">
      <c r="B13" s="19" t="s">
        <v>17</v>
      </c>
      <c r="C13" s="20">
        <v>203313</v>
      </c>
      <c r="D13" s="20">
        <v>315654</v>
      </c>
      <c r="E13" s="20">
        <v>87874.520000000019</v>
      </c>
      <c r="F13" s="28">
        <f t="shared" si="0"/>
        <v>0.27838874210369585</v>
      </c>
    </row>
    <row r="14" spans="2:6" x14ac:dyDescent="0.25">
      <c r="B14" s="19" t="s">
        <v>18</v>
      </c>
      <c r="C14" s="20">
        <v>0</v>
      </c>
      <c r="D14" s="20">
        <v>122582</v>
      </c>
      <c r="E14" s="20">
        <v>119041.48999999999</v>
      </c>
      <c r="F14" s="28">
        <f t="shared" si="0"/>
        <v>0.9711172113360852</v>
      </c>
    </row>
    <row r="15" spans="2:6" x14ac:dyDescent="0.25">
      <c r="B15" s="19" t="s">
        <v>19</v>
      </c>
      <c r="C15" s="20">
        <v>985456878</v>
      </c>
      <c r="D15" s="20">
        <v>552438148</v>
      </c>
      <c r="E15" s="20">
        <v>535406193.62999994</v>
      </c>
      <c r="F15" s="28">
        <f t="shared" si="0"/>
        <v>0.96916948181138274</v>
      </c>
    </row>
    <row r="16" spans="2:6" x14ac:dyDescent="0.25">
      <c r="B16" s="19" t="s">
        <v>20</v>
      </c>
      <c r="C16" s="20">
        <v>14298853</v>
      </c>
      <c r="D16" s="20">
        <v>22423515</v>
      </c>
      <c r="E16" s="20">
        <v>17006569.720000003</v>
      </c>
      <c r="F16" s="28">
        <f t="shared" si="0"/>
        <v>0.75842568482238415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50319057</v>
      </c>
      <c r="E17" s="3">
        <f>SUM(E18:E19)</f>
        <v>49622984.210000001</v>
      </c>
      <c r="F17" s="26">
        <f t="shared" si="0"/>
        <v>0.98616681568575504</v>
      </c>
    </row>
    <row r="18" spans="2:6" x14ac:dyDescent="0.25">
      <c r="B18" s="17" t="s">
        <v>19</v>
      </c>
      <c r="C18" s="18">
        <v>850000</v>
      </c>
      <c r="D18" s="18">
        <v>879088</v>
      </c>
      <c r="E18" s="18">
        <v>530175.13</v>
      </c>
      <c r="F18" s="27">
        <f t="shared" si="0"/>
        <v>0.60309676619405561</v>
      </c>
    </row>
    <row r="19" spans="2:6" x14ac:dyDescent="0.25">
      <c r="B19" s="19" t="s">
        <v>20</v>
      </c>
      <c r="C19" s="20">
        <v>35310872</v>
      </c>
      <c r="D19" s="20">
        <v>49439969</v>
      </c>
      <c r="E19" s="20">
        <v>49092809.079999998</v>
      </c>
      <c r="F19" s="28">
        <f t="shared" si="0"/>
        <v>0.99297815255507138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842349815</v>
      </c>
      <c r="E20" s="3">
        <f t="shared" si="1"/>
        <v>810532932.04000008</v>
      </c>
      <c r="F20" s="26">
        <f t="shared" si="0"/>
        <v>0.96222842055233326</v>
      </c>
    </row>
    <row r="21" spans="2:6" x14ac:dyDescent="0.25">
      <c r="B21" s="17" t="s">
        <v>11</v>
      </c>
      <c r="C21" s="18">
        <v>271004021</v>
      </c>
      <c r="D21" s="18">
        <v>266885956</v>
      </c>
      <c r="E21" s="18">
        <v>265829263.07000008</v>
      </c>
      <c r="F21" s="27">
        <f t="shared" si="0"/>
        <v>0.99604065741848213</v>
      </c>
    </row>
    <row r="22" spans="2:6" x14ac:dyDescent="0.25">
      <c r="B22" s="19" t="s">
        <v>12</v>
      </c>
      <c r="C22" s="20">
        <v>54126133</v>
      </c>
      <c r="D22" s="20">
        <v>31286971</v>
      </c>
      <c r="E22" s="20">
        <v>31125154.540000007</v>
      </c>
      <c r="F22" s="28">
        <f t="shared" si="0"/>
        <v>0.99482799213768591</v>
      </c>
    </row>
    <row r="23" spans="2:6" x14ac:dyDescent="0.25">
      <c r="B23" s="19" t="s">
        <v>13</v>
      </c>
      <c r="C23" s="20">
        <v>81114770</v>
      </c>
      <c r="D23" s="20">
        <v>100385601</v>
      </c>
      <c r="E23" s="20">
        <v>99509636.380000025</v>
      </c>
      <c r="F23" s="28">
        <f t="shared" si="0"/>
        <v>0.99127400133810051</v>
      </c>
    </row>
    <row r="24" spans="2:6" x14ac:dyDescent="0.25">
      <c r="B24" s="19" t="s">
        <v>14</v>
      </c>
      <c r="C24" s="20">
        <v>29219967</v>
      </c>
      <c r="D24" s="20">
        <v>31363409</v>
      </c>
      <c r="E24" s="20">
        <v>30802709.260000002</v>
      </c>
      <c r="F24" s="28">
        <f t="shared" si="0"/>
        <v>0.98212248738649555</v>
      </c>
    </row>
    <row r="25" spans="2:6" x14ac:dyDescent="0.25">
      <c r="B25" s="19" t="s">
        <v>15</v>
      </c>
      <c r="C25" s="20">
        <v>9598182</v>
      </c>
      <c r="D25" s="20">
        <v>7721444</v>
      </c>
      <c r="E25" s="20">
        <v>7421995.6199999992</v>
      </c>
      <c r="F25" s="28">
        <f t="shared" si="0"/>
        <v>0.96121860367050505</v>
      </c>
    </row>
    <row r="26" spans="2:6" x14ac:dyDescent="0.25">
      <c r="B26" s="19" t="s">
        <v>16</v>
      </c>
      <c r="C26" s="20">
        <v>44082985</v>
      </c>
      <c r="D26" s="20">
        <v>47240341</v>
      </c>
      <c r="E26" s="20">
        <v>47149956.119999997</v>
      </c>
      <c r="F26" s="28">
        <f t="shared" si="0"/>
        <v>0.9980867013639888</v>
      </c>
    </row>
    <row r="27" spans="2:6" x14ac:dyDescent="0.25">
      <c r="B27" s="19" t="s">
        <v>17</v>
      </c>
      <c r="C27" s="20">
        <v>26221868</v>
      </c>
      <c r="D27" s="20">
        <v>48270982</v>
      </c>
      <c r="E27" s="20">
        <v>29173422.999999993</v>
      </c>
      <c r="F27" s="28">
        <f t="shared" si="0"/>
        <v>0.60436771309106563</v>
      </c>
    </row>
    <row r="28" spans="2:6" x14ac:dyDescent="0.25">
      <c r="B28" s="19" t="s">
        <v>18</v>
      </c>
      <c r="C28" s="20">
        <v>15835576</v>
      </c>
      <c r="D28" s="20">
        <v>3502561</v>
      </c>
      <c r="E28" s="20">
        <v>3467088.12</v>
      </c>
      <c r="F28" s="28">
        <f t="shared" si="0"/>
        <v>0.9898723020098722</v>
      </c>
    </row>
    <row r="29" spans="2:6" x14ac:dyDescent="0.25">
      <c r="B29" s="19" t="s">
        <v>21</v>
      </c>
      <c r="C29" s="20">
        <v>11033753</v>
      </c>
      <c r="D29" s="20">
        <v>430705</v>
      </c>
      <c r="E29" s="20">
        <v>428553.87</v>
      </c>
      <c r="F29" s="28">
        <f t="shared" si="0"/>
        <v>0.99500556065056123</v>
      </c>
    </row>
    <row r="30" spans="2:6" x14ac:dyDescent="0.25">
      <c r="B30" s="19" t="s">
        <v>22</v>
      </c>
      <c r="C30" s="20">
        <v>26037333</v>
      </c>
      <c r="D30" s="20">
        <v>1002364</v>
      </c>
      <c r="E30" s="20">
        <v>967584.84</v>
      </c>
      <c r="F30" s="28">
        <f t="shared" si="0"/>
        <v>0.96530286402943444</v>
      </c>
    </row>
    <row r="31" spans="2:6" x14ac:dyDescent="0.25">
      <c r="B31" s="19" t="s">
        <v>19</v>
      </c>
      <c r="C31" s="20">
        <v>166132073</v>
      </c>
      <c r="D31" s="20">
        <v>138850031</v>
      </c>
      <c r="E31" s="20">
        <v>133159039.8800001</v>
      </c>
      <c r="F31" s="28">
        <f t="shared" si="0"/>
        <v>0.95901339683532438</v>
      </c>
    </row>
    <row r="32" spans="2:6" x14ac:dyDescent="0.25">
      <c r="B32" s="21" t="s">
        <v>20</v>
      </c>
      <c r="C32" s="22">
        <v>273244726</v>
      </c>
      <c r="D32" s="22">
        <v>165409450</v>
      </c>
      <c r="E32" s="22">
        <v>161498527.33999988</v>
      </c>
      <c r="F32" s="29">
        <f t="shared" si="0"/>
        <v>0.97635611109280562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30313296</v>
      </c>
      <c r="E33" s="3">
        <f t="shared" si="2"/>
        <v>30313296</v>
      </c>
      <c r="F33" s="26">
        <f t="shared" si="0"/>
        <v>1</v>
      </c>
    </row>
    <row r="34" spans="2:6" x14ac:dyDescent="0.25">
      <c r="B34" s="17" t="s">
        <v>19</v>
      </c>
      <c r="C34" s="18">
        <v>0</v>
      </c>
      <c r="D34" s="18">
        <v>30313296</v>
      </c>
      <c r="E34" s="18">
        <v>30313296</v>
      </c>
      <c r="F34" s="27">
        <f t="shared" si="0"/>
        <v>1</v>
      </c>
    </row>
    <row r="35" spans="2:6" x14ac:dyDescent="0.25">
      <c r="B35" s="21" t="s">
        <v>20</v>
      </c>
      <c r="C35" s="22">
        <v>312913996</v>
      </c>
      <c r="D35" s="22">
        <v>0</v>
      </c>
      <c r="E35" s="22">
        <v>0</v>
      </c>
      <c r="F35" s="29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79711210</v>
      </c>
      <c r="E36" s="3">
        <f t="shared" si="3"/>
        <v>79333885.670000002</v>
      </c>
      <c r="F36" s="26">
        <f t="shared" si="0"/>
        <v>0.99526635801915442</v>
      </c>
    </row>
    <row r="37" spans="2:6" x14ac:dyDescent="0.25">
      <c r="B37" s="17" t="s">
        <v>11</v>
      </c>
      <c r="C37" s="18">
        <v>795100</v>
      </c>
      <c r="D37" s="18">
        <v>36175013</v>
      </c>
      <c r="E37" s="18">
        <v>36135480</v>
      </c>
      <c r="F37" s="27">
        <f t="shared" si="0"/>
        <v>0.99890717385505845</v>
      </c>
    </row>
    <row r="38" spans="2:6" x14ac:dyDescent="0.25">
      <c r="B38" s="19" t="s">
        <v>12</v>
      </c>
      <c r="C38" s="20">
        <v>0</v>
      </c>
      <c r="D38" s="20">
        <v>822578</v>
      </c>
      <c r="E38" s="20">
        <v>822578</v>
      </c>
      <c r="F38" s="28">
        <f t="shared" si="0"/>
        <v>1</v>
      </c>
    </row>
    <row r="39" spans="2:6" x14ac:dyDescent="0.25">
      <c r="B39" s="19" t="s">
        <v>13</v>
      </c>
      <c r="C39" s="20">
        <v>0</v>
      </c>
      <c r="D39" s="20">
        <v>1051367</v>
      </c>
      <c r="E39" s="20">
        <v>1024197</v>
      </c>
      <c r="F39" s="28">
        <f t="shared" si="0"/>
        <v>0.97415745405743193</v>
      </c>
    </row>
    <row r="40" spans="2:6" x14ac:dyDescent="0.25">
      <c r="B40" s="19" t="s">
        <v>14</v>
      </c>
      <c r="C40" s="20">
        <v>0</v>
      </c>
      <c r="D40" s="20">
        <v>2324916</v>
      </c>
      <c r="E40" s="20">
        <v>2294956</v>
      </c>
      <c r="F40" s="28">
        <f t="shared" si="0"/>
        <v>0.98711351291831617</v>
      </c>
    </row>
    <row r="41" spans="2:6" x14ac:dyDescent="0.25">
      <c r="B41" s="19" t="s">
        <v>16</v>
      </c>
      <c r="C41" s="20">
        <v>0</v>
      </c>
      <c r="D41" s="20">
        <v>7737691</v>
      </c>
      <c r="E41" s="20">
        <v>7737691</v>
      </c>
      <c r="F41" s="28">
        <f t="shared" si="0"/>
        <v>1</v>
      </c>
    </row>
    <row r="42" spans="2:6" x14ac:dyDescent="0.25">
      <c r="B42" s="19" t="s">
        <v>19</v>
      </c>
      <c r="C42" s="20">
        <v>2271473</v>
      </c>
      <c r="D42" s="20">
        <v>12747276</v>
      </c>
      <c r="E42" s="20">
        <v>12470173.579999998</v>
      </c>
      <c r="F42" s="28">
        <f t="shared" si="0"/>
        <v>0.97826183256720878</v>
      </c>
    </row>
    <row r="43" spans="2:6" x14ac:dyDescent="0.25">
      <c r="B43" s="19" t="s">
        <v>20</v>
      </c>
      <c r="C43" s="20">
        <v>10451265</v>
      </c>
      <c r="D43" s="20">
        <v>18852369</v>
      </c>
      <c r="E43" s="20">
        <v>18848810.09</v>
      </c>
      <c r="F43" s="28">
        <f t="shared" si="0"/>
        <v>0.99981122213340934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379852857</v>
      </c>
      <c r="E44" s="3">
        <f>SUM(E45:E55)</f>
        <v>346827517.39999998</v>
      </c>
      <c r="F44" s="26">
        <f t="shared" si="0"/>
        <v>0.91305754585913246</v>
      </c>
    </row>
    <row r="45" spans="2:6" x14ac:dyDescent="0.25">
      <c r="B45" s="17" t="s">
        <v>11</v>
      </c>
      <c r="C45" s="18">
        <v>32516078</v>
      </c>
      <c r="D45" s="18">
        <v>8977906</v>
      </c>
      <c r="E45" s="18">
        <v>8358541.4699999997</v>
      </c>
      <c r="F45" s="27">
        <f t="shared" si="0"/>
        <v>0.93101236190265302</v>
      </c>
    </row>
    <row r="46" spans="2:6" x14ac:dyDescent="0.25">
      <c r="B46" s="19" t="s">
        <v>12</v>
      </c>
      <c r="C46" s="20">
        <v>89029789</v>
      </c>
      <c r="D46" s="20">
        <v>78107961</v>
      </c>
      <c r="E46" s="20">
        <v>69988858.429999992</v>
      </c>
      <c r="F46" s="28">
        <f t="shared" si="0"/>
        <v>0.89605281630639411</v>
      </c>
    </row>
    <row r="47" spans="2:6" x14ac:dyDescent="0.25">
      <c r="B47" s="19" t="s">
        <v>13</v>
      </c>
      <c r="C47" s="20">
        <v>25000000</v>
      </c>
      <c r="D47" s="20">
        <v>837903</v>
      </c>
      <c r="E47" s="20">
        <v>715931.95</v>
      </c>
      <c r="F47" s="28">
        <f t="shared" si="0"/>
        <v>0.8544329713582598</v>
      </c>
    </row>
    <row r="48" spans="2:6" x14ac:dyDescent="0.25">
      <c r="B48" s="19" t="s">
        <v>14</v>
      </c>
      <c r="C48" s="20">
        <v>25000000</v>
      </c>
      <c r="D48" s="20">
        <v>256618</v>
      </c>
      <c r="E48" s="20">
        <v>50557</v>
      </c>
      <c r="F48" s="28">
        <f t="shared" si="0"/>
        <v>0.19701268032639954</v>
      </c>
    </row>
    <row r="49" spans="2:6" x14ac:dyDescent="0.25">
      <c r="B49" s="19" t="s">
        <v>15</v>
      </c>
      <c r="C49" s="20">
        <v>25000000</v>
      </c>
      <c r="D49" s="20">
        <v>7296</v>
      </c>
      <c r="E49" s="20">
        <v>7295.5</v>
      </c>
      <c r="F49" s="28">
        <f t="shared" si="0"/>
        <v>0.99993146929824561</v>
      </c>
    </row>
    <row r="50" spans="2:6" x14ac:dyDescent="0.25">
      <c r="B50" s="19" t="s">
        <v>16</v>
      </c>
      <c r="C50" s="20">
        <v>25000000</v>
      </c>
      <c r="D50" s="20">
        <v>115000</v>
      </c>
      <c r="E50" s="20">
        <v>108660</v>
      </c>
      <c r="F50" s="28">
        <f t="shared" si="0"/>
        <v>0.94486956521739129</v>
      </c>
    </row>
    <row r="51" spans="2:6" x14ac:dyDescent="0.25">
      <c r="B51" s="19" t="s">
        <v>17</v>
      </c>
      <c r="C51" s="20">
        <v>53876189</v>
      </c>
      <c r="D51" s="20">
        <v>121493615</v>
      </c>
      <c r="E51" s="20">
        <v>112697317.03</v>
      </c>
      <c r="F51" s="28">
        <f t="shared" si="0"/>
        <v>0.92759868105002885</v>
      </c>
    </row>
    <row r="52" spans="2:6" x14ac:dyDescent="0.25">
      <c r="B52" s="19" t="s">
        <v>18</v>
      </c>
      <c r="C52" s="20">
        <v>0</v>
      </c>
      <c r="D52" s="20">
        <v>15519789</v>
      </c>
      <c r="E52" s="20">
        <v>15519788.82</v>
      </c>
      <c r="F52" s="28">
        <f t="shared" si="0"/>
        <v>0.99999998840190418</v>
      </c>
    </row>
    <row r="53" spans="2:6" x14ac:dyDescent="0.25">
      <c r="B53" s="19" t="s">
        <v>22</v>
      </c>
      <c r="C53" s="20">
        <v>0</v>
      </c>
      <c r="D53" s="20">
        <v>5000</v>
      </c>
      <c r="E53" s="20">
        <v>0</v>
      </c>
      <c r="F53" s="28" t="str">
        <f t="shared" si="0"/>
        <v>0%</v>
      </c>
    </row>
    <row r="54" spans="2:6" x14ac:dyDescent="0.25">
      <c r="B54" s="19" t="s">
        <v>19</v>
      </c>
      <c r="C54" s="20">
        <v>1219223</v>
      </c>
      <c r="D54" s="20">
        <v>11501488</v>
      </c>
      <c r="E54" s="20">
        <v>11124813.700000001</v>
      </c>
      <c r="F54" s="28">
        <f t="shared" si="0"/>
        <v>0.96724995061508567</v>
      </c>
    </row>
    <row r="55" spans="2:6" x14ac:dyDescent="0.25">
      <c r="B55" s="19" t="s">
        <v>20</v>
      </c>
      <c r="C55" s="20">
        <v>1104196578</v>
      </c>
      <c r="D55" s="20">
        <v>143030281</v>
      </c>
      <c r="E55" s="20">
        <v>128255753.50000001</v>
      </c>
      <c r="F55" s="28">
        <f t="shared" si="0"/>
        <v>0.89670349944988237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1964280713</v>
      </c>
      <c r="E56" s="5">
        <f t="shared" si="4"/>
        <v>1873890378.54</v>
      </c>
      <c r="F56" s="30">
        <f t="shared" si="0"/>
        <v>0.95398298529238779</v>
      </c>
    </row>
    <row r="57" spans="2:6" x14ac:dyDescent="0.25">
      <c r="B57" s="1" t="s">
        <v>29</v>
      </c>
      <c r="C57" s="25"/>
      <c r="D57" s="25"/>
      <c r="E57" s="25"/>
    </row>
    <row r="58" spans="2:6" x14ac:dyDescent="0.25">
      <c r="B58" s="1" t="s">
        <v>32</v>
      </c>
      <c r="C58" s="25"/>
      <c r="D58" s="25"/>
      <c r="E58" s="25"/>
      <c r="F58" s="32"/>
    </row>
    <row r="59" spans="2:6" x14ac:dyDescent="0.25">
      <c r="C59" s="25"/>
      <c r="D59" s="25"/>
      <c r="E59" s="25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s="1" t="s">
        <v>27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581534478</v>
      </c>
      <c r="E6" s="3">
        <f>SUM(E7:E16)</f>
        <v>557160573.21999991</v>
      </c>
      <c r="F6" s="26">
        <f t="shared" ref="F6:F31" si="0">IF(E6=0,"0%",+E6/D6)</f>
        <v>0.95808691367049081</v>
      </c>
    </row>
    <row r="7" spans="2:6" x14ac:dyDescent="0.25">
      <c r="B7" s="11" t="s">
        <v>11</v>
      </c>
      <c r="C7" s="12">
        <v>0</v>
      </c>
      <c r="D7" s="12">
        <v>934558</v>
      </c>
      <c r="E7" s="12">
        <v>645106.92000000016</v>
      </c>
      <c r="F7" s="33">
        <f t="shared" si="0"/>
        <v>0.69028023942869265</v>
      </c>
    </row>
    <row r="8" spans="2:6" x14ac:dyDescent="0.25">
      <c r="B8" s="13" t="s">
        <v>12</v>
      </c>
      <c r="C8" s="14">
        <v>0</v>
      </c>
      <c r="D8" s="14">
        <v>268228</v>
      </c>
      <c r="E8" s="14">
        <v>252484.93</v>
      </c>
      <c r="F8" s="34">
        <f t="shared" si="0"/>
        <v>0.94130713422908863</v>
      </c>
    </row>
    <row r="9" spans="2:6" x14ac:dyDescent="0.25">
      <c r="B9" s="13" t="s">
        <v>13</v>
      </c>
      <c r="C9" s="14">
        <v>0</v>
      </c>
      <c r="D9" s="14">
        <v>485959</v>
      </c>
      <c r="E9" s="14">
        <v>421999.91999999987</v>
      </c>
      <c r="F9" s="34">
        <f t="shared" si="0"/>
        <v>0.86838585148129754</v>
      </c>
    </row>
    <row r="10" spans="2:6" x14ac:dyDescent="0.25">
      <c r="B10" s="13" t="s">
        <v>14</v>
      </c>
      <c r="C10" s="14">
        <v>0</v>
      </c>
      <c r="D10" s="14">
        <v>487154</v>
      </c>
      <c r="E10" s="14">
        <v>361097.11999999994</v>
      </c>
      <c r="F10" s="34">
        <f t="shared" si="0"/>
        <v>0.74123813003690808</v>
      </c>
    </row>
    <row r="11" spans="2:6" x14ac:dyDescent="0.25">
      <c r="B11" s="13" t="s">
        <v>15</v>
      </c>
      <c r="C11" s="14">
        <v>0</v>
      </c>
      <c r="D11" s="14">
        <v>4080929</v>
      </c>
      <c r="E11" s="14">
        <v>2865880.3600000008</v>
      </c>
      <c r="F11" s="34">
        <f t="shared" si="0"/>
        <v>0.70226175461518703</v>
      </c>
    </row>
    <row r="12" spans="2:6" x14ac:dyDescent="0.25">
      <c r="B12" s="13" t="s">
        <v>16</v>
      </c>
      <c r="C12" s="14">
        <v>0</v>
      </c>
      <c r="D12" s="14">
        <v>177751</v>
      </c>
      <c r="E12" s="14">
        <v>93514.61</v>
      </c>
      <c r="F12" s="34">
        <f t="shared" si="0"/>
        <v>0.5260989249005632</v>
      </c>
    </row>
    <row r="13" spans="2:6" x14ac:dyDescent="0.25">
      <c r="B13" s="13" t="s">
        <v>17</v>
      </c>
      <c r="C13" s="14">
        <v>203313</v>
      </c>
      <c r="D13" s="14">
        <v>315654</v>
      </c>
      <c r="E13" s="14">
        <v>87874.520000000019</v>
      </c>
      <c r="F13" s="34">
        <f t="shared" si="0"/>
        <v>0.27838874210369585</v>
      </c>
    </row>
    <row r="14" spans="2:6" x14ac:dyDescent="0.25">
      <c r="B14" s="13" t="s">
        <v>18</v>
      </c>
      <c r="C14" s="14">
        <v>0</v>
      </c>
      <c r="D14" s="14">
        <v>122582</v>
      </c>
      <c r="E14" s="14">
        <v>119041.48999999999</v>
      </c>
      <c r="F14" s="34">
        <f t="shared" si="0"/>
        <v>0.9711172113360852</v>
      </c>
    </row>
    <row r="15" spans="2:6" x14ac:dyDescent="0.25">
      <c r="B15" s="13" t="s">
        <v>19</v>
      </c>
      <c r="C15" s="14">
        <v>985456878</v>
      </c>
      <c r="D15" s="14">
        <v>552438148</v>
      </c>
      <c r="E15" s="14">
        <v>535406193.62999994</v>
      </c>
      <c r="F15" s="34">
        <f t="shared" si="0"/>
        <v>0.96916948181138274</v>
      </c>
    </row>
    <row r="16" spans="2:6" x14ac:dyDescent="0.25">
      <c r="B16" s="13" t="s">
        <v>20</v>
      </c>
      <c r="C16" s="14">
        <v>14098853</v>
      </c>
      <c r="D16" s="14">
        <v>22223515</v>
      </c>
      <c r="E16" s="14">
        <v>16907379.719999999</v>
      </c>
      <c r="F16" s="34">
        <f t="shared" si="0"/>
        <v>0.76078782856807303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49469057</v>
      </c>
      <c r="E17" s="3">
        <f>SUM(E18:E19)</f>
        <v>49119159.350000001</v>
      </c>
      <c r="F17" s="26">
        <f t="shared" si="0"/>
        <v>0.99292693915713814</v>
      </c>
    </row>
    <row r="18" spans="2:6" x14ac:dyDescent="0.25">
      <c r="B18" s="11" t="s">
        <v>19</v>
      </c>
      <c r="C18" s="12">
        <v>0</v>
      </c>
      <c r="D18" s="12">
        <v>29088</v>
      </c>
      <c r="E18" s="12">
        <v>26350.27</v>
      </c>
      <c r="F18" s="33">
        <f t="shared" si="0"/>
        <v>0.90588111936193616</v>
      </c>
    </row>
    <row r="19" spans="2:6" x14ac:dyDescent="0.25">
      <c r="B19" s="13" t="s">
        <v>20</v>
      </c>
      <c r="C19" s="14">
        <v>35310872</v>
      </c>
      <c r="D19" s="14">
        <v>49439969</v>
      </c>
      <c r="E19" s="14">
        <v>49092809.079999998</v>
      </c>
      <c r="F19" s="34">
        <f t="shared" si="0"/>
        <v>0.99297815255507138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759222799</v>
      </c>
      <c r="E20" s="3">
        <f t="shared" si="1"/>
        <v>735722201.27999997</v>
      </c>
      <c r="F20" s="26">
        <f t="shared" si="0"/>
        <v>0.96904650683441862</v>
      </c>
    </row>
    <row r="21" spans="2:6" x14ac:dyDescent="0.25">
      <c r="B21" s="11" t="s">
        <v>11</v>
      </c>
      <c r="C21" s="12">
        <v>270984221</v>
      </c>
      <c r="D21" s="12">
        <v>266378967</v>
      </c>
      <c r="E21" s="12">
        <v>265388486.75000009</v>
      </c>
      <c r="F21" s="33">
        <f t="shared" si="0"/>
        <v>0.99628168747272039</v>
      </c>
    </row>
    <row r="22" spans="2:6" x14ac:dyDescent="0.25">
      <c r="B22" s="13" t="s">
        <v>12</v>
      </c>
      <c r="C22" s="14">
        <v>54126133</v>
      </c>
      <c r="D22" s="14">
        <v>31110576</v>
      </c>
      <c r="E22" s="14">
        <v>31017813.200000003</v>
      </c>
      <c r="F22" s="34">
        <f t="shared" si="0"/>
        <v>0.99701828728596997</v>
      </c>
    </row>
    <row r="23" spans="2:6" x14ac:dyDescent="0.25">
      <c r="B23" s="13" t="s">
        <v>13</v>
      </c>
      <c r="C23" s="14">
        <v>81114770</v>
      </c>
      <c r="D23" s="14">
        <v>94378141</v>
      </c>
      <c r="E23" s="14">
        <v>94111504.929999918</v>
      </c>
      <c r="F23" s="34">
        <f t="shared" si="0"/>
        <v>0.99717481116734352</v>
      </c>
    </row>
    <row r="24" spans="2:6" x14ac:dyDescent="0.25">
      <c r="B24" s="13" t="s">
        <v>14</v>
      </c>
      <c r="C24" s="14">
        <v>29219967</v>
      </c>
      <c r="D24" s="14">
        <v>31132894</v>
      </c>
      <c r="E24" s="14">
        <v>30599459.59999999</v>
      </c>
      <c r="F24" s="34">
        <f t="shared" si="0"/>
        <v>0.98286589097691945</v>
      </c>
    </row>
    <row r="25" spans="2:6" x14ac:dyDescent="0.25">
      <c r="B25" s="13" t="s">
        <v>15</v>
      </c>
      <c r="C25" s="14">
        <v>9598182</v>
      </c>
      <c r="D25" s="14">
        <v>7215976</v>
      </c>
      <c r="E25" s="14">
        <v>6993055.2999999998</v>
      </c>
      <c r="F25" s="34">
        <f t="shared" si="0"/>
        <v>0.96910733904879942</v>
      </c>
    </row>
    <row r="26" spans="2:6" x14ac:dyDescent="0.25">
      <c r="B26" s="13" t="s">
        <v>16</v>
      </c>
      <c r="C26" s="14">
        <v>44082985</v>
      </c>
      <c r="D26" s="14">
        <v>47170530</v>
      </c>
      <c r="E26" s="14">
        <v>47106485.5</v>
      </c>
      <c r="F26" s="34">
        <f t="shared" si="0"/>
        <v>0.99864227728626331</v>
      </c>
    </row>
    <row r="27" spans="2:6" x14ac:dyDescent="0.25">
      <c r="B27" s="13" t="s">
        <v>17</v>
      </c>
      <c r="C27" s="14">
        <v>26221868</v>
      </c>
      <c r="D27" s="14">
        <v>48114561</v>
      </c>
      <c r="E27" s="14">
        <v>29093863.999999985</v>
      </c>
      <c r="F27" s="34">
        <f t="shared" si="0"/>
        <v>0.60467898688715016</v>
      </c>
    </row>
    <row r="28" spans="2:6" x14ac:dyDescent="0.25">
      <c r="B28" s="13" t="s">
        <v>18</v>
      </c>
      <c r="C28" s="14">
        <v>15835576</v>
      </c>
      <c r="D28" s="14">
        <v>3448332</v>
      </c>
      <c r="E28" s="14">
        <v>3429193.6099999994</v>
      </c>
      <c r="F28" s="34">
        <f t="shared" si="0"/>
        <v>0.99444995725469576</v>
      </c>
    </row>
    <row r="29" spans="2:6" x14ac:dyDescent="0.25">
      <c r="B29" s="13" t="s">
        <v>21</v>
      </c>
      <c r="C29" s="14">
        <v>11033753</v>
      </c>
      <c r="D29" s="14">
        <v>386955</v>
      </c>
      <c r="E29" s="14">
        <v>384803.87</v>
      </c>
      <c r="F29" s="34">
        <f t="shared" si="0"/>
        <v>0.99444087813828486</v>
      </c>
    </row>
    <row r="30" spans="2:6" x14ac:dyDescent="0.25">
      <c r="B30" s="13" t="s">
        <v>22</v>
      </c>
      <c r="C30" s="14">
        <v>26037333</v>
      </c>
      <c r="D30" s="14">
        <v>989364</v>
      </c>
      <c r="E30" s="14">
        <v>966084.46999999986</v>
      </c>
      <c r="F30" s="34">
        <f t="shared" si="0"/>
        <v>0.97647020712295962</v>
      </c>
    </row>
    <row r="31" spans="2:6" x14ac:dyDescent="0.25">
      <c r="B31" s="13" t="s">
        <v>19</v>
      </c>
      <c r="C31" s="14">
        <v>159816760</v>
      </c>
      <c r="D31" s="14">
        <v>119066247</v>
      </c>
      <c r="E31" s="14">
        <v>117280601.83000007</v>
      </c>
      <c r="F31" s="34">
        <f t="shared" si="0"/>
        <v>0.98500292723596194</v>
      </c>
    </row>
    <row r="32" spans="2:6" x14ac:dyDescent="0.25">
      <c r="B32" s="15" t="s">
        <v>20</v>
      </c>
      <c r="C32" s="16">
        <v>235528295</v>
      </c>
      <c r="D32" s="16">
        <v>109830256</v>
      </c>
      <c r="E32" s="16">
        <v>109350848.21999992</v>
      </c>
      <c r="F32" s="35">
        <f t="shared" ref="F32:F56" si="2">IF(E32=0,"0%",+E32/D32)</f>
        <v>0.99563501172208801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27313296</v>
      </c>
      <c r="E33" s="3">
        <f t="shared" si="3"/>
        <v>27313296</v>
      </c>
      <c r="F33" s="26">
        <f t="shared" si="2"/>
        <v>1</v>
      </c>
    </row>
    <row r="34" spans="2:6" x14ac:dyDescent="0.25">
      <c r="B34" s="11" t="s">
        <v>19</v>
      </c>
      <c r="C34" s="12">
        <v>0</v>
      </c>
      <c r="D34" s="12">
        <v>27313296</v>
      </c>
      <c r="E34" s="12">
        <v>27313296</v>
      </c>
      <c r="F34" s="33">
        <f t="shared" si="2"/>
        <v>1</v>
      </c>
    </row>
    <row r="35" spans="2:6" x14ac:dyDescent="0.25">
      <c r="B35" s="15" t="s">
        <v>20</v>
      </c>
      <c r="C35" s="16">
        <v>312913996</v>
      </c>
      <c r="D35" s="16">
        <v>0</v>
      </c>
      <c r="E35" s="16">
        <v>0</v>
      </c>
      <c r="F35" s="35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77703290</v>
      </c>
      <c r="E36" s="3">
        <f t="shared" si="4"/>
        <v>77328739.140000001</v>
      </c>
      <c r="F36" s="26">
        <f t="shared" si="2"/>
        <v>0.99517972971286028</v>
      </c>
    </row>
    <row r="37" spans="2:6" x14ac:dyDescent="0.25">
      <c r="B37" s="11" t="s">
        <v>11</v>
      </c>
      <c r="C37" s="12">
        <v>795100</v>
      </c>
      <c r="D37" s="12">
        <v>34485059</v>
      </c>
      <c r="E37" s="12">
        <v>34445582</v>
      </c>
      <c r="F37" s="33">
        <f t="shared" si="2"/>
        <v>0.99885524336785969</v>
      </c>
    </row>
    <row r="38" spans="2:6" x14ac:dyDescent="0.25">
      <c r="B38" s="13" t="s">
        <v>12</v>
      </c>
      <c r="C38" s="14">
        <v>0</v>
      </c>
      <c r="D38" s="14">
        <v>822578</v>
      </c>
      <c r="E38" s="14">
        <v>822578</v>
      </c>
      <c r="F38" s="34">
        <f t="shared" si="2"/>
        <v>1</v>
      </c>
    </row>
    <row r="39" spans="2:6" x14ac:dyDescent="0.25">
      <c r="B39" s="13" t="s">
        <v>13</v>
      </c>
      <c r="C39" s="14">
        <v>0</v>
      </c>
      <c r="D39" s="14">
        <v>1051367</v>
      </c>
      <c r="E39" s="14">
        <v>1024197</v>
      </c>
      <c r="F39" s="34">
        <f t="shared" si="2"/>
        <v>0.97415745405743193</v>
      </c>
    </row>
    <row r="40" spans="2:6" x14ac:dyDescent="0.25">
      <c r="B40" s="13" t="s">
        <v>14</v>
      </c>
      <c r="C40" s="14">
        <v>0</v>
      </c>
      <c r="D40" s="14">
        <v>2324916</v>
      </c>
      <c r="E40" s="14">
        <v>2294956</v>
      </c>
      <c r="F40" s="34">
        <f t="shared" si="2"/>
        <v>0.98711351291831617</v>
      </c>
    </row>
    <row r="41" spans="2:6" x14ac:dyDescent="0.25">
      <c r="B41" s="13" t="s">
        <v>16</v>
      </c>
      <c r="C41" s="14">
        <v>0</v>
      </c>
      <c r="D41" s="14">
        <v>7737691</v>
      </c>
      <c r="E41" s="14">
        <v>7737691</v>
      </c>
      <c r="F41" s="34">
        <f t="shared" si="2"/>
        <v>1</v>
      </c>
    </row>
    <row r="42" spans="2:6" x14ac:dyDescent="0.25">
      <c r="B42" s="13" t="s">
        <v>19</v>
      </c>
      <c r="C42" s="14">
        <v>4900</v>
      </c>
      <c r="D42" s="14">
        <v>12662085</v>
      </c>
      <c r="E42" s="14">
        <v>12385861.939999999</v>
      </c>
      <c r="F42" s="34">
        <f t="shared" si="2"/>
        <v>0.97818502560992127</v>
      </c>
    </row>
    <row r="43" spans="2:6" x14ac:dyDescent="0.25">
      <c r="B43" s="13" t="s">
        <v>20</v>
      </c>
      <c r="C43" s="14">
        <v>10425000</v>
      </c>
      <c r="D43" s="14">
        <v>18619594</v>
      </c>
      <c r="E43" s="14">
        <v>18617873.199999999</v>
      </c>
      <c r="F43" s="34">
        <f t="shared" si="2"/>
        <v>0.99990758122867762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339983362</v>
      </c>
      <c r="E44" s="3">
        <f t="shared" si="5"/>
        <v>316764947.83000004</v>
      </c>
      <c r="F44" s="26">
        <f t="shared" si="2"/>
        <v>0.93170720463079615</v>
      </c>
    </row>
    <row r="45" spans="2:6" x14ac:dyDescent="0.25">
      <c r="B45" s="11" t="s">
        <v>11</v>
      </c>
      <c r="C45" s="12">
        <v>25010000</v>
      </c>
      <c r="D45" s="12">
        <v>5623970</v>
      </c>
      <c r="E45" s="12">
        <v>5347412.18</v>
      </c>
      <c r="F45" s="33">
        <f t="shared" si="2"/>
        <v>0.95082516087390223</v>
      </c>
    </row>
    <row r="46" spans="2:6" x14ac:dyDescent="0.25">
      <c r="B46" s="13" t="s">
        <v>12</v>
      </c>
      <c r="C46" s="14">
        <v>67879799</v>
      </c>
      <c r="D46" s="14">
        <v>50548813</v>
      </c>
      <c r="E46" s="14">
        <v>49463962.259999998</v>
      </c>
      <c r="F46" s="34">
        <f t="shared" si="2"/>
        <v>0.9785385516372066</v>
      </c>
    </row>
    <row r="47" spans="2:6" x14ac:dyDescent="0.25">
      <c r="B47" s="13" t="s">
        <v>13</v>
      </c>
      <c r="C47" s="14">
        <v>25000000</v>
      </c>
      <c r="D47" s="14">
        <v>0</v>
      </c>
      <c r="E47" s="14">
        <v>0</v>
      </c>
      <c r="F47" s="34" t="str">
        <f t="shared" si="2"/>
        <v>0%</v>
      </c>
    </row>
    <row r="48" spans="2:6" x14ac:dyDescent="0.25">
      <c r="B48" s="13" t="s">
        <v>14</v>
      </c>
      <c r="C48" s="14">
        <v>25000000</v>
      </c>
      <c r="D48" s="14">
        <v>256118</v>
      </c>
      <c r="E48" s="14">
        <v>50557</v>
      </c>
      <c r="F48" s="34">
        <f t="shared" si="2"/>
        <v>0.19739729343505727</v>
      </c>
    </row>
    <row r="49" spans="2:6" x14ac:dyDescent="0.25">
      <c r="B49" s="13" t="s">
        <v>15</v>
      </c>
      <c r="C49" s="14">
        <v>25000000</v>
      </c>
      <c r="D49" s="14">
        <v>7296</v>
      </c>
      <c r="E49" s="14">
        <v>7295.5</v>
      </c>
      <c r="F49" s="34">
        <f t="shared" si="2"/>
        <v>0.99993146929824561</v>
      </c>
    </row>
    <row r="50" spans="2:6" x14ac:dyDescent="0.25">
      <c r="B50" s="13" t="s">
        <v>16</v>
      </c>
      <c r="C50" s="14">
        <v>25000000</v>
      </c>
      <c r="D50" s="14">
        <v>115000</v>
      </c>
      <c r="E50" s="14">
        <v>108660</v>
      </c>
      <c r="F50" s="34">
        <f t="shared" si="2"/>
        <v>0.94486956521739129</v>
      </c>
    </row>
    <row r="51" spans="2:6" x14ac:dyDescent="0.25">
      <c r="B51" s="13" t="s">
        <v>17</v>
      </c>
      <c r="C51" s="14">
        <v>53876189</v>
      </c>
      <c r="D51" s="14">
        <v>120681990</v>
      </c>
      <c r="E51" s="14">
        <v>112621291.37</v>
      </c>
      <c r="F51" s="34">
        <f t="shared" si="2"/>
        <v>0.93320711209684237</v>
      </c>
    </row>
    <row r="52" spans="2:6" x14ac:dyDescent="0.25">
      <c r="B52" s="13" t="s">
        <v>18</v>
      </c>
      <c r="C52" s="14">
        <v>0</v>
      </c>
      <c r="D52" s="14">
        <v>15519789</v>
      </c>
      <c r="E52" s="14">
        <v>15519788.82</v>
      </c>
      <c r="F52" s="34">
        <f t="shared" si="2"/>
        <v>0.99999998840190418</v>
      </c>
    </row>
    <row r="53" spans="2:6" x14ac:dyDescent="0.25">
      <c r="B53" s="13" t="s">
        <v>22</v>
      </c>
      <c r="C53" s="14">
        <v>0</v>
      </c>
      <c r="D53" s="14">
        <v>5000</v>
      </c>
      <c r="E53" s="14">
        <v>0</v>
      </c>
      <c r="F53" s="34" t="str">
        <f t="shared" si="2"/>
        <v>0%</v>
      </c>
    </row>
    <row r="54" spans="2:6" x14ac:dyDescent="0.25">
      <c r="B54" s="13" t="s">
        <v>19</v>
      </c>
      <c r="C54" s="14">
        <v>0</v>
      </c>
      <c r="D54" s="14">
        <v>8926769</v>
      </c>
      <c r="E54" s="14">
        <v>8803240</v>
      </c>
      <c r="F54" s="34">
        <f t="shared" si="2"/>
        <v>0.98616195848688371</v>
      </c>
    </row>
    <row r="55" spans="2:6" x14ac:dyDescent="0.25">
      <c r="B55" s="13" t="s">
        <v>20</v>
      </c>
      <c r="C55" s="14">
        <v>603499782</v>
      </c>
      <c r="D55" s="14">
        <v>138298617</v>
      </c>
      <c r="E55" s="14">
        <v>124842740.70000002</v>
      </c>
      <c r="F55" s="34">
        <f t="shared" si="2"/>
        <v>0.90270418756248316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1835226282</v>
      </c>
      <c r="E56" s="5">
        <f>+E44+E36+E33+E20+E17+E6</f>
        <v>1763408916.8199997</v>
      </c>
      <c r="F56" s="30">
        <f t="shared" si="2"/>
        <v>0.96086729691897454</v>
      </c>
    </row>
    <row r="57" spans="2:6" x14ac:dyDescent="0.25">
      <c r="B57" s="1" t="s">
        <v>29</v>
      </c>
      <c r="C57" s="9"/>
      <c r="D57" s="9"/>
      <c r="E57" s="9"/>
    </row>
    <row r="58" spans="2:6" x14ac:dyDescent="0.25">
      <c r="B58" s="1" t="s">
        <v>32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showGridLines="0" zoomScaleNormal="100" workbookViewId="0"/>
  </sheetViews>
  <sheetFormatPr baseColWidth="10" defaultRowHeight="15" x14ac:dyDescent="0.25"/>
  <cols>
    <col min="2" max="2" width="82.5703125" customWidth="1"/>
    <col min="5" max="5" width="14.7109375" customWidth="1"/>
  </cols>
  <sheetData>
    <row r="2" spans="2:6" ht="52.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26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99190</v>
      </c>
      <c r="F6" s="26">
        <f t="shared" ref="F6:F34" si="0">IF(E6=0,"0%",+E6/D6)</f>
        <v>0.49595</v>
      </c>
    </row>
    <row r="7" spans="2:6" x14ac:dyDescent="0.25">
      <c r="B7" s="36" t="s">
        <v>20</v>
      </c>
      <c r="C7" s="12">
        <v>200000</v>
      </c>
      <c r="D7" s="12">
        <v>200000</v>
      </c>
      <c r="E7" s="12">
        <v>99190</v>
      </c>
      <c r="F7" s="40">
        <f t="shared" si="0"/>
        <v>0.49595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503824.86</v>
      </c>
      <c r="F8" s="26">
        <f t="shared" si="0"/>
        <v>0.59273512941176465</v>
      </c>
    </row>
    <row r="9" spans="2:6" x14ac:dyDescent="0.25">
      <c r="B9" s="36" t="s">
        <v>19</v>
      </c>
      <c r="C9" s="12">
        <v>850000</v>
      </c>
      <c r="D9" s="12">
        <v>850000</v>
      </c>
      <c r="E9" s="12">
        <v>503824.86</v>
      </c>
      <c r="F9" s="40">
        <f t="shared" si="0"/>
        <v>0.59273512941176465</v>
      </c>
    </row>
    <row r="10" spans="2:6" x14ac:dyDescent="0.25">
      <c r="B10" s="2" t="s">
        <v>2</v>
      </c>
      <c r="C10" s="3">
        <f>+SUM(C11:C22)</f>
        <v>44051544</v>
      </c>
      <c r="D10" s="3">
        <f t="shared" ref="D10:E10" si="1">+SUM(D11:D22)</f>
        <v>76965348</v>
      </c>
      <c r="E10" s="3">
        <f t="shared" si="1"/>
        <v>69576569.810000017</v>
      </c>
      <c r="F10" s="26">
        <f t="shared" si="0"/>
        <v>0.90399863858213203</v>
      </c>
    </row>
    <row r="11" spans="2:6" x14ac:dyDescent="0.25">
      <c r="B11" s="11" t="s">
        <v>11</v>
      </c>
      <c r="C11" s="12">
        <v>19800</v>
      </c>
      <c r="D11" s="12">
        <v>501917</v>
      </c>
      <c r="E11" s="12">
        <v>440776.32</v>
      </c>
      <c r="F11" s="40">
        <f t="shared" si="0"/>
        <v>0.87818567611776455</v>
      </c>
    </row>
    <row r="12" spans="2:6" x14ac:dyDescent="0.25">
      <c r="B12" s="13" t="s">
        <v>12</v>
      </c>
      <c r="C12" s="14">
        <v>0</v>
      </c>
      <c r="D12" s="14">
        <v>176395</v>
      </c>
      <c r="E12" s="14">
        <v>107341.34</v>
      </c>
      <c r="F12" s="41">
        <f t="shared" si="0"/>
        <v>0.60852824626548374</v>
      </c>
    </row>
    <row r="13" spans="2:6" x14ac:dyDescent="0.25">
      <c r="B13" s="13" t="s">
        <v>13</v>
      </c>
      <c r="C13" s="14">
        <v>0</v>
      </c>
      <c r="D13" s="14">
        <v>473795</v>
      </c>
      <c r="E13" s="14">
        <v>313063.99999999994</v>
      </c>
      <c r="F13" s="41">
        <f t="shared" si="0"/>
        <v>0.66075834485378682</v>
      </c>
    </row>
    <row r="14" spans="2:6" x14ac:dyDescent="0.25">
      <c r="B14" s="13" t="s">
        <v>14</v>
      </c>
      <c r="C14" s="14">
        <v>0</v>
      </c>
      <c r="D14" s="14">
        <v>230515</v>
      </c>
      <c r="E14" s="14">
        <v>203249.65999999997</v>
      </c>
      <c r="F14" s="41">
        <f t="shared" si="0"/>
        <v>0.88171988807669777</v>
      </c>
    </row>
    <row r="15" spans="2:6" x14ac:dyDescent="0.25">
      <c r="B15" s="13" t="s">
        <v>15</v>
      </c>
      <c r="C15" s="14">
        <v>0</v>
      </c>
      <c r="D15" s="14">
        <v>505468</v>
      </c>
      <c r="E15" s="14">
        <v>428940.32</v>
      </c>
      <c r="F15" s="41">
        <f t="shared" si="0"/>
        <v>0.84860034660947881</v>
      </c>
    </row>
    <row r="16" spans="2:6" x14ac:dyDescent="0.25">
      <c r="B16" s="13" t="s">
        <v>16</v>
      </c>
      <c r="C16" s="14">
        <v>0</v>
      </c>
      <c r="D16" s="14">
        <v>69811</v>
      </c>
      <c r="E16" s="14">
        <v>43470.619999999995</v>
      </c>
      <c r="F16" s="41">
        <f t="shared" si="0"/>
        <v>0.622690120468121</v>
      </c>
    </row>
    <row r="17" spans="2:6" x14ac:dyDescent="0.25">
      <c r="B17" s="13" t="s">
        <v>17</v>
      </c>
      <c r="C17" s="14">
        <v>0</v>
      </c>
      <c r="D17" s="14">
        <v>156421</v>
      </c>
      <c r="E17" s="14">
        <v>79559</v>
      </c>
      <c r="F17" s="41">
        <f t="shared" si="0"/>
        <v>0.50862096521566802</v>
      </c>
    </row>
    <row r="18" spans="2:6" x14ac:dyDescent="0.25">
      <c r="B18" s="13" t="s">
        <v>18</v>
      </c>
      <c r="C18" s="14">
        <v>0</v>
      </c>
      <c r="D18" s="14">
        <v>54229</v>
      </c>
      <c r="E18" s="14">
        <v>37894.509999999995</v>
      </c>
      <c r="F18" s="41">
        <f t="shared" si="0"/>
        <v>0.69878681148462984</v>
      </c>
    </row>
    <row r="19" spans="2:6" x14ac:dyDescent="0.25">
      <c r="B19" s="13" t="s">
        <v>21</v>
      </c>
      <c r="C19" s="14">
        <v>0</v>
      </c>
      <c r="D19" s="14">
        <v>43750</v>
      </c>
      <c r="E19" s="14">
        <v>43750</v>
      </c>
      <c r="F19" s="41">
        <f t="shared" si="0"/>
        <v>1</v>
      </c>
    </row>
    <row r="20" spans="2:6" x14ac:dyDescent="0.25">
      <c r="B20" s="13" t="s">
        <v>22</v>
      </c>
      <c r="C20" s="14">
        <v>0</v>
      </c>
      <c r="D20" s="14">
        <v>13000</v>
      </c>
      <c r="E20" s="14">
        <v>1500.37</v>
      </c>
      <c r="F20" s="41">
        <f t="shared" si="0"/>
        <v>0.11541307692307691</v>
      </c>
    </row>
    <row r="21" spans="2:6" x14ac:dyDescent="0.25">
      <c r="B21" s="13" t="s">
        <v>19</v>
      </c>
      <c r="C21" s="14">
        <v>6315313</v>
      </c>
      <c r="D21" s="14">
        <v>19212921</v>
      </c>
      <c r="E21" s="14">
        <v>15729344.55000001</v>
      </c>
      <c r="F21" s="41">
        <f t="shared" si="0"/>
        <v>0.81868574538978278</v>
      </c>
    </row>
    <row r="22" spans="2:6" x14ac:dyDescent="0.25">
      <c r="B22" s="15" t="s">
        <v>20</v>
      </c>
      <c r="C22" s="16">
        <v>37716431</v>
      </c>
      <c r="D22" s="16">
        <v>55527126</v>
      </c>
      <c r="E22" s="16">
        <v>52147679.120000012</v>
      </c>
      <c r="F22" s="42">
        <f t="shared" si="0"/>
        <v>0.93913881154230838</v>
      </c>
    </row>
    <row r="23" spans="2:6" x14ac:dyDescent="0.25">
      <c r="B23" s="2"/>
      <c r="C23" s="3"/>
      <c r="D23" s="3"/>
      <c r="E23" s="3"/>
      <c r="F23" s="26" t="str">
        <f t="shared" si="0"/>
        <v>0%</v>
      </c>
    </row>
    <row r="24" spans="2:6" x14ac:dyDescent="0.25">
      <c r="B24" s="36" t="s">
        <v>19</v>
      </c>
      <c r="C24" s="12">
        <v>0</v>
      </c>
      <c r="D24" s="12">
        <v>3000000</v>
      </c>
      <c r="E24" s="12">
        <v>3000000</v>
      </c>
      <c r="F24" s="40">
        <f t="shared" si="0"/>
        <v>1</v>
      </c>
    </row>
    <row r="25" spans="2:6" x14ac:dyDescent="0.25">
      <c r="B25" s="2" t="s">
        <v>4</v>
      </c>
      <c r="C25" s="3">
        <f>+SUM(C26:C28)</f>
        <v>2292838</v>
      </c>
      <c r="D25" s="3">
        <f>+SUM(D26:D28)</f>
        <v>2007920</v>
      </c>
      <c r="E25" s="3">
        <f>+SUM(E26:E28)</f>
        <v>2005146.5299999998</v>
      </c>
      <c r="F25" s="26">
        <f t="shared" si="0"/>
        <v>0.99861873481015173</v>
      </c>
    </row>
    <row r="26" spans="2:6" x14ac:dyDescent="0.25">
      <c r="B26" s="11" t="s">
        <v>11</v>
      </c>
      <c r="C26" s="12">
        <v>0</v>
      </c>
      <c r="D26" s="12">
        <v>1689954</v>
      </c>
      <c r="E26" s="12">
        <v>1689898</v>
      </c>
      <c r="F26" s="40">
        <f t="shared" si="0"/>
        <v>0.99996686300337168</v>
      </c>
    </row>
    <row r="27" spans="2:6" x14ac:dyDescent="0.25">
      <c r="B27" s="47" t="s">
        <v>19</v>
      </c>
      <c r="C27" s="48">
        <v>2266573</v>
      </c>
      <c r="D27" s="48">
        <v>85191</v>
      </c>
      <c r="E27" s="48">
        <v>84311.64</v>
      </c>
      <c r="F27" s="41">
        <f t="shared" si="0"/>
        <v>0.98967778286438712</v>
      </c>
    </row>
    <row r="28" spans="2:6" x14ac:dyDescent="0.25">
      <c r="B28" s="13" t="s">
        <v>20</v>
      </c>
      <c r="C28" s="14">
        <v>26265</v>
      </c>
      <c r="D28" s="14">
        <v>232775</v>
      </c>
      <c r="E28" s="14">
        <v>230936.89</v>
      </c>
      <c r="F28" s="41">
        <f t="shared" si="0"/>
        <v>0.99210349049511337</v>
      </c>
    </row>
    <row r="29" spans="2:6" x14ac:dyDescent="0.25">
      <c r="B29" s="2" t="s">
        <v>5</v>
      </c>
      <c r="C29" s="3">
        <f>+SUM(C30:C33)</f>
        <v>1916019</v>
      </c>
      <c r="D29" s="3">
        <f>+SUM(D30:D33)</f>
        <v>5896958</v>
      </c>
      <c r="E29" s="3">
        <f>+SUM(E30:E33)</f>
        <v>5554686.5</v>
      </c>
      <c r="F29" s="26">
        <f t="shared" si="0"/>
        <v>0.94195795527117543</v>
      </c>
    </row>
    <row r="30" spans="2:6" x14ac:dyDescent="0.25">
      <c r="B30" s="11" t="s">
        <v>12</v>
      </c>
      <c r="C30" s="12">
        <v>0</v>
      </c>
      <c r="D30" s="12">
        <v>2173</v>
      </c>
      <c r="E30" s="12">
        <v>0</v>
      </c>
      <c r="F30" s="40" t="str">
        <f t="shared" si="0"/>
        <v>0%</v>
      </c>
    </row>
    <row r="31" spans="2:6" x14ac:dyDescent="0.25">
      <c r="B31" s="13" t="s">
        <v>14</v>
      </c>
      <c r="C31" s="14">
        <v>0</v>
      </c>
      <c r="D31" s="14">
        <v>500</v>
      </c>
      <c r="E31" s="14">
        <v>0</v>
      </c>
      <c r="F31" s="41" t="str">
        <f t="shared" si="0"/>
        <v>0%</v>
      </c>
    </row>
    <row r="32" spans="2:6" x14ac:dyDescent="0.25">
      <c r="B32" s="13" t="s">
        <v>19</v>
      </c>
      <c r="C32" s="14">
        <v>1219223</v>
      </c>
      <c r="D32" s="14">
        <v>2574719</v>
      </c>
      <c r="E32" s="14">
        <v>2321573.7000000007</v>
      </c>
      <c r="F32" s="41">
        <f t="shared" si="0"/>
        <v>0.90168041638718655</v>
      </c>
    </row>
    <row r="33" spans="2:6" x14ac:dyDescent="0.25">
      <c r="B33" s="13" t="s">
        <v>20</v>
      </c>
      <c r="C33" s="14">
        <v>696796</v>
      </c>
      <c r="D33" s="14">
        <v>3319566</v>
      </c>
      <c r="E33" s="14">
        <v>3233112.7999999993</v>
      </c>
      <c r="F33" s="41">
        <f t="shared" si="0"/>
        <v>0.97395647503318183</v>
      </c>
    </row>
    <row r="34" spans="2:6" x14ac:dyDescent="0.25">
      <c r="B34" s="4" t="s">
        <v>8</v>
      </c>
      <c r="C34" s="5">
        <f>+C29+C25+C10+C8+C6+C23</f>
        <v>49310401</v>
      </c>
      <c r="D34" s="5">
        <f t="shared" ref="D34:E34" si="2">+D29+D25+D10+D8+D6+D23</f>
        <v>85920226</v>
      </c>
      <c r="E34" s="5">
        <f t="shared" si="2"/>
        <v>77739417.700000018</v>
      </c>
      <c r="F34" s="30">
        <f t="shared" si="0"/>
        <v>0.90478600114482954</v>
      </c>
    </row>
    <row r="35" spans="2:6" x14ac:dyDescent="0.25">
      <c r="B35" s="1" t="s">
        <v>29</v>
      </c>
    </row>
    <row r="36" spans="2:6" x14ac:dyDescent="0.25">
      <c r="B36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2" max="2" width="73.42578125" customWidth="1"/>
    <col min="5" max="5" width="14.7109375" customWidth="1"/>
  </cols>
  <sheetData>
    <row r="2" spans="2:6" ht="70.5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25</v>
      </c>
    </row>
    <row r="5" spans="2:6" ht="45" customHeight="1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31005460</v>
      </c>
      <c r="E6" s="3">
        <f t="shared" si="0"/>
        <v>23536025.45999999</v>
      </c>
      <c r="F6" s="26">
        <f t="shared" ref="F6:F10" si="1">IF(E6=0,"0%",+E6/D6)</f>
        <v>0.75909292943887918</v>
      </c>
    </row>
    <row r="7" spans="2:6" x14ac:dyDescent="0.25">
      <c r="B7" s="11" t="s">
        <v>11</v>
      </c>
      <c r="C7" s="12">
        <v>7506078</v>
      </c>
      <c r="D7" s="12">
        <v>3353936</v>
      </c>
      <c r="E7" s="12">
        <v>3011129.29</v>
      </c>
      <c r="F7" s="43">
        <f t="shared" si="1"/>
        <v>0.89778972824764691</v>
      </c>
    </row>
    <row r="8" spans="2:6" x14ac:dyDescent="0.25">
      <c r="B8" s="37" t="s">
        <v>12</v>
      </c>
      <c r="C8" s="38">
        <v>21149990</v>
      </c>
      <c r="D8" s="38">
        <v>27556975</v>
      </c>
      <c r="E8" s="38">
        <v>20524896.169999991</v>
      </c>
      <c r="F8" s="44">
        <f t="shared" si="1"/>
        <v>0.74481673587177077</v>
      </c>
    </row>
    <row r="9" spans="2:6" x14ac:dyDescent="0.25">
      <c r="B9" s="15" t="s">
        <v>20</v>
      </c>
      <c r="C9" s="16">
        <v>0</v>
      </c>
      <c r="D9" s="16">
        <v>94549</v>
      </c>
      <c r="E9" s="16">
        <v>0</v>
      </c>
      <c r="F9" s="45" t="str">
        <f t="shared" si="1"/>
        <v>0%</v>
      </c>
    </row>
    <row r="10" spans="2:6" x14ac:dyDescent="0.25">
      <c r="B10" s="4" t="s">
        <v>8</v>
      </c>
      <c r="C10" s="5">
        <f>+C6</f>
        <v>28656068</v>
      </c>
      <c r="D10" s="5">
        <f t="shared" ref="D10:E10" si="2">+D6</f>
        <v>31005460</v>
      </c>
      <c r="E10" s="5">
        <f t="shared" si="2"/>
        <v>23536025.45999999</v>
      </c>
      <c r="F10" s="30">
        <f t="shared" si="1"/>
        <v>0.75909292943887918</v>
      </c>
    </row>
    <row r="11" spans="2:6" x14ac:dyDescent="0.25">
      <c r="B11" s="1" t="s">
        <v>29</v>
      </c>
    </row>
    <row r="12" spans="2:6" x14ac:dyDescent="0.25">
      <c r="B12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24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2</v>
      </c>
      <c r="C6" s="3">
        <f>SUM(C7:C10)</f>
        <v>0</v>
      </c>
      <c r="D6" s="3">
        <f>SUM(D7:D10)</f>
        <v>6161668</v>
      </c>
      <c r="E6" s="3">
        <f>SUM(E7:E10)</f>
        <v>5234160.9499999993</v>
      </c>
      <c r="F6" s="26">
        <f t="shared" ref="F6:F15" si="0">IF(E6=0,"0%",+E6/D6)</f>
        <v>0.84947143370918388</v>
      </c>
    </row>
    <row r="7" spans="2:6" x14ac:dyDescent="0.25">
      <c r="B7" s="23" t="s">
        <v>11</v>
      </c>
      <c r="C7" s="12">
        <v>0</v>
      </c>
      <c r="D7" s="12">
        <v>5072</v>
      </c>
      <c r="E7" s="12">
        <v>0</v>
      </c>
      <c r="F7" s="40" t="str">
        <f t="shared" si="0"/>
        <v>0%</v>
      </c>
    </row>
    <row r="8" spans="2:6" x14ac:dyDescent="0.25">
      <c r="B8" s="24" t="s">
        <v>13</v>
      </c>
      <c r="C8" s="14">
        <v>0</v>
      </c>
      <c r="D8" s="14">
        <v>5533665</v>
      </c>
      <c r="E8" s="14">
        <v>5085067.4499999993</v>
      </c>
      <c r="F8" s="41">
        <f t="shared" si="0"/>
        <v>0.91893301275013928</v>
      </c>
    </row>
    <row r="9" spans="2:6" x14ac:dyDescent="0.25">
      <c r="B9" s="24" t="s">
        <v>19</v>
      </c>
      <c r="C9" s="14">
        <v>0</v>
      </c>
      <c r="D9" s="14">
        <v>570863</v>
      </c>
      <c r="E9" s="14">
        <v>149093.5</v>
      </c>
      <c r="F9" s="41">
        <f t="shared" si="0"/>
        <v>0.26117212010587482</v>
      </c>
    </row>
    <row r="10" spans="2:6" x14ac:dyDescent="0.25">
      <c r="B10" s="24" t="s">
        <v>20</v>
      </c>
      <c r="C10" s="14">
        <v>0</v>
      </c>
      <c r="D10" s="14">
        <v>52068</v>
      </c>
      <c r="E10" s="14">
        <v>0</v>
      </c>
      <c r="F10" s="41" t="str">
        <f t="shared" si="0"/>
        <v>0%</v>
      </c>
    </row>
    <row r="11" spans="2:6" x14ac:dyDescent="0.25">
      <c r="B11" s="2" t="s">
        <v>5</v>
      </c>
      <c r="C11" s="3">
        <f>SUM(C12:C14)</f>
        <v>0</v>
      </c>
      <c r="D11" s="3">
        <f>SUM(D12:D14)</f>
        <v>2731509</v>
      </c>
      <c r="E11" s="3">
        <f>SUM(E12:E14)</f>
        <v>971857.61</v>
      </c>
      <c r="F11" s="26">
        <f t="shared" si="0"/>
        <v>0.35579513375207622</v>
      </c>
    </row>
    <row r="12" spans="2:6" x14ac:dyDescent="0.25">
      <c r="B12" s="23" t="s">
        <v>13</v>
      </c>
      <c r="C12" s="12">
        <v>0</v>
      </c>
      <c r="D12" s="12">
        <v>837903</v>
      </c>
      <c r="E12" s="12">
        <v>715931.95</v>
      </c>
      <c r="F12" s="40">
        <f t="shared" si="0"/>
        <v>0.8544329713582598</v>
      </c>
    </row>
    <row r="13" spans="2:6" x14ac:dyDescent="0.25">
      <c r="B13" s="24" t="s">
        <v>17</v>
      </c>
      <c r="C13" s="14">
        <v>0</v>
      </c>
      <c r="D13" s="14">
        <v>811625</v>
      </c>
      <c r="E13" s="14">
        <v>76025.66</v>
      </c>
      <c r="F13" s="41">
        <f t="shared" si="0"/>
        <v>9.3670919451717238E-2</v>
      </c>
    </row>
    <row r="14" spans="2:6" x14ac:dyDescent="0.25">
      <c r="B14" s="24" t="s">
        <v>20</v>
      </c>
      <c r="C14" s="14">
        <v>0</v>
      </c>
      <c r="D14" s="14">
        <v>1081981</v>
      </c>
      <c r="E14" s="14">
        <v>179900</v>
      </c>
      <c r="F14" s="41">
        <f t="shared" si="0"/>
        <v>0.16626909344988497</v>
      </c>
    </row>
    <row r="15" spans="2:6" x14ac:dyDescent="0.25">
      <c r="B15" s="4" t="s">
        <v>8</v>
      </c>
      <c r="C15" s="5">
        <f>+C11+C6</f>
        <v>0</v>
      </c>
      <c r="D15" s="5">
        <f t="shared" ref="D15:E15" si="1">+D11+D6</f>
        <v>8893177</v>
      </c>
      <c r="E15" s="5">
        <f t="shared" si="1"/>
        <v>6206018.5599999996</v>
      </c>
      <c r="F15" s="46">
        <f t="shared" si="0"/>
        <v>0.69784044104823273</v>
      </c>
    </row>
    <row r="16" spans="2:6" x14ac:dyDescent="0.25">
      <c r="B16" s="1" t="s">
        <v>29</v>
      </c>
    </row>
    <row r="17" spans="2:2" x14ac:dyDescent="0.25">
      <c r="B17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31</v>
      </c>
      <c r="C2" s="49"/>
      <c r="D2" s="49"/>
      <c r="E2" s="49"/>
      <c r="F2" s="49"/>
    </row>
    <row r="4" spans="2:6" x14ac:dyDescent="0.25">
      <c r="B4" t="s">
        <v>23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30</v>
      </c>
      <c r="F5" s="10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235568</v>
      </c>
      <c r="E6" s="3">
        <f>SUM(E7:E7)</f>
        <v>0</v>
      </c>
      <c r="F6" s="26" t="str">
        <f t="shared" ref="F6:F8" si="0">IF(E6=0,"0%",+E6/D6)</f>
        <v>0%</v>
      </c>
    </row>
    <row r="7" spans="2:6" x14ac:dyDescent="0.25">
      <c r="B7" s="39" t="s">
        <v>20</v>
      </c>
      <c r="C7" s="12">
        <v>500000000</v>
      </c>
      <c r="D7" s="12">
        <v>235568</v>
      </c>
      <c r="E7" s="12">
        <v>0</v>
      </c>
      <c r="F7" s="40" t="str">
        <f t="shared" si="0"/>
        <v>0%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235568</v>
      </c>
      <c r="E8" s="5">
        <f t="shared" si="1"/>
        <v>0</v>
      </c>
      <c r="F8" s="46" t="str">
        <f t="shared" si="0"/>
        <v>0%</v>
      </c>
    </row>
    <row r="9" spans="2:6" x14ac:dyDescent="0.25">
      <c r="B9" s="1" t="s">
        <v>29</v>
      </c>
    </row>
    <row r="10" spans="2:6" x14ac:dyDescent="0.25">
      <c r="B10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2016-01-11T20:46:09Z</dcterms:modified>
</cp:coreProperties>
</file>