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DYT!$B$2:$F$11</definedName>
    <definedName name="_xlnm.Print_Area" localSheetId="2">RDR!$B$2:$F$31</definedName>
    <definedName name="_xlnm.Print_Area" localSheetId="1">RO!$B$2:$F$55</definedName>
    <definedName name="_xlnm.Print_Area" localSheetId="3">ROOC!$B$2:$F$11</definedName>
    <definedName name="_xlnm.Print_Area" localSheetId="0">'TODA FUENTE'!$B$2:$F$56</definedName>
  </definedNames>
  <calcPr calcId="145621"/>
</workbook>
</file>

<file path=xl/calcChain.xml><?xml version="1.0" encoding="utf-8"?>
<calcChain xmlns="http://schemas.openxmlformats.org/spreadsheetml/2006/main">
  <c r="E8" i="4" l="1"/>
  <c r="D8" i="4"/>
  <c r="E6" i="4"/>
  <c r="D6" i="4"/>
  <c r="C6" i="4"/>
  <c r="F7" i="4"/>
  <c r="F23" i="3"/>
  <c r="E22" i="3"/>
  <c r="D22" i="3"/>
  <c r="C22" i="3"/>
  <c r="F15" i="3"/>
  <c r="F14" i="3"/>
  <c r="F13" i="3"/>
  <c r="F12" i="3"/>
  <c r="F47" i="2"/>
  <c r="F38" i="2"/>
  <c r="C42" i="2"/>
  <c r="D42" i="2"/>
  <c r="E42" i="2"/>
  <c r="F48" i="1"/>
  <c r="F39" i="1"/>
  <c r="E32" i="1"/>
  <c r="D32" i="1"/>
  <c r="C32" i="1"/>
  <c r="F34" i="1"/>
  <c r="F22" i="3" l="1"/>
  <c r="F29" i="2"/>
  <c r="F27" i="1"/>
  <c r="E8" i="5" l="1"/>
  <c r="E10" i="5" s="1"/>
  <c r="D8" i="5"/>
  <c r="C8" i="5"/>
  <c r="C10" i="5" s="1"/>
  <c r="E6" i="5"/>
  <c r="D6" i="5"/>
  <c r="C6" i="5"/>
  <c r="F50" i="2"/>
  <c r="F49" i="2"/>
  <c r="F48" i="2"/>
  <c r="F46" i="2"/>
  <c r="F45" i="2"/>
  <c r="F44" i="2"/>
  <c r="F39" i="2"/>
  <c r="F37" i="2"/>
  <c r="F36" i="2"/>
  <c r="E43" i="1"/>
  <c r="D43" i="1"/>
  <c r="E35" i="1"/>
  <c r="D35" i="1"/>
  <c r="C35" i="1"/>
  <c r="E16" i="1"/>
  <c r="D16" i="1"/>
  <c r="C16" i="1"/>
  <c r="F52" i="1"/>
  <c r="F50" i="1"/>
  <c r="F49" i="1"/>
  <c r="F47" i="1"/>
  <c r="F46" i="1"/>
  <c r="F45" i="1"/>
  <c r="F42" i="1"/>
  <c r="F41" i="1"/>
  <c r="F40" i="1"/>
  <c r="F38" i="1"/>
  <c r="C43" i="1"/>
  <c r="F17" i="1"/>
  <c r="F18" i="1"/>
  <c r="C19" i="1"/>
  <c r="D19" i="1"/>
  <c r="E19" i="1"/>
  <c r="F20" i="1"/>
  <c r="D10" i="5" l="1"/>
  <c r="F19" i="1"/>
  <c r="C8" i="4"/>
  <c r="E27" i="3"/>
  <c r="D27" i="3"/>
  <c r="C27" i="3"/>
  <c r="E24" i="3"/>
  <c r="D24" i="3"/>
  <c r="C24" i="3"/>
  <c r="E10" i="3"/>
  <c r="D10" i="3"/>
  <c r="C10" i="3"/>
  <c r="E8" i="3"/>
  <c r="D8" i="3"/>
  <c r="C8" i="3"/>
  <c r="E6" i="3"/>
  <c r="D6" i="3"/>
  <c r="C6" i="3"/>
  <c r="E34" i="2"/>
  <c r="D34" i="2"/>
  <c r="C34" i="2"/>
  <c r="E32" i="2"/>
  <c r="D32" i="2"/>
  <c r="C32" i="2"/>
  <c r="E19" i="2"/>
  <c r="D19" i="2"/>
  <c r="C19" i="2"/>
  <c r="E16" i="2"/>
  <c r="D16" i="2"/>
  <c r="C16" i="2"/>
  <c r="E6" i="2"/>
  <c r="D6" i="2"/>
  <c r="C6" i="2"/>
  <c r="F43" i="1"/>
  <c r="E6" i="1"/>
  <c r="D6" i="1"/>
  <c r="C6" i="1"/>
  <c r="F7" i="1"/>
  <c r="F8" i="1"/>
  <c r="F9" i="1"/>
  <c r="F10" i="1"/>
  <c r="F11" i="1"/>
  <c r="F12" i="1"/>
  <c r="F13" i="1"/>
  <c r="F14" i="1"/>
  <c r="F15" i="1"/>
  <c r="F21" i="1"/>
  <c r="F22" i="1"/>
  <c r="F23" i="1"/>
  <c r="F24" i="1"/>
  <c r="F25" i="1"/>
  <c r="F26" i="1"/>
  <c r="F28" i="1"/>
  <c r="F29" i="1"/>
  <c r="F30" i="1"/>
  <c r="F31" i="1"/>
  <c r="F33" i="1"/>
  <c r="F36" i="1"/>
  <c r="F37" i="1"/>
  <c r="F44" i="1"/>
  <c r="D10" i="4" l="1"/>
  <c r="E10" i="4"/>
  <c r="F10" i="4" s="1"/>
  <c r="C10" i="4"/>
  <c r="E30" i="3"/>
  <c r="C30" i="3"/>
  <c r="D30" i="3"/>
  <c r="F32" i="1"/>
  <c r="F35" i="1"/>
  <c r="F16" i="1"/>
  <c r="E55" i="1"/>
  <c r="F6" i="1"/>
  <c r="D54" i="2"/>
  <c r="E54" i="2"/>
  <c r="C54" i="2"/>
  <c r="D55" i="1"/>
  <c r="C55" i="1"/>
  <c r="F10" i="5"/>
  <c r="F9" i="5"/>
  <c r="F8" i="5"/>
  <c r="F7" i="5"/>
  <c r="F6" i="5"/>
  <c r="F9" i="4"/>
  <c r="F8" i="4"/>
  <c r="F29" i="3"/>
  <c r="F28" i="3"/>
  <c r="F27" i="3"/>
  <c r="F26" i="3"/>
  <c r="F25" i="3"/>
  <c r="F24" i="3"/>
  <c r="F21" i="3"/>
  <c r="F20" i="3"/>
  <c r="F19" i="3"/>
  <c r="F18" i="3"/>
  <c r="F17" i="3"/>
  <c r="F16" i="3"/>
  <c r="F11" i="3"/>
  <c r="F10" i="3"/>
  <c r="F9" i="3"/>
  <c r="F8" i="3"/>
  <c r="F7" i="3"/>
  <c r="F6" i="3"/>
  <c r="F53" i="2"/>
  <c r="F52" i="2"/>
  <c r="F51" i="2"/>
  <c r="F43" i="2"/>
  <c r="F42" i="2"/>
  <c r="F41" i="2"/>
  <c r="F40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4" i="1"/>
  <c r="F53" i="1"/>
  <c r="F51" i="1"/>
  <c r="F6" i="4" l="1"/>
  <c r="F30" i="3"/>
  <c r="F54" i="2"/>
  <c r="F55" i="1"/>
</calcChain>
</file>

<file path=xl/sharedStrings.xml><?xml version="1.0" encoding="utf-8"?>
<sst xmlns="http://schemas.openxmlformats.org/spreadsheetml/2006/main" count="168" uniqueCount="31">
  <si>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</si>
  <si>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</si>
  <si>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</si>
  <si>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</si>
  <si>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</si>
  <si>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</si>
  <si>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</si>
  <si>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</si>
  <si>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</si>
  <si>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</si>
  <si>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</si>
  <si>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Febrero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</si>
  <si>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</si>
  <si>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</si>
  <si>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</si>
  <si>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</si>
  <si>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</si>
  <si>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</si>
  <si>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</si>
  <si>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</si>
  <si>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</si>
  <si>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</si>
  <si>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</si>
  <si>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</si>
  <si>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EJECUCION DE LOS PROGRAMAS PRESUPUESTALES AL MES DE FEBRERO DEL AÑO FISCAL 2016 DEL PLIEGO 011 MINSA - TODA FUENTE</t>
  </si>
  <si>
    <t>DEVENGADO
AL 28.02.16</t>
  </si>
  <si>
    <t>4  DONACIONES Y TRANSFERENCIAS</t>
  </si>
  <si>
    <t>EJECUCION DE LOS PROGRAMAS PRESUPUESTALES AL MES DE FEBRERO DEL AÑO FISCAL 2016 DEL PLIEGO 011 MINSA - RECURSOS POR OPERACIONES OFICIALES DE CREDITO</t>
  </si>
  <si>
    <t>EJECUCION DE LOS PROGRAMAS PRESUPUESTALES AL MES DE FEBRERO DEL AÑO FISCAL 2016 DEL PLIEGO 011 MINSA - DONACIONES Y TRANSFERENCIAS</t>
  </si>
  <si>
    <t>EJECUCION DE LOS PROGRAMAS PRESUPUESTALES AL MES DE FEBRERO DEL AÑO FISCAL 2016 DEL PLIEGO 011 MINSA - RECURSOS DIRECTAMENTE RECAUDADOS</t>
  </si>
  <si>
    <t>EJECUCION DE LOS PROGRAMAS PRESUPUESTALES AL MES DE FEBRERO DEL AÑO FISCAL 2016 DEL PLIEGO 011 MINSA - RECURSOS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</si>
</sst>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4" fillId="0" borderId="0" xfId="3" applyAlignment="1">
      <alignment vertical="center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/>
    </xf>
    <xf numFmtId="3" fontId="6" fillId="3" borderId="3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 wrapText="1"/>
    </xf>
    <xf numFmtId="3" fontId="6" fillId="3" borderId="3" xfId="2" applyNumberFormat="1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41" fontId="3" fillId="2" borderId="1" xfId="2" applyNumberFormat="1" applyFont="1" applyFill="1" applyBorder="1" applyAlignment="1">
      <alignment vertical="center"/>
    </xf>
    <xf numFmtId="41" fontId="4" fillId="0" borderId="4" xfId="3" applyNumberFormat="1" applyBorder="1" applyAlignment="1">
      <alignment vertical="center"/>
    </xf>
    <xf numFmtId="41" fontId="4" fillId="0" borderId="7" xfId="3" applyNumberFormat="1" applyBorder="1" applyAlignment="1">
      <alignment vertical="center"/>
    </xf>
    <xf numFmtId="41" fontId="4" fillId="0" borderId="5" xfId="3" applyNumberFormat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32" t="s">
        <v>24</v>
      </c>
      <c r="C2" s="32"/>
      <c r="D2" s="32"/>
      <c r="E2" s="32"/>
      <c r="F2" s="32"/>
    </row>
    <row r="5" spans="2:6" ht="38.25" x14ac:dyDescent="0.25">
      <c r="B5" s="33" t="s">
        <v>9</v>
      </c>
      <c r="C5" s="34" t="s">
        <v>6</v>
      </c>
      <c r="D5" s="34" t="s">
        <v>7</v>
      </c>
      <c r="E5" s="35" t="s">
        <v>25</v>
      </c>
      <c r="F5" s="36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1087392730</v>
      </c>
      <c r="E6" s="3">
        <f>SUM(E7:E15)</f>
        <v>101843449.39</v>
      </c>
      <c r="F6" s="4">
        <f>E6/D6</f>
        <v>9.3658387241562668E-2</v>
      </c>
    </row>
    <row r="7" spans="2:6" x14ac:dyDescent="0.25">
      <c r="B7" s="14" t="s">
        <v>12</v>
      </c>
      <c r="C7" s="15">
        <v>842891</v>
      </c>
      <c r="D7" s="15">
        <v>1126706</v>
      </c>
      <c r="E7" s="15">
        <v>49516.12</v>
      </c>
      <c r="F7" s="16">
        <f t="shared" ref="F7:F55" si="0">E7/D7</f>
        <v>4.3947684666629981E-2</v>
      </c>
    </row>
    <row r="8" spans="2:6" x14ac:dyDescent="0.25">
      <c r="B8" s="17" t="s">
        <v>13</v>
      </c>
      <c r="C8" s="18">
        <v>198156</v>
      </c>
      <c r="D8" s="18">
        <v>321916</v>
      </c>
      <c r="E8" s="18">
        <v>14575.64</v>
      </c>
      <c r="F8" s="19">
        <f t="shared" si="0"/>
        <v>4.5277774326221744E-2</v>
      </c>
    </row>
    <row r="9" spans="2:6" x14ac:dyDescent="0.25">
      <c r="B9" s="17" t="s">
        <v>14</v>
      </c>
      <c r="C9" s="18">
        <v>463129</v>
      </c>
      <c r="D9" s="18">
        <v>752647</v>
      </c>
      <c r="E9" s="18">
        <v>57926</v>
      </c>
      <c r="F9" s="19">
        <f t="shared" si="0"/>
        <v>7.696303844963176E-2</v>
      </c>
    </row>
    <row r="10" spans="2:6" x14ac:dyDescent="0.25">
      <c r="B10" s="17" t="s">
        <v>15</v>
      </c>
      <c r="C10" s="18">
        <v>437071</v>
      </c>
      <c r="D10" s="18">
        <v>498951</v>
      </c>
      <c r="E10" s="18">
        <v>119072.81999999999</v>
      </c>
      <c r="F10" s="19">
        <f t="shared" si="0"/>
        <v>0.2386463199793166</v>
      </c>
    </row>
    <row r="11" spans="2:6" x14ac:dyDescent="0.25">
      <c r="B11" s="17" t="s">
        <v>16</v>
      </c>
      <c r="C11" s="18">
        <v>4074129</v>
      </c>
      <c r="D11" s="18">
        <v>4221889</v>
      </c>
      <c r="E11" s="18">
        <v>543048.18999999994</v>
      </c>
      <c r="F11" s="19">
        <f t="shared" si="0"/>
        <v>0.12862682794360533</v>
      </c>
    </row>
    <row r="12" spans="2:6" x14ac:dyDescent="0.25">
      <c r="B12" s="17" t="s">
        <v>17</v>
      </c>
      <c r="C12" s="18">
        <v>176089</v>
      </c>
      <c r="D12" s="18">
        <v>249969</v>
      </c>
      <c r="E12" s="18">
        <v>4010</v>
      </c>
      <c r="F12" s="19">
        <f t="shared" si="0"/>
        <v>1.6041989206661625E-2</v>
      </c>
    </row>
    <row r="13" spans="2:6" x14ac:dyDescent="0.25">
      <c r="B13" s="17" t="s">
        <v>18</v>
      </c>
      <c r="C13" s="18">
        <v>158679</v>
      </c>
      <c r="D13" s="18">
        <v>158679</v>
      </c>
      <c r="E13" s="18">
        <v>19600.18</v>
      </c>
      <c r="F13" s="19">
        <f t="shared" si="0"/>
        <v>0.12352094480050921</v>
      </c>
    </row>
    <row r="14" spans="2:6" x14ac:dyDescent="0.25">
      <c r="B14" s="17" t="s">
        <v>20</v>
      </c>
      <c r="C14" s="18">
        <v>1059115588</v>
      </c>
      <c r="D14" s="18">
        <v>1056412150</v>
      </c>
      <c r="E14" s="18">
        <v>97892188.379999995</v>
      </c>
      <c r="F14" s="19">
        <f t="shared" si="0"/>
        <v>9.2664769503076991E-2</v>
      </c>
    </row>
    <row r="15" spans="2:6" x14ac:dyDescent="0.25">
      <c r="B15" s="17" t="s">
        <v>21</v>
      </c>
      <c r="C15" s="18">
        <v>20085268</v>
      </c>
      <c r="D15" s="18">
        <v>23649823</v>
      </c>
      <c r="E15" s="18">
        <v>3143512.06</v>
      </c>
      <c r="F15" s="19">
        <f t="shared" si="0"/>
        <v>0.13291905229058162</v>
      </c>
    </row>
    <row r="16" spans="2:6" x14ac:dyDescent="0.25">
      <c r="B16" s="2" t="s">
        <v>1</v>
      </c>
      <c r="C16" s="3">
        <f>SUM(C17:C18)</f>
        <v>43521000</v>
      </c>
      <c r="D16" s="3">
        <f>SUM(D17:D18)</f>
        <v>44484072</v>
      </c>
      <c r="E16" s="3">
        <f>SUM(E17:E18)</f>
        <v>7691441.8300000001</v>
      </c>
      <c r="F16" s="4">
        <f t="shared" si="0"/>
        <v>0.17290327715502304</v>
      </c>
    </row>
    <row r="17" spans="2:6" x14ac:dyDescent="0.25">
      <c r="B17" s="14" t="s">
        <v>20</v>
      </c>
      <c r="C17" s="15">
        <v>896000</v>
      </c>
      <c r="D17" s="15">
        <v>896000</v>
      </c>
      <c r="E17" s="15">
        <v>2195.7600000000002</v>
      </c>
      <c r="F17" s="16">
        <f t="shared" si="0"/>
        <v>2.4506250000000001E-3</v>
      </c>
    </row>
    <row r="18" spans="2:6" x14ac:dyDescent="0.25">
      <c r="B18" s="17" t="s">
        <v>21</v>
      </c>
      <c r="C18" s="18">
        <v>42625000</v>
      </c>
      <c r="D18" s="18">
        <v>43588072</v>
      </c>
      <c r="E18" s="18">
        <v>7689246.0700000003</v>
      </c>
      <c r="F18" s="19">
        <f t="shared" si="0"/>
        <v>0.17640711591923589</v>
      </c>
    </row>
    <row r="19" spans="2:6" x14ac:dyDescent="0.25">
      <c r="B19" s="2" t="s">
        <v>2</v>
      </c>
      <c r="C19" s="3">
        <f>SUM(C20:C31)</f>
        <v>913553676</v>
      </c>
      <c r="D19" s="3">
        <f t="shared" ref="D19:E19" si="1">SUM(D20:D31)</f>
        <v>867924286</v>
      </c>
      <c r="E19" s="3">
        <f t="shared" si="1"/>
        <v>69865987.12000002</v>
      </c>
      <c r="F19" s="4">
        <f t="shared" si="0"/>
        <v>8.049779024157877E-2</v>
      </c>
    </row>
    <row r="20" spans="2:6" x14ac:dyDescent="0.25">
      <c r="B20" s="14" t="s">
        <v>12</v>
      </c>
      <c r="C20" s="15">
        <v>250119812</v>
      </c>
      <c r="D20" s="15">
        <v>226663681</v>
      </c>
      <c r="E20" s="15">
        <v>24109105.469999999</v>
      </c>
      <c r="F20" s="16">
        <f t="shared" si="0"/>
        <v>0.10636510165031687</v>
      </c>
    </row>
    <row r="21" spans="2:6" x14ac:dyDescent="0.25">
      <c r="B21" s="17" t="s">
        <v>13</v>
      </c>
      <c r="C21" s="18">
        <v>36425242</v>
      </c>
      <c r="D21" s="18">
        <v>35952495</v>
      </c>
      <c r="E21" s="18">
        <v>182667.7</v>
      </c>
      <c r="F21" s="19">
        <f t="shared" si="0"/>
        <v>5.0808073264456332E-3</v>
      </c>
    </row>
    <row r="22" spans="2:6" x14ac:dyDescent="0.25">
      <c r="B22" s="17" t="s">
        <v>14</v>
      </c>
      <c r="C22" s="18">
        <v>85248099</v>
      </c>
      <c r="D22" s="18">
        <v>84369875</v>
      </c>
      <c r="E22" s="18">
        <v>4205984.8599999994</v>
      </c>
      <c r="F22" s="19">
        <f t="shared" si="0"/>
        <v>4.9851737483313792E-2</v>
      </c>
    </row>
    <row r="23" spans="2:6" x14ac:dyDescent="0.25">
      <c r="B23" s="17" t="s">
        <v>15</v>
      </c>
      <c r="C23" s="18">
        <v>46286559</v>
      </c>
      <c r="D23" s="18">
        <v>58074080</v>
      </c>
      <c r="E23" s="18">
        <v>10271930.960000001</v>
      </c>
      <c r="F23" s="19">
        <f t="shared" si="0"/>
        <v>0.17687634414527101</v>
      </c>
    </row>
    <row r="24" spans="2:6" x14ac:dyDescent="0.25">
      <c r="B24" s="17" t="s">
        <v>16</v>
      </c>
      <c r="C24" s="18">
        <v>22143856</v>
      </c>
      <c r="D24" s="18">
        <v>21992046</v>
      </c>
      <c r="E24" s="18">
        <v>594050.59</v>
      </c>
      <c r="F24" s="19">
        <f t="shared" si="0"/>
        <v>2.7012065635002764E-2</v>
      </c>
    </row>
    <row r="25" spans="2:6" x14ac:dyDescent="0.25">
      <c r="B25" s="17" t="s">
        <v>17</v>
      </c>
      <c r="C25" s="18">
        <v>51953700</v>
      </c>
      <c r="D25" s="18">
        <v>51889320</v>
      </c>
      <c r="E25" s="18">
        <v>73645.680000000008</v>
      </c>
      <c r="F25" s="19">
        <f t="shared" si="0"/>
        <v>1.4192839682616771E-3</v>
      </c>
    </row>
    <row r="26" spans="2:6" x14ac:dyDescent="0.25">
      <c r="B26" s="17" t="s">
        <v>18</v>
      </c>
      <c r="C26" s="18">
        <v>14265020</v>
      </c>
      <c r="D26" s="18">
        <v>12284820</v>
      </c>
      <c r="E26" s="18">
        <v>802603.84000000008</v>
      </c>
      <c r="F26" s="19">
        <f t="shared" si="0"/>
        <v>6.5332975167727333E-2</v>
      </c>
    </row>
    <row r="27" spans="2:6" x14ac:dyDescent="0.25">
      <c r="B27" s="17" t="s">
        <v>19</v>
      </c>
      <c r="C27" s="18">
        <v>16335576</v>
      </c>
      <c r="D27" s="18">
        <v>16323056</v>
      </c>
      <c r="E27" s="18">
        <v>374066.1</v>
      </c>
      <c r="F27" s="19">
        <f t="shared" ref="F27" si="2">E27/D27</f>
        <v>2.2916425698717199E-2</v>
      </c>
    </row>
    <row r="28" spans="2:6" x14ac:dyDescent="0.25">
      <c r="B28" s="17" t="s">
        <v>22</v>
      </c>
      <c r="C28" s="18">
        <v>3035253</v>
      </c>
      <c r="D28" s="18">
        <v>3037753</v>
      </c>
      <c r="E28" s="18">
        <v>24974.36</v>
      </c>
      <c r="F28" s="19">
        <f t="shared" si="0"/>
        <v>8.2213267503974154E-3</v>
      </c>
    </row>
    <row r="29" spans="2:6" x14ac:dyDescent="0.25">
      <c r="B29" s="17" t="s">
        <v>23</v>
      </c>
      <c r="C29" s="18">
        <v>2190333</v>
      </c>
      <c r="D29" s="18">
        <v>2195333</v>
      </c>
      <c r="E29" s="18">
        <v>56330</v>
      </c>
      <c r="F29" s="19">
        <f t="shared" si="0"/>
        <v>2.5658977476309974E-2</v>
      </c>
    </row>
    <row r="30" spans="2:6" x14ac:dyDescent="0.25">
      <c r="B30" s="17" t="s">
        <v>20</v>
      </c>
      <c r="C30" s="18">
        <v>133874694</v>
      </c>
      <c r="D30" s="18">
        <v>143227823</v>
      </c>
      <c r="E30" s="18">
        <v>17925740.650000017</v>
      </c>
      <c r="F30" s="19">
        <f t="shared" si="0"/>
        <v>0.12515543610545568</v>
      </c>
    </row>
    <row r="31" spans="2:6" x14ac:dyDescent="0.25">
      <c r="B31" s="20" t="s">
        <v>21</v>
      </c>
      <c r="C31" s="21">
        <v>251675532</v>
      </c>
      <c r="D31" s="21">
        <v>211914004</v>
      </c>
      <c r="E31" s="21">
        <v>11244886.910000002</v>
      </c>
      <c r="F31" s="22">
        <f t="shared" si="0"/>
        <v>5.3063444122362025E-2</v>
      </c>
    </row>
    <row r="32" spans="2:6" x14ac:dyDescent="0.25">
      <c r="B32" s="2" t="s">
        <v>3</v>
      </c>
      <c r="C32" s="3">
        <f>+SUM(C33:C34)</f>
        <v>130313121</v>
      </c>
      <c r="D32" s="3">
        <f t="shared" ref="D32:E32" si="3">+SUM(D33:D34)</f>
        <v>133405188</v>
      </c>
      <c r="E32" s="3">
        <f t="shared" si="3"/>
        <v>3092067</v>
      </c>
      <c r="F32" s="4">
        <f t="shared" si="0"/>
        <v>2.31780116377483E-2</v>
      </c>
    </row>
    <row r="33" spans="2:6" x14ac:dyDescent="0.25">
      <c r="B33" s="14" t="s">
        <v>18</v>
      </c>
      <c r="C33" s="15">
        <v>130313121</v>
      </c>
      <c r="D33" s="15">
        <v>130313121</v>
      </c>
      <c r="E33" s="15">
        <v>0</v>
      </c>
      <c r="F33" s="16">
        <f t="shared" si="0"/>
        <v>0</v>
      </c>
    </row>
    <row r="34" spans="2:6" x14ac:dyDescent="0.25">
      <c r="B34" s="20" t="s">
        <v>20</v>
      </c>
      <c r="C34" s="21">
        <v>0</v>
      </c>
      <c r="D34" s="21">
        <v>3092067</v>
      </c>
      <c r="E34" s="21">
        <v>3092067</v>
      </c>
      <c r="F34" s="22">
        <f t="shared" si="0"/>
        <v>1</v>
      </c>
    </row>
    <row r="35" spans="2:6" x14ac:dyDescent="0.25">
      <c r="B35" s="2" t="s">
        <v>4</v>
      </c>
      <c r="C35" s="3">
        <f>+SUM(C36:C42)</f>
        <v>14123783</v>
      </c>
      <c r="D35" s="3">
        <f t="shared" ref="D35:E35" si="4">+SUM(D36:D42)</f>
        <v>40542636</v>
      </c>
      <c r="E35" s="3">
        <f t="shared" si="4"/>
        <v>12624175.420000002</v>
      </c>
      <c r="F35" s="4">
        <f t="shared" si="0"/>
        <v>0.31138023240521417</v>
      </c>
    </row>
    <row r="36" spans="2:6" x14ac:dyDescent="0.25">
      <c r="B36" s="14" t="s">
        <v>12</v>
      </c>
      <c r="C36" s="15">
        <v>777000</v>
      </c>
      <c r="D36" s="15">
        <v>23969216</v>
      </c>
      <c r="E36" s="15">
        <v>9240768</v>
      </c>
      <c r="F36" s="16">
        <f t="shared" si="0"/>
        <v>0.3855265019932233</v>
      </c>
    </row>
    <row r="37" spans="2:6" x14ac:dyDescent="0.25">
      <c r="B37" s="17" t="s">
        <v>13</v>
      </c>
      <c r="C37" s="18">
        <v>0</v>
      </c>
      <c r="D37" s="18">
        <v>364487</v>
      </c>
      <c r="E37" s="18">
        <v>0</v>
      </c>
      <c r="F37" s="19">
        <f t="shared" si="0"/>
        <v>0</v>
      </c>
    </row>
    <row r="38" spans="2:6" x14ac:dyDescent="0.25">
      <c r="B38" s="17" t="s">
        <v>14</v>
      </c>
      <c r="C38" s="18">
        <v>0</v>
      </c>
      <c r="D38" s="18">
        <v>634456</v>
      </c>
      <c r="E38" s="18">
        <v>195143</v>
      </c>
      <c r="F38" s="19">
        <f t="shared" ref="F38:F42" si="5">E38/D38</f>
        <v>0.30757530861084142</v>
      </c>
    </row>
    <row r="39" spans="2:6" x14ac:dyDescent="0.25">
      <c r="B39" s="17" t="s">
        <v>15</v>
      </c>
      <c r="C39" s="18">
        <v>0</v>
      </c>
      <c r="D39" s="18">
        <v>134000</v>
      </c>
      <c r="E39" s="18">
        <v>106022</v>
      </c>
      <c r="F39" s="19">
        <f t="shared" si="5"/>
        <v>0.79120895522388057</v>
      </c>
    </row>
    <row r="40" spans="2:6" x14ac:dyDescent="0.25">
      <c r="B40" s="17" t="s">
        <v>18</v>
      </c>
      <c r="C40" s="18">
        <v>0</v>
      </c>
      <c r="D40" s="18">
        <v>12000</v>
      </c>
      <c r="E40" s="18">
        <v>4271.3999999999996</v>
      </c>
      <c r="F40" s="19">
        <f t="shared" si="5"/>
        <v>0.35594999999999999</v>
      </c>
    </row>
    <row r="41" spans="2:6" x14ac:dyDescent="0.25">
      <c r="B41" s="17" t="s">
        <v>20</v>
      </c>
      <c r="C41" s="18">
        <v>2628453</v>
      </c>
      <c r="D41" s="18">
        <v>3318733</v>
      </c>
      <c r="E41" s="18">
        <v>150386.04999999999</v>
      </c>
      <c r="F41" s="19">
        <f t="shared" si="5"/>
        <v>4.5314296148560307E-2</v>
      </c>
    </row>
    <row r="42" spans="2:6" x14ac:dyDescent="0.25">
      <c r="B42" s="17" t="s">
        <v>21</v>
      </c>
      <c r="C42" s="18">
        <v>10718330</v>
      </c>
      <c r="D42" s="18">
        <v>12109744</v>
      </c>
      <c r="E42" s="18">
        <v>2927584.97</v>
      </c>
      <c r="F42" s="19">
        <f t="shared" si="5"/>
        <v>0.24175448878192637</v>
      </c>
    </row>
    <row r="43" spans="2:6" x14ac:dyDescent="0.25">
      <c r="B43" s="2" t="s">
        <v>5</v>
      </c>
      <c r="C43" s="3">
        <f>SUM(C44:C54)</f>
        <v>1399568492</v>
      </c>
      <c r="D43" s="3">
        <f>SUM(D44:D54)</f>
        <v>1408747229</v>
      </c>
      <c r="E43" s="3">
        <f>SUM(E44:E54)</f>
        <v>9460151.5199999996</v>
      </c>
      <c r="F43" s="4">
        <f t="shared" si="0"/>
        <v>6.7152937910055681E-3</v>
      </c>
    </row>
    <row r="44" spans="2:6" x14ac:dyDescent="0.25">
      <c r="B44" s="14" t="s">
        <v>12</v>
      </c>
      <c r="C44" s="15">
        <v>36020984</v>
      </c>
      <c r="D44" s="15">
        <v>36029884</v>
      </c>
      <c r="E44" s="15">
        <v>0</v>
      </c>
      <c r="F44" s="16">
        <f t="shared" si="0"/>
        <v>0</v>
      </c>
    </row>
    <row r="45" spans="2:6" x14ac:dyDescent="0.25">
      <c r="B45" s="17" t="s">
        <v>13</v>
      </c>
      <c r="C45" s="18">
        <v>36142526</v>
      </c>
      <c r="D45" s="18">
        <v>36142526</v>
      </c>
      <c r="E45" s="18">
        <v>0</v>
      </c>
      <c r="F45" s="19">
        <f t="shared" ref="F45:F50" si="6">E45/D45</f>
        <v>0</v>
      </c>
    </row>
    <row r="46" spans="2:6" x14ac:dyDescent="0.25">
      <c r="B46" s="17" t="s">
        <v>14</v>
      </c>
      <c r="C46" s="18">
        <v>25000000</v>
      </c>
      <c r="D46" s="18">
        <v>25000000</v>
      </c>
      <c r="E46" s="18">
        <v>0</v>
      </c>
      <c r="F46" s="19">
        <f t="shared" si="6"/>
        <v>0</v>
      </c>
    </row>
    <row r="47" spans="2:6" x14ac:dyDescent="0.25">
      <c r="B47" s="17" t="s">
        <v>15</v>
      </c>
      <c r="C47" s="18">
        <v>25000000</v>
      </c>
      <c r="D47" s="18">
        <v>25000000</v>
      </c>
      <c r="E47" s="18">
        <v>0</v>
      </c>
      <c r="F47" s="19">
        <f t="shared" si="6"/>
        <v>0</v>
      </c>
    </row>
    <row r="48" spans="2:6" x14ac:dyDescent="0.25">
      <c r="B48" s="17" t="s">
        <v>16</v>
      </c>
      <c r="C48" s="18">
        <v>15000000</v>
      </c>
      <c r="D48" s="18">
        <v>15011550</v>
      </c>
      <c r="E48" s="18">
        <v>11550</v>
      </c>
      <c r="F48" s="19">
        <f t="shared" si="6"/>
        <v>7.6940755618174004E-4</v>
      </c>
    </row>
    <row r="49" spans="2:6" x14ac:dyDescent="0.25">
      <c r="B49" s="17" t="s">
        <v>17</v>
      </c>
      <c r="C49" s="18">
        <v>25000000</v>
      </c>
      <c r="D49" s="18">
        <v>25000000</v>
      </c>
      <c r="E49" s="18">
        <v>0</v>
      </c>
      <c r="F49" s="19">
        <f t="shared" si="6"/>
        <v>0</v>
      </c>
    </row>
    <row r="50" spans="2:6" x14ac:dyDescent="0.25">
      <c r="B50" s="17" t="s">
        <v>18</v>
      </c>
      <c r="C50" s="18">
        <v>0</v>
      </c>
      <c r="D50" s="18">
        <v>2703263</v>
      </c>
      <c r="E50" s="18">
        <v>579592.03</v>
      </c>
      <c r="F50" s="19">
        <f t="shared" si="6"/>
        <v>0.2144046028817766</v>
      </c>
    </row>
    <row r="51" spans="2:6" x14ac:dyDescent="0.25">
      <c r="B51" s="17" t="s">
        <v>19</v>
      </c>
      <c r="C51" s="18">
        <v>0</v>
      </c>
      <c r="D51" s="18">
        <v>12520</v>
      </c>
      <c r="E51" s="18">
        <v>0</v>
      </c>
      <c r="F51" s="19">
        <f t="shared" si="0"/>
        <v>0</v>
      </c>
    </row>
    <row r="52" spans="2:6" x14ac:dyDescent="0.25">
      <c r="B52" s="17" t="s">
        <v>23</v>
      </c>
      <c r="C52" s="18">
        <v>10000000</v>
      </c>
      <c r="D52" s="18">
        <v>10000000</v>
      </c>
      <c r="E52" s="18">
        <v>0</v>
      </c>
      <c r="F52" s="19">
        <f t="shared" ref="F52" si="7">E52/D52</f>
        <v>0</v>
      </c>
    </row>
    <row r="53" spans="2:6" x14ac:dyDescent="0.25">
      <c r="B53" s="17" t="s">
        <v>20</v>
      </c>
      <c r="C53" s="18">
        <v>2828983</v>
      </c>
      <c r="D53" s="18">
        <v>8843567</v>
      </c>
      <c r="E53" s="18">
        <v>2838890.15</v>
      </c>
      <c r="F53" s="19">
        <f t="shared" si="0"/>
        <v>0.32101188920714907</v>
      </c>
    </row>
    <row r="54" spans="2:6" x14ac:dyDescent="0.25">
      <c r="B54" s="17" t="s">
        <v>21</v>
      </c>
      <c r="C54" s="18">
        <v>1224575999</v>
      </c>
      <c r="D54" s="18">
        <v>1225003919</v>
      </c>
      <c r="E54" s="18">
        <v>6030119.3400000008</v>
      </c>
      <c r="F54" s="19">
        <f t="shared" si="0"/>
        <v>4.9225306519203073E-3</v>
      </c>
    </row>
    <row r="55" spans="2:6" x14ac:dyDescent="0.25">
      <c r="B55" s="37" t="s">
        <v>8</v>
      </c>
      <c r="C55" s="38">
        <f>+C43+C35+C32+C19+C16+C6</f>
        <v>3586631072</v>
      </c>
      <c r="D55" s="38">
        <f>+D43+D35+D32+D19+D16+D6</f>
        <v>3582496141</v>
      </c>
      <c r="E55" s="38">
        <f>+E43+E35+E32+E19+E16+E6</f>
        <v>204577272.28000003</v>
      </c>
      <c r="F55" s="39">
        <f t="shared" si="0"/>
        <v>5.7104673453436117E-2</v>
      </c>
    </row>
    <row r="56" spans="2:6" x14ac:dyDescent="0.25">
      <c r="B56" s="1" t="s">
        <v>11</v>
      </c>
      <c r="C56" s="31"/>
      <c r="D56" s="31"/>
      <c r="E56" s="31"/>
    </row>
    <row r="57" spans="2:6" x14ac:dyDescent="0.25">
      <c r="C57" s="31"/>
      <c r="D57" s="31"/>
      <c r="E57" s="31"/>
      <c r="F57" s="3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32" t="s">
        <v>30</v>
      </c>
      <c r="C2" s="32"/>
      <c r="D2" s="32"/>
      <c r="E2" s="32"/>
      <c r="F2" s="32"/>
    </row>
    <row r="5" spans="2:6" ht="38.25" x14ac:dyDescent="0.25">
      <c r="B5" s="33" t="s">
        <v>9</v>
      </c>
      <c r="C5" s="33" t="s">
        <v>6</v>
      </c>
      <c r="D5" s="33" t="s">
        <v>7</v>
      </c>
      <c r="E5" s="35" t="s">
        <v>25</v>
      </c>
      <c r="F5" s="35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1087192730</v>
      </c>
      <c r="E6" s="3">
        <f>SUM(E7:E15)</f>
        <v>101843449.39</v>
      </c>
      <c r="F6" s="4">
        <f t="shared" ref="F6:F27" si="0">E6/D6</f>
        <v>9.3675616640666828E-2</v>
      </c>
    </row>
    <row r="7" spans="2:6" x14ac:dyDescent="0.25">
      <c r="B7" s="6" t="s">
        <v>12</v>
      </c>
      <c r="C7" s="7">
        <v>842891</v>
      </c>
      <c r="D7" s="7">
        <v>1126706</v>
      </c>
      <c r="E7" s="7">
        <v>49516.12</v>
      </c>
      <c r="F7" s="23">
        <f t="shared" si="0"/>
        <v>4.3947684666629981E-2</v>
      </c>
    </row>
    <row r="8" spans="2:6" x14ac:dyDescent="0.25">
      <c r="B8" s="8" t="s">
        <v>13</v>
      </c>
      <c r="C8" s="9">
        <v>198156</v>
      </c>
      <c r="D8" s="9">
        <v>321916</v>
      </c>
      <c r="E8" s="9">
        <v>14575.64</v>
      </c>
      <c r="F8" s="24">
        <f t="shared" si="0"/>
        <v>4.5277774326221744E-2</v>
      </c>
    </row>
    <row r="9" spans="2:6" x14ac:dyDescent="0.25">
      <c r="B9" s="8" t="s">
        <v>14</v>
      </c>
      <c r="C9" s="9">
        <v>463129</v>
      </c>
      <c r="D9" s="9">
        <v>752647</v>
      </c>
      <c r="E9" s="9">
        <v>57926</v>
      </c>
      <c r="F9" s="24">
        <f t="shared" si="0"/>
        <v>7.696303844963176E-2</v>
      </c>
    </row>
    <row r="10" spans="2:6" x14ac:dyDescent="0.25">
      <c r="B10" s="8" t="s">
        <v>15</v>
      </c>
      <c r="C10" s="9">
        <v>437071</v>
      </c>
      <c r="D10" s="9">
        <v>498951</v>
      </c>
      <c r="E10" s="9">
        <v>119072.81999999999</v>
      </c>
      <c r="F10" s="24">
        <f t="shared" si="0"/>
        <v>0.2386463199793166</v>
      </c>
    </row>
    <row r="11" spans="2:6" x14ac:dyDescent="0.25">
      <c r="B11" s="8" t="s">
        <v>16</v>
      </c>
      <c r="C11" s="9">
        <v>4074129</v>
      </c>
      <c r="D11" s="9">
        <v>4221889</v>
      </c>
      <c r="E11" s="9">
        <v>543048.18999999994</v>
      </c>
      <c r="F11" s="24">
        <f t="shared" si="0"/>
        <v>0.12862682794360533</v>
      </c>
    </row>
    <row r="12" spans="2:6" x14ac:dyDescent="0.25">
      <c r="B12" s="8" t="s">
        <v>17</v>
      </c>
      <c r="C12" s="9">
        <v>176089</v>
      </c>
      <c r="D12" s="9">
        <v>249969</v>
      </c>
      <c r="E12" s="9">
        <v>4010</v>
      </c>
      <c r="F12" s="24">
        <f t="shared" si="0"/>
        <v>1.6041989206661625E-2</v>
      </c>
    </row>
    <row r="13" spans="2:6" x14ac:dyDescent="0.25">
      <c r="B13" s="8" t="s">
        <v>18</v>
      </c>
      <c r="C13" s="9">
        <v>158679</v>
      </c>
      <c r="D13" s="9">
        <v>158679</v>
      </c>
      <c r="E13" s="9">
        <v>19600.18</v>
      </c>
      <c r="F13" s="24">
        <f t="shared" si="0"/>
        <v>0.12352094480050921</v>
      </c>
    </row>
    <row r="14" spans="2:6" x14ac:dyDescent="0.25">
      <c r="B14" s="8" t="s">
        <v>20</v>
      </c>
      <c r="C14" s="9">
        <v>1059115588</v>
      </c>
      <c r="D14" s="9">
        <v>1056412150</v>
      </c>
      <c r="E14" s="9">
        <v>97892188.379999995</v>
      </c>
      <c r="F14" s="24">
        <f t="shared" si="0"/>
        <v>9.2664769503076991E-2</v>
      </c>
    </row>
    <row r="15" spans="2:6" x14ac:dyDescent="0.25">
      <c r="B15" s="8" t="s">
        <v>21</v>
      </c>
      <c r="C15" s="9">
        <v>19885268</v>
      </c>
      <c r="D15" s="9">
        <v>23449823</v>
      </c>
      <c r="E15" s="9">
        <v>3143512.06</v>
      </c>
      <c r="F15" s="24">
        <f t="shared" si="0"/>
        <v>0.13405269881994419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43634072</v>
      </c>
      <c r="E16" s="3">
        <f>SUM(E17:E18)</f>
        <v>7691441.8300000001</v>
      </c>
      <c r="F16" s="4">
        <f t="shared" si="0"/>
        <v>0.17627146579397862</v>
      </c>
    </row>
    <row r="17" spans="2:6" x14ac:dyDescent="0.25">
      <c r="B17" s="6" t="s">
        <v>20</v>
      </c>
      <c r="C17" s="7">
        <v>46000</v>
      </c>
      <c r="D17" s="7">
        <v>46000</v>
      </c>
      <c r="E17" s="7">
        <v>2195.7600000000002</v>
      </c>
      <c r="F17" s="23">
        <f t="shared" si="0"/>
        <v>4.7733913043478265E-2</v>
      </c>
    </row>
    <row r="18" spans="2:6" x14ac:dyDescent="0.25">
      <c r="B18" s="8" t="s">
        <v>21</v>
      </c>
      <c r="C18" s="9">
        <v>42625000</v>
      </c>
      <c r="D18" s="9">
        <v>43588072</v>
      </c>
      <c r="E18" s="9">
        <v>7689246.0700000003</v>
      </c>
      <c r="F18" s="24">
        <f t="shared" si="0"/>
        <v>0.17640711591923589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800177246</v>
      </c>
      <c r="E19" s="3">
        <f t="shared" si="1"/>
        <v>53777719.090000018</v>
      </c>
      <c r="F19" s="4">
        <f t="shared" si="0"/>
        <v>6.7207258590304908E-2</v>
      </c>
    </row>
    <row r="20" spans="2:6" x14ac:dyDescent="0.25">
      <c r="B20" s="6" t="s">
        <v>12</v>
      </c>
      <c r="C20" s="7">
        <v>250113812</v>
      </c>
      <c r="D20" s="7">
        <v>226631181</v>
      </c>
      <c r="E20" s="7">
        <v>24109105.469999999</v>
      </c>
      <c r="F20" s="23">
        <f t="shared" si="0"/>
        <v>0.1063803549168285</v>
      </c>
    </row>
    <row r="21" spans="2:6" x14ac:dyDescent="0.25">
      <c r="B21" s="8" t="s">
        <v>13</v>
      </c>
      <c r="C21" s="9">
        <v>36417742</v>
      </c>
      <c r="D21" s="9">
        <v>35929495</v>
      </c>
      <c r="E21" s="9">
        <v>182667.7</v>
      </c>
      <c r="F21" s="24">
        <f t="shared" si="0"/>
        <v>5.0840597676087571E-3</v>
      </c>
    </row>
    <row r="22" spans="2:6" x14ac:dyDescent="0.25">
      <c r="B22" s="8" t="s">
        <v>14</v>
      </c>
      <c r="C22" s="9">
        <v>85243599</v>
      </c>
      <c r="D22" s="9">
        <v>84319625</v>
      </c>
      <c r="E22" s="9">
        <v>4178234.8599999994</v>
      </c>
      <c r="F22" s="24">
        <f t="shared" si="0"/>
        <v>4.955234158121552E-2</v>
      </c>
    </row>
    <row r="23" spans="2:6" x14ac:dyDescent="0.25">
      <c r="B23" s="8" t="s">
        <v>15</v>
      </c>
      <c r="C23" s="9">
        <v>46280559</v>
      </c>
      <c r="D23" s="9">
        <v>46084679</v>
      </c>
      <c r="E23" s="9">
        <v>509405.42</v>
      </c>
      <c r="F23" s="24">
        <f t="shared" si="0"/>
        <v>1.1053682721756617E-2</v>
      </c>
    </row>
    <row r="24" spans="2:6" x14ac:dyDescent="0.25">
      <c r="B24" s="8" t="s">
        <v>16</v>
      </c>
      <c r="C24" s="9">
        <v>22139356</v>
      </c>
      <c r="D24" s="9">
        <v>21980046</v>
      </c>
      <c r="E24" s="9">
        <v>594050.59</v>
      </c>
      <c r="F24" s="24">
        <f t="shared" si="0"/>
        <v>2.7026812864722846E-2</v>
      </c>
    </row>
    <row r="25" spans="2:6" x14ac:dyDescent="0.25">
      <c r="B25" s="8" t="s">
        <v>17</v>
      </c>
      <c r="C25" s="9">
        <v>51949200</v>
      </c>
      <c r="D25" s="9">
        <v>51875320</v>
      </c>
      <c r="E25" s="9">
        <v>73645.680000000008</v>
      </c>
      <c r="F25" s="24">
        <f t="shared" si="0"/>
        <v>1.4196670015722314E-3</v>
      </c>
    </row>
    <row r="26" spans="2:6" x14ac:dyDescent="0.25">
      <c r="B26" s="8" t="s">
        <v>18</v>
      </c>
      <c r="C26" s="9">
        <v>14262020</v>
      </c>
      <c r="D26" s="9">
        <v>12276820</v>
      </c>
      <c r="E26" s="9">
        <v>802603.84000000008</v>
      </c>
      <c r="F26" s="24">
        <f t="shared" si="0"/>
        <v>6.5375548391195776E-2</v>
      </c>
    </row>
    <row r="27" spans="2:6" x14ac:dyDescent="0.25">
      <c r="B27" s="8" t="s">
        <v>19</v>
      </c>
      <c r="C27" s="9">
        <v>16335576</v>
      </c>
      <c r="D27" s="9">
        <v>16323056</v>
      </c>
      <c r="E27" s="9">
        <v>374066.1</v>
      </c>
      <c r="F27" s="24">
        <f t="shared" si="0"/>
        <v>2.2916425698717199E-2</v>
      </c>
    </row>
    <row r="28" spans="2:6" x14ac:dyDescent="0.25">
      <c r="B28" s="8" t="s">
        <v>22</v>
      </c>
      <c r="C28" s="9">
        <v>3033753</v>
      </c>
      <c r="D28" s="9">
        <v>3033753</v>
      </c>
      <c r="E28" s="9">
        <v>24974.36</v>
      </c>
      <c r="F28" s="24">
        <f t="shared" ref="F28:F54" si="2">E28/D28</f>
        <v>8.2321665606923181E-3</v>
      </c>
    </row>
    <row r="29" spans="2:6" x14ac:dyDescent="0.25">
      <c r="B29" s="8" t="s">
        <v>23</v>
      </c>
      <c r="C29" s="9">
        <v>2187333</v>
      </c>
      <c r="D29" s="9">
        <v>2187333</v>
      </c>
      <c r="E29" s="9">
        <v>56330</v>
      </c>
      <c r="F29" s="24">
        <f t="shared" ref="F29" si="3">E29/D29</f>
        <v>2.5752823186958731E-2</v>
      </c>
    </row>
    <row r="30" spans="2:6" x14ac:dyDescent="0.25">
      <c r="B30" s="8" t="s">
        <v>20</v>
      </c>
      <c r="C30" s="9">
        <v>119019149</v>
      </c>
      <c r="D30" s="9">
        <v>119609969</v>
      </c>
      <c r="E30" s="9">
        <v>15929943.560000012</v>
      </c>
      <c r="F30" s="24">
        <f t="shared" si="2"/>
        <v>0.13318240689452909</v>
      </c>
    </row>
    <row r="31" spans="2:6" x14ac:dyDescent="0.25">
      <c r="B31" s="10" t="s">
        <v>21</v>
      </c>
      <c r="C31" s="11">
        <v>211017901</v>
      </c>
      <c r="D31" s="11">
        <v>179925969</v>
      </c>
      <c r="E31" s="11">
        <v>6942691.5100000016</v>
      </c>
      <c r="F31" s="25">
        <f t="shared" si="2"/>
        <v>3.8586378323186919E-2</v>
      </c>
    </row>
    <row r="32" spans="2:6" x14ac:dyDescent="0.25">
      <c r="B32" s="2" t="s">
        <v>3</v>
      </c>
      <c r="C32" s="3">
        <f>+C33</f>
        <v>0</v>
      </c>
      <c r="D32" s="3">
        <f t="shared" ref="D32:E32" si="4">+D33</f>
        <v>0</v>
      </c>
      <c r="E32" s="3">
        <f t="shared" si="4"/>
        <v>0</v>
      </c>
      <c r="F32" s="4" t="e">
        <f t="shared" si="2"/>
        <v>#DIV/0!</v>
      </c>
    </row>
    <row r="33" spans="2:6" x14ac:dyDescent="0.25">
      <c r="B33" s="12"/>
      <c r="C33" s="13"/>
      <c r="D33" s="13"/>
      <c r="E33" s="13"/>
      <c r="F33" s="26" t="e">
        <f t="shared" si="2"/>
        <v>#DIV/0!</v>
      </c>
    </row>
    <row r="34" spans="2:6" x14ac:dyDescent="0.25">
      <c r="B34" s="2" t="s">
        <v>4</v>
      </c>
      <c r="C34" s="3">
        <f>+SUM(C35:C41)</f>
        <v>11225000</v>
      </c>
      <c r="D34" s="3">
        <f t="shared" ref="D34:E34" si="5">+SUM(D35:D41)</f>
        <v>38685187</v>
      </c>
      <c r="E34" s="3">
        <f t="shared" si="5"/>
        <v>12488254.770000001</v>
      </c>
      <c r="F34" s="4">
        <f t="shared" si="2"/>
        <v>0.32281748489415346</v>
      </c>
    </row>
    <row r="35" spans="2:6" x14ac:dyDescent="0.25">
      <c r="B35" s="6" t="s">
        <v>12</v>
      </c>
      <c r="C35" s="7">
        <v>777000</v>
      </c>
      <c r="D35" s="7">
        <v>23969216</v>
      </c>
      <c r="E35" s="7">
        <v>9240768</v>
      </c>
      <c r="F35" s="23">
        <f t="shared" si="2"/>
        <v>0.3855265019932233</v>
      </c>
    </row>
    <row r="36" spans="2:6" x14ac:dyDescent="0.25">
      <c r="B36" s="8" t="s">
        <v>13</v>
      </c>
      <c r="C36" s="9">
        <v>0</v>
      </c>
      <c r="D36" s="9">
        <v>364487</v>
      </c>
      <c r="E36" s="9">
        <v>0</v>
      </c>
      <c r="F36" s="24">
        <f t="shared" ref="F36:F39" si="6">E36/D36</f>
        <v>0</v>
      </c>
    </row>
    <row r="37" spans="2:6" x14ac:dyDescent="0.25">
      <c r="B37" s="8" t="s">
        <v>14</v>
      </c>
      <c r="C37" s="9">
        <v>0</v>
      </c>
      <c r="D37" s="9">
        <v>634456</v>
      </c>
      <c r="E37" s="9">
        <v>195143</v>
      </c>
      <c r="F37" s="24">
        <f t="shared" si="6"/>
        <v>0.30757530861084142</v>
      </c>
    </row>
    <row r="38" spans="2:6" x14ac:dyDescent="0.25">
      <c r="B38" s="8" t="s">
        <v>15</v>
      </c>
      <c r="C38" s="9">
        <v>0</v>
      </c>
      <c r="D38" s="9">
        <v>134000</v>
      </c>
      <c r="E38" s="9">
        <v>106022</v>
      </c>
      <c r="F38" s="24">
        <f t="shared" si="2"/>
        <v>0.79120895522388057</v>
      </c>
    </row>
    <row r="39" spans="2:6" x14ac:dyDescent="0.25">
      <c r="B39" s="8" t="s">
        <v>18</v>
      </c>
      <c r="C39" s="9">
        <v>0</v>
      </c>
      <c r="D39" s="9">
        <v>12000</v>
      </c>
      <c r="E39" s="9">
        <v>4271.3999999999996</v>
      </c>
      <c r="F39" s="24">
        <f t="shared" si="6"/>
        <v>0.35594999999999999</v>
      </c>
    </row>
    <row r="40" spans="2:6" x14ac:dyDescent="0.25">
      <c r="B40" s="8" t="s">
        <v>20</v>
      </c>
      <c r="C40" s="9">
        <v>23000</v>
      </c>
      <c r="D40" s="9">
        <v>1741284</v>
      </c>
      <c r="E40" s="9">
        <v>14465.4</v>
      </c>
      <c r="F40" s="24">
        <f t="shared" si="2"/>
        <v>8.3073180480610857E-3</v>
      </c>
    </row>
    <row r="41" spans="2:6" x14ac:dyDescent="0.25">
      <c r="B41" s="8" t="s">
        <v>21</v>
      </c>
      <c r="C41" s="9">
        <v>10425000</v>
      </c>
      <c r="D41" s="9">
        <v>11829744</v>
      </c>
      <c r="E41" s="9">
        <v>2927584.97</v>
      </c>
      <c r="F41" s="24">
        <f t="shared" si="2"/>
        <v>0.24747661234258325</v>
      </c>
    </row>
    <row r="42" spans="2:6" x14ac:dyDescent="0.25">
      <c r="B42" s="2" t="s">
        <v>5</v>
      </c>
      <c r="C42" s="3">
        <f>+SUM(C43:C53)</f>
        <v>895883712</v>
      </c>
      <c r="D42" s="3">
        <f>+SUM(D43:D53)</f>
        <v>902595465</v>
      </c>
      <c r="E42" s="3">
        <f>+SUM(E43:E53)</f>
        <v>9460151.5199999996</v>
      </c>
      <c r="F42" s="4">
        <f t="shared" si="2"/>
        <v>1.0481053680011565E-2</v>
      </c>
    </row>
    <row r="43" spans="2:6" x14ac:dyDescent="0.25">
      <c r="B43" s="6" t="s">
        <v>12</v>
      </c>
      <c r="C43" s="7">
        <v>36020984</v>
      </c>
      <c r="D43" s="7">
        <v>36029884</v>
      </c>
      <c r="E43" s="7">
        <v>0</v>
      </c>
      <c r="F43" s="23">
        <f t="shared" si="2"/>
        <v>0</v>
      </c>
    </row>
    <row r="44" spans="2:6" x14ac:dyDescent="0.25">
      <c r="B44" s="8" t="s">
        <v>13</v>
      </c>
      <c r="C44" s="9">
        <v>36142526</v>
      </c>
      <c r="D44" s="9">
        <v>36142526</v>
      </c>
      <c r="E44" s="9">
        <v>0</v>
      </c>
      <c r="F44" s="24">
        <f t="shared" ref="F44:F50" si="7">E44/D44</f>
        <v>0</v>
      </c>
    </row>
    <row r="45" spans="2:6" x14ac:dyDescent="0.25">
      <c r="B45" s="8" t="s">
        <v>14</v>
      </c>
      <c r="C45" s="9">
        <v>25000000</v>
      </c>
      <c r="D45" s="9">
        <v>25000000</v>
      </c>
      <c r="E45" s="9">
        <v>0</v>
      </c>
      <c r="F45" s="24">
        <f t="shared" si="7"/>
        <v>0</v>
      </c>
    </row>
    <row r="46" spans="2:6" x14ac:dyDescent="0.25">
      <c r="B46" s="8" t="s">
        <v>15</v>
      </c>
      <c r="C46" s="9">
        <v>25000000</v>
      </c>
      <c r="D46" s="9">
        <v>25000000</v>
      </c>
      <c r="E46" s="9">
        <v>0</v>
      </c>
      <c r="F46" s="24">
        <f t="shared" si="7"/>
        <v>0</v>
      </c>
    </row>
    <row r="47" spans="2:6" x14ac:dyDescent="0.25">
      <c r="B47" s="8" t="s">
        <v>16</v>
      </c>
      <c r="C47" s="9">
        <v>15000000</v>
      </c>
      <c r="D47" s="9">
        <v>15011550</v>
      </c>
      <c r="E47" s="9">
        <v>11550</v>
      </c>
      <c r="F47" s="24">
        <f t="shared" si="7"/>
        <v>7.6940755618174004E-4</v>
      </c>
    </row>
    <row r="48" spans="2:6" x14ac:dyDescent="0.25">
      <c r="B48" s="8" t="s">
        <v>17</v>
      </c>
      <c r="C48" s="9">
        <v>25000000</v>
      </c>
      <c r="D48" s="9">
        <v>25000000</v>
      </c>
      <c r="E48" s="9">
        <v>0</v>
      </c>
      <c r="F48" s="24">
        <f t="shared" si="7"/>
        <v>0</v>
      </c>
    </row>
    <row r="49" spans="2:6" x14ac:dyDescent="0.25">
      <c r="B49" s="8" t="s">
        <v>18</v>
      </c>
      <c r="C49" s="9">
        <v>0</v>
      </c>
      <c r="D49" s="9">
        <v>1985400</v>
      </c>
      <c r="E49" s="9">
        <v>579592.03</v>
      </c>
      <c r="F49" s="24">
        <f t="shared" si="7"/>
        <v>0.2919270827037373</v>
      </c>
    </row>
    <row r="50" spans="2:6" x14ac:dyDescent="0.25">
      <c r="B50" s="8" t="s">
        <v>19</v>
      </c>
      <c r="C50" s="9">
        <v>0</v>
      </c>
      <c r="D50" s="9">
        <v>12520</v>
      </c>
      <c r="E50" s="9">
        <v>0</v>
      </c>
      <c r="F50" s="24">
        <f t="shared" si="7"/>
        <v>0</v>
      </c>
    </row>
    <row r="51" spans="2:6" x14ac:dyDescent="0.25">
      <c r="B51" s="8" t="s">
        <v>23</v>
      </c>
      <c r="C51" s="9">
        <v>10000000</v>
      </c>
      <c r="D51" s="9">
        <v>10000000</v>
      </c>
      <c r="E51" s="9">
        <v>0</v>
      </c>
      <c r="F51" s="24">
        <f t="shared" si="2"/>
        <v>0</v>
      </c>
    </row>
    <row r="52" spans="2:6" x14ac:dyDescent="0.25">
      <c r="B52" s="8" t="s">
        <v>20</v>
      </c>
      <c r="C52" s="9">
        <v>0</v>
      </c>
      <c r="D52" s="9">
        <v>3836755</v>
      </c>
      <c r="E52" s="9">
        <v>2838890.15</v>
      </c>
      <c r="F52" s="24">
        <f t="shared" si="2"/>
        <v>0.73991958047881601</v>
      </c>
    </row>
    <row r="53" spans="2:6" x14ac:dyDescent="0.25">
      <c r="B53" s="8" t="s">
        <v>21</v>
      </c>
      <c r="C53" s="9">
        <v>723720202</v>
      </c>
      <c r="D53" s="9">
        <v>724576830</v>
      </c>
      <c r="E53" s="9">
        <v>6030119.3400000008</v>
      </c>
      <c r="F53" s="24">
        <f t="shared" si="2"/>
        <v>8.3222635479525357E-3</v>
      </c>
    </row>
    <row r="54" spans="2:6" x14ac:dyDescent="0.25">
      <c r="B54" s="37" t="s">
        <v>8</v>
      </c>
      <c r="C54" s="38">
        <f>+C42+C34+C32+C19+C16+C6</f>
        <v>2893130712</v>
      </c>
      <c r="D54" s="38">
        <f>+D42+D34+D32+D19+D16+D6</f>
        <v>2872284700</v>
      </c>
      <c r="E54" s="38">
        <f>+E42+E34+E32+E19+E16+E6</f>
        <v>185261016.60000002</v>
      </c>
      <c r="F54" s="39">
        <f t="shared" si="2"/>
        <v>6.4499531192015902E-2</v>
      </c>
    </row>
    <row r="55" spans="2:6" x14ac:dyDescent="0.25">
      <c r="B55" s="1" t="s">
        <v>11</v>
      </c>
      <c r="C55" s="5"/>
      <c r="D55" s="5"/>
      <c r="E55" s="5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32" t="s">
        <v>29</v>
      </c>
      <c r="C2" s="32"/>
      <c r="D2" s="32"/>
      <c r="E2" s="32"/>
      <c r="F2" s="32"/>
    </row>
    <row r="5" spans="2:6" ht="38.25" x14ac:dyDescent="0.25">
      <c r="B5" s="33" t="s">
        <v>9</v>
      </c>
      <c r="C5" s="33" t="s">
        <v>6</v>
      </c>
      <c r="D5" s="33" t="s">
        <v>7</v>
      </c>
      <c r="E5" s="35" t="s">
        <v>25</v>
      </c>
      <c r="F5" s="35" t="s">
        <v>10</v>
      </c>
    </row>
    <row r="6" spans="2:6" x14ac:dyDescent="0.25">
      <c r="B6" s="2" t="s">
        <v>0</v>
      </c>
      <c r="C6" s="41">
        <f>SUM(C7:C7)</f>
        <v>200000</v>
      </c>
      <c r="D6" s="41">
        <f>SUM(D7:D7)</f>
        <v>200000</v>
      </c>
      <c r="E6" s="41">
        <f>SUM(E7:E7)</f>
        <v>0</v>
      </c>
      <c r="F6" s="4">
        <f t="shared" ref="F6:F30" si="0">E6/D6</f>
        <v>0</v>
      </c>
    </row>
    <row r="7" spans="2:6" x14ac:dyDescent="0.25">
      <c r="B7" s="6" t="s">
        <v>21</v>
      </c>
      <c r="C7" s="42">
        <v>200000</v>
      </c>
      <c r="D7" s="42">
        <v>200000</v>
      </c>
      <c r="E7" s="42">
        <v>0</v>
      </c>
      <c r="F7" s="27">
        <f t="shared" si="0"/>
        <v>0</v>
      </c>
    </row>
    <row r="8" spans="2:6" x14ac:dyDescent="0.25">
      <c r="B8" s="2" t="s">
        <v>1</v>
      </c>
      <c r="C8" s="41">
        <f>SUM(C9:C9)</f>
        <v>850000</v>
      </c>
      <c r="D8" s="41">
        <f>SUM(D9:D9)</f>
        <v>850000</v>
      </c>
      <c r="E8" s="41">
        <f>SUM(E9:E9)</f>
        <v>0</v>
      </c>
      <c r="F8" s="4">
        <f t="shared" si="0"/>
        <v>0</v>
      </c>
    </row>
    <row r="9" spans="2:6" x14ac:dyDescent="0.25">
      <c r="B9" s="6" t="s">
        <v>20</v>
      </c>
      <c r="C9" s="42">
        <v>850000</v>
      </c>
      <c r="D9" s="42">
        <v>850000</v>
      </c>
      <c r="E9" s="42">
        <v>0</v>
      </c>
      <c r="F9" s="27">
        <f t="shared" si="0"/>
        <v>0</v>
      </c>
    </row>
    <row r="10" spans="2:6" x14ac:dyDescent="0.25">
      <c r="B10" s="2" t="s">
        <v>2</v>
      </c>
      <c r="C10" s="41">
        <f>+SUM(C11:C21)</f>
        <v>55553676</v>
      </c>
      <c r="D10" s="41">
        <f>+SUM(D11:D21)</f>
        <v>67719290</v>
      </c>
      <c r="E10" s="41">
        <f>+SUM(E11:E21)</f>
        <v>16060518.029999999</v>
      </c>
      <c r="F10" s="4">
        <f t="shared" si="0"/>
        <v>0.23716311895768546</v>
      </c>
    </row>
    <row r="11" spans="2:6" x14ac:dyDescent="0.25">
      <c r="B11" s="6" t="s">
        <v>12</v>
      </c>
      <c r="C11" s="42">
        <v>6000</v>
      </c>
      <c r="D11" s="42">
        <v>32500</v>
      </c>
      <c r="E11" s="42">
        <v>0</v>
      </c>
      <c r="F11" s="27">
        <f t="shared" si="0"/>
        <v>0</v>
      </c>
    </row>
    <row r="12" spans="2:6" x14ac:dyDescent="0.25">
      <c r="B12" s="40" t="s">
        <v>13</v>
      </c>
      <c r="C12" s="43">
        <v>7500</v>
      </c>
      <c r="D12" s="43">
        <v>23000</v>
      </c>
      <c r="E12" s="43">
        <v>0</v>
      </c>
      <c r="F12" s="28">
        <f t="shared" si="0"/>
        <v>0</v>
      </c>
    </row>
    <row r="13" spans="2:6" x14ac:dyDescent="0.25">
      <c r="B13" s="40" t="s">
        <v>14</v>
      </c>
      <c r="C13" s="43">
        <v>4500</v>
      </c>
      <c r="D13" s="43">
        <v>22500</v>
      </c>
      <c r="E13" s="43">
        <v>0</v>
      </c>
      <c r="F13" s="28">
        <f t="shared" si="0"/>
        <v>0</v>
      </c>
    </row>
    <row r="14" spans="2:6" x14ac:dyDescent="0.25">
      <c r="B14" s="40" t="s">
        <v>15</v>
      </c>
      <c r="C14" s="43">
        <v>6000</v>
      </c>
      <c r="D14" s="43">
        <v>11989401</v>
      </c>
      <c r="E14" s="43">
        <v>9762525.5399999991</v>
      </c>
      <c r="F14" s="28">
        <f t="shared" si="0"/>
        <v>0.81426299278838021</v>
      </c>
    </row>
    <row r="15" spans="2:6" x14ac:dyDescent="0.25">
      <c r="B15" s="40" t="s">
        <v>16</v>
      </c>
      <c r="C15" s="43">
        <v>4500</v>
      </c>
      <c r="D15" s="43">
        <v>12000</v>
      </c>
      <c r="E15" s="43">
        <v>0</v>
      </c>
      <c r="F15" s="28">
        <f t="shared" si="0"/>
        <v>0</v>
      </c>
    </row>
    <row r="16" spans="2:6" x14ac:dyDescent="0.25">
      <c r="B16" s="8" t="s">
        <v>17</v>
      </c>
      <c r="C16" s="44">
        <v>4500</v>
      </c>
      <c r="D16" s="44">
        <v>14000</v>
      </c>
      <c r="E16" s="44">
        <v>0</v>
      </c>
      <c r="F16" s="28">
        <f t="shared" si="0"/>
        <v>0</v>
      </c>
    </row>
    <row r="17" spans="2:6" x14ac:dyDescent="0.25">
      <c r="B17" s="8" t="s">
        <v>18</v>
      </c>
      <c r="C17" s="44">
        <v>3000</v>
      </c>
      <c r="D17" s="44">
        <v>8000</v>
      </c>
      <c r="E17" s="44">
        <v>0</v>
      </c>
      <c r="F17" s="28">
        <f t="shared" si="0"/>
        <v>0</v>
      </c>
    </row>
    <row r="18" spans="2:6" x14ac:dyDescent="0.25">
      <c r="B18" s="8" t="s">
        <v>22</v>
      </c>
      <c r="C18" s="44">
        <v>1500</v>
      </c>
      <c r="D18" s="44">
        <v>4000</v>
      </c>
      <c r="E18" s="44">
        <v>0</v>
      </c>
      <c r="F18" s="28">
        <f t="shared" si="0"/>
        <v>0</v>
      </c>
    </row>
    <row r="19" spans="2:6" x14ac:dyDescent="0.25">
      <c r="B19" s="8" t="s">
        <v>23</v>
      </c>
      <c r="C19" s="44">
        <v>3000</v>
      </c>
      <c r="D19" s="44">
        <v>8000</v>
      </c>
      <c r="E19" s="44">
        <v>0</v>
      </c>
      <c r="F19" s="28">
        <f t="shared" si="0"/>
        <v>0</v>
      </c>
    </row>
    <row r="20" spans="2:6" x14ac:dyDescent="0.25">
      <c r="B20" s="8" t="s">
        <v>20</v>
      </c>
      <c r="C20" s="44">
        <v>14855545</v>
      </c>
      <c r="D20" s="44">
        <v>23617854</v>
      </c>
      <c r="E20" s="44">
        <v>1995797.09</v>
      </c>
      <c r="F20" s="28">
        <f t="shared" si="0"/>
        <v>8.4503744074292272E-2</v>
      </c>
    </row>
    <row r="21" spans="2:6" x14ac:dyDescent="0.25">
      <c r="B21" s="8" t="s">
        <v>21</v>
      </c>
      <c r="C21" s="44">
        <v>40657631</v>
      </c>
      <c r="D21" s="44">
        <v>31988035</v>
      </c>
      <c r="E21" s="44">
        <v>4302195.4000000004</v>
      </c>
      <c r="F21" s="28">
        <f t="shared" si="0"/>
        <v>0.13449389435768719</v>
      </c>
    </row>
    <row r="22" spans="2:6" x14ac:dyDescent="0.25">
      <c r="B22" s="2" t="s">
        <v>26</v>
      </c>
      <c r="C22" s="41">
        <f>SUM(C23:C23)</f>
        <v>0</v>
      </c>
      <c r="D22" s="41">
        <f>SUM(D23:D23)</f>
        <v>3092067</v>
      </c>
      <c r="E22" s="41">
        <f>SUM(E23:E23)</f>
        <v>3092067</v>
      </c>
      <c r="F22" s="4">
        <f t="shared" ref="F22:F23" si="1">E22/D22</f>
        <v>1</v>
      </c>
    </row>
    <row r="23" spans="2:6" x14ac:dyDescent="0.25">
      <c r="B23" s="6" t="s">
        <v>20</v>
      </c>
      <c r="C23" s="42">
        <v>0</v>
      </c>
      <c r="D23" s="42">
        <v>3092067</v>
      </c>
      <c r="E23" s="42">
        <v>3092067</v>
      </c>
      <c r="F23" s="27">
        <f t="shared" si="1"/>
        <v>1</v>
      </c>
    </row>
    <row r="24" spans="2:6" x14ac:dyDescent="0.25">
      <c r="B24" s="2" t="s">
        <v>4</v>
      </c>
      <c r="C24" s="41">
        <f>+SUM(C25:C26)</f>
        <v>2898783</v>
      </c>
      <c r="D24" s="41">
        <f>+SUM(D25:D26)</f>
        <v>1857449</v>
      </c>
      <c r="E24" s="41">
        <f>+SUM(E25:E26)</f>
        <v>135920.65</v>
      </c>
      <c r="F24" s="4">
        <f t="shared" si="0"/>
        <v>7.317597952891304E-2</v>
      </c>
    </row>
    <row r="25" spans="2:6" x14ac:dyDescent="0.25">
      <c r="B25" s="6" t="s">
        <v>20</v>
      </c>
      <c r="C25" s="42">
        <v>2605453</v>
      </c>
      <c r="D25" s="42">
        <v>1577449</v>
      </c>
      <c r="E25" s="42">
        <v>135920.65</v>
      </c>
      <c r="F25" s="27">
        <f t="shared" si="0"/>
        <v>8.6164845899930828E-2</v>
      </c>
    </row>
    <row r="26" spans="2:6" x14ac:dyDescent="0.25">
      <c r="B26" s="8" t="s">
        <v>21</v>
      </c>
      <c r="C26" s="44">
        <v>293330</v>
      </c>
      <c r="D26" s="44">
        <v>280000</v>
      </c>
      <c r="E26" s="44">
        <v>0</v>
      </c>
      <c r="F26" s="28">
        <f t="shared" si="0"/>
        <v>0</v>
      </c>
    </row>
    <row r="27" spans="2:6" x14ac:dyDescent="0.25">
      <c r="B27" s="2" t="s">
        <v>5</v>
      </c>
      <c r="C27" s="41">
        <f>+SUM(C28:C29)</f>
        <v>3283023</v>
      </c>
      <c r="D27" s="41">
        <f>+SUM(D28:D29)</f>
        <v>5032144</v>
      </c>
      <c r="E27" s="41">
        <f>+SUM(E28:E29)</f>
        <v>0</v>
      </c>
      <c r="F27" s="4">
        <f t="shared" si="0"/>
        <v>0</v>
      </c>
    </row>
    <row r="28" spans="2:6" x14ac:dyDescent="0.25">
      <c r="B28" s="8" t="s">
        <v>20</v>
      </c>
      <c r="C28" s="44">
        <v>2828983</v>
      </c>
      <c r="D28" s="44">
        <v>5006812</v>
      </c>
      <c r="E28" s="44">
        <v>0</v>
      </c>
      <c r="F28" s="28">
        <f t="shared" si="0"/>
        <v>0</v>
      </c>
    </row>
    <row r="29" spans="2:6" x14ac:dyDescent="0.25">
      <c r="B29" s="8" t="s">
        <v>21</v>
      </c>
      <c r="C29" s="44">
        <v>454040</v>
      </c>
      <c r="D29" s="44">
        <v>25332</v>
      </c>
      <c r="E29" s="44">
        <v>0</v>
      </c>
      <c r="F29" s="28">
        <f t="shared" si="0"/>
        <v>0</v>
      </c>
    </row>
    <row r="30" spans="2:6" x14ac:dyDescent="0.25">
      <c r="B30" s="37" t="s">
        <v>8</v>
      </c>
      <c r="C30" s="45">
        <f t="shared" ref="C30:D30" si="2">+C27+C24+C22+C10+C8+C6</f>
        <v>62785482</v>
      </c>
      <c r="D30" s="45">
        <f t="shared" si="2"/>
        <v>78750950</v>
      </c>
      <c r="E30" s="45">
        <f>+E27+E24+E22+E10+E8+E6</f>
        <v>19288505.68</v>
      </c>
      <c r="F30" s="39">
        <f t="shared" si="0"/>
        <v>0.24493045074376879</v>
      </c>
    </row>
    <row r="31" spans="2:6" x14ac:dyDescent="0.25">
      <c r="B31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68.140625" customWidth="1"/>
    <col min="3" max="4" width="12.7109375" bestFit="1" customWidth="1"/>
    <col min="5" max="5" width="13.42578125" customWidth="1"/>
  </cols>
  <sheetData>
    <row r="2" spans="2:6" ht="70.5" customHeight="1" x14ac:dyDescent="0.25">
      <c r="B2" s="32" t="s">
        <v>27</v>
      </c>
      <c r="C2" s="32"/>
      <c r="D2" s="32"/>
      <c r="E2" s="32"/>
      <c r="F2" s="32"/>
    </row>
    <row r="5" spans="2:6" ht="38.25" x14ac:dyDescent="0.25">
      <c r="B5" s="33" t="s">
        <v>9</v>
      </c>
      <c r="C5" s="33" t="s">
        <v>6</v>
      </c>
      <c r="D5" s="33" t="s">
        <v>7</v>
      </c>
      <c r="E5" s="35" t="s">
        <v>25</v>
      </c>
      <c r="F5" s="35" t="s">
        <v>10</v>
      </c>
    </row>
    <row r="6" spans="2:6" x14ac:dyDescent="0.25">
      <c r="B6" s="2" t="s">
        <v>26</v>
      </c>
      <c r="C6" s="3">
        <f>+C7</f>
        <v>130313121</v>
      </c>
      <c r="D6" s="3">
        <f t="shared" ref="D6:E6" si="0">+D7</f>
        <v>130313121</v>
      </c>
      <c r="E6" s="3">
        <f t="shared" si="0"/>
        <v>0</v>
      </c>
      <c r="F6" s="4">
        <f>E6/D6</f>
        <v>0</v>
      </c>
    </row>
    <row r="7" spans="2:6" x14ac:dyDescent="0.25">
      <c r="B7" s="6" t="s">
        <v>18</v>
      </c>
      <c r="C7" s="7">
        <v>130313121</v>
      </c>
      <c r="D7" s="7">
        <v>130313121</v>
      </c>
      <c r="E7" s="7">
        <v>0</v>
      </c>
      <c r="F7" s="27">
        <f>E7/D7</f>
        <v>0</v>
      </c>
    </row>
    <row r="8" spans="2:6" x14ac:dyDescent="0.25">
      <c r="B8" s="2" t="s">
        <v>5</v>
      </c>
      <c r="C8" s="3">
        <f>+SUM(C9:C9)</f>
        <v>500401757</v>
      </c>
      <c r="D8" s="3">
        <f t="shared" ref="D8:E8" si="1">+SUM(D9:D9)</f>
        <v>500401757</v>
      </c>
      <c r="E8" s="3">
        <f t="shared" si="1"/>
        <v>0</v>
      </c>
      <c r="F8" s="4">
        <f>E8/D8</f>
        <v>0</v>
      </c>
    </row>
    <row r="9" spans="2:6" x14ac:dyDescent="0.25">
      <c r="B9" s="6" t="s">
        <v>21</v>
      </c>
      <c r="C9" s="7">
        <v>500401757</v>
      </c>
      <c r="D9" s="7">
        <v>500401757</v>
      </c>
      <c r="E9" s="7">
        <v>0</v>
      </c>
      <c r="F9" s="27">
        <f>E9/D9</f>
        <v>0</v>
      </c>
    </row>
    <row r="10" spans="2:6" x14ac:dyDescent="0.25">
      <c r="B10" s="37" t="s">
        <v>8</v>
      </c>
      <c r="C10" s="38">
        <f>+C8+C6</f>
        <v>630714878</v>
      </c>
      <c r="D10" s="38">
        <f t="shared" ref="D10:E10" si="2">+D8+D6</f>
        <v>630714878</v>
      </c>
      <c r="E10" s="38">
        <f t="shared" si="2"/>
        <v>0</v>
      </c>
      <c r="F10" s="39">
        <f>E10/D10</f>
        <v>0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3" customWidth="1"/>
  </cols>
  <sheetData>
    <row r="2" spans="2:6" ht="60" customHeight="1" x14ac:dyDescent="0.25">
      <c r="B2" s="32" t="s">
        <v>28</v>
      </c>
      <c r="C2" s="32"/>
      <c r="D2" s="32"/>
      <c r="E2" s="32"/>
      <c r="F2" s="32"/>
    </row>
    <row r="5" spans="2:6" ht="38.25" x14ac:dyDescent="0.25">
      <c r="B5" s="33" t="s">
        <v>9</v>
      </c>
      <c r="C5" s="33" t="s">
        <v>6</v>
      </c>
      <c r="D5" s="33" t="s">
        <v>7</v>
      </c>
      <c r="E5" s="35" t="s">
        <v>25</v>
      </c>
      <c r="F5" s="35" t="s">
        <v>10</v>
      </c>
    </row>
    <row r="6" spans="2:6" x14ac:dyDescent="0.25">
      <c r="B6" s="2" t="s">
        <v>2</v>
      </c>
      <c r="C6" s="41">
        <f>SUM(C7:C7)</f>
        <v>0</v>
      </c>
      <c r="D6" s="41">
        <f>SUM(D7:D7)</f>
        <v>27750</v>
      </c>
      <c r="E6" s="41">
        <f>SUM(E7:E7)</f>
        <v>27750</v>
      </c>
      <c r="F6" s="4">
        <f t="shared" ref="F6:F10" si="0">E6/D6</f>
        <v>1</v>
      </c>
    </row>
    <row r="7" spans="2:6" x14ac:dyDescent="0.25">
      <c r="B7" s="29" t="s">
        <v>14</v>
      </c>
      <c r="C7" s="42">
        <v>0</v>
      </c>
      <c r="D7" s="42">
        <v>27750</v>
      </c>
      <c r="E7" s="42">
        <v>27750</v>
      </c>
      <c r="F7" s="27">
        <f t="shared" si="0"/>
        <v>1</v>
      </c>
    </row>
    <row r="8" spans="2:6" x14ac:dyDescent="0.25">
      <c r="B8" s="2" t="s">
        <v>5</v>
      </c>
      <c r="C8" s="41">
        <f>SUM(C9:C9)</f>
        <v>0</v>
      </c>
      <c r="D8" s="41">
        <f>SUM(D9:D9)</f>
        <v>717863</v>
      </c>
      <c r="E8" s="41">
        <f>SUM(E9:E9)</f>
        <v>0</v>
      </c>
      <c r="F8" s="4">
        <f t="shared" si="0"/>
        <v>0</v>
      </c>
    </row>
    <row r="9" spans="2:6" x14ac:dyDescent="0.25">
      <c r="B9" s="30" t="s">
        <v>18</v>
      </c>
      <c r="C9" s="44">
        <v>0</v>
      </c>
      <c r="D9" s="44">
        <v>717863</v>
      </c>
      <c r="E9" s="44">
        <v>0</v>
      </c>
      <c r="F9" s="28">
        <f t="shared" si="0"/>
        <v>0</v>
      </c>
    </row>
    <row r="10" spans="2:6" x14ac:dyDescent="0.25">
      <c r="B10" s="37" t="s">
        <v>8</v>
      </c>
      <c r="C10" s="45">
        <f>+C8+C6</f>
        <v>0</v>
      </c>
      <c r="D10" s="45">
        <f>+D8+D6</f>
        <v>745613</v>
      </c>
      <c r="E10" s="45">
        <f>+E8+E6</f>
        <v>27750</v>
      </c>
      <c r="F10" s="39">
        <f t="shared" si="0"/>
        <v>3.7217698725746463E-2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2014-05-15T18:08:02Z</cp:lastPrinted>
  <dcterms:created xsi:type="dcterms:W3CDTF">2013-07-12T22:51:31Z</dcterms:created>
  <dcterms:modified xsi:type="dcterms:W3CDTF">2016-03-15T20:41:37Z</dcterms:modified>
</cp:coreProperties>
</file>