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1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YT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<sst xmlns="http://schemas.openxmlformats.org/spreadsheetml/2006/main" count="518" uniqueCount="132">
  <si>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</si>
  <si>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</si>
  <si>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</si>
  <si>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</si>
  <si>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</si>
  <si>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</si>
  <si>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</si>
  <si>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</si>
  <si>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</si>
  <si>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</si>
  <si>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</si>
  <si>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</si>
  <si>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</si>
  <si>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</si>
  <si>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</si>
  <si>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</si>
  <si>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</si>
  <si>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</si>
  <si>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</si>
  <si>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</si>
  <si>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</si>
  <si>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</si>
  <si>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</si>
  <si>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</si>
  <si>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</si>
  <si>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</si>
  <si>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</si>
  <si>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</si>
  <si>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</si>
  <si>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</si>
  <si>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</si>
  <si>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</si>
  <si>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</si>
  <si>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</si>
  <si>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</si>
  <si>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</si>
  <si>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</si>
  <si>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</si>
  <si>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</si>
  <si>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</si>
  <si>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</si>
  <si>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</si>
  <si>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</si>
  <si>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</si>
  <si>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</si>
  <si>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</si>
  <si>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</si>
  <si>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</si>
  <si>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</si>
  <si>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</si>
  <si>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</si>
  <si>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</si>
  <si>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</si>
  <si>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</si>
  <si>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</si>
  <si>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</si>
  <si>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</si>
  <si>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</si>
  <si>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</si>
  <si>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</si>
  <si>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</si>
  <si>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</si>
  <si>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</si>
  <si>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</si>
  <si>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</si>
  <si>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</si>
  <si>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</si>
  <si>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</si>
  <si>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</si>
  <si>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</si>
  <si>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</si>
  <si>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</si>
  <si>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</si>
  <si>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</si>
  <si>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</si>
  <si>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</si>
  <si>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</si>
  <si>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</si>
  <si>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</si>
  <si>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</si>
  <si>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</si>
  <si>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</si>
  <si>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</si>
  <si>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</si>
  <si>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</si>
  <si>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</si>
  <si>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</si>
  <si>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</si>
  <si>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</si>
  <si>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</si>
  <si>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</si>
  <si>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</si>
  <si>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</si>
  <si>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</si>
  <si>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</si>
  <si>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</si>
  <si>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</si>
  <si>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</si>
  <si>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</si>
  <si>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</si>
  <si>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</si>
  <si>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</si>
  <si>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</si>
  <si>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</si>
  <si>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</si>
  <si>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</si>
  <si>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</si>
  <si>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</si>
  <si>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</si>
  <si>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</si>
  <si>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</si>
  <si>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</si>
  <si>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</si>
  <si>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</si>
  <si>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</si>
  <si>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</si>
  <si>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</si>
  <si>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2.1</t>
  </si>
  <si>
    <t>2.2</t>
  </si>
  <si>
    <t>2.3</t>
  </si>
  <si>
    <t>2.4</t>
  </si>
  <si>
    <t>2.5</t>
  </si>
  <si>
    <t>2.6</t>
  </si>
  <si>
    <t>EJECUCION PRESUPUESTAL A MES DE DICIEMBRE 2018</t>
  </si>
  <si>
    <t>Fuente: SIAF, Consulta Amigable y Base de Datos al 31 de Diciembre del 2018</t>
  </si>
  <si>
    <t>5.2.1</t>
  </si>
  <si>
    <t>5.2.2</t>
  </si>
  <si>
    <t>5.2.3</t>
  </si>
  <si>
    <t>5.2.4</t>
  </si>
  <si>
    <t>5.2.5</t>
  </si>
  <si>
    <t>6.2.4</t>
  </si>
  <si>
    <t>FUENTE DE FINANCIAMIENTO RECURSOS DETERMINADOS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</si>
</sst>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0" fillId="0" borderId="0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ENERO Y FEBRERO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725"/>
          <c:w val="0.992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FTE'!$D$57:$D$60</c:f>
              <c:numCache/>
            </c:numRef>
          </c:val>
        </c:ser>
        <c:overlap val="-27"/>
        <c:gapWidth val="219"/>
        <c:axId val="54986709"/>
        <c:axId val="9994182"/>
      </c:barChart>
      <c:lineChart>
        <c:grouping val="standard"/>
        <c:varyColors val="0"/>
        <c:ser>
          <c:idx val="1"/>
          <c:order val="1"/>
          <c:tx>
            <c:strRef>
              <c:f>'EJECUCION FTE'!$E$56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FTE'!$E$57:$E$60</c:f>
              <c:numCache/>
            </c:numRef>
          </c:val>
          <c:smooth val="0"/>
        </c:ser>
        <c:axId val="19952871"/>
        <c:axId val="38166584"/>
      </c:lineChart>
      <c:catAx>
        <c:axId val="54986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994182"/>
        <c:crosses val="autoZero"/>
        <c:auto val="1"/>
        <c:lblOffset val="100"/>
        <c:tickLblSkip val="1"/>
        <c:noMultiLvlLbl val="0"/>
      </c:catAx>
      <c:valAx>
        <c:axId val="9994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86709"/>
        <c:crossesAt val="1"/>
        <c:crossBetween val="between"/>
        <c:dispUnits/>
      </c:valAx>
      <c:catAx>
        <c:axId val="1995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6584"/>
        <c:crosses val="autoZero"/>
        <c:auto val="1"/>
        <c:lblOffset val="100"/>
        <c:tickLblSkip val="1"/>
        <c:noMultiLvlLbl val="0"/>
      </c:catAx>
      <c:valAx>
        <c:axId val="3816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528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75"/>
          <c:y val="0.9455"/>
          <c:w val="0.148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MES DE FEBRERO - FUENTE RO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7"/>
          <c:w val="0.993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RO'!$D$57:$D$62</c:f>
              <c:numCache/>
            </c:numRef>
          </c:val>
        </c:ser>
        <c:overlap val="-27"/>
        <c:gapWidth val="219"/>
        <c:axId val="58223289"/>
        <c:axId val="34368874"/>
      </c:barChart>
      <c:lineChart>
        <c:grouping val="standard"/>
        <c:varyColors val="0"/>
        <c:ser>
          <c:idx val="1"/>
          <c:order val="1"/>
          <c:tx>
            <c:strRef>
              <c:f>'EJECUCION RO'!$E$56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RO'!$E$57:$E$62</c:f>
              <c:numCache/>
            </c:numRef>
          </c:val>
          <c:smooth val="0"/>
        </c:ser>
        <c:axId val="6353227"/>
        <c:axId val="42872668"/>
      </c:lineChart>
      <c:catAx>
        <c:axId val="58223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68874"/>
        <c:crosses val="autoZero"/>
        <c:auto val="1"/>
        <c:lblOffset val="100"/>
        <c:tickLblSkip val="1"/>
        <c:noMultiLvlLbl val="0"/>
      </c:catAx>
      <c:valAx>
        <c:axId val="34368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23289"/>
        <c:crossesAt val="1"/>
        <c:crossBetween val="between"/>
        <c:dispUnits/>
      </c:valAx>
      <c:catAx>
        <c:axId val="6353227"/>
        <c:scaling>
          <c:orientation val="minMax"/>
        </c:scaling>
        <c:axPos val="b"/>
        <c:delete val="1"/>
        <c:majorTickMark val="out"/>
        <c:minorTickMark val="none"/>
        <c:tickLblPos val="nextTo"/>
        <c:crossAx val="42872668"/>
        <c:crosses val="autoZero"/>
        <c:auto val="1"/>
        <c:lblOffset val="100"/>
        <c:tickLblSkip val="1"/>
        <c:noMultiLvlLbl val="0"/>
      </c:catAx>
      <c:valAx>
        <c:axId val="42872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32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5375"/>
          <c:w val="0.129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RDR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RDR'!$D$57:$D$62</c:f>
              <c:numCache/>
            </c:numRef>
          </c:val>
        </c:ser>
        <c:overlap val="-27"/>
        <c:gapWidth val="219"/>
        <c:axId val="20385949"/>
        <c:axId val="59387406"/>
      </c:barChart>
      <c:lineChart>
        <c:grouping val="standard"/>
        <c:varyColors val="0"/>
        <c:ser>
          <c:idx val="1"/>
          <c:order val="1"/>
          <c:tx>
            <c:strRef>
              <c:f>'EJECUCION RDR'!$E$56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RDR'!$E$57:$E$62</c:f>
              <c:numCache/>
            </c:numRef>
          </c:val>
          <c:smooth val="0"/>
        </c:ser>
        <c:axId val="24301743"/>
        <c:axId val="49934720"/>
      </c:lineChart>
      <c:catAx>
        <c:axId val="20385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87406"/>
        <c:crosses val="autoZero"/>
        <c:auto val="1"/>
        <c:lblOffset val="100"/>
        <c:tickLblSkip val="1"/>
        <c:noMultiLvlLbl val="0"/>
      </c:catAx>
      <c:valAx>
        <c:axId val="59387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85949"/>
        <c:crossesAt val="1"/>
        <c:crossBetween val="between"/>
        <c:dispUnits/>
      </c:valAx>
      <c:catAx>
        <c:axId val="24301743"/>
        <c:scaling>
          <c:orientation val="minMax"/>
        </c:scaling>
        <c:axPos val="b"/>
        <c:delete val="1"/>
        <c:majorTickMark val="out"/>
        <c:minorTickMark val="none"/>
        <c:tickLblPos val="nextTo"/>
        <c:crossAx val="49934720"/>
        <c:crosses val="autoZero"/>
        <c:auto val="1"/>
        <c:lblOffset val="100"/>
        <c:tickLblSkip val="1"/>
        <c:noMultiLvlLbl val="0"/>
      </c:catAx>
      <c:valAx>
        <c:axId val="49934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017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5"/>
          <c:y val="0.955"/>
          <c:w val="0.139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DYT'!$C$59:$C$63</c:f>
              <c:strCache/>
            </c:strRef>
          </c:cat>
          <c:val>
            <c:numRef>
              <c:f>'EJECUCION DYT'!$D$59:$D$63</c:f>
              <c:numCache/>
            </c:numRef>
          </c:val>
        </c:ser>
        <c:overlap val="-27"/>
        <c:gapWidth val="219"/>
        <c:axId val="30882177"/>
        <c:axId val="36831666"/>
      </c:barChart>
      <c:lineChart>
        <c:grouping val="standard"/>
        <c:varyColors val="0"/>
        <c:ser>
          <c:idx val="1"/>
          <c:order val="1"/>
          <c:tx>
            <c:strRef>
              <c:f>'EJECUCION DYT'!$E$58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DYT'!$C$59:$C$63</c:f>
              <c:strCache/>
            </c:strRef>
          </c:cat>
          <c:val>
            <c:numRef>
              <c:f>'EJECUCION DYT'!$E$59:$E$63</c:f>
              <c:numCache/>
            </c:numRef>
          </c:val>
          <c:smooth val="0"/>
        </c:ser>
        <c:axId val="59921171"/>
        <c:axId val="50456228"/>
      </c:lineChart>
      <c:catAx>
        <c:axId val="30882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31666"/>
        <c:crosses val="autoZero"/>
        <c:auto val="1"/>
        <c:lblOffset val="100"/>
        <c:tickLblSkip val="1"/>
        <c:noMultiLvlLbl val="0"/>
      </c:catAx>
      <c:valAx>
        <c:axId val="36831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82177"/>
        <c:crossesAt val="1"/>
        <c:crossBetween val="between"/>
        <c:dispUnits/>
      </c:valAx>
      <c:catAx>
        <c:axId val="59921171"/>
        <c:scaling>
          <c:orientation val="minMax"/>
        </c:scaling>
        <c:axPos val="b"/>
        <c:delete val="1"/>
        <c:majorTickMark val="out"/>
        <c:minorTickMark val="none"/>
        <c:tickLblPos val="nextTo"/>
        <c:crossAx val="50456228"/>
        <c:crosses val="autoZero"/>
        <c:auto val="1"/>
        <c:lblOffset val="100"/>
        <c:tickLblSkip val="1"/>
        <c:noMultiLvlLbl val="0"/>
      </c:catAx>
      <c:valAx>
        <c:axId val="5045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211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25"/>
          <c:y val="0.9545"/>
          <c:w val="0.15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9525</xdr:rowOff>
    </xdr:from>
    <xdr:to>
      <xdr:col>7</xdr:col>
      <xdr:colOff>762000</xdr:colOff>
      <xdr:row>80</xdr:row>
      <xdr:rowOff>123825</xdr:rowOff>
    </xdr:to>
    <xdr:graphicFrame>
      <xdr:nvGraphicFramePr>
        <xdr:cNvPr id="1" name="Gráfico 4"/>
        <xdr:cNvGraphicFramePr/>
      </xdr:nvGraphicFramePr>
      <xdr:xfrm>
        <a:off x="28575" y="9344025"/>
        <a:ext cx="104203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142875</xdr:rowOff>
    </xdr:from>
    <xdr:to>
      <xdr:col>9</xdr:col>
      <xdr:colOff>771525</xdr:colOff>
      <xdr:row>87</xdr:row>
      <xdr:rowOff>133350</xdr:rowOff>
    </xdr:to>
    <xdr:graphicFrame>
      <xdr:nvGraphicFramePr>
        <xdr:cNvPr id="1" name="Gráfico 2"/>
        <xdr:cNvGraphicFramePr/>
      </xdr:nvGraphicFramePr>
      <xdr:xfrm>
        <a:off x="19050" y="9496425"/>
        <a:ext cx="11934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133350</xdr:rowOff>
    </xdr:from>
    <xdr:to>
      <xdr:col>8</xdr:col>
      <xdr:colOff>714375</xdr:colOff>
      <xdr:row>87</xdr:row>
      <xdr:rowOff>95250</xdr:rowOff>
    </xdr:to>
    <xdr:graphicFrame>
      <xdr:nvGraphicFramePr>
        <xdr:cNvPr id="1" name="Gráfico 1"/>
        <xdr:cNvGraphicFramePr/>
      </xdr:nvGraphicFramePr>
      <xdr:xfrm>
        <a:off x="66675" y="9344025"/>
        <a:ext cx="11068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123825</xdr:rowOff>
    </xdr:from>
    <xdr:to>
      <xdr:col>8</xdr:col>
      <xdr:colOff>47625</xdr:colOff>
      <xdr:row>86</xdr:row>
      <xdr:rowOff>47625</xdr:rowOff>
    </xdr:to>
    <xdr:graphicFrame>
      <xdr:nvGraphicFramePr>
        <xdr:cNvPr id="1" name="Gráfico 1"/>
        <xdr:cNvGraphicFramePr/>
      </xdr:nvGraphicFramePr>
      <xdr:xfrm>
        <a:off x="76200" y="9172575"/>
        <a:ext cx="9829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="115" zoomScaleNormal="115" zoomScalePageLayoutView="0" workbookViewId="0" topLeftCell="A1">
      <selection activeCell="O43" sqref="O43"/>
    </sheetView>
  </sheetViews>
  <sheetFormatPr defaultColWidth="11.421875" defaultRowHeight="12.75"/>
  <cols>
    <col min="1" max="1" width="11.421875" style="13" customWidth="1"/>
    <col min="2" max="2" width="67.140625" style="5" bestFit="1" customWidth="1"/>
    <col min="3" max="3" width="13.00390625" style="8" customWidth="1"/>
    <col min="4" max="5" width="11.7109375" style="8" customWidth="1"/>
    <col min="6" max="6" width="11.57421875" style="8" customWidth="1"/>
    <col min="7" max="14" width="11.7109375" style="8" customWidth="1"/>
    <col min="15" max="15" width="11.421875" style="8" customWidth="1"/>
    <col min="16" max="16" width="15.421875" style="5" bestFit="1" customWidth="1"/>
    <col min="17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23" t="s">
        <v>123</v>
      </c>
    </row>
    <row r="6" ht="15.75">
      <c r="A6" s="23" t="s">
        <v>26</v>
      </c>
    </row>
    <row r="7" ht="12.75">
      <c r="A7" s="10" t="s">
        <v>1</v>
      </c>
    </row>
    <row r="8" spans="1:15" ht="12.75">
      <c r="A8" s="10"/>
      <c r="O8" s="22" t="s">
        <v>45</v>
      </c>
    </row>
    <row r="9" spans="1:15" s="10" customFormat="1" ht="12.75">
      <c r="A9" s="42" t="s">
        <v>3</v>
      </c>
      <c r="B9" s="44" t="s">
        <v>44</v>
      </c>
      <c r="C9" s="46" t="s">
        <v>39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38" t="s">
        <v>33</v>
      </c>
    </row>
    <row r="10" spans="1:15" s="10" customFormat="1" ht="15.75" customHeight="1">
      <c r="A10" s="43"/>
      <c r="B10" s="45"/>
      <c r="C10" s="9" t="s">
        <v>5</v>
      </c>
      <c r="D10" s="9" t="s">
        <v>6</v>
      </c>
      <c r="E10" s="9" t="s">
        <v>7</v>
      </c>
      <c r="F10" s="9" t="s">
        <v>23</v>
      </c>
      <c r="G10" s="9" t="s">
        <v>24</v>
      </c>
      <c r="H10" s="9" t="s">
        <v>25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39"/>
    </row>
    <row r="11" spans="1:16" ht="15" customHeight="1">
      <c r="A11" s="2" t="s">
        <v>8</v>
      </c>
      <c r="B11" s="3" t="s">
        <v>9</v>
      </c>
      <c r="C11" s="4">
        <v>71569948</v>
      </c>
      <c r="D11" s="4">
        <v>65311072</v>
      </c>
      <c r="E11" s="4">
        <v>81549576</v>
      </c>
      <c r="F11" s="4">
        <v>95930129</v>
      </c>
      <c r="G11" s="4">
        <v>96472779</v>
      </c>
      <c r="H11" s="4">
        <v>99378004</v>
      </c>
      <c r="I11" s="4">
        <v>112903418</v>
      </c>
      <c r="J11" s="4">
        <v>95397109</v>
      </c>
      <c r="K11" s="4">
        <v>99668909</v>
      </c>
      <c r="L11" s="4">
        <v>86372480</v>
      </c>
      <c r="M11" s="4">
        <v>93052696</v>
      </c>
      <c r="N11" s="4">
        <v>133128848</v>
      </c>
      <c r="O11" s="27">
        <f>SUM(C11:N11)</f>
        <v>1130734968</v>
      </c>
      <c r="P11" s="8"/>
    </row>
    <row r="12" spans="1:16" ht="15" customHeight="1">
      <c r="A12" s="2" t="s">
        <v>47</v>
      </c>
      <c r="B12" s="3" t="s">
        <v>78</v>
      </c>
      <c r="C12" s="4">
        <v>2162385</v>
      </c>
      <c r="D12" s="4">
        <v>2467777</v>
      </c>
      <c r="E12" s="4">
        <v>3185688</v>
      </c>
      <c r="F12" s="4">
        <v>2736971</v>
      </c>
      <c r="G12" s="4">
        <v>3126456</v>
      </c>
      <c r="H12" s="4">
        <v>2867107</v>
      </c>
      <c r="I12" s="4">
        <v>3634393</v>
      </c>
      <c r="J12" s="4">
        <v>3102261</v>
      </c>
      <c r="K12" s="4">
        <v>3118979</v>
      </c>
      <c r="L12" s="4">
        <v>3162668</v>
      </c>
      <c r="M12" s="4">
        <v>4362119</v>
      </c>
      <c r="N12" s="4">
        <v>9735128</v>
      </c>
      <c r="O12" s="27">
        <f aca="true" t="shared" si="0" ref="O12:O42">SUM(C12:N12)</f>
        <v>43661932</v>
      </c>
      <c r="P12" s="8"/>
    </row>
    <row r="13" spans="1:16" ht="15" customHeight="1">
      <c r="A13" s="2" t="s">
        <v>48</v>
      </c>
      <c r="B13" s="3" t="s">
        <v>79</v>
      </c>
      <c r="C13" s="4">
        <v>2903005</v>
      </c>
      <c r="D13" s="4">
        <v>3653115</v>
      </c>
      <c r="E13" s="4">
        <v>4257741</v>
      </c>
      <c r="F13" s="4">
        <v>4539732</v>
      </c>
      <c r="G13" s="4">
        <v>4061334</v>
      </c>
      <c r="H13" s="4">
        <v>4191722</v>
      </c>
      <c r="I13" s="4">
        <v>4714998</v>
      </c>
      <c r="J13" s="4">
        <v>4695440</v>
      </c>
      <c r="K13" s="4">
        <v>5935939</v>
      </c>
      <c r="L13" s="4">
        <v>5676570</v>
      </c>
      <c r="M13" s="4">
        <v>6476125</v>
      </c>
      <c r="N13" s="4">
        <v>12591277</v>
      </c>
      <c r="O13" s="27">
        <f t="shared" si="0"/>
        <v>63696998</v>
      </c>
      <c r="P13" s="8"/>
    </row>
    <row r="14" spans="1:16" ht="15" customHeight="1">
      <c r="A14" s="2" t="s">
        <v>49</v>
      </c>
      <c r="B14" s="3" t="s">
        <v>80</v>
      </c>
      <c r="C14" s="4">
        <v>1659458</v>
      </c>
      <c r="D14" s="4">
        <v>5619528</v>
      </c>
      <c r="E14" s="4">
        <v>4128840</v>
      </c>
      <c r="F14" s="4">
        <v>4512638</v>
      </c>
      <c r="G14" s="4">
        <v>3692905</v>
      </c>
      <c r="H14" s="4">
        <v>5103632</v>
      </c>
      <c r="I14" s="4">
        <v>2547832</v>
      </c>
      <c r="J14" s="4">
        <v>3736761</v>
      </c>
      <c r="K14" s="4">
        <v>7569438</v>
      </c>
      <c r="L14" s="4">
        <v>7719594</v>
      </c>
      <c r="M14" s="4">
        <v>4281633</v>
      </c>
      <c r="N14" s="4">
        <v>6755366</v>
      </c>
      <c r="O14" s="27">
        <f t="shared" si="0"/>
        <v>57327625</v>
      </c>
      <c r="P14" s="8"/>
    </row>
    <row r="15" spans="1:16" ht="15" customHeight="1">
      <c r="A15" s="2" t="s">
        <v>50</v>
      </c>
      <c r="B15" s="3" t="s">
        <v>81</v>
      </c>
      <c r="C15" s="4">
        <v>2258998</v>
      </c>
      <c r="D15" s="4">
        <v>2613734</v>
      </c>
      <c r="E15" s="4">
        <v>2813402</v>
      </c>
      <c r="F15" s="4">
        <v>2812568</v>
      </c>
      <c r="G15" s="4">
        <v>3056244</v>
      </c>
      <c r="H15" s="4">
        <v>2512948</v>
      </c>
      <c r="I15" s="4">
        <v>3326395</v>
      </c>
      <c r="J15" s="4">
        <v>4712250</v>
      </c>
      <c r="K15" s="4">
        <v>1997235</v>
      </c>
      <c r="L15" s="4">
        <v>2444319</v>
      </c>
      <c r="M15" s="4">
        <v>7612744</v>
      </c>
      <c r="N15" s="4">
        <v>10078675</v>
      </c>
      <c r="O15" s="27">
        <f t="shared" si="0"/>
        <v>46239512</v>
      </c>
      <c r="P15" s="8"/>
    </row>
    <row r="16" spans="1:16" ht="15" customHeight="1">
      <c r="A16" s="2" t="s">
        <v>51</v>
      </c>
      <c r="B16" s="3" t="s">
        <v>82</v>
      </c>
      <c r="C16" s="4">
        <v>12505363</v>
      </c>
      <c r="D16" s="4">
        <v>15512334</v>
      </c>
      <c r="E16" s="4">
        <v>14161026</v>
      </c>
      <c r="F16" s="4">
        <v>15327251</v>
      </c>
      <c r="G16" s="4">
        <v>18969625</v>
      </c>
      <c r="H16" s="4">
        <v>16597028</v>
      </c>
      <c r="I16" s="4">
        <v>18345922</v>
      </c>
      <c r="J16" s="4">
        <v>19334542</v>
      </c>
      <c r="K16" s="4">
        <v>17791679</v>
      </c>
      <c r="L16" s="4">
        <v>17092662</v>
      </c>
      <c r="M16" s="4">
        <v>24693303</v>
      </c>
      <c r="N16" s="4">
        <v>36743790</v>
      </c>
      <c r="O16" s="27">
        <f t="shared" si="0"/>
        <v>227074525</v>
      </c>
      <c r="P16" s="8"/>
    </row>
    <row r="17" spans="1:16" ht="15" customHeight="1">
      <c r="A17" s="2" t="s">
        <v>52</v>
      </c>
      <c r="B17" s="3" t="s">
        <v>83</v>
      </c>
      <c r="C17" s="4">
        <v>8568701</v>
      </c>
      <c r="D17" s="4">
        <v>9000996</v>
      </c>
      <c r="E17" s="4">
        <v>12416559</v>
      </c>
      <c r="F17" s="4">
        <v>10678120</v>
      </c>
      <c r="G17" s="4">
        <v>11467540</v>
      </c>
      <c r="H17" s="4">
        <v>12422432</v>
      </c>
      <c r="I17" s="4">
        <v>12663286</v>
      </c>
      <c r="J17" s="4">
        <v>15383265</v>
      </c>
      <c r="K17" s="4">
        <v>7204687</v>
      </c>
      <c r="L17" s="4">
        <v>11692200</v>
      </c>
      <c r="M17" s="4">
        <v>17345366</v>
      </c>
      <c r="N17" s="4">
        <v>27813606</v>
      </c>
      <c r="O17" s="27">
        <f t="shared" si="0"/>
        <v>156656758</v>
      </c>
      <c r="P17" s="8"/>
    </row>
    <row r="18" spans="1:16" ht="15" customHeight="1">
      <c r="A18" s="2" t="s">
        <v>53</v>
      </c>
      <c r="B18" s="3" t="s">
        <v>84</v>
      </c>
      <c r="C18" s="4">
        <v>8961739</v>
      </c>
      <c r="D18" s="4">
        <v>10840861</v>
      </c>
      <c r="E18" s="4">
        <v>15311623</v>
      </c>
      <c r="F18" s="4">
        <v>12027808</v>
      </c>
      <c r="G18" s="4">
        <v>15278018</v>
      </c>
      <c r="H18" s="4">
        <v>14238067</v>
      </c>
      <c r="I18" s="4">
        <v>16442003</v>
      </c>
      <c r="J18" s="4">
        <v>13779858</v>
      </c>
      <c r="K18" s="4">
        <v>15163242</v>
      </c>
      <c r="L18" s="4">
        <v>16192115</v>
      </c>
      <c r="M18" s="4">
        <v>22652804</v>
      </c>
      <c r="N18" s="4">
        <v>43600292</v>
      </c>
      <c r="O18" s="27">
        <f t="shared" si="0"/>
        <v>204488430</v>
      </c>
      <c r="P18" s="8"/>
    </row>
    <row r="19" spans="1:16" ht="15" customHeight="1">
      <c r="A19" s="2" t="s">
        <v>54</v>
      </c>
      <c r="B19" s="3" t="s">
        <v>85</v>
      </c>
      <c r="C19" s="4">
        <v>2374140</v>
      </c>
      <c r="D19" s="4">
        <v>2500527</v>
      </c>
      <c r="E19" s="4">
        <v>2697141</v>
      </c>
      <c r="F19" s="4">
        <v>3946928</v>
      </c>
      <c r="G19" s="4">
        <v>4215826</v>
      </c>
      <c r="H19" s="4">
        <v>2931617</v>
      </c>
      <c r="I19" s="4">
        <v>4852702</v>
      </c>
      <c r="J19" s="4">
        <v>2786433</v>
      </c>
      <c r="K19" s="4">
        <v>4062490</v>
      </c>
      <c r="L19" s="4">
        <v>4013724</v>
      </c>
      <c r="M19" s="4">
        <v>4529738</v>
      </c>
      <c r="N19" s="4">
        <v>9170609</v>
      </c>
      <c r="O19" s="27">
        <f t="shared" si="0"/>
        <v>48081875</v>
      </c>
      <c r="P19" s="8"/>
    </row>
    <row r="20" spans="1:16" ht="15" customHeight="1">
      <c r="A20" s="2" t="s">
        <v>55</v>
      </c>
      <c r="B20" s="3" t="s">
        <v>86</v>
      </c>
      <c r="C20" s="4">
        <v>5755176</v>
      </c>
      <c r="D20" s="4">
        <v>5185916</v>
      </c>
      <c r="E20" s="4">
        <v>6815344</v>
      </c>
      <c r="F20" s="4">
        <v>8751561</v>
      </c>
      <c r="G20" s="4">
        <v>7983440</v>
      </c>
      <c r="H20" s="4">
        <v>6093645</v>
      </c>
      <c r="I20" s="4">
        <v>7913630</v>
      </c>
      <c r="J20" s="4">
        <v>9545134</v>
      </c>
      <c r="K20" s="4">
        <v>8231090</v>
      </c>
      <c r="L20" s="4">
        <v>8727062</v>
      </c>
      <c r="M20" s="4">
        <v>9721194</v>
      </c>
      <c r="N20" s="4">
        <v>27517618</v>
      </c>
      <c r="O20" s="27">
        <f t="shared" si="0"/>
        <v>112240810</v>
      </c>
      <c r="P20" s="8"/>
    </row>
    <row r="21" spans="1:16" ht="15" customHeight="1">
      <c r="A21" s="2" t="s">
        <v>56</v>
      </c>
      <c r="B21" s="3" t="s">
        <v>87</v>
      </c>
      <c r="C21" s="4">
        <v>9774177</v>
      </c>
      <c r="D21" s="4">
        <v>11946842</v>
      </c>
      <c r="E21" s="4">
        <v>17392017</v>
      </c>
      <c r="F21" s="4">
        <v>18807919</v>
      </c>
      <c r="G21" s="4">
        <v>18335368</v>
      </c>
      <c r="H21" s="4">
        <v>13729858</v>
      </c>
      <c r="I21" s="4">
        <v>18565187</v>
      </c>
      <c r="J21" s="4">
        <v>15245175</v>
      </c>
      <c r="K21" s="4">
        <v>17907823</v>
      </c>
      <c r="L21" s="4">
        <v>16255386</v>
      </c>
      <c r="M21" s="4">
        <v>25725687</v>
      </c>
      <c r="N21" s="4">
        <v>39692358</v>
      </c>
      <c r="O21" s="27">
        <f t="shared" si="0"/>
        <v>223377797</v>
      </c>
      <c r="P21" s="8"/>
    </row>
    <row r="22" spans="1:16" ht="15" customHeight="1">
      <c r="A22" s="2" t="s">
        <v>57</v>
      </c>
      <c r="B22" s="3" t="s">
        <v>88</v>
      </c>
      <c r="C22" s="4">
        <v>7631750</v>
      </c>
      <c r="D22" s="4">
        <v>7696046</v>
      </c>
      <c r="E22" s="4">
        <v>9996812</v>
      </c>
      <c r="F22" s="4">
        <v>10891435</v>
      </c>
      <c r="G22" s="4">
        <v>11843645</v>
      </c>
      <c r="H22" s="4">
        <v>12372121</v>
      </c>
      <c r="I22" s="4">
        <v>16713730</v>
      </c>
      <c r="J22" s="4">
        <v>14865496</v>
      </c>
      <c r="K22" s="4">
        <v>14214091</v>
      </c>
      <c r="L22" s="4">
        <v>12519326</v>
      </c>
      <c r="M22" s="4">
        <v>20462999</v>
      </c>
      <c r="N22" s="4">
        <v>29601010</v>
      </c>
      <c r="O22" s="27">
        <f t="shared" si="0"/>
        <v>168808461</v>
      </c>
      <c r="P22" s="8"/>
    </row>
    <row r="23" spans="1:16" ht="15" customHeight="1">
      <c r="A23" s="2" t="s">
        <v>58</v>
      </c>
      <c r="B23" s="3" t="s">
        <v>89</v>
      </c>
      <c r="C23" s="4">
        <v>13349884</v>
      </c>
      <c r="D23" s="4">
        <v>13460210</v>
      </c>
      <c r="E23" s="4">
        <v>16109775</v>
      </c>
      <c r="F23" s="4">
        <v>18446348</v>
      </c>
      <c r="G23" s="4">
        <v>20875906</v>
      </c>
      <c r="H23" s="4">
        <v>20014357</v>
      </c>
      <c r="I23" s="4">
        <v>24637840</v>
      </c>
      <c r="J23" s="4">
        <v>17825728</v>
      </c>
      <c r="K23" s="4">
        <v>19890450</v>
      </c>
      <c r="L23" s="4">
        <v>19895752</v>
      </c>
      <c r="M23" s="4">
        <v>24908841</v>
      </c>
      <c r="N23" s="4">
        <v>40185111</v>
      </c>
      <c r="O23" s="27">
        <f t="shared" si="0"/>
        <v>249600202</v>
      </c>
      <c r="P23" s="8"/>
    </row>
    <row r="24" spans="1:16" ht="15" customHeight="1">
      <c r="A24" s="2" t="s">
        <v>59</v>
      </c>
      <c r="B24" s="3" t="s">
        <v>90</v>
      </c>
      <c r="C24" s="4">
        <v>10791621</v>
      </c>
      <c r="D24" s="4">
        <v>12165477</v>
      </c>
      <c r="E24" s="4">
        <v>15581557</v>
      </c>
      <c r="F24" s="4">
        <v>20508767</v>
      </c>
      <c r="G24" s="4">
        <v>18781359</v>
      </c>
      <c r="H24" s="4">
        <v>16089216</v>
      </c>
      <c r="I24" s="4">
        <v>24516825</v>
      </c>
      <c r="J24" s="4">
        <v>14925409</v>
      </c>
      <c r="K24" s="4">
        <v>19426720</v>
      </c>
      <c r="L24" s="4">
        <v>19172568</v>
      </c>
      <c r="M24" s="4">
        <v>20248702</v>
      </c>
      <c r="N24" s="4">
        <v>44619867</v>
      </c>
      <c r="O24" s="27">
        <f t="shared" si="0"/>
        <v>236828088</v>
      </c>
      <c r="P24" s="8"/>
    </row>
    <row r="25" spans="1:16" ht="15" customHeight="1">
      <c r="A25" s="2" t="s">
        <v>60</v>
      </c>
      <c r="B25" s="3" t="s">
        <v>91</v>
      </c>
      <c r="C25" s="4">
        <v>6047498</v>
      </c>
      <c r="D25" s="4">
        <v>6757598</v>
      </c>
      <c r="E25" s="4">
        <v>6951265</v>
      </c>
      <c r="F25" s="4">
        <v>7668210</v>
      </c>
      <c r="G25" s="4">
        <v>7999538</v>
      </c>
      <c r="H25" s="4">
        <v>9875278</v>
      </c>
      <c r="I25" s="4">
        <v>8060654</v>
      </c>
      <c r="J25" s="4">
        <v>8021915</v>
      </c>
      <c r="K25" s="4">
        <v>7947159</v>
      </c>
      <c r="L25" s="4">
        <v>8757604</v>
      </c>
      <c r="M25" s="4">
        <v>10914427</v>
      </c>
      <c r="N25" s="4">
        <v>16200986</v>
      </c>
      <c r="O25" s="27">
        <f t="shared" si="0"/>
        <v>105202132</v>
      </c>
      <c r="P25" s="8"/>
    </row>
    <row r="26" spans="1:16" ht="15" customHeight="1">
      <c r="A26" s="2" t="s">
        <v>61</v>
      </c>
      <c r="B26" s="3" t="s">
        <v>92</v>
      </c>
      <c r="C26" s="4">
        <v>4650767</v>
      </c>
      <c r="D26" s="4">
        <v>3748973</v>
      </c>
      <c r="E26" s="4">
        <v>6393699</v>
      </c>
      <c r="F26" s="4">
        <v>5202815</v>
      </c>
      <c r="G26" s="4">
        <v>5314021</v>
      </c>
      <c r="H26" s="4">
        <v>5540156</v>
      </c>
      <c r="I26" s="4">
        <v>6143791</v>
      </c>
      <c r="J26" s="4">
        <v>5420719</v>
      </c>
      <c r="K26" s="4">
        <v>6172425</v>
      </c>
      <c r="L26" s="4">
        <v>5662564</v>
      </c>
      <c r="M26" s="4">
        <v>7604170</v>
      </c>
      <c r="N26" s="4">
        <v>14837344</v>
      </c>
      <c r="O26" s="27">
        <f t="shared" si="0"/>
        <v>76691444</v>
      </c>
      <c r="P26" s="8"/>
    </row>
    <row r="27" spans="1:16" ht="15" customHeight="1">
      <c r="A27" s="2" t="s">
        <v>62</v>
      </c>
      <c r="B27" s="3" t="s">
        <v>93</v>
      </c>
      <c r="C27" s="4">
        <v>2642341</v>
      </c>
      <c r="D27" s="4">
        <v>2551183</v>
      </c>
      <c r="E27" s="4">
        <v>2996074</v>
      </c>
      <c r="F27" s="4">
        <v>3240823</v>
      </c>
      <c r="G27" s="4">
        <v>3563150</v>
      </c>
      <c r="H27" s="4">
        <v>3831896</v>
      </c>
      <c r="I27" s="4">
        <v>5495087</v>
      </c>
      <c r="J27" s="4">
        <v>3980697</v>
      </c>
      <c r="K27" s="4">
        <v>3838542</v>
      </c>
      <c r="L27" s="4">
        <v>4184923</v>
      </c>
      <c r="M27" s="4">
        <v>7470838</v>
      </c>
      <c r="N27" s="4">
        <v>10023748</v>
      </c>
      <c r="O27" s="27">
        <f t="shared" si="0"/>
        <v>53819302</v>
      </c>
      <c r="P27" s="8"/>
    </row>
    <row r="28" spans="1:16" ht="15" customHeight="1">
      <c r="A28" s="2" t="s">
        <v>63</v>
      </c>
      <c r="B28" s="3" t="s">
        <v>94</v>
      </c>
      <c r="C28" s="4">
        <v>3900061</v>
      </c>
      <c r="D28" s="4">
        <v>4120215</v>
      </c>
      <c r="E28" s="4">
        <v>4728520</v>
      </c>
      <c r="F28" s="4">
        <v>5677623</v>
      </c>
      <c r="G28" s="4">
        <v>4786162</v>
      </c>
      <c r="H28" s="4">
        <v>4610266</v>
      </c>
      <c r="I28" s="4">
        <v>4994023</v>
      </c>
      <c r="J28" s="4">
        <v>4976494</v>
      </c>
      <c r="K28" s="4">
        <v>5246457</v>
      </c>
      <c r="L28" s="4">
        <v>4830303</v>
      </c>
      <c r="M28" s="4">
        <v>6029503</v>
      </c>
      <c r="N28" s="4">
        <v>9848980</v>
      </c>
      <c r="O28" s="27">
        <f t="shared" si="0"/>
        <v>63748607</v>
      </c>
      <c r="P28" s="8"/>
    </row>
    <row r="29" spans="1:16" ht="15" customHeight="1">
      <c r="A29" s="2" t="s">
        <v>64</v>
      </c>
      <c r="B29" s="3" t="s">
        <v>95</v>
      </c>
      <c r="C29" s="4">
        <v>6423388</v>
      </c>
      <c r="D29" s="4">
        <v>6924769</v>
      </c>
      <c r="E29" s="4">
        <v>7534798</v>
      </c>
      <c r="F29" s="4">
        <v>7728011</v>
      </c>
      <c r="G29" s="4">
        <v>9188010</v>
      </c>
      <c r="H29" s="4">
        <v>8979778</v>
      </c>
      <c r="I29" s="4">
        <v>10509209</v>
      </c>
      <c r="J29" s="4">
        <v>8847717</v>
      </c>
      <c r="K29" s="4">
        <v>9474671</v>
      </c>
      <c r="L29" s="4">
        <v>8238734</v>
      </c>
      <c r="M29" s="4">
        <v>13779814</v>
      </c>
      <c r="N29" s="4">
        <v>21647895</v>
      </c>
      <c r="O29" s="27">
        <f t="shared" si="0"/>
        <v>119276794</v>
      </c>
      <c r="P29" s="8"/>
    </row>
    <row r="30" spans="1:16" ht="15" customHeight="1">
      <c r="A30" s="2" t="s">
        <v>65</v>
      </c>
      <c r="B30" s="3" t="s">
        <v>96</v>
      </c>
      <c r="C30" s="4">
        <v>3059993</v>
      </c>
      <c r="D30" s="4">
        <v>2713031</v>
      </c>
      <c r="E30" s="4">
        <v>4666963</v>
      </c>
      <c r="F30" s="4">
        <v>4899963</v>
      </c>
      <c r="G30" s="4">
        <v>3854633</v>
      </c>
      <c r="H30" s="4">
        <v>4256538</v>
      </c>
      <c r="I30" s="4">
        <v>4698231</v>
      </c>
      <c r="J30" s="4">
        <v>3708281</v>
      </c>
      <c r="K30" s="4">
        <v>6504173</v>
      </c>
      <c r="L30" s="4">
        <v>3804377</v>
      </c>
      <c r="M30" s="4">
        <v>7085063</v>
      </c>
      <c r="N30" s="4">
        <v>11487115</v>
      </c>
      <c r="O30" s="27">
        <f t="shared" si="0"/>
        <v>60738361</v>
      </c>
      <c r="P30" s="8"/>
    </row>
    <row r="31" spans="1:16" ht="15" customHeight="1">
      <c r="A31" s="2" t="s">
        <v>66</v>
      </c>
      <c r="B31" s="3" t="s">
        <v>97</v>
      </c>
      <c r="C31" s="4">
        <v>1443264</v>
      </c>
      <c r="D31" s="4">
        <v>2242058</v>
      </c>
      <c r="E31" s="4">
        <v>2330934</v>
      </c>
      <c r="F31" s="4">
        <v>2928431</v>
      </c>
      <c r="G31" s="4">
        <v>2699336</v>
      </c>
      <c r="H31" s="4">
        <v>3394314</v>
      </c>
      <c r="I31" s="4">
        <v>2404991</v>
      </c>
      <c r="J31" s="4">
        <v>2266658</v>
      </c>
      <c r="K31" s="4">
        <v>1806284</v>
      </c>
      <c r="L31" s="4">
        <v>2453148</v>
      </c>
      <c r="M31" s="4">
        <v>4414440</v>
      </c>
      <c r="N31" s="4">
        <v>6532677</v>
      </c>
      <c r="O31" s="27">
        <f t="shared" si="0"/>
        <v>34916535</v>
      </c>
      <c r="P31" s="8"/>
    </row>
    <row r="32" spans="1:16" ht="15" customHeight="1">
      <c r="A32" s="2" t="s">
        <v>67</v>
      </c>
      <c r="B32" s="3" t="s">
        <v>98</v>
      </c>
      <c r="C32" s="4">
        <v>3393938</v>
      </c>
      <c r="D32" s="4">
        <v>3855525</v>
      </c>
      <c r="E32" s="4">
        <v>5345620</v>
      </c>
      <c r="F32" s="4">
        <v>5825092</v>
      </c>
      <c r="G32" s="4">
        <v>4626278</v>
      </c>
      <c r="H32" s="4">
        <v>5373964</v>
      </c>
      <c r="I32" s="4">
        <v>5594481</v>
      </c>
      <c r="J32" s="4">
        <v>7913682</v>
      </c>
      <c r="K32" s="4">
        <v>5200967</v>
      </c>
      <c r="L32" s="4">
        <v>6475414</v>
      </c>
      <c r="M32" s="4">
        <v>8815748</v>
      </c>
      <c r="N32" s="4">
        <v>14025635</v>
      </c>
      <c r="O32" s="27">
        <f t="shared" si="0"/>
        <v>76446344</v>
      </c>
      <c r="P32" s="8"/>
    </row>
    <row r="33" spans="1:16" ht="15" customHeight="1">
      <c r="A33" s="2" t="s">
        <v>68</v>
      </c>
      <c r="B33" s="3" t="s">
        <v>99</v>
      </c>
      <c r="C33" s="4">
        <v>2648173</v>
      </c>
      <c r="D33" s="4">
        <v>4219601</v>
      </c>
      <c r="E33" s="4">
        <v>5439527</v>
      </c>
      <c r="F33" s="4">
        <v>5383240</v>
      </c>
      <c r="G33" s="4">
        <v>7632755</v>
      </c>
      <c r="H33" s="4">
        <v>2445372</v>
      </c>
      <c r="I33" s="4">
        <v>5081373</v>
      </c>
      <c r="J33" s="4">
        <v>4419269</v>
      </c>
      <c r="K33" s="4">
        <v>5095968</v>
      </c>
      <c r="L33" s="4">
        <v>6525868</v>
      </c>
      <c r="M33" s="4">
        <v>6894123</v>
      </c>
      <c r="N33" s="4">
        <v>11621039</v>
      </c>
      <c r="O33" s="27">
        <f t="shared" si="0"/>
        <v>67406308</v>
      </c>
      <c r="P33" s="8"/>
    </row>
    <row r="34" spans="1:16" ht="15" customHeight="1">
      <c r="A34" s="2" t="s">
        <v>69</v>
      </c>
      <c r="B34" s="3" t="s">
        <v>100</v>
      </c>
      <c r="C34" s="4">
        <v>2077823</v>
      </c>
      <c r="D34" s="4">
        <v>8171108</v>
      </c>
      <c r="E34" s="4">
        <v>18849749</v>
      </c>
      <c r="F34" s="4">
        <v>12140065</v>
      </c>
      <c r="G34" s="4">
        <v>42770836</v>
      </c>
      <c r="H34" s="4">
        <v>46025846</v>
      </c>
      <c r="I34" s="4">
        <v>27167345</v>
      </c>
      <c r="J34" s="4">
        <v>21312296</v>
      </c>
      <c r="K34" s="4">
        <v>412855940</v>
      </c>
      <c r="L34" s="4">
        <v>126593914</v>
      </c>
      <c r="M34" s="4">
        <v>69097090</v>
      </c>
      <c r="N34" s="4">
        <v>123103702</v>
      </c>
      <c r="O34" s="27">
        <f t="shared" si="0"/>
        <v>910165714</v>
      </c>
      <c r="P34" s="8"/>
    </row>
    <row r="35" spans="1:16" ht="15" customHeight="1">
      <c r="A35" s="2" t="s">
        <v>70</v>
      </c>
      <c r="B35" s="3" t="s">
        <v>101</v>
      </c>
      <c r="C35" s="4">
        <v>2216421</v>
      </c>
      <c r="D35" s="4">
        <v>10231214</v>
      </c>
      <c r="E35" s="4">
        <v>11420697</v>
      </c>
      <c r="F35" s="4">
        <v>6881811</v>
      </c>
      <c r="G35" s="4">
        <v>17052164</v>
      </c>
      <c r="H35" s="4">
        <v>22456050</v>
      </c>
      <c r="I35" s="4">
        <v>16317987</v>
      </c>
      <c r="J35" s="4">
        <v>8103258</v>
      </c>
      <c r="K35" s="4">
        <v>14951091</v>
      </c>
      <c r="L35" s="4">
        <v>8045904</v>
      </c>
      <c r="M35" s="4">
        <v>11552131</v>
      </c>
      <c r="N35" s="4">
        <v>20269425</v>
      </c>
      <c r="O35" s="27">
        <f t="shared" si="0"/>
        <v>149498153</v>
      </c>
      <c r="P35" s="8"/>
    </row>
    <row r="36" spans="1:16" ht="15" customHeight="1">
      <c r="A36" s="2" t="s">
        <v>71</v>
      </c>
      <c r="B36" s="3" t="s">
        <v>102</v>
      </c>
      <c r="C36" s="4">
        <v>5937710</v>
      </c>
      <c r="D36" s="4">
        <v>11146121</v>
      </c>
      <c r="E36" s="4">
        <v>13521742</v>
      </c>
      <c r="F36" s="4">
        <v>12014030</v>
      </c>
      <c r="G36" s="4">
        <v>17597119</v>
      </c>
      <c r="H36" s="4">
        <v>18620689</v>
      </c>
      <c r="I36" s="4">
        <v>16889810</v>
      </c>
      <c r="J36" s="4">
        <v>17825466</v>
      </c>
      <c r="K36" s="4">
        <v>19194039</v>
      </c>
      <c r="L36" s="4">
        <v>24087876</v>
      </c>
      <c r="M36" s="4">
        <v>22963893</v>
      </c>
      <c r="N36" s="4">
        <v>43313175</v>
      </c>
      <c r="O36" s="27">
        <f t="shared" si="0"/>
        <v>223111670</v>
      </c>
      <c r="P36" s="8"/>
    </row>
    <row r="37" spans="1:16" ht="15" customHeight="1">
      <c r="A37" s="2" t="s">
        <v>72</v>
      </c>
      <c r="B37" s="3" t="s">
        <v>103</v>
      </c>
      <c r="C37" s="4">
        <v>1214049</v>
      </c>
      <c r="D37" s="4">
        <v>1159912</v>
      </c>
      <c r="E37" s="4">
        <v>1793883</v>
      </c>
      <c r="F37" s="4">
        <v>2067106</v>
      </c>
      <c r="G37" s="4">
        <v>2019790</v>
      </c>
      <c r="H37" s="4">
        <v>2026476</v>
      </c>
      <c r="I37" s="4">
        <v>4741958</v>
      </c>
      <c r="J37" s="4">
        <v>1001258</v>
      </c>
      <c r="K37" s="4">
        <v>2033669</v>
      </c>
      <c r="L37" s="4">
        <v>1911557</v>
      </c>
      <c r="M37" s="4">
        <v>4588327</v>
      </c>
      <c r="N37" s="4">
        <v>7412202</v>
      </c>
      <c r="O37" s="27">
        <f t="shared" si="0"/>
        <v>31970187</v>
      </c>
      <c r="P37" s="8"/>
    </row>
    <row r="38" spans="1:16" ht="15" customHeight="1">
      <c r="A38" s="2" t="s">
        <v>73</v>
      </c>
      <c r="B38" s="3" t="s">
        <v>104</v>
      </c>
      <c r="C38" s="4">
        <v>2003756</v>
      </c>
      <c r="D38" s="4">
        <v>3812821</v>
      </c>
      <c r="E38" s="4">
        <v>7204702</v>
      </c>
      <c r="F38" s="4">
        <v>6311815</v>
      </c>
      <c r="G38" s="4">
        <v>7967697</v>
      </c>
      <c r="H38" s="4">
        <v>7584769</v>
      </c>
      <c r="I38" s="4">
        <v>8136757</v>
      </c>
      <c r="J38" s="4">
        <v>9929673</v>
      </c>
      <c r="K38" s="4">
        <v>7699519</v>
      </c>
      <c r="L38" s="4">
        <v>10950631</v>
      </c>
      <c r="M38" s="4">
        <v>9969489</v>
      </c>
      <c r="N38" s="4">
        <v>15336063</v>
      </c>
      <c r="O38" s="27">
        <f t="shared" si="0"/>
        <v>96907692</v>
      </c>
      <c r="P38" s="8"/>
    </row>
    <row r="39" spans="1:16" ht="15" customHeight="1">
      <c r="A39" s="2" t="s">
        <v>74</v>
      </c>
      <c r="B39" s="3" t="s">
        <v>105</v>
      </c>
      <c r="C39" s="4">
        <v>13474281</v>
      </c>
      <c r="D39" s="4">
        <v>13891898</v>
      </c>
      <c r="E39" s="4">
        <v>14586202</v>
      </c>
      <c r="F39" s="4">
        <v>14888423</v>
      </c>
      <c r="G39" s="4">
        <v>13110659</v>
      </c>
      <c r="H39" s="4">
        <v>15388422</v>
      </c>
      <c r="I39" s="4">
        <v>16249610</v>
      </c>
      <c r="J39" s="4">
        <v>15518486</v>
      </c>
      <c r="K39" s="4">
        <v>16037566</v>
      </c>
      <c r="L39" s="4">
        <v>15115525</v>
      </c>
      <c r="M39" s="4">
        <v>22050724</v>
      </c>
      <c r="N39" s="4">
        <v>42697432</v>
      </c>
      <c r="O39" s="27">
        <f t="shared" si="0"/>
        <v>213009228</v>
      </c>
      <c r="P39" s="8"/>
    </row>
    <row r="40" spans="1:16" ht="15" customHeight="1">
      <c r="A40" s="2" t="s">
        <v>75</v>
      </c>
      <c r="B40" s="3" t="s">
        <v>106</v>
      </c>
      <c r="C40" s="4">
        <v>15970171</v>
      </c>
      <c r="D40" s="4">
        <v>18610806</v>
      </c>
      <c r="E40" s="4">
        <v>15577551</v>
      </c>
      <c r="F40" s="4">
        <v>18095219</v>
      </c>
      <c r="G40" s="4">
        <v>16372398</v>
      </c>
      <c r="H40" s="4">
        <v>17148009</v>
      </c>
      <c r="I40" s="4">
        <v>22302221</v>
      </c>
      <c r="J40" s="4">
        <v>17000685</v>
      </c>
      <c r="K40" s="4">
        <v>20265730</v>
      </c>
      <c r="L40" s="4">
        <v>18603294</v>
      </c>
      <c r="M40" s="4">
        <v>25497165</v>
      </c>
      <c r="N40" s="4">
        <v>47078896</v>
      </c>
      <c r="O40" s="27">
        <f t="shared" si="0"/>
        <v>252522145</v>
      </c>
      <c r="P40" s="8"/>
    </row>
    <row r="41" spans="1:16" ht="15" customHeight="1">
      <c r="A41" s="2" t="s">
        <v>76</v>
      </c>
      <c r="B41" s="3" t="s">
        <v>107</v>
      </c>
      <c r="C41" s="4">
        <v>18048209</v>
      </c>
      <c r="D41" s="4">
        <v>17605395</v>
      </c>
      <c r="E41" s="4">
        <v>19222026</v>
      </c>
      <c r="F41" s="4">
        <v>18872194</v>
      </c>
      <c r="G41" s="4">
        <v>18868924</v>
      </c>
      <c r="H41" s="4">
        <v>21303577</v>
      </c>
      <c r="I41" s="4">
        <v>19821456</v>
      </c>
      <c r="J41" s="4">
        <v>20997135</v>
      </c>
      <c r="K41" s="4">
        <v>20010939</v>
      </c>
      <c r="L41" s="4">
        <v>21109806</v>
      </c>
      <c r="M41" s="4">
        <v>23183723</v>
      </c>
      <c r="N41" s="4">
        <v>51469797</v>
      </c>
      <c r="O41" s="27">
        <f t="shared" si="0"/>
        <v>270513181</v>
      </c>
      <c r="P41" s="8"/>
    </row>
    <row r="42" spans="1:16" ht="15" customHeight="1">
      <c r="A42" s="2" t="s">
        <v>77</v>
      </c>
      <c r="B42" s="3" t="s">
        <v>108</v>
      </c>
      <c r="C42" s="4">
        <v>7838596</v>
      </c>
      <c r="D42" s="4">
        <v>8717334</v>
      </c>
      <c r="E42" s="4">
        <v>9702940</v>
      </c>
      <c r="F42" s="4">
        <v>8393635</v>
      </c>
      <c r="G42" s="4">
        <v>10697337</v>
      </c>
      <c r="H42" s="4">
        <v>12717416</v>
      </c>
      <c r="I42" s="4">
        <v>10697030</v>
      </c>
      <c r="J42" s="4">
        <v>8944980</v>
      </c>
      <c r="K42" s="4">
        <v>9308032</v>
      </c>
      <c r="L42" s="4">
        <v>11164239</v>
      </c>
      <c r="M42" s="4">
        <v>14985414</v>
      </c>
      <c r="N42" s="4">
        <v>27643903</v>
      </c>
      <c r="O42" s="27">
        <f t="shared" si="0"/>
        <v>140810856</v>
      </c>
      <c r="P42" s="8"/>
    </row>
    <row r="43" spans="1:16" ht="18" customHeight="1">
      <c r="A43" s="40" t="s">
        <v>10</v>
      </c>
      <c r="B43" s="41"/>
      <c r="C43" s="6">
        <f>SUM(C11:C42)</f>
        <v>263256784</v>
      </c>
      <c r="D43" s="6">
        <f>SUM(D11:N42)</f>
        <v>5652315850</v>
      </c>
      <c r="E43" s="6">
        <f aca="true" t="shared" si="1" ref="E43:O43">SUM(E11:E42)</f>
        <v>364683993</v>
      </c>
      <c r="F43" s="6">
        <f t="shared" si="1"/>
        <v>378136681</v>
      </c>
      <c r="G43" s="6">
        <f t="shared" si="1"/>
        <v>434281252</v>
      </c>
      <c r="H43" s="6">
        <f t="shared" si="1"/>
        <v>440120570</v>
      </c>
      <c r="I43" s="6">
        <f t="shared" si="1"/>
        <v>467084175</v>
      </c>
      <c r="J43" s="6">
        <f t="shared" si="1"/>
        <v>405523530</v>
      </c>
      <c r="K43" s="6">
        <f t="shared" si="1"/>
        <v>815825943</v>
      </c>
      <c r="L43" s="6">
        <f t="shared" si="1"/>
        <v>519452107</v>
      </c>
      <c r="M43" s="6">
        <f t="shared" si="1"/>
        <v>562970033</v>
      </c>
      <c r="N43" s="6">
        <f t="shared" si="1"/>
        <v>965783569</v>
      </c>
      <c r="O43" s="6">
        <f t="shared" si="1"/>
        <v>5915572634</v>
      </c>
      <c r="P43" s="20"/>
    </row>
    <row r="44" spans="1:3" ht="12.75">
      <c r="A44" s="36" t="s">
        <v>124</v>
      </c>
      <c r="C44" s="19">
        <v>1000000</v>
      </c>
    </row>
    <row r="45" ht="12.75">
      <c r="A45" s="14"/>
    </row>
    <row r="46" spans="1:7" ht="12.75">
      <c r="A46" s="5"/>
      <c r="B46" s="24"/>
      <c r="C46" s="5"/>
      <c r="D46" s="5"/>
      <c r="E46" s="5"/>
      <c r="F46" s="5"/>
      <c r="G46" s="5"/>
    </row>
    <row r="47" spans="1:16" ht="12.75">
      <c r="A47" s="5"/>
      <c r="B47" s="37"/>
      <c r="C47" s="5"/>
      <c r="D47" s="5"/>
      <c r="E47" s="5"/>
      <c r="F47" s="5"/>
      <c r="G47" s="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5"/>
      <c r="B48" s="37"/>
      <c r="C48" s="5"/>
      <c r="D48" s="5"/>
      <c r="E48" s="5"/>
      <c r="F48" s="5"/>
      <c r="G48" s="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5"/>
      <c r="B49" s="37"/>
      <c r="C49" s="5"/>
      <c r="D49" s="5"/>
      <c r="E49" s="5"/>
      <c r="F49" s="5"/>
      <c r="G49" s="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5"/>
      <c r="B50" s="37"/>
      <c r="C50" s="5"/>
      <c r="D50" s="5"/>
      <c r="E50" s="5"/>
      <c r="F50" s="5"/>
      <c r="G50" s="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15"/>
      <c r="B51" s="37"/>
      <c r="C51" s="5"/>
      <c r="D51" s="5"/>
      <c r="E51" s="5"/>
      <c r="F51" s="5"/>
      <c r="G51" s="5"/>
      <c r="I51" s="25"/>
      <c r="J51" s="25"/>
      <c r="K51" s="25"/>
      <c r="L51" s="25"/>
      <c r="M51" s="25"/>
      <c r="N51" s="25"/>
      <c r="O51" s="25"/>
      <c r="P51" s="25"/>
    </row>
    <row r="52" spans="2:16" ht="12.75">
      <c r="B52" s="37"/>
      <c r="C52" s="5"/>
      <c r="D52" s="5"/>
      <c r="E52" s="5"/>
      <c r="F52" s="5"/>
      <c r="G52" s="5"/>
      <c r="I52" s="25"/>
      <c r="J52" s="25"/>
      <c r="K52" s="25"/>
      <c r="L52" s="25"/>
      <c r="M52" s="25"/>
      <c r="N52" s="25"/>
      <c r="O52" s="25"/>
      <c r="P52" s="25"/>
    </row>
    <row r="53" spans="2:16" ht="12.75">
      <c r="B53" s="37"/>
      <c r="C53" s="5"/>
      <c r="D53" s="5"/>
      <c r="E53" s="5"/>
      <c r="F53" s="5"/>
      <c r="G53" s="5"/>
      <c r="I53" s="25"/>
      <c r="J53" s="25"/>
      <c r="K53" s="25"/>
      <c r="L53" s="25"/>
      <c r="M53" s="25"/>
      <c r="N53" s="25"/>
      <c r="O53" s="25"/>
      <c r="P53" s="25"/>
    </row>
    <row r="54" spans="2:16" ht="12.75">
      <c r="B54" s="37"/>
      <c r="C54" s="5"/>
      <c r="D54" s="5"/>
      <c r="E54" s="5"/>
      <c r="F54" s="5"/>
      <c r="G54" s="5"/>
      <c r="I54" s="25"/>
      <c r="J54" s="25"/>
      <c r="K54" s="25"/>
      <c r="L54" s="25"/>
      <c r="M54" s="25"/>
      <c r="N54" s="25"/>
      <c r="O54" s="25"/>
      <c r="P54" s="2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</sheetData>
  <sheetProtection/>
  <mergeCells count="6">
    <mergeCell ref="B47:B54"/>
    <mergeCell ref="O9:O10"/>
    <mergeCell ref="A43:B43"/>
    <mergeCell ref="A9:A10"/>
    <mergeCell ref="B9:B10"/>
    <mergeCell ref="C9:N9"/>
  </mergeCells>
  <conditionalFormatting sqref="O46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tabSelected="1" zoomScale="130" zoomScaleNormal="130" zoomScalePageLayoutView="0" workbookViewId="0" topLeftCell="A1">
      <selection activeCell="H45" sqref="H45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3" width="11.8515625" style="5" bestFit="1" customWidth="1"/>
    <col min="4" max="8" width="11.421875" style="5" customWidth="1"/>
    <col min="9" max="9" width="11.421875" style="20" customWidth="1"/>
    <col min="10" max="10" width="15.57421875" style="20" bestFit="1" customWidth="1"/>
    <col min="11" max="14" width="11.421875" style="20" customWidth="1"/>
    <col min="15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12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13</v>
      </c>
      <c r="D9" s="49"/>
      <c r="E9" s="49"/>
      <c r="F9" s="49"/>
      <c r="G9" s="41"/>
      <c r="H9" s="42" t="s">
        <v>33</v>
      </c>
      <c r="I9" s="51"/>
      <c r="J9" s="51"/>
      <c r="K9" s="51"/>
      <c r="L9" s="51"/>
      <c r="M9" s="51"/>
      <c r="N9" s="51"/>
      <c r="P9" s="26"/>
      <c r="Q9" s="26"/>
      <c r="R9" s="26"/>
      <c r="S9" s="26"/>
    </row>
    <row r="10" spans="1:19" s="10" customFormat="1" ht="12.75">
      <c r="A10" s="43"/>
      <c r="B10" s="45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45"/>
      <c r="I10" s="51"/>
      <c r="J10" s="51"/>
      <c r="K10" s="51"/>
      <c r="L10" s="51"/>
      <c r="M10" s="51"/>
      <c r="N10" s="51"/>
      <c r="P10" s="26"/>
      <c r="Q10" s="26"/>
      <c r="R10" s="26"/>
      <c r="S10" s="26"/>
    </row>
    <row r="11" spans="1:8" ht="15" customHeight="1">
      <c r="A11" s="2" t="s">
        <v>8</v>
      </c>
      <c r="B11" s="3" t="s">
        <v>9</v>
      </c>
      <c r="C11" s="17">
        <v>1051599879</v>
      </c>
      <c r="D11" s="17">
        <v>57073404</v>
      </c>
      <c r="E11" s="17">
        <v>15385568</v>
      </c>
      <c r="F11" s="17">
        <v>6676116</v>
      </c>
      <c r="G11" s="17">
        <v>0</v>
      </c>
      <c r="H11" s="27">
        <f>SUM(C11:G11)</f>
        <v>1130734967</v>
      </c>
    </row>
    <row r="12" spans="1:8" ht="15" customHeight="1">
      <c r="A12" s="2" t="s">
        <v>47</v>
      </c>
      <c r="B12" s="3" t="s">
        <v>78</v>
      </c>
      <c r="C12" s="17">
        <v>36766708</v>
      </c>
      <c r="D12" s="17">
        <v>2323441</v>
      </c>
      <c r="E12" s="17">
        <v>0</v>
      </c>
      <c r="F12" s="17">
        <v>4571784</v>
      </c>
      <c r="G12" s="17">
        <v>0</v>
      </c>
      <c r="H12" s="27">
        <f aca="true" t="shared" si="0" ref="H12:H42">SUM(C12:G12)</f>
        <v>43661933</v>
      </c>
    </row>
    <row r="13" spans="1:8" ht="15" customHeight="1">
      <c r="A13" s="2" t="s">
        <v>48</v>
      </c>
      <c r="B13" s="3" t="s">
        <v>79</v>
      </c>
      <c r="C13" s="17">
        <v>45552403</v>
      </c>
      <c r="D13" s="17">
        <v>4817775</v>
      </c>
      <c r="E13" s="17">
        <v>0</v>
      </c>
      <c r="F13" s="17">
        <v>13326821</v>
      </c>
      <c r="G13" s="17">
        <v>0</v>
      </c>
      <c r="H13" s="27">
        <f t="shared" si="0"/>
        <v>63696999</v>
      </c>
    </row>
    <row r="14" spans="1:8" ht="15" customHeight="1">
      <c r="A14" s="2" t="s">
        <v>49</v>
      </c>
      <c r="B14" s="3" t="s">
        <v>80</v>
      </c>
      <c r="C14" s="17">
        <v>30450211</v>
      </c>
      <c r="D14" s="17">
        <v>13120727</v>
      </c>
      <c r="E14" s="17">
        <v>0</v>
      </c>
      <c r="F14" s="17">
        <v>13756687</v>
      </c>
      <c r="G14" s="17">
        <v>0</v>
      </c>
      <c r="H14" s="27">
        <f t="shared" si="0"/>
        <v>57327625</v>
      </c>
    </row>
    <row r="15" spans="1:8" ht="15" customHeight="1">
      <c r="A15" s="2" t="s">
        <v>50</v>
      </c>
      <c r="B15" s="3" t="s">
        <v>81</v>
      </c>
      <c r="C15" s="17">
        <v>39414222</v>
      </c>
      <c r="D15" s="17">
        <v>2699955</v>
      </c>
      <c r="E15" s="17">
        <v>0</v>
      </c>
      <c r="F15" s="17">
        <v>4125336</v>
      </c>
      <c r="G15" s="17">
        <v>0</v>
      </c>
      <c r="H15" s="27">
        <f t="shared" si="0"/>
        <v>46239513</v>
      </c>
    </row>
    <row r="16" spans="1:8" ht="15" customHeight="1">
      <c r="A16" s="2" t="s">
        <v>51</v>
      </c>
      <c r="B16" s="3" t="s">
        <v>82</v>
      </c>
      <c r="C16" s="17">
        <v>176054121</v>
      </c>
      <c r="D16" s="17">
        <v>12464665</v>
      </c>
      <c r="E16" s="17">
        <v>0</v>
      </c>
      <c r="F16" s="17">
        <v>38555740</v>
      </c>
      <c r="G16" s="17">
        <v>0</v>
      </c>
      <c r="H16" s="27">
        <f t="shared" si="0"/>
        <v>227074526</v>
      </c>
    </row>
    <row r="17" spans="1:8" ht="15" customHeight="1">
      <c r="A17" s="2" t="s">
        <v>52</v>
      </c>
      <c r="B17" s="3" t="s">
        <v>83</v>
      </c>
      <c r="C17" s="17">
        <v>116246510</v>
      </c>
      <c r="D17" s="17">
        <v>7322967</v>
      </c>
      <c r="E17" s="17">
        <v>0</v>
      </c>
      <c r="F17" s="17">
        <v>33087281</v>
      </c>
      <c r="G17" s="17">
        <v>0</v>
      </c>
      <c r="H17" s="27">
        <f t="shared" si="0"/>
        <v>156656758</v>
      </c>
    </row>
    <row r="18" spans="1:8" ht="15" customHeight="1">
      <c r="A18" s="2" t="s">
        <v>53</v>
      </c>
      <c r="B18" s="3" t="s">
        <v>84</v>
      </c>
      <c r="C18" s="17">
        <v>147812299</v>
      </c>
      <c r="D18" s="17">
        <v>11666736</v>
      </c>
      <c r="E18" s="17">
        <v>0</v>
      </c>
      <c r="F18" s="17">
        <v>45009394</v>
      </c>
      <c r="G18" s="17">
        <v>0</v>
      </c>
      <c r="H18" s="27">
        <f t="shared" si="0"/>
        <v>204488429</v>
      </c>
    </row>
    <row r="19" spans="1:8" ht="15" customHeight="1">
      <c r="A19" s="2" t="s">
        <v>54</v>
      </c>
      <c r="B19" s="3" t="s">
        <v>85</v>
      </c>
      <c r="C19" s="17">
        <v>37126161</v>
      </c>
      <c r="D19" s="17">
        <v>4558697</v>
      </c>
      <c r="E19" s="17">
        <v>0</v>
      </c>
      <c r="F19" s="17">
        <v>6397019</v>
      </c>
      <c r="G19" s="17">
        <v>0</v>
      </c>
      <c r="H19" s="27">
        <f t="shared" si="0"/>
        <v>48081877</v>
      </c>
    </row>
    <row r="20" spans="1:8" ht="15" customHeight="1">
      <c r="A20" s="2" t="s">
        <v>55</v>
      </c>
      <c r="B20" s="3" t="s">
        <v>86</v>
      </c>
      <c r="C20" s="17">
        <v>86589247</v>
      </c>
      <c r="D20" s="17">
        <v>4395761</v>
      </c>
      <c r="E20" s="17">
        <v>0</v>
      </c>
      <c r="F20" s="17">
        <v>21255803</v>
      </c>
      <c r="G20" s="17">
        <v>0</v>
      </c>
      <c r="H20" s="27">
        <f t="shared" si="0"/>
        <v>112240811</v>
      </c>
    </row>
    <row r="21" spans="1:8" ht="15" customHeight="1">
      <c r="A21" s="2" t="s">
        <v>56</v>
      </c>
      <c r="B21" s="3" t="s">
        <v>87</v>
      </c>
      <c r="C21" s="17">
        <v>164759835</v>
      </c>
      <c r="D21" s="17">
        <v>12970430</v>
      </c>
      <c r="E21" s="17">
        <v>0</v>
      </c>
      <c r="F21" s="17">
        <v>45647531</v>
      </c>
      <c r="G21" s="17">
        <v>0</v>
      </c>
      <c r="H21" s="27">
        <f t="shared" si="0"/>
        <v>223377796</v>
      </c>
    </row>
    <row r="22" spans="1:8" ht="15" customHeight="1">
      <c r="A22" s="2" t="s">
        <v>57</v>
      </c>
      <c r="B22" s="3" t="s">
        <v>88</v>
      </c>
      <c r="C22" s="17">
        <v>124219583</v>
      </c>
      <c r="D22" s="17">
        <v>5813604</v>
      </c>
      <c r="E22" s="17">
        <v>0</v>
      </c>
      <c r="F22" s="17">
        <v>38775274</v>
      </c>
      <c r="G22" s="17">
        <v>0</v>
      </c>
      <c r="H22" s="27">
        <f t="shared" si="0"/>
        <v>168808461</v>
      </c>
    </row>
    <row r="23" spans="1:8" ht="15" customHeight="1">
      <c r="A23" s="2" t="s">
        <v>58</v>
      </c>
      <c r="B23" s="3" t="s">
        <v>89</v>
      </c>
      <c r="C23" s="17">
        <v>190075873</v>
      </c>
      <c r="D23" s="17">
        <v>9176886</v>
      </c>
      <c r="E23" s="17">
        <v>0</v>
      </c>
      <c r="F23" s="17">
        <v>50347446</v>
      </c>
      <c r="G23" s="17">
        <v>0</v>
      </c>
      <c r="H23" s="27">
        <f t="shared" si="0"/>
        <v>249600205</v>
      </c>
    </row>
    <row r="24" spans="1:8" ht="15" customHeight="1">
      <c r="A24" s="2" t="s">
        <v>59</v>
      </c>
      <c r="B24" s="3" t="s">
        <v>90</v>
      </c>
      <c r="C24" s="17">
        <v>176371884</v>
      </c>
      <c r="D24" s="17">
        <v>11570872</v>
      </c>
      <c r="E24" s="17">
        <v>1236870</v>
      </c>
      <c r="F24" s="17">
        <v>47648463</v>
      </c>
      <c r="G24" s="17">
        <v>0</v>
      </c>
      <c r="H24" s="27">
        <f t="shared" si="0"/>
        <v>236828089</v>
      </c>
    </row>
    <row r="25" spans="1:8" ht="15" customHeight="1">
      <c r="A25" s="2" t="s">
        <v>60</v>
      </c>
      <c r="B25" s="3" t="s">
        <v>91</v>
      </c>
      <c r="C25" s="17">
        <v>84274595</v>
      </c>
      <c r="D25" s="17">
        <v>6861690</v>
      </c>
      <c r="E25" s="17">
        <v>0</v>
      </c>
      <c r="F25" s="17">
        <v>14065848</v>
      </c>
      <c r="G25" s="17">
        <v>0</v>
      </c>
      <c r="H25" s="27">
        <f t="shared" si="0"/>
        <v>105202133</v>
      </c>
    </row>
    <row r="26" spans="1:8" ht="15" customHeight="1">
      <c r="A26" s="2" t="s">
        <v>61</v>
      </c>
      <c r="B26" s="3" t="s">
        <v>92</v>
      </c>
      <c r="C26" s="17">
        <v>60783678</v>
      </c>
      <c r="D26" s="17">
        <v>7084907</v>
      </c>
      <c r="E26" s="17">
        <v>209997</v>
      </c>
      <c r="F26" s="17">
        <v>8612861</v>
      </c>
      <c r="G26" s="17">
        <v>0</v>
      </c>
      <c r="H26" s="27">
        <f t="shared" si="0"/>
        <v>76691443</v>
      </c>
    </row>
    <row r="27" spans="1:8" ht="15" customHeight="1">
      <c r="A27" s="2" t="s">
        <v>62</v>
      </c>
      <c r="B27" s="3" t="s">
        <v>93</v>
      </c>
      <c r="C27" s="17">
        <v>44061562</v>
      </c>
      <c r="D27" s="17">
        <v>2232481</v>
      </c>
      <c r="E27" s="17">
        <v>0</v>
      </c>
      <c r="F27" s="17">
        <v>7525258</v>
      </c>
      <c r="G27" s="17">
        <v>0</v>
      </c>
      <c r="H27" s="27">
        <f t="shared" si="0"/>
        <v>53819301</v>
      </c>
    </row>
    <row r="28" spans="1:8" ht="15" customHeight="1">
      <c r="A28" s="2" t="s">
        <v>63</v>
      </c>
      <c r="B28" s="3" t="s">
        <v>94</v>
      </c>
      <c r="C28" s="17">
        <v>55828057</v>
      </c>
      <c r="D28" s="17">
        <v>2351290</v>
      </c>
      <c r="E28" s="17">
        <v>0</v>
      </c>
      <c r="F28" s="17">
        <v>5569259</v>
      </c>
      <c r="G28" s="17">
        <v>0</v>
      </c>
      <c r="H28" s="27">
        <f t="shared" si="0"/>
        <v>63748606</v>
      </c>
    </row>
    <row r="29" spans="1:8" ht="15" customHeight="1">
      <c r="A29" s="2" t="s">
        <v>64</v>
      </c>
      <c r="B29" s="3" t="s">
        <v>95</v>
      </c>
      <c r="C29" s="17">
        <v>92322706</v>
      </c>
      <c r="D29" s="17">
        <v>4713399</v>
      </c>
      <c r="E29" s="17">
        <v>48720</v>
      </c>
      <c r="F29" s="17">
        <v>22191972</v>
      </c>
      <c r="G29" s="17">
        <v>0</v>
      </c>
      <c r="H29" s="27">
        <f t="shared" si="0"/>
        <v>119276797</v>
      </c>
    </row>
    <row r="30" spans="1:8" ht="15" customHeight="1">
      <c r="A30" s="2" t="s">
        <v>65</v>
      </c>
      <c r="B30" s="3" t="s">
        <v>96</v>
      </c>
      <c r="C30" s="17">
        <v>48666915</v>
      </c>
      <c r="D30" s="17">
        <v>2573680</v>
      </c>
      <c r="E30" s="17">
        <v>0</v>
      </c>
      <c r="F30" s="17">
        <v>9497766</v>
      </c>
      <c r="G30" s="17">
        <v>0</v>
      </c>
      <c r="H30" s="27">
        <f t="shared" si="0"/>
        <v>60738361</v>
      </c>
    </row>
    <row r="31" spans="1:8" ht="15" customHeight="1">
      <c r="A31" s="2" t="s">
        <v>66</v>
      </c>
      <c r="B31" s="3" t="s">
        <v>97</v>
      </c>
      <c r="C31" s="17">
        <v>26904046</v>
      </c>
      <c r="D31" s="17">
        <v>3614695</v>
      </c>
      <c r="E31" s="17">
        <v>0</v>
      </c>
      <c r="F31" s="17">
        <v>4397794</v>
      </c>
      <c r="G31" s="17">
        <v>0</v>
      </c>
      <c r="H31" s="27">
        <f t="shared" si="0"/>
        <v>34916535</v>
      </c>
    </row>
    <row r="32" spans="1:8" ht="15" customHeight="1">
      <c r="A32" s="2" t="s">
        <v>67</v>
      </c>
      <c r="B32" s="3" t="s">
        <v>98</v>
      </c>
      <c r="C32" s="17">
        <v>56984741</v>
      </c>
      <c r="D32" s="17">
        <v>3636049</v>
      </c>
      <c r="E32" s="17">
        <v>0</v>
      </c>
      <c r="F32" s="17">
        <v>15825554</v>
      </c>
      <c r="G32" s="17">
        <v>0</v>
      </c>
      <c r="H32" s="27">
        <f t="shared" si="0"/>
        <v>76446344</v>
      </c>
    </row>
    <row r="33" spans="1:8" ht="15" customHeight="1">
      <c r="A33" s="2" t="s">
        <v>68</v>
      </c>
      <c r="B33" s="3" t="s">
        <v>99</v>
      </c>
      <c r="C33" s="17">
        <v>55163273</v>
      </c>
      <c r="D33" s="17">
        <v>3118251</v>
      </c>
      <c r="E33" s="17">
        <v>0</v>
      </c>
      <c r="F33" s="17">
        <v>9124782</v>
      </c>
      <c r="G33" s="17">
        <v>0</v>
      </c>
      <c r="H33" s="27">
        <f t="shared" si="0"/>
        <v>67406306</v>
      </c>
    </row>
    <row r="34" spans="1:8" ht="15" customHeight="1">
      <c r="A34" s="2" t="s">
        <v>69</v>
      </c>
      <c r="B34" s="3" t="s">
        <v>100</v>
      </c>
      <c r="C34" s="17">
        <v>908722570</v>
      </c>
      <c r="D34" s="17">
        <v>1443145</v>
      </c>
      <c r="E34" s="17">
        <v>0</v>
      </c>
      <c r="F34" s="17">
        <v>0</v>
      </c>
      <c r="G34" s="17">
        <v>0</v>
      </c>
      <c r="H34" s="27">
        <f t="shared" si="0"/>
        <v>910165715</v>
      </c>
    </row>
    <row r="35" spans="1:8" ht="15" customHeight="1">
      <c r="A35" s="2" t="s">
        <v>70</v>
      </c>
      <c r="B35" s="3" t="s">
        <v>101</v>
      </c>
      <c r="C35" s="17">
        <v>143644792</v>
      </c>
      <c r="D35" s="17">
        <v>2104480</v>
      </c>
      <c r="E35" s="17">
        <v>3748881</v>
      </c>
      <c r="F35" s="17">
        <v>0</v>
      </c>
      <c r="G35" s="17">
        <v>0</v>
      </c>
      <c r="H35" s="27">
        <f t="shared" si="0"/>
        <v>149498153</v>
      </c>
    </row>
    <row r="36" spans="1:8" ht="15" customHeight="1">
      <c r="A36" s="2" t="s">
        <v>71</v>
      </c>
      <c r="B36" s="3" t="s">
        <v>102</v>
      </c>
      <c r="C36" s="17">
        <v>162513080</v>
      </c>
      <c r="D36" s="17">
        <v>3952265</v>
      </c>
      <c r="E36" s="17">
        <v>0</v>
      </c>
      <c r="F36" s="17">
        <v>56646326</v>
      </c>
      <c r="G36" s="17">
        <v>0</v>
      </c>
      <c r="H36" s="27">
        <f t="shared" si="0"/>
        <v>223111671</v>
      </c>
    </row>
    <row r="37" spans="1:8" ht="15" customHeight="1">
      <c r="A37" s="2" t="s">
        <v>72</v>
      </c>
      <c r="B37" s="3" t="s">
        <v>103</v>
      </c>
      <c r="C37" s="17">
        <v>26885260</v>
      </c>
      <c r="D37" s="17">
        <v>1097454</v>
      </c>
      <c r="E37" s="17">
        <v>0</v>
      </c>
      <c r="F37" s="17">
        <v>3987472</v>
      </c>
      <c r="G37" s="17">
        <v>0</v>
      </c>
      <c r="H37" s="27">
        <f t="shared" si="0"/>
        <v>31970186</v>
      </c>
    </row>
    <row r="38" spans="1:8" ht="15" customHeight="1">
      <c r="A38" s="2" t="s">
        <v>73</v>
      </c>
      <c r="B38" s="3" t="s">
        <v>104</v>
      </c>
      <c r="C38" s="17">
        <v>78160005</v>
      </c>
      <c r="D38" s="17">
        <v>1929521</v>
      </c>
      <c r="E38" s="17">
        <v>0</v>
      </c>
      <c r="F38" s="17">
        <v>16818167</v>
      </c>
      <c r="G38" s="17">
        <v>0</v>
      </c>
      <c r="H38" s="27">
        <f t="shared" si="0"/>
        <v>96907693</v>
      </c>
    </row>
    <row r="39" spans="1:8" ht="15" customHeight="1">
      <c r="A39" s="2" t="s">
        <v>74</v>
      </c>
      <c r="B39" s="3" t="s">
        <v>105</v>
      </c>
      <c r="C39" s="17">
        <v>194775978</v>
      </c>
      <c r="D39" s="17">
        <v>5691680</v>
      </c>
      <c r="E39" s="17">
        <v>0</v>
      </c>
      <c r="F39" s="17">
        <v>11316301</v>
      </c>
      <c r="G39" s="17">
        <v>1225269</v>
      </c>
      <c r="H39" s="27">
        <f t="shared" si="0"/>
        <v>213009228</v>
      </c>
    </row>
    <row r="40" spans="1:8" ht="15" customHeight="1">
      <c r="A40" s="2" t="s">
        <v>75</v>
      </c>
      <c r="B40" s="3" t="s">
        <v>106</v>
      </c>
      <c r="C40" s="17">
        <v>232402355</v>
      </c>
      <c r="D40" s="17">
        <v>5398958</v>
      </c>
      <c r="E40" s="17">
        <v>435397</v>
      </c>
      <c r="F40" s="17">
        <v>13609497</v>
      </c>
      <c r="G40" s="17">
        <v>675939</v>
      </c>
      <c r="H40" s="27">
        <f t="shared" si="0"/>
        <v>252522146</v>
      </c>
    </row>
    <row r="41" spans="1:8" ht="15" customHeight="1">
      <c r="A41" s="2" t="s">
        <v>76</v>
      </c>
      <c r="B41" s="3" t="s">
        <v>107</v>
      </c>
      <c r="C41" s="17">
        <v>253725877</v>
      </c>
      <c r="D41" s="17">
        <v>6761128</v>
      </c>
      <c r="E41" s="17">
        <v>0</v>
      </c>
      <c r="F41" s="17">
        <v>9213672</v>
      </c>
      <c r="G41" s="17">
        <f>812503-8</f>
        <v>812495</v>
      </c>
      <c r="H41" s="27">
        <f>SUM(C41:G41)</f>
        <v>270513172</v>
      </c>
    </row>
    <row r="42" spans="1:8" ht="15" customHeight="1">
      <c r="A42" s="2" t="s">
        <v>77</v>
      </c>
      <c r="B42" s="3" t="s">
        <v>108</v>
      </c>
      <c r="C42" s="17">
        <v>129463438</v>
      </c>
      <c r="D42" s="17">
        <v>3989716</v>
      </c>
      <c r="E42" s="17">
        <v>0</v>
      </c>
      <c r="F42" s="17">
        <v>6933476</v>
      </c>
      <c r="G42" s="17">
        <v>424225</v>
      </c>
      <c r="H42" s="27">
        <f t="shared" si="0"/>
        <v>140810855</v>
      </c>
    </row>
    <row r="43" spans="1:8" ht="19.5" customHeight="1">
      <c r="A43" s="40" t="s">
        <v>10</v>
      </c>
      <c r="B43" s="41"/>
      <c r="C43" s="6">
        <f aca="true" t="shared" si="1" ref="C43:H43">SUM(C11:C42)</f>
        <v>5078321864</v>
      </c>
      <c r="D43" s="6">
        <f t="shared" si="1"/>
        <v>228530709</v>
      </c>
      <c r="E43" s="6">
        <f t="shared" si="1"/>
        <v>21065433</v>
      </c>
      <c r="F43" s="6">
        <f t="shared" si="1"/>
        <v>584516700</v>
      </c>
      <c r="G43" s="6">
        <f t="shared" si="1"/>
        <v>3137928</v>
      </c>
      <c r="H43" s="6">
        <f t="shared" si="1"/>
        <v>5915572634</v>
      </c>
    </row>
    <row r="44" spans="1:8" ht="12.75">
      <c r="A44" s="36" t="s">
        <v>124</v>
      </c>
      <c r="C44" s="8"/>
      <c r="D44" s="8"/>
      <c r="E44" s="8"/>
      <c r="F44" s="8"/>
      <c r="G44" s="8"/>
      <c r="H44" s="8"/>
    </row>
    <row r="45" spans="3:8" ht="12.75">
      <c r="C45" s="8"/>
      <c r="D45" s="8"/>
      <c r="E45" s="8"/>
      <c r="F45" s="8"/>
      <c r="G45" s="8"/>
      <c r="H45" s="8"/>
    </row>
    <row r="46" ht="12.75">
      <c r="A46" s="14" t="s">
        <v>11</v>
      </c>
    </row>
    <row r="47" ht="12.75">
      <c r="A47" s="14" t="s">
        <v>18</v>
      </c>
    </row>
    <row r="48" ht="12.75">
      <c r="A48" s="14" t="s">
        <v>19</v>
      </c>
    </row>
    <row r="49" ht="12.75">
      <c r="A49" s="14" t="s">
        <v>21</v>
      </c>
    </row>
    <row r="50" ht="12.75">
      <c r="A50" s="14" t="s">
        <v>20</v>
      </c>
    </row>
    <row r="51" ht="12.75">
      <c r="A51" s="14" t="s">
        <v>41</v>
      </c>
    </row>
    <row r="52" spans="1:14" s="18" customFormat="1" ht="12.75">
      <c r="A52" s="21"/>
      <c r="I52" s="52"/>
      <c r="J52" s="52"/>
      <c r="K52" s="52"/>
      <c r="L52" s="52"/>
      <c r="M52" s="52"/>
      <c r="N52" s="52"/>
    </row>
    <row r="53" spans="1:14" s="18" customFormat="1" ht="12.75">
      <c r="A53" s="21"/>
      <c r="I53" s="52"/>
      <c r="J53" s="52"/>
      <c r="K53" s="52"/>
      <c r="L53" s="52"/>
      <c r="M53" s="52"/>
      <c r="N53" s="52"/>
    </row>
    <row r="54" spans="1:14" s="18" customFormat="1" ht="12.75">
      <c r="A54" s="21"/>
      <c r="C54" s="50"/>
      <c r="D54" s="50"/>
      <c r="E54" s="50"/>
      <c r="F54" s="50"/>
      <c r="I54" s="52"/>
      <c r="J54" s="52"/>
      <c r="K54" s="52"/>
      <c r="L54" s="52"/>
      <c r="M54" s="52"/>
      <c r="N54" s="52"/>
    </row>
    <row r="55" spans="1:14" s="18" customFormat="1" ht="12.75">
      <c r="A55" s="21"/>
      <c r="C55" s="18">
        <v>1000000</v>
      </c>
      <c r="I55" s="52"/>
      <c r="J55" s="52"/>
      <c r="K55" s="52"/>
      <c r="L55" s="52"/>
      <c r="M55" s="52"/>
      <c r="N55" s="52"/>
    </row>
    <row r="56" spans="1:14" s="18" customFormat="1" ht="12.75">
      <c r="A56" s="21"/>
      <c r="C56" s="18" t="s">
        <v>113</v>
      </c>
      <c r="D56" s="21" t="s">
        <v>114</v>
      </c>
      <c r="E56" s="21" t="s">
        <v>115</v>
      </c>
      <c r="I56" s="52"/>
      <c r="J56" s="52"/>
      <c r="K56" s="52"/>
      <c r="L56" s="52"/>
      <c r="M56" s="52"/>
      <c r="N56" s="52"/>
    </row>
    <row r="57" spans="1:14" s="18" customFormat="1" ht="12.75">
      <c r="A57" s="21"/>
      <c r="C57" s="18" t="s">
        <v>109</v>
      </c>
      <c r="D57" s="28">
        <f>+C43/$C$55</f>
        <v>5078.321864</v>
      </c>
      <c r="E57" s="28">
        <f>+C43/H43*100</f>
        <v>85.84666571097671</v>
      </c>
      <c r="I57" s="52"/>
      <c r="J57" s="52"/>
      <c r="K57" s="52"/>
      <c r="L57" s="52"/>
      <c r="M57" s="52"/>
      <c r="N57" s="52"/>
    </row>
    <row r="58" spans="1:14" s="18" customFormat="1" ht="12.75">
      <c r="A58" s="21"/>
      <c r="C58" s="18" t="s">
        <v>110</v>
      </c>
      <c r="D58" s="28">
        <f>+D43/$C$55</f>
        <v>228.530709</v>
      </c>
      <c r="E58" s="28">
        <f>+D43/H43*100</f>
        <v>3.863205189747992</v>
      </c>
      <c r="I58" s="52"/>
      <c r="J58" s="52"/>
      <c r="K58" s="52"/>
      <c r="L58" s="52"/>
      <c r="M58" s="52"/>
      <c r="N58" s="52"/>
    </row>
    <row r="59" spans="1:14" s="18" customFormat="1" ht="12.75">
      <c r="A59" s="21"/>
      <c r="C59" s="18" t="s">
        <v>111</v>
      </c>
      <c r="D59" s="28">
        <f>+E43/$C$55</f>
        <v>21.065433</v>
      </c>
      <c r="E59" s="28">
        <f>+E43/H43*100</f>
        <v>0.3561013329280338</v>
      </c>
      <c r="I59" s="52"/>
      <c r="J59" s="52"/>
      <c r="K59" s="52"/>
      <c r="L59" s="52"/>
      <c r="M59" s="52"/>
      <c r="N59" s="52"/>
    </row>
    <row r="60" spans="1:14" s="18" customFormat="1" ht="12.75">
      <c r="A60" s="21"/>
      <c r="C60" s="18" t="s">
        <v>112</v>
      </c>
      <c r="D60" s="28">
        <f>+F43/$C$55</f>
        <v>584.5167</v>
      </c>
      <c r="E60" s="28">
        <f>+F43/H43*100</f>
        <v>9.88098255510322</v>
      </c>
      <c r="I60" s="52"/>
      <c r="J60" s="52"/>
      <c r="K60" s="52"/>
      <c r="L60" s="52"/>
      <c r="M60" s="52"/>
      <c r="N60" s="52"/>
    </row>
    <row r="61" spans="1:14" s="18" customFormat="1" ht="12.75">
      <c r="A61" s="21"/>
      <c r="I61" s="52"/>
      <c r="J61" s="52"/>
      <c r="K61" s="52"/>
      <c r="L61" s="52"/>
      <c r="M61" s="52"/>
      <c r="N61" s="52"/>
    </row>
    <row r="62" spans="1:14" s="18" customFormat="1" ht="12.75">
      <c r="A62" s="21"/>
      <c r="I62" s="52"/>
      <c r="J62" s="52"/>
      <c r="K62" s="52"/>
      <c r="L62" s="52"/>
      <c r="M62" s="52"/>
      <c r="N62" s="52"/>
    </row>
    <row r="63" spans="1:14" s="18" customFormat="1" ht="12.75">
      <c r="A63" s="21"/>
      <c r="I63" s="52"/>
      <c r="J63" s="52"/>
      <c r="K63" s="52"/>
      <c r="L63" s="52"/>
      <c r="M63" s="52"/>
      <c r="N63" s="52"/>
    </row>
    <row r="64" spans="1:14" s="18" customFormat="1" ht="12.75">
      <c r="A64" s="21"/>
      <c r="I64" s="52"/>
      <c r="J64" s="52"/>
      <c r="K64" s="52"/>
      <c r="L64" s="52"/>
      <c r="M64" s="52"/>
      <c r="N64" s="52"/>
    </row>
    <row r="65" spans="1:14" s="18" customFormat="1" ht="12.75">
      <c r="A65" s="21"/>
      <c r="I65" s="52"/>
      <c r="J65" s="52"/>
      <c r="K65" s="52"/>
      <c r="L65" s="52"/>
      <c r="M65" s="52"/>
      <c r="N65" s="52"/>
    </row>
    <row r="66" spans="1:14" s="18" customFormat="1" ht="12.75">
      <c r="A66" s="21"/>
      <c r="I66" s="52"/>
      <c r="J66" s="52"/>
      <c r="K66" s="52"/>
      <c r="L66" s="52"/>
      <c r="M66" s="52"/>
      <c r="N66" s="52"/>
    </row>
    <row r="67" spans="1:14" s="18" customFormat="1" ht="12.75">
      <c r="A67" s="21"/>
      <c r="I67" s="52"/>
      <c r="J67" s="52"/>
      <c r="K67" s="52"/>
      <c r="L67" s="52"/>
      <c r="M67" s="52"/>
      <c r="N67" s="52"/>
    </row>
    <row r="68" spans="1:14" s="18" customFormat="1" ht="12.75">
      <c r="A68" s="21"/>
      <c r="I68" s="52"/>
      <c r="J68" s="52"/>
      <c r="K68" s="52"/>
      <c r="L68" s="52"/>
      <c r="M68" s="52"/>
      <c r="N68" s="52"/>
    </row>
    <row r="69" spans="1:14" s="18" customFormat="1" ht="12.75">
      <c r="A69" s="21"/>
      <c r="I69" s="52"/>
      <c r="J69" s="52"/>
      <c r="K69" s="52"/>
      <c r="L69" s="52"/>
      <c r="M69" s="52"/>
      <c r="N69" s="52"/>
    </row>
    <row r="70" spans="1:14" s="18" customFormat="1" ht="12.75">
      <c r="A70" s="21"/>
      <c r="I70" s="52"/>
      <c r="J70" s="52"/>
      <c r="K70" s="52"/>
      <c r="L70" s="52"/>
      <c r="M70" s="52"/>
      <c r="N70" s="52"/>
    </row>
    <row r="71" spans="1:14" s="18" customFormat="1" ht="12.75">
      <c r="A71" s="21"/>
      <c r="I71" s="52"/>
      <c r="J71" s="52"/>
      <c r="K71" s="52"/>
      <c r="L71" s="52"/>
      <c r="M71" s="52"/>
      <c r="N71" s="52"/>
    </row>
    <row r="72" spans="1:14" s="18" customFormat="1" ht="12.75">
      <c r="A72" s="21"/>
      <c r="I72" s="52"/>
      <c r="J72" s="52"/>
      <c r="K72" s="52"/>
      <c r="L72" s="52"/>
      <c r="M72" s="52"/>
      <c r="N72" s="52"/>
    </row>
    <row r="73" spans="1:14" s="18" customFormat="1" ht="12.75">
      <c r="A73" s="21"/>
      <c r="I73" s="52"/>
      <c r="J73" s="52"/>
      <c r="K73" s="52"/>
      <c r="L73" s="52"/>
      <c r="M73" s="52"/>
      <c r="N73" s="52"/>
    </row>
    <row r="74" spans="1:14" s="18" customFormat="1" ht="12.75">
      <c r="A74" s="21"/>
      <c r="I74" s="52"/>
      <c r="J74" s="52"/>
      <c r="K74" s="52"/>
      <c r="L74" s="52"/>
      <c r="M74" s="52"/>
      <c r="N74" s="52"/>
    </row>
    <row r="75" spans="1:14" s="18" customFormat="1" ht="12.75">
      <c r="A75" s="21"/>
      <c r="I75" s="52"/>
      <c r="J75" s="52"/>
      <c r="K75" s="52"/>
      <c r="L75" s="52"/>
      <c r="M75" s="52"/>
      <c r="N75" s="52"/>
    </row>
  </sheetData>
  <sheetProtection/>
  <mergeCells count="6">
    <mergeCell ref="H9:H10"/>
    <mergeCell ref="A43:B43"/>
    <mergeCell ref="A9:A10"/>
    <mergeCell ref="B9:B10"/>
    <mergeCell ref="C9:G9"/>
    <mergeCell ref="C54:F54"/>
  </mergeCells>
  <conditionalFormatting sqref="D45:H45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showGridLines="0" zoomScale="145" zoomScaleNormal="145" zoomScalePageLayoutView="0" workbookViewId="0" topLeftCell="A7">
      <selection activeCell="I40" sqref="I40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9" width="11.421875" style="5" customWidth="1"/>
    <col min="10" max="10" width="12.140625" style="5" customWidth="1"/>
    <col min="11" max="16" width="11.421875" style="5" customWidth="1"/>
    <col min="17" max="20" width="11.421875" style="18" customWidth="1"/>
    <col min="21" max="16384" width="11.421875" style="5" customWidth="1"/>
  </cols>
  <sheetData>
    <row r="1" spans="1:18" ht="12.75">
      <c r="A1" s="10" t="s">
        <v>0</v>
      </c>
      <c r="R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14</v>
      </c>
    </row>
    <row r="7" ht="12.75">
      <c r="A7" s="12" t="s">
        <v>1</v>
      </c>
    </row>
    <row r="8" spans="1:10" ht="12.75">
      <c r="A8" s="12"/>
      <c r="J8" s="22" t="s">
        <v>45</v>
      </c>
    </row>
    <row r="9" spans="1:20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9"/>
      <c r="I9" s="49"/>
      <c r="J9" s="42" t="s">
        <v>33</v>
      </c>
      <c r="Q9" s="26"/>
      <c r="R9" s="26"/>
      <c r="S9" s="26"/>
      <c r="T9" s="26"/>
    </row>
    <row r="10" spans="1:20" s="10" customFormat="1" ht="12.75">
      <c r="A10" s="43"/>
      <c r="B10" s="45"/>
      <c r="C10" s="7" t="s">
        <v>125</v>
      </c>
      <c r="D10" s="7" t="s">
        <v>126</v>
      </c>
      <c r="E10" s="7" t="s">
        <v>127</v>
      </c>
      <c r="F10" s="7" t="s">
        <v>128</v>
      </c>
      <c r="G10" s="7" t="s">
        <v>129</v>
      </c>
      <c r="H10" s="7" t="s">
        <v>130</v>
      </c>
      <c r="I10" s="7">
        <v>2.6</v>
      </c>
      <c r="J10" s="45"/>
      <c r="Q10" s="26"/>
      <c r="R10" s="26"/>
      <c r="S10" s="26"/>
      <c r="T10" s="26"/>
    </row>
    <row r="11" spans="1:10" ht="15" customHeight="1">
      <c r="A11" s="2" t="s">
        <v>8</v>
      </c>
      <c r="B11" s="3" t="s">
        <v>9</v>
      </c>
      <c r="C11" s="17">
        <v>637382089</v>
      </c>
      <c r="D11" s="17">
        <v>31607523</v>
      </c>
      <c r="E11" s="17">
        <v>244272372</v>
      </c>
      <c r="F11" s="17">
        <v>23823121</v>
      </c>
      <c r="G11" s="17">
        <v>17125639</v>
      </c>
      <c r="H11" s="17">
        <v>1646360</v>
      </c>
      <c r="I11" s="17">
        <v>95742776</v>
      </c>
      <c r="J11" s="27">
        <f>SUM(C11:I11)</f>
        <v>1051599880</v>
      </c>
    </row>
    <row r="12" spans="1:10" ht="15" customHeight="1">
      <c r="A12" s="2" t="s">
        <v>47</v>
      </c>
      <c r="B12" s="3" t="s">
        <v>78</v>
      </c>
      <c r="C12" s="17">
        <v>23456499</v>
      </c>
      <c r="D12" s="17">
        <v>1073972</v>
      </c>
      <c r="E12" s="17">
        <v>10228774</v>
      </c>
      <c r="F12" s="17">
        <v>0</v>
      </c>
      <c r="G12" s="17">
        <v>1806024</v>
      </c>
      <c r="H12" s="17">
        <v>0</v>
      </c>
      <c r="I12" s="17">
        <v>201439</v>
      </c>
      <c r="J12" s="27">
        <f aca="true" t="shared" si="0" ref="J12:J42">SUM(C12:I12)</f>
        <v>36766708</v>
      </c>
    </row>
    <row r="13" spans="1:10" ht="15" customHeight="1">
      <c r="A13" s="2" t="s">
        <v>48</v>
      </c>
      <c r="B13" s="3" t="s">
        <v>79</v>
      </c>
      <c r="C13" s="17">
        <v>29186852</v>
      </c>
      <c r="D13" s="17">
        <v>2767208</v>
      </c>
      <c r="E13" s="17">
        <v>12149217</v>
      </c>
      <c r="F13" s="17">
        <v>0</v>
      </c>
      <c r="G13" s="17">
        <v>105282</v>
      </c>
      <c r="H13" s="17">
        <v>0</v>
      </c>
      <c r="I13" s="17">
        <v>1343844</v>
      </c>
      <c r="J13" s="27">
        <f t="shared" si="0"/>
        <v>45552403</v>
      </c>
    </row>
    <row r="14" spans="1:10" ht="15" customHeight="1">
      <c r="A14" s="2" t="s">
        <v>49</v>
      </c>
      <c r="B14" s="3" t="s">
        <v>80</v>
      </c>
      <c r="C14" s="17">
        <v>13930203</v>
      </c>
      <c r="D14" s="17">
        <v>765438</v>
      </c>
      <c r="E14" s="17">
        <v>14333121</v>
      </c>
      <c r="F14" s="17">
        <v>0</v>
      </c>
      <c r="G14" s="17">
        <v>117599</v>
      </c>
      <c r="H14" s="17">
        <v>0</v>
      </c>
      <c r="I14" s="17">
        <v>1303848</v>
      </c>
      <c r="J14" s="27">
        <f t="shared" si="0"/>
        <v>30450209</v>
      </c>
    </row>
    <row r="15" spans="1:10" ht="15" customHeight="1">
      <c r="A15" s="2" t="s">
        <v>50</v>
      </c>
      <c r="B15" s="3" t="s">
        <v>81</v>
      </c>
      <c r="C15" s="17">
        <v>19329578</v>
      </c>
      <c r="D15" s="17">
        <v>1876719</v>
      </c>
      <c r="E15" s="17">
        <v>11956862</v>
      </c>
      <c r="F15" s="17">
        <v>0</v>
      </c>
      <c r="G15" s="17">
        <v>127340</v>
      </c>
      <c r="H15" s="17">
        <v>0</v>
      </c>
      <c r="I15" s="17">
        <v>6123723</v>
      </c>
      <c r="J15" s="27">
        <f t="shared" si="0"/>
        <v>39414222</v>
      </c>
    </row>
    <row r="16" spans="1:10" ht="15" customHeight="1">
      <c r="A16" s="2" t="s">
        <v>51</v>
      </c>
      <c r="B16" s="3" t="s">
        <v>82</v>
      </c>
      <c r="C16" s="17">
        <v>114251409</v>
      </c>
      <c r="D16" s="17">
        <v>14520040</v>
      </c>
      <c r="E16" s="17">
        <v>44295242</v>
      </c>
      <c r="F16" s="17">
        <v>0</v>
      </c>
      <c r="G16" s="17">
        <v>374976</v>
      </c>
      <c r="H16" s="17">
        <v>0</v>
      </c>
      <c r="I16" s="17">
        <v>2612454</v>
      </c>
      <c r="J16" s="27">
        <f t="shared" si="0"/>
        <v>176054121</v>
      </c>
    </row>
    <row r="17" spans="1:10" ht="15" customHeight="1">
      <c r="A17" s="2" t="s">
        <v>52</v>
      </c>
      <c r="B17" s="3" t="s">
        <v>83</v>
      </c>
      <c r="C17" s="17">
        <v>79802445</v>
      </c>
      <c r="D17" s="17">
        <v>9376783</v>
      </c>
      <c r="E17" s="17">
        <v>24393742</v>
      </c>
      <c r="F17" s="17">
        <v>0</v>
      </c>
      <c r="G17" s="17">
        <v>692188</v>
      </c>
      <c r="H17" s="17">
        <v>0</v>
      </c>
      <c r="I17" s="17">
        <v>1981352</v>
      </c>
      <c r="J17" s="27">
        <f t="shared" si="0"/>
        <v>116246510</v>
      </c>
    </row>
    <row r="18" spans="1:10" ht="15" customHeight="1">
      <c r="A18" s="2" t="s">
        <v>53</v>
      </c>
      <c r="B18" s="3" t="s">
        <v>84</v>
      </c>
      <c r="C18" s="17">
        <v>86435378</v>
      </c>
      <c r="D18" s="17">
        <v>9548430</v>
      </c>
      <c r="E18" s="17">
        <v>46516785</v>
      </c>
      <c r="F18" s="17">
        <v>0</v>
      </c>
      <c r="G18" s="17">
        <v>204875</v>
      </c>
      <c r="H18" s="17">
        <v>0</v>
      </c>
      <c r="I18" s="17">
        <v>5106831</v>
      </c>
      <c r="J18" s="27">
        <f t="shared" si="0"/>
        <v>147812299</v>
      </c>
    </row>
    <row r="19" spans="1:10" ht="15" customHeight="1">
      <c r="A19" s="2" t="s">
        <v>54</v>
      </c>
      <c r="B19" s="3" t="s">
        <v>85</v>
      </c>
      <c r="C19" s="17">
        <v>24296984</v>
      </c>
      <c r="D19" s="17">
        <v>2791902</v>
      </c>
      <c r="E19" s="17">
        <v>9702023</v>
      </c>
      <c r="F19" s="17">
        <v>0</v>
      </c>
      <c r="G19" s="17">
        <v>95821</v>
      </c>
      <c r="H19" s="17">
        <v>0</v>
      </c>
      <c r="I19" s="17">
        <v>239431</v>
      </c>
      <c r="J19" s="27">
        <f t="shared" si="0"/>
        <v>37126161</v>
      </c>
    </row>
    <row r="20" spans="1:10" ht="15" customHeight="1">
      <c r="A20" s="2" t="s">
        <v>55</v>
      </c>
      <c r="B20" s="3" t="s">
        <v>86</v>
      </c>
      <c r="C20" s="17">
        <v>56437448</v>
      </c>
      <c r="D20" s="17">
        <v>8748284</v>
      </c>
      <c r="E20" s="17">
        <v>18243180</v>
      </c>
      <c r="F20" s="17">
        <v>0</v>
      </c>
      <c r="G20" s="17">
        <v>359055</v>
      </c>
      <c r="H20" s="17">
        <v>0</v>
      </c>
      <c r="I20" s="17">
        <v>2801279</v>
      </c>
      <c r="J20" s="27">
        <f t="shared" si="0"/>
        <v>86589246</v>
      </c>
    </row>
    <row r="21" spans="1:10" ht="15" customHeight="1">
      <c r="A21" s="2" t="s">
        <v>56</v>
      </c>
      <c r="B21" s="3" t="s">
        <v>87</v>
      </c>
      <c r="C21" s="17">
        <v>86079277</v>
      </c>
      <c r="D21" s="17">
        <v>9524225</v>
      </c>
      <c r="E21" s="17">
        <v>58272880</v>
      </c>
      <c r="F21" s="17">
        <v>0</v>
      </c>
      <c r="G21" s="17">
        <v>4535637</v>
      </c>
      <c r="H21" s="17">
        <v>0</v>
      </c>
      <c r="I21" s="17">
        <v>6347816</v>
      </c>
      <c r="J21" s="27">
        <f t="shared" si="0"/>
        <v>164759835</v>
      </c>
    </row>
    <row r="22" spans="1:10" ht="15" customHeight="1">
      <c r="A22" s="2" t="s">
        <v>57</v>
      </c>
      <c r="B22" s="3" t="s">
        <v>88</v>
      </c>
      <c r="C22" s="17">
        <v>83474519</v>
      </c>
      <c r="D22" s="17">
        <v>4950540</v>
      </c>
      <c r="E22" s="17">
        <v>32367674</v>
      </c>
      <c r="F22" s="17">
        <v>0</v>
      </c>
      <c r="G22" s="17">
        <v>679399</v>
      </c>
      <c r="H22" s="17">
        <v>0</v>
      </c>
      <c r="I22" s="17">
        <v>2747451</v>
      </c>
      <c r="J22" s="27">
        <f t="shared" si="0"/>
        <v>124219583</v>
      </c>
    </row>
    <row r="23" spans="1:10" ht="15" customHeight="1">
      <c r="A23" s="2" t="s">
        <v>58</v>
      </c>
      <c r="B23" s="3" t="s">
        <v>89</v>
      </c>
      <c r="C23" s="17">
        <v>126226108</v>
      </c>
      <c r="D23" s="17">
        <v>17603344</v>
      </c>
      <c r="E23" s="17">
        <v>44411012</v>
      </c>
      <c r="F23" s="17">
        <v>0</v>
      </c>
      <c r="G23" s="17">
        <v>950894</v>
      </c>
      <c r="H23" s="17">
        <v>0</v>
      </c>
      <c r="I23" s="17">
        <v>884516</v>
      </c>
      <c r="J23" s="27">
        <f t="shared" si="0"/>
        <v>190075874</v>
      </c>
    </row>
    <row r="24" spans="1:10" ht="15" customHeight="1">
      <c r="A24" s="2" t="s">
        <v>59</v>
      </c>
      <c r="B24" s="3" t="s">
        <v>90</v>
      </c>
      <c r="C24" s="17">
        <v>102190341</v>
      </c>
      <c r="D24" s="17">
        <v>16808067</v>
      </c>
      <c r="E24" s="17">
        <v>50749155</v>
      </c>
      <c r="F24" s="17">
        <v>0</v>
      </c>
      <c r="G24" s="17">
        <v>296472</v>
      </c>
      <c r="H24" s="17">
        <v>0</v>
      </c>
      <c r="I24" s="17">
        <v>6327850</v>
      </c>
      <c r="J24" s="27">
        <f t="shared" si="0"/>
        <v>176371885</v>
      </c>
    </row>
    <row r="25" spans="1:10" ht="15" customHeight="1">
      <c r="A25" s="2" t="s">
        <v>60</v>
      </c>
      <c r="B25" s="3" t="s">
        <v>91</v>
      </c>
      <c r="C25" s="17">
        <v>50270508</v>
      </c>
      <c r="D25" s="17">
        <v>12546511</v>
      </c>
      <c r="E25" s="17">
        <v>18168642</v>
      </c>
      <c r="F25" s="17">
        <v>0</v>
      </c>
      <c r="G25" s="17">
        <v>418561</v>
      </c>
      <c r="H25" s="17">
        <v>0</v>
      </c>
      <c r="I25" s="17">
        <v>2870373</v>
      </c>
      <c r="J25" s="27">
        <f t="shared" si="0"/>
        <v>84274595</v>
      </c>
    </row>
    <row r="26" spans="1:10" ht="15" customHeight="1">
      <c r="A26" s="2" t="s">
        <v>61</v>
      </c>
      <c r="B26" s="3" t="s">
        <v>92</v>
      </c>
      <c r="C26" s="17">
        <v>38566755</v>
      </c>
      <c r="D26" s="17">
        <v>2919939</v>
      </c>
      <c r="E26" s="17">
        <v>16258754</v>
      </c>
      <c r="F26" s="17">
        <v>0</v>
      </c>
      <c r="G26" s="17">
        <v>36242</v>
      </c>
      <c r="H26" s="17">
        <v>0</v>
      </c>
      <c r="I26" s="17">
        <v>3001989</v>
      </c>
      <c r="J26" s="27">
        <f t="shared" si="0"/>
        <v>60783679</v>
      </c>
    </row>
    <row r="27" spans="1:10" ht="15" customHeight="1">
      <c r="A27" s="2" t="s">
        <v>62</v>
      </c>
      <c r="B27" s="3" t="s">
        <v>93</v>
      </c>
      <c r="C27" s="17">
        <v>25970698</v>
      </c>
      <c r="D27" s="17">
        <v>151181</v>
      </c>
      <c r="E27" s="17">
        <v>15629528</v>
      </c>
      <c r="F27" s="17">
        <v>0</v>
      </c>
      <c r="G27" s="17">
        <v>89855</v>
      </c>
      <c r="H27" s="17">
        <v>0</v>
      </c>
      <c r="I27" s="17">
        <v>2220299</v>
      </c>
      <c r="J27" s="27">
        <f t="shared" si="0"/>
        <v>44061561</v>
      </c>
    </row>
    <row r="28" spans="1:10" ht="15" customHeight="1">
      <c r="A28" s="2" t="s">
        <v>63</v>
      </c>
      <c r="B28" s="3" t="s">
        <v>94</v>
      </c>
      <c r="C28" s="17">
        <v>36636589</v>
      </c>
      <c r="D28" s="17">
        <v>5152315</v>
      </c>
      <c r="E28" s="17">
        <v>13329189</v>
      </c>
      <c r="F28" s="17">
        <v>0</v>
      </c>
      <c r="G28" s="17">
        <v>571933</v>
      </c>
      <c r="H28" s="17">
        <v>0</v>
      </c>
      <c r="I28" s="17">
        <v>138032</v>
      </c>
      <c r="J28" s="27">
        <f t="shared" si="0"/>
        <v>55828058</v>
      </c>
    </row>
    <row r="29" spans="1:10" ht="15" customHeight="1">
      <c r="A29" s="2" t="s">
        <v>64</v>
      </c>
      <c r="B29" s="3" t="s">
        <v>95</v>
      </c>
      <c r="C29" s="17">
        <v>62242053</v>
      </c>
      <c r="D29" s="17">
        <v>6820157</v>
      </c>
      <c r="E29" s="17">
        <v>21221787</v>
      </c>
      <c r="F29" s="17">
        <v>0</v>
      </c>
      <c r="G29" s="17">
        <v>149882</v>
      </c>
      <c r="H29" s="17">
        <v>0</v>
      </c>
      <c r="I29" s="17">
        <v>1888827</v>
      </c>
      <c r="J29" s="27">
        <f t="shared" si="0"/>
        <v>92322706</v>
      </c>
    </row>
    <row r="30" spans="1:10" ht="15" customHeight="1">
      <c r="A30" s="2" t="s">
        <v>65</v>
      </c>
      <c r="B30" s="3" t="s">
        <v>96</v>
      </c>
      <c r="C30" s="17">
        <v>26636119</v>
      </c>
      <c r="D30" s="17">
        <v>968347</v>
      </c>
      <c r="E30" s="17">
        <v>20946258</v>
      </c>
      <c r="F30" s="17">
        <v>0</v>
      </c>
      <c r="G30" s="17">
        <v>26704</v>
      </c>
      <c r="H30" s="17">
        <v>0</v>
      </c>
      <c r="I30" s="17">
        <v>89486</v>
      </c>
      <c r="J30" s="27">
        <f t="shared" si="0"/>
        <v>48666914</v>
      </c>
    </row>
    <row r="31" spans="1:10" ht="15" customHeight="1">
      <c r="A31" s="2" t="s">
        <v>66</v>
      </c>
      <c r="B31" s="3" t="s">
        <v>97</v>
      </c>
      <c r="C31" s="17">
        <v>14633226</v>
      </c>
      <c r="D31" s="17">
        <v>5000</v>
      </c>
      <c r="E31" s="17">
        <v>12232100</v>
      </c>
      <c r="F31" s="17">
        <v>0</v>
      </c>
      <c r="G31" s="17">
        <v>0</v>
      </c>
      <c r="H31" s="17">
        <v>0</v>
      </c>
      <c r="I31" s="17">
        <v>33720</v>
      </c>
      <c r="J31" s="27">
        <f t="shared" si="0"/>
        <v>26904046</v>
      </c>
    </row>
    <row r="32" spans="1:10" ht="15" customHeight="1">
      <c r="A32" s="2" t="s">
        <v>67</v>
      </c>
      <c r="B32" s="3" t="s">
        <v>98</v>
      </c>
      <c r="C32" s="17">
        <v>32155795</v>
      </c>
      <c r="D32" s="17">
        <v>305039</v>
      </c>
      <c r="E32" s="17">
        <v>23320665</v>
      </c>
      <c r="F32" s="17">
        <v>0</v>
      </c>
      <c r="G32" s="17">
        <v>2756</v>
      </c>
      <c r="H32" s="17">
        <v>0</v>
      </c>
      <c r="I32" s="17">
        <v>1200486</v>
      </c>
      <c r="J32" s="27">
        <f t="shared" si="0"/>
        <v>56984741</v>
      </c>
    </row>
    <row r="33" spans="1:10" ht="15" customHeight="1">
      <c r="A33" s="2" t="s">
        <v>68</v>
      </c>
      <c r="B33" s="3" t="s">
        <v>99</v>
      </c>
      <c r="C33" s="17">
        <v>30917621</v>
      </c>
      <c r="D33" s="17">
        <v>153372</v>
      </c>
      <c r="E33" s="17">
        <v>24031873</v>
      </c>
      <c r="F33" s="17">
        <v>0</v>
      </c>
      <c r="G33" s="17">
        <v>830</v>
      </c>
      <c r="H33" s="17">
        <v>0</v>
      </c>
      <c r="I33" s="17">
        <v>59577</v>
      </c>
      <c r="J33" s="27">
        <f t="shared" si="0"/>
        <v>55163273</v>
      </c>
    </row>
    <row r="34" spans="1:10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273293676</v>
      </c>
      <c r="F34" s="17">
        <v>568067948</v>
      </c>
      <c r="G34" s="17">
        <v>65609624</v>
      </c>
      <c r="H34" s="17">
        <v>0</v>
      </c>
      <c r="I34" s="17">
        <v>1751322</v>
      </c>
      <c r="J34" s="27">
        <f t="shared" si="0"/>
        <v>908722570</v>
      </c>
    </row>
    <row r="35" spans="1:10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21390411</v>
      </c>
      <c r="F35" s="17">
        <v>0</v>
      </c>
      <c r="G35" s="17">
        <v>20872</v>
      </c>
      <c r="H35" s="17">
        <v>0</v>
      </c>
      <c r="I35" s="17">
        <v>122233510</v>
      </c>
      <c r="J35" s="27">
        <f t="shared" si="0"/>
        <v>143644793</v>
      </c>
    </row>
    <row r="36" spans="1:10" ht="15" customHeight="1">
      <c r="A36" s="2" t="s">
        <v>71</v>
      </c>
      <c r="B36" s="3" t="s">
        <v>102</v>
      </c>
      <c r="C36" s="17">
        <v>10071518</v>
      </c>
      <c r="D36" s="17">
        <v>0</v>
      </c>
      <c r="E36" s="17">
        <v>146557509</v>
      </c>
      <c r="F36" s="17">
        <v>0</v>
      </c>
      <c r="G36" s="17">
        <v>3416006</v>
      </c>
      <c r="H36" s="17">
        <v>0</v>
      </c>
      <c r="I36" s="17">
        <v>2468048</v>
      </c>
      <c r="J36" s="27">
        <f t="shared" si="0"/>
        <v>162513081</v>
      </c>
    </row>
    <row r="37" spans="1:10" ht="15" customHeight="1">
      <c r="A37" s="2" t="s">
        <v>72</v>
      </c>
      <c r="B37" s="3" t="s">
        <v>103</v>
      </c>
      <c r="C37" s="17">
        <v>10771860</v>
      </c>
      <c r="D37" s="17">
        <v>80649</v>
      </c>
      <c r="E37" s="17">
        <v>15654275</v>
      </c>
      <c r="F37" s="17">
        <v>0</v>
      </c>
      <c r="G37" s="17">
        <v>6686</v>
      </c>
      <c r="H37" s="17">
        <v>0</v>
      </c>
      <c r="I37" s="17">
        <v>371790</v>
      </c>
      <c r="J37" s="27">
        <f t="shared" si="0"/>
        <v>26885260</v>
      </c>
    </row>
    <row r="38" spans="1:10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77893838</v>
      </c>
      <c r="F38" s="17">
        <v>0</v>
      </c>
      <c r="G38" s="17">
        <v>0</v>
      </c>
      <c r="H38" s="17">
        <v>0</v>
      </c>
      <c r="I38" s="17">
        <v>266167</v>
      </c>
      <c r="J38" s="27">
        <f t="shared" si="0"/>
        <v>78160005</v>
      </c>
    </row>
    <row r="39" spans="1:10" ht="15" customHeight="1">
      <c r="A39" s="2" t="s">
        <v>74</v>
      </c>
      <c r="B39" s="3" t="s">
        <v>105</v>
      </c>
      <c r="C39" s="17">
        <v>134628097</v>
      </c>
      <c r="D39" s="17">
        <v>8013450</v>
      </c>
      <c r="E39" s="17">
        <v>48746199</v>
      </c>
      <c r="F39" s="17">
        <v>0</v>
      </c>
      <c r="G39" s="17">
        <v>541634</v>
      </c>
      <c r="H39" s="17">
        <v>0</v>
      </c>
      <c r="I39" s="17">
        <v>2846599</v>
      </c>
      <c r="J39" s="27">
        <f t="shared" si="0"/>
        <v>194775979</v>
      </c>
    </row>
    <row r="40" spans="1:10" ht="15" customHeight="1">
      <c r="A40" s="2" t="s">
        <v>75</v>
      </c>
      <c r="B40" s="3" t="s">
        <v>106</v>
      </c>
      <c r="C40" s="17">
        <v>139740781</v>
      </c>
      <c r="D40" s="17">
        <v>2706500</v>
      </c>
      <c r="E40" s="17">
        <v>84171114</v>
      </c>
      <c r="F40" s="17">
        <v>0</v>
      </c>
      <c r="G40" s="17">
        <v>275661</v>
      </c>
      <c r="H40" s="17">
        <v>0</v>
      </c>
      <c r="I40" s="17">
        <f>5508299-3</f>
        <v>5508296</v>
      </c>
      <c r="J40" s="27">
        <f t="shared" si="0"/>
        <v>232402352</v>
      </c>
    </row>
    <row r="41" spans="1:10" ht="15" customHeight="1">
      <c r="A41" s="2" t="s">
        <v>76</v>
      </c>
      <c r="B41" s="3" t="s">
        <v>107</v>
      </c>
      <c r="C41" s="17">
        <v>170125840</v>
      </c>
      <c r="D41" s="17">
        <v>9972622</v>
      </c>
      <c r="E41" s="17">
        <v>65340363</v>
      </c>
      <c r="F41" s="17">
        <v>0</v>
      </c>
      <c r="G41" s="17">
        <v>2106377</v>
      </c>
      <c r="H41" s="17">
        <v>0</v>
      </c>
      <c r="I41" s="17">
        <v>6180675</v>
      </c>
      <c r="J41" s="27">
        <f t="shared" si="0"/>
        <v>253725877</v>
      </c>
    </row>
    <row r="42" spans="1:10" ht="15" customHeight="1">
      <c r="A42" s="2" t="s">
        <v>77</v>
      </c>
      <c r="B42" s="3" t="s">
        <v>108</v>
      </c>
      <c r="C42" s="17">
        <v>82129649</v>
      </c>
      <c r="D42" s="17">
        <v>2366380</v>
      </c>
      <c r="E42" s="17">
        <v>40232161</v>
      </c>
      <c r="F42" s="17">
        <v>0</v>
      </c>
      <c r="G42" s="17">
        <v>356851</v>
      </c>
      <c r="H42" s="17">
        <v>0</v>
      </c>
      <c r="I42" s="17">
        <v>4378397</v>
      </c>
      <c r="J42" s="27">
        <f t="shared" si="0"/>
        <v>129463438</v>
      </c>
    </row>
    <row r="43" spans="1:10" ht="15" customHeight="1">
      <c r="A43" s="40" t="s">
        <v>10</v>
      </c>
      <c r="B43" s="41"/>
      <c r="C43" s="6">
        <f aca="true" t="shared" si="1" ref="C43:J43">SUM(C11:C42)</f>
        <v>2347976239</v>
      </c>
      <c r="D43" s="6">
        <f t="shared" si="1"/>
        <v>184123937</v>
      </c>
      <c r="E43" s="6">
        <f t="shared" si="1"/>
        <v>1560310381</v>
      </c>
      <c r="F43" s="6">
        <f t="shared" si="1"/>
        <v>591891069</v>
      </c>
      <c r="G43" s="6">
        <f t="shared" si="1"/>
        <v>101101675</v>
      </c>
      <c r="H43" s="6">
        <f t="shared" si="1"/>
        <v>1646360</v>
      </c>
      <c r="I43" s="6">
        <f t="shared" si="1"/>
        <v>291272203</v>
      </c>
      <c r="J43" s="6">
        <f t="shared" si="1"/>
        <v>5078321864</v>
      </c>
    </row>
    <row r="44" ht="12.75">
      <c r="A44" s="36" t="s">
        <v>124</v>
      </c>
    </row>
    <row r="45" ht="6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4" t="s">
        <v>40</v>
      </c>
    </row>
    <row r="51" ht="12.75">
      <c r="A51" s="15" t="s">
        <v>37</v>
      </c>
    </row>
    <row r="52" ht="12.75">
      <c r="A52" s="15" t="s">
        <v>38</v>
      </c>
    </row>
    <row r="53" spans="1:24" s="18" customFormat="1" ht="12.75">
      <c r="A53" s="21"/>
      <c r="P53" s="5"/>
      <c r="U53" s="5"/>
      <c r="V53" s="5"/>
      <c r="W53" s="5"/>
      <c r="X53" s="5"/>
    </row>
    <row r="54" s="18" customFormat="1" ht="12.75">
      <c r="A54" s="21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29" t="s">
        <v>116</v>
      </c>
      <c r="D56" s="29" t="s">
        <v>114</v>
      </c>
      <c r="E56" s="29" t="s">
        <v>115</v>
      </c>
    </row>
    <row r="57" spans="1:5" s="18" customFormat="1" ht="12.75">
      <c r="A57" s="21"/>
      <c r="C57" s="30" t="s">
        <v>117</v>
      </c>
      <c r="D57" s="28">
        <f>+C43/$C$55</f>
        <v>2347.976239</v>
      </c>
      <c r="E57" s="28">
        <f>+C43/J43*100</f>
        <v>46.23527814659997</v>
      </c>
    </row>
    <row r="58" spans="1:5" s="18" customFormat="1" ht="12.75">
      <c r="A58" s="21"/>
      <c r="C58" s="30" t="s">
        <v>118</v>
      </c>
      <c r="D58" s="28">
        <f>+D43/$C$55</f>
        <v>184.123937</v>
      </c>
      <c r="E58" s="28">
        <f>+D43/J43*100</f>
        <v>3.625684663771442</v>
      </c>
    </row>
    <row r="59" spans="1:5" s="18" customFormat="1" ht="12.75">
      <c r="A59" s="21"/>
      <c r="C59" s="30" t="s">
        <v>119</v>
      </c>
      <c r="D59" s="28">
        <f>+E43/$C$55</f>
        <v>1560.310381</v>
      </c>
      <c r="E59" s="28">
        <f>+E43/J43*100</f>
        <v>30.724921003156012</v>
      </c>
    </row>
    <row r="60" spans="1:5" s="18" customFormat="1" ht="12.75">
      <c r="A60" s="21"/>
      <c r="C60" s="30" t="s">
        <v>120</v>
      </c>
      <c r="D60" s="28">
        <f>+F43/$C$55</f>
        <v>591.891069</v>
      </c>
      <c r="E60" s="28">
        <f>+F43/J43*100</f>
        <v>11.65524921127764</v>
      </c>
    </row>
    <row r="61" spans="1:5" s="18" customFormat="1" ht="12.75">
      <c r="A61" s="21"/>
      <c r="C61" s="30" t="s">
        <v>121</v>
      </c>
      <c r="D61" s="28">
        <f>+G43/$C$55</f>
        <v>101.101675</v>
      </c>
      <c r="E61" s="28">
        <f>+G43/J43*100</f>
        <v>1.9908481129702573</v>
      </c>
    </row>
    <row r="62" spans="1:5" s="18" customFormat="1" ht="12.75">
      <c r="A62" s="21"/>
      <c r="C62" s="30" t="s">
        <v>122</v>
      </c>
      <c r="D62" s="28">
        <f>+I43/$C$55</f>
        <v>291.272203</v>
      </c>
      <c r="E62" s="28">
        <f>+I43/J43*100</f>
        <v>5.735599491336219</v>
      </c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  <row r="76" s="18" customFormat="1" ht="12.75">
      <c r="A76" s="21"/>
    </row>
    <row r="77" s="18" customFormat="1" ht="12.75">
      <c r="A77" s="21"/>
    </row>
    <row r="78" s="18" customFormat="1" ht="12.75">
      <c r="A78" s="21"/>
    </row>
    <row r="79" s="18" customFormat="1" ht="12.75">
      <c r="A79" s="21"/>
    </row>
    <row r="80" s="18" customFormat="1" ht="12.75">
      <c r="A80" s="21"/>
    </row>
    <row r="81" s="18" customFormat="1" ht="12.75">
      <c r="A81" s="21"/>
    </row>
    <row r="82" s="18" customFormat="1" ht="12.75">
      <c r="A82" s="21"/>
    </row>
    <row r="83" s="18" customFormat="1" ht="12.75">
      <c r="A83" s="21"/>
    </row>
    <row r="84" s="18" customFormat="1" ht="12.75">
      <c r="A84" s="21"/>
    </row>
    <row r="85" s="18" customFormat="1" ht="12.75">
      <c r="A85" s="21"/>
    </row>
  </sheetData>
  <sheetProtection/>
  <mergeCells count="5">
    <mergeCell ref="J9:J10"/>
    <mergeCell ref="A43:B43"/>
    <mergeCell ref="A9:A10"/>
    <mergeCell ref="B9:B10"/>
    <mergeCell ref="C9:I9"/>
  </mergeCells>
  <printOptions/>
  <pageMargins left="0.35" right="0.3" top="0.65" bottom="1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="175" zoomScaleNormal="175" zoomScalePageLayoutView="0" workbookViewId="0" topLeftCell="A16">
      <selection activeCell="I43" sqref="I43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16</v>
      </c>
    </row>
    <row r="7" ht="12.75">
      <c r="A7" s="12" t="s">
        <v>1</v>
      </c>
    </row>
    <row r="8" spans="1:9" ht="12.75">
      <c r="A8" s="12"/>
      <c r="I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9"/>
      <c r="I9" s="42" t="s">
        <v>33</v>
      </c>
      <c r="P9" s="26"/>
      <c r="Q9" s="26"/>
      <c r="R9" s="26"/>
      <c r="S9" s="26"/>
    </row>
    <row r="10" spans="1:19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45"/>
      <c r="K10" s="16"/>
      <c r="L10" s="16"/>
      <c r="M10" s="16"/>
      <c r="N10" s="16"/>
      <c r="O10" s="16"/>
      <c r="P10" s="26"/>
      <c r="Q10" s="26"/>
      <c r="R10" s="26"/>
      <c r="S10" s="26"/>
    </row>
    <row r="11" spans="1:14" ht="15" customHeight="1">
      <c r="A11" s="2" t="s">
        <v>8</v>
      </c>
      <c r="B11" s="3" t="s">
        <v>9</v>
      </c>
      <c r="C11" s="17">
        <v>106820</v>
      </c>
      <c r="D11" s="17">
        <v>429633</v>
      </c>
      <c r="E11" s="17">
        <v>52598898</v>
      </c>
      <c r="F11" s="17">
        <v>0</v>
      </c>
      <c r="G11" s="17">
        <v>69072</v>
      </c>
      <c r="H11" s="17">
        <v>3868981</v>
      </c>
      <c r="I11" s="27">
        <f>SUM(C11:H11)</f>
        <v>57073404</v>
      </c>
      <c r="K11" s="8"/>
      <c r="L11" s="8"/>
      <c r="M11" s="8"/>
      <c r="N11" s="8"/>
    </row>
    <row r="12" spans="1:14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1744825</v>
      </c>
      <c r="F12" s="17">
        <v>0</v>
      </c>
      <c r="G12" s="17">
        <v>96165</v>
      </c>
      <c r="H12" s="17">
        <v>482450</v>
      </c>
      <c r="I12" s="27">
        <f aca="true" t="shared" si="0" ref="I12:I42">SUM(C12:H12)</f>
        <v>2323440</v>
      </c>
      <c r="K12" s="8"/>
      <c r="L12" s="8"/>
      <c r="M12" s="8"/>
      <c r="N12" s="8"/>
    </row>
    <row r="13" spans="1:14" ht="15" customHeight="1">
      <c r="A13" s="2" t="s">
        <v>48</v>
      </c>
      <c r="B13" s="3" t="s">
        <v>79</v>
      </c>
      <c r="C13" s="17">
        <v>0</v>
      </c>
      <c r="D13" s="17">
        <v>0</v>
      </c>
      <c r="E13" s="17">
        <v>4627524</v>
      </c>
      <c r="F13" s="17">
        <v>0</v>
      </c>
      <c r="G13" s="17">
        <v>8726</v>
      </c>
      <c r="H13" s="17">
        <v>181525</v>
      </c>
      <c r="I13" s="27">
        <f t="shared" si="0"/>
        <v>4817775</v>
      </c>
      <c r="K13" s="8"/>
      <c r="L13" s="8"/>
      <c r="M13" s="8"/>
      <c r="N13" s="8"/>
    </row>
    <row r="14" spans="1:14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12367704</v>
      </c>
      <c r="F14" s="17">
        <v>0</v>
      </c>
      <c r="G14" s="17">
        <v>0</v>
      </c>
      <c r="H14" s="17">
        <v>753022</v>
      </c>
      <c r="I14" s="27">
        <f t="shared" si="0"/>
        <v>13120726</v>
      </c>
      <c r="K14" s="8"/>
      <c r="L14" s="8"/>
      <c r="M14" s="8"/>
      <c r="N14" s="8"/>
    </row>
    <row r="15" spans="1:14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2696225</v>
      </c>
      <c r="F15" s="17">
        <v>0</v>
      </c>
      <c r="G15" s="17">
        <v>2490</v>
      </c>
      <c r="H15" s="17">
        <v>1240</v>
      </c>
      <c r="I15" s="27">
        <f t="shared" si="0"/>
        <v>2699955</v>
      </c>
      <c r="K15" s="8"/>
      <c r="L15" s="8"/>
      <c r="M15" s="8"/>
      <c r="N15" s="8"/>
    </row>
    <row r="16" spans="1:14" ht="15" customHeight="1">
      <c r="A16" s="2" t="s">
        <v>51</v>
      </c>
      <c r="B16" s="3" t="s">
        <v>82</v>
      </c>
      <c r="C16" s="17">
        <v>108450</v>
      </c>
      <c r="D16" s="17">
        <v>0</v>
      </c>
      <c r="E16" s="17">
        <v>11822532</v>
      </c>
      <c r="F16" s="17">
        <v>0</v>
      </c>
      <c r="G16" s="17">
        <v>246920</v>
      </c>
      <c r="H16" s="17">
        <v>286764</v>
      </c>
      <c r="I16" s="27">
        <f t="shared" si="0"/>
        <v>12464666</v>
      </c>
      <c r="K16" s="8"/>
      <c r="L16" s="8"/>
      <c r="M16" s="8"/>
      <c r="N16" s="8"/>
    </row>
    <row r="17" spans="1:14" ht="15" customHeight="1">
      <c r="A17" s="2" t="s">
        <v>52</v>
      </c>
      <c r="B17" s="3" t="s">
        <v>83</v>
      </c>
      <c r="C17" s="17">
        <v>102244</v>
      </c>
      <c r="D17" s="17">
        <v>0</v>
      </c>
      <c r="E17" s="17">
        <v>6770618</v>
      </c>
      <c r="F17" s="17">
        <v>0</v>
      </c>
      <c r="G17" s="17">
        <v>4905</v>
      </c>
      <c r="H17" s="17">
        <v>445200</v>
      </c>
      <c r="I17" s="27">
        <f t="shared" si="0"/>
        <v>7322967</v>
      </c>
      <c r="K17" s="8"/>
      <c r="L17" s="8"/>
      <c r="M17" s="8"/>
      <c r="N17" s="8"/>
    </row>
    <row r="18" spans="1:14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11241811</v>
      </c>
      <c r="F18" s="17">
        <v>0</v>
      </c>
      <c r="G18" s="17">
        <v>0</v>
      </c>
      <c r="H18" s="17">
        <v>424924</v>
      </c>
      <c r="I18" s="27">
        <f t="shared" si="0"/>
        <v>11666735</v>
      </c>
      <c r="K18" s="8"/>
      <c r="L18" s="8"/>
      <c r="M18" s="8"/>
      <c r="N18" s="8"/>
    </row>
    <row r="19" spans="1:14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4482093</v>
      </c>
      <c r="F19" s="17">
        <v>0</v>
      </c>
      <c r="G19" s="17">
        <v>42614</v>
      </c>
      <c r="H19" s="17">
        <v>33990</v>
      </c>
      <c r="I19" s="27">
        <f t="shared" si="0"/>
        <v>4558697</v>
      </c>
      <c r="K19" s="8"/>
      <c r="L19" s="8"/>
      <c r="M19" s="8"/>
      <c r="N19" s="8"/>
    </row>
    <row r="20" spans="1:14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4134591</v>
      </c>
      <c r="F20" s="17">
        <v>0</v>
      </c>
      <c r="G20" s="17">
        <v>0</v>
      </c>
      <c r="H20" s="17">
        <v>261170</v>
      </c>
      <c r="I20" s="27">
        <f t="shared" si="0"/>
        <v>4395761</v>
      </c>
      <c r="K20" s="8"/>
      <c r="L20" s="8"/>
      <c r="M20" s="8"/>
      <c r="N20" s="8"/>
    </row>
    <row r="21" spans="1:14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12585700</v>
      </c>
      <c r="F21" s="17">
        <v>0</v>
      </c>
      <c r="G21" s="17">
        <v>102138</v>
      </c>
      <c r="H21" s="17">
        <v>282592</v>
      </c>
      <c r="I21" s="27">
        <f t="shared" si="0"/>
        <v>12970430</v>
      </c>
      <c r="K21" s="8"/>
      <c r="L21" s="8"/>
      <c r="M21" s="8"/>
      <c r="N21" s="8"/>
    </row>
    <row r="22" spans="1:14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5137292</v>
      </c>
      <c r="F22" s="17">
        <v>0</v>
      </c>
      <c r="G22" s="17">
        <v>567432</v>
      </c>
      <c r="H22" s="17">
        <v>108880</v>
      </c>
      <c r="I22" s="27">
        <f t="shared" si="0"/>
        <v>5813604</v>
      </c>
      <c r="K22" s="8"/>
      <c r="L22" s="8"/>
      <c r="M22" s="8"/>
      <c r="N22" s="8"/>
    </row>
    <row r="23" spans="1:14" ht="15" customHeight="1">
      <c r="A23" s="2" t="s">
        <v>58</v>
      </c>
      <c r="B23" s="3" t="s">
        <v>89</v>
      </c>
      <c r="C23" s="17">
        <v>0</v>
      </c>
      <c r="D23" s="17">
        <v>0</v>
      </c>
      <c r="E23" s="17">
        <v>7994798</v>
      </c>
      <c r="F23" s="17"/>
      <c r="G23" s="17">
        <v>0</v>
      </c>
      <c r="H23" s="17">
        <v>1182088</v>
      </c>
      <c r="I23" s="27">
        <f t="shared" si="0"/>
        <v>9176886</v>
      </c>
      <c r="K23" s="8"/>
      <c r="L23" s="8"/>
      <c r="M23" s="8"/>
      <c r="N23" s="8"/>
    </row>
    <row r="24" spans="1:14" ht="15" customHeight="1">
      <c r="A24" s="2" t="s">
        <v>59</v>
      </c>
      <c r="B24" s="3" t="s">
        <v>90</v>
      </c>
      <c r="C24" s="17">
        <v>0</v>
      </c>
      <c r="D24" s="17">
        <v>0</v>
      </c>
      <c r="E24" s="17">
        <v>10423829</v>
      </c>
      <c r="F24" s="17">
        <v>0</v>
      </c>
      <c r="G24" s="17">
        <v>161695</v>
      </c>
      <c r="H24" s="17">
        <v>985348</v>
      </c>
      <c r="I24" s="27">
        <f t="shared" si="0"/>
        <v>11570872</v>
      </c>
      <c r="K24" s="8"/>
      <c r="L24" s="8"/>
      <c r="M24" s="8"/>
      <c r="N24" s="8"/>
    </row>
    <row r="25" spans="1:14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6565589</v>
      </c>
      <c r="F25" s="17">
        <v>0</v>
      </c>
      <c r="G25" s="17">
        <v>33938</v>
      </c>
      <c r="H25" s="17">
        <v>262162</v>
      </c>
      <c r="I25" s="27">
        <f t="shared" si="0"/>
        <v>6861689</v>
      </c>
      <c r="K25" s="8"/>
      <c r="L25" s="8"/>
      <c r="M25" s="8"/>
      <c r="N25" s="8"/>
    </row>
    <row r="26" spans="1:14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5766349</v>
      </c>
      <c r="F26" s="17">
        <v>0</v>
      </c>
      <c r="G26" s="17">
        <v>0</v>
      </c>
      <c r="H26" s="17">
        <v>1318558</v>
      </c>
      <c r="I26" s="27">
        <f t="shared" si="0"/>
        <v>7084907</v>
      </c>
      <c r="K26" s="8"/>
      <c r="L26" s="8"/>
      <c r="M26" s="8"/>
      <c r="N26" s="8"/>
    </row>
    <row r="27" spans="1:14" ht="15" customHeight="1">
      <c r="A27" s="2" t="s">
        <v>62</v>
      </c>
      <c r="B27" s="3" t="s">
        <v>93</v>
      </c>
      <c r="C27" s="17">
        <v>581028</v>
      </c>
      <c r="D27" s="17">
        <v>0</v>
      </c>
      <c r="E27" s="17">
        <v>930261</v>
      </c>
      <c r="F27" s="17">
        <v>0</v>
      </c>
      <c r="G27" s="17">
        <v>0</v>
      </c>
      <c r="H27" s="17">
        <v>721192</v>
      </c>
      <c r="I27" s="27">
        <f t="shared" si="0"/>
        <v>2232481</v>
      </c>
      <c r="K27" s="8"/>
      <c r="L27" s="8"/>
      <c r="M27" s="8"/>
      <c r="N27" s="8"/>
    </row>
    <row r="28" spans="1:14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2286904</v>
      </c>
      <c r="F28" s="17">
        <v>0</v>
      </c>
      <c r="G28" s="17">
        <v>5282</v>
      </c>
      <c r="H28" s="17">
        <v>59104</v>
      </c>
      <c r="I28" s="27">
        <f t="shared" si="0"/>
        <v>2351290</v>
      </c>
      <c r="K28" s="8"/>
      <c r="L28" s="8"/>
      <c r="M28" s="8"/>
      <c r="N28" s="8"/>
    </row>
    <row r="29" spans="1:14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4251112</v>
      </c>
      <c r="F29" s="17">
        <v>0</v>
      </c>
      <c r="G29" s="17">
        <v>228194</v>
      </c>
      <c r="H29" s="17">
        <v>234093</v>
      </c>
      <c r="I29" s="27">
        <f t="shared" si="0"/>
        <v>4713399</v>
      </c>
      <c r="K29" s="8"/>
      <c r="L29" s="8"/>
      <c r="M29" s="8"/>
      <c r="N29" s="8"/>
    </row>
    <row r="30" spans="1:14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2381259</v>
      </c>
      <c r="F30" s="17">
        <v>0</v>
      </c>
      <c r="G30" s="17">
        <v>928</v>
      </c>
      <c r="H30" s="17">
        <v>191493</v>
      </c>
      <c r="I30" s="27">
        <f t="shared" si="0"/>
        <v>2573680</v>
      </c>
      <c r="K30" s="8"/>
      <c r="L30" s="8"/>
      <c r="M30" s="8"/>
      <c r="N30" s="8"/>
    </row>
    <row r="31" spans="1:14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3602891</v>
      </c>
      <c r="F31" s="17">
        <v>0</v>
      </c>
      <c r="G31" s="17">
        <v>0</v>
      </c>
      <c r="H31" s="17">
        <v>11804</v>
      </c>
      <c r="I31" s="27">
        <f t="shared" si="0"/>
        <v>3614695</v>
      </c>
      <c r="K31" s="8"/>
      <c r="L31" s="8"/>
      <c r="M31" s="8"/>
      <c r="N31" s="8"/>
    </row>
    <row r="32" spans="1:14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3249414</v>
      </c>
      <c r="F32" s="17">
        <v>0</v>
      </c>
      <c r="G32" s="17">
        <v>74063</v>
      </c>
      <c r="H32" s="17">
        <v>312572</v>
      </c>
      <c r="I32" s="27">
        <f t="shared" si="0"/>
        <v>3636049</v>
      </c>
      <c r="K32" s="8"/>
      <c r="L32" s="8"/>
      <c r="M32" s="8"/>
      <c r="N32" s="8"/>
    </row>
    <row r="33" spans="1:14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3066566</v>
      </c>
      <c r="F33" s="17">
        <v>0</v>
      </c>
      <c r="G33" s="17">
        <v>0</v>
      </c>
      <c r="H33" s="17">
        <v>51685</v>
      </c>
      <c r="I33" s="27">
        <f t="shared" si="0"/>
        <v>3118251</v>
      </c>
      <c r="K33" s="8"/>
      <c r="L33" s="8"/>
      <c r="M33" s="8"/>
      <c r="N33" s="8"/>
    </row>
    <row r="34" spans="1:14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1443145</v>
      </c>
      <c r="F34" s="17">
        <v>0</v>
      </c>
      <c r="G34" s="17">
        <v>0</v>
      </c>
      <c r="H34" s="17">
        <v>0</v>
      </c>
      <c r="I34" s="27">
        <f t="shared" si="0"/>
        <v>1443145</v>
      </c>
      <c r="L34" s="8"/>
      <c r="M34" s="8"/>
      <c r="N34" s="8"/>
    </row>
    <row r="35" spans="1:14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2104480</v>
      </c>
      <c r="F35" s="17">
        <v>0</v>
      </c>
      <c r="G35" s="17">
        <v>0</v>
      </c>
      <c r="H35" s="17">
        <v>0</v>
      </c>
      <c r="I35" s="27">
        <f t="shared" si="0"/>
        <v>2104480</v>
      </c>
      <c r="L35" s="8"/>
      <c r="M35" s="8"/>
      <c r="N35" s="8"/>
    </row>
    <row r="36" spans="1:14" ht="15" customHeight="1">
      <c r="A36" s="2" t="s">
        <v>71</v>
      </c>
      <c r="B36" s="3" t="s">
        <v>102</v>
      </c>
      <c r="C36" s="17">
        <v>0</v>
      </c>
      <c r="D36" s="17">
        <v>0</v>
      </c>
      <c r="E36" s="17">
        <v>3743782</v>
      </c>
      <c r="F36" s="17">
        <v>0</v>
      </c>
      <c r="G36" s="17">
        <v>0</v>
      </c>
      <c r="H36" s="17">
        <v>208483</v>
      </c>
      <c r="I36" s="27">
        <f t="shared" si="0"/>
        <v>3952265</v>
      </c>
      <c r="K36" s="8"/>
      <c r="L36" s="8"/>
      <c r="M36" s="8"/>
      <c r="N36" s="8"/>
    </row>
    <row r="37" spans="1:14" ht="15" customHeight="1">
      <c r="A37" s="2" t="s">
        <v>72</v>
      </c>
      <c r="B37" s="3" t="s">
        <v>103</v>
      </c>
      <c r="C37" s="17">
        <v>0</v>
      </c>
      <c r="D37" s="17">
        <v>0</v>
      </c>
      <c r="E37" s="17">
        <v>984530</v>
      </c>
      <c r="F37" s="17">
        <v>0</v>
      </c>
      <c r="G37" s="17">
        <v>0</v>
      </c>
      <c r="H37" s="17">
        <v>112924</v>
      </c>
      <c r="I37" s="27">
        <f t="shared" si="0"/>
        <v>1097454</v>
      </c>
      <c r="K37" s="8"/>
      <c r="L37" s="8"/>
      <c r="M37" s="8"/>
      <c r="N37" s="8"/>
    </row>
    <row r="38" spans="1:14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1290901</v>
      </c>
      <c r="F38" s="17">
        <v>0</v>
      </c>
      <c r="G38" s="17">
        <v>0</v>
      </c>
      <c r="H38" s="17">
        <v>638619</v>
      </c>
      <c r="I38" s="27">
        <f t="shared" si="0"/>
        <v>1929520</v>
      </c>
      <c r="K38" s="8"/>
      <c r="L38" s="8"/>
      <c r="M38" s="8"/>
      <c r="N38" s="8"/>
    </row>
    <row r="39" spans="1:14" ht="15" customHeight="1">
      <c r="A39" s="2" t="s">
        <v>74</v>
      </c>
      <c r="B39" s="3" t="s">
        <v>105</v>
      </c>
      <c r="C39" s="17">
        <v>0</v>
      </c>
      <c r="D39" s="17">
        <v>0</v>
      </c>
      <c r="E39" s="17">
        <v>5679681</v>
      </c>
      <c r="F39" s="17">
        <v>0</v>
      </c>
      <c r="G39" s="17">
        <v>0</v>
      </c>
      <c r="H39" s="17">
        <v>11999</v>
      </c>
      <c r="I39" s="27">
        <f t="shared" si="0"/>
        <v>5691680</v>
      </c>
      <c r="K39" s="8"/>
      <c r="L39" s="8"/>
      <c r="M39" s="8"/>
      <c r="N39" s="8"/>
    </row>
    <row r="40" spans="1:14" ht="15" customHeight="1">
      <c r="A40" s="2" t="s">
        <v>75</v>
      </c>
      <c r="B40" s="3" t="s">
        <v>106</v>
      </c>
      <c r="C40" s="17">
        <v>0</v>
      </c>
      <c r="D40" s="17">
        <v>0</v>
      </c>
      <c r="E40" s="17">
        <v>5393173</v>
      </c>
      <c r="F40" s="17">
        <v>0</v>
      </c>
      <c r="G40" s="17">
        <f>5785+5</f>
        <v>5790</v>
      </c>
      <c r="H40" s="17">
        <v>0</v>
      </c>
      <c r="I40" s="27">
        <f t="shared" si="0"/>
        <v>5398963</v>
      </c>
      <c r="L40" s="8"/>
      <c r="M40" s="8"/>
      <c r="N40" s="8"/>
    </row>
    <row r="41" spans="1:14" ht="15" customHeight="1">
      <c r="A41" s="2" t="s">
        <v>76</v>
      </c>
      <c r="B41" s="3" t="s">
        <v>107</v>
      </c>
      <c r="C41" s="17">
        <v>0</v>
      </c>
      <c r="D41" s="17">
        <v>0</v>
      </c>
      <c r="E41" s="17">
        <v>6498808</v>
      </c>
      <c r="F41" s="17">
        <v>0</v>
      </c>
      <c r="G41" s="17">
        <v>42596</v>
      </c>
      <c r="H41" s="17">
        <v>219723</v>
      </c>
      <c r="I41" s="27">
        <f t="shared" si="0"/>
        <v>6761127</v>
      </c>
      <c r="K41" s="8"/>
      <c r="L41" s="8"/>
      <c r="M41" s="8"/>
      <c r="N41" s="8"/>
    </row>
    <row r="42" spans="1:14" ht="15" customHeight="1">
      <c r="A42" s="2" t="s">
        <v>77</v>
      </c>
      <c r="B42" s="3" t="s">
        <v>108</v>
      </c>
      <c r="C42" s="17">
        <v>0</v>
      </c>
      <c r="D42" s="17">
        <v>0</v>
      </c>
      <c r="E42" s="17">
        <v>3841855</v>
      </c>
      <c r="F42" s="17">
        <v>0</v>
      </c>
      <c r="G42" s="17">
        <v>30117</v>
      </c>
      <c r="H42" s="17">
        <v>117744</v>
      </c>
      <c r="I42" s="27">
        <f t="shared" si="0"/>
        <v>3989716</v>
      </c>
      <c r="K42" s="8"/>
      <c r="L42" s="8"/>
      <c r="M42" s="8"/>
      <c r="N42" s="8"/>
    </row>
    <row r="43" spans="1:9" ht="15" customHeight="1">
      <c r="A43" s="40" t="s">
        <v>10</v>
      </c>
      <c r="B43" s="41"/>
      <c r="C43" s="6">
        <f aca="true" t="shared" si="1" ref="C43:I43">SUM(C11:C42)</f>
        <v>898542</v>
      </c>
      <c r="D43" s="6">
        <f t="shared" si="1"/>
        <v>429633</v>
      </c>
      <c r="E43" s="6">
        <f t="shared" si="1"/>
        <v>211709140</v>
      </c>
      <c r="F43" s="6">
        <f t="shared" si="1"/>
        <v>0</v>
      </c>
      <c r="G43" s="6">
        <f t="shared" si="1"/>
        <v>1723065</v>
      </c>
      <c r="H43" s="6">
        <f t="shared" si="1"/>
        <v>13770329</v>
      </c>
      <c r="I43" s="6">
        <f t="shared" si="1"/>
        <v>228530709</v>
      </c>
    </row>
    <row r="44" ht="12.75">
      <c r="A44" s="36" t="s">
        <v>124</v>
      </c>
    </row>
    <row r="45" ht="7.5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5" t="s">
        <v>37</v>
      </c>
    </row>
    <row r="51" ht="12.75">
      <c r="A51" s="15" t="s">
        <v>38</v>
      </c>
    </row>
    <row r="52" spans="1:19" ht="12.75">
      <c r="A52" s="15"/>
      <c r="P52" s="5"/>
      <c r="Q52" s="5"/>
      <c r="R52" s="5"/>
      <c r="S52" s="5"/>
    </row>
    <row r="53" spans="16:19" ht="12.75">
      <c r="P53" s="5"/>
      <c r="Q53" s="5"/>
      <c r="R53" s="5"/>
      <c r="S53" s="5"/>
    </row>
    <row r="54" spans="1:19" ht="12.75">
      <c r="A54" s="15"/>
      <c r="P54" s="5"/>
      <c r="Q54" s="5"/>
      <c r="R54" s="5"/>
      <c r="S54" s="5"/>
    </row>
    <row r="55" spans="3:19" ht="12.75">
      <c r="C55" s="5">
        <v>1000000</v>
      </c>
      <c r="P55" s="5"/>
      <c r="Q55" s="5"/>
      <c r="R55" s="5"/>
      <c r="S55" s="5"/>
    </row>
    <row r="56" spans="3:19" ht="12.75">
      <c r="C56" s="24" t="s">
        <v>116</v>
      </c>
      <c r="D56" s="24" t="s">
        <v>114</v>
      </c>
      <c r="E56" s="24" t="s">
        <v>115</v>
      </c>
      <c r="P56" s="5"/>
      <c r="Q56" s="5"/>
      <c r="R56" s="5"/>
      <c r="S56" s="5"/>
    </row>
    <row r="57" spans="3:19" ht="12.75">
      <c r="C57" s="31" t="s">
        <v>117</v>
      </c>
      <c r="D57" s="32">
        <f>+C43/$C$55</f>
        <v>0.898542</v>
      </c>
      <c r="E57" s="32">
        <f>+C43/I43*100</f>
        <v>0.3931821696663095</v>
      </c>
      <c r="P57" s="5"/>
      <c r="Q57" s="5"/>
      <c r="R57" s="5"/>
      <c r="S57" s="5"/>
    </row>
    <row r="58" spans="3:19" ht="12.75">
      <c r="C58" s="31" t="s">
        <v>118</v>
      </c>
      <c r="D58" s="32">
        <f>+D43/$C$55</f>
        <v>0.429633</v>
      </c>
      <c r="E58" s="32">
        <f>+D43/I43*100</f>
        <v>0.18799792897855142</v>
      </c>
      <c r="P58" s="5"/>
      <c r="Q58" s="5"/>
      <c r="R58" s="5"/>
      <c r="S58" s="5"/>
    </row>
    <row r="59" spans="3:19" ht="12.75">
      <c r="C59" s="31" t="s">
        <v>119</v>
      </c>
      <c r="D59" s="32">
        <f>+E43/$C$55</f>
        <v>211.70914</v>
      </c>
      <c r="E59" s="32">
        <f>+E43/I43*100</f>
        <v>92.63925225909135</v>
      </c>
      <c r="F59" s="32"/>
      <c r="P59" s="5"/>
      <c r="Q59" s="5"/>
      <c r="R59" s="5"/>
      <c r="S59" s="5"/>
    </row>
    <row r="60" spans="3:19" ht="12.75">
      <c r="C60" s="31" t="s">
        <v>120</v>
      </c>
      <c r="D60" s="32">
        <f>+F43/$C$55</f>
        <v>0</v>
      </c>
      <c r="E60" s="32">
        <f>+F43/I43*100</f>
        <v>0</v>
      </c>
      <c r="P60" s="5"/>
      <c r="Q60" s="5"/>
      <c r="R60" s="5"/>
      <c r="S60" s="5"/>
    </row>
    <row r="61" spans="3:19" ht="12.75">
      <c r="C61" s="31" t="s">
        <v>121</v>
      </c>
      <c r="D61" s="32">
        <f>+G43/$C$55</f>
        <v>1.723065</v>
      </c>
      <c r="E61" s="32">
        <f>+G43/I43*100</f>
        <v>0.7539752567782915</v>
      </c>
      <c r="F61" s="33"/>
      <c r="P61" s="5"/>
      <c r="Q61" s="5"/>
      <c r="R61" s="5"/>
      <c r="S61" s="5"/>
    </row>
    <row r="62" spans="3:19" ht="12.75">
      <c r="C62" s="31" t="s">
        <v>122</v>
      </c>
      <c r="D62" s="32">
        <f>+H43/$C$55</f>
        <v>13.770329</v>
      </c>
      <c r="E62" s="32">
        <f>+H43/I43*100</f>
        <v>6.0255923854854885</v>
      </c>
      <c r="P62" s="5"/>
      <c r="Q62" s="5"/>
      <c r="R62" s="5"/>
      <c r="S62" s="5"/>
    </row>
    <row r="63" spans="16:19" ht="12.75">
      <c r="P63" s="5"/>
      <c r="Q63" s="5"/>
      <c r="R63" s="5"/>
      <c r="S63" s="5"/>
    </row>
    <row r="64" spans="16:19" ht="12.75">
      <c r="P64" s="5"/>
      <c r="Q64" s="5"/>
      <c r="R64" s="5"/>
      <c r="S64" s="5"/>
    </row>
    <row r="65" s="5" customFormat="1" ht="12.75">
      <c r="A65" s="13"/>
    </row>
    <row r="66" spans="1:12" s="5" customFormat="1" ht="12.75">
      <c r="A66" s="13"/>
      <c r="L66" s="20"/>
    </row>
    <row r="67" spans="1:12" s="5" customFormat="1" ht="12.75">
      <c r="A67" s="13"/>
      <c r="L67" s="34"/>
    </row>
    <row r="68" s="5" customFormat="1" ht="12.75">
      <c r="A68" s="13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="160" zoomScaleNormal="160" zoomScalePageLayoutView="0" workbookViewId="0" topLeftCell="A9">
      <selection activeCell="A38" sqref="A38:B4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7" width="11.421875" style="5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17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8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2" t="s">
        <v>33</v>
      </c>
    </row>
    <row r="10" spans="1:13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5"/>
      <c r="K10" s="16"/>
      <c r="L10" s="16"/>
      <c r="M10" s="16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6676116</v>
      </c>
      <c r="F11" s="17">
        <v>0</v>
      </c>
      <c r="G11" s="17">
        <v>0</v>
      </c>
      <c r="H11" s="4">
        <f>SUM(C11:G11)</f>
        <v>6676116</v>
      </c>
    </row>
    <row r="12" spans="1:8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4271786</v>
      </c>
      <c r="F12" s="17">
        <v>0</v>
      </c>
      <c r="G12" s="17">
        <v>299998</v>
      </c>
      <c r="H12" s="4">
        <f aca="true" t="shared" si="0" ref="H12:H41">SUM(C12:G12)</f>
        <v>4571784</v>
      </c>
    </row>
    <row r="13" spans="1:8" ht="15" customHeight="1">
      <c r="A13" s="2" t="s">
        <v>48</v>
      </c>
      <c r="B13" s="3" t="s">
        <v>79</v>
      </c>
      <c r="C13" s="17">
        <v>18270</v>
      </c>
      <c r="D13" s="17">
        <v>0</v>
      </c>
      <c r="E13" s="17">
        <v>12477097</v>
      </c>
      <c r="F13" s="17">
        <v>0</v>
      </c>
      <c r="G13" s="17">
        <v>831454</v>
      </c>
      <c r="H13" s="4">
        <f t="shared" si="0"/>
        <v>13326821</v>
      </c>
    </row>
    <row r="14" spans="1:8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10757264</v>
      </c>
      <c r="F14" s="17">
        <v>0</v>
      </c>
      <c r="G14" s="17">
        <v>2999423</v>
      </c>
      <c r="H14" s="4">
        <f t="shared" si="0"/>
        <v>13756687</v>
      </c>
    </row>
    <row r="15" spans="1:8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3975957</v>
      </c>
      <c r="F15" s="17">
        <v>0</v>
      </c>
      <c r="G15" s="17">
        <v>149378</v>
      </c>
      <c r="H15" s="4">
        <f t="shared" si="0"/>
        <v>4125335</v>
      </c>
    </row>
    <row r="16" spans="1:8" ht="15" customHeight="1">
      <c r="A16" s="2" t="s">
        <v>51</v>
      </c>
      <c r="B16" s="3" t="s">
        <v>82</v>
      </c>
      <c r="C16" s="17">
        <v>0</v>
      </c>
      <c r="D16" s="17">
        <v>0</v>
      </c>
      <c r="E16" s="17">
        <v>38297070</v>
      </c>
      <c r="F16" s="17">
        <v>0</v>
      </c>
      <c r="G16" s="17">
        <v>258670</v>
      </c>
      <c r="H16" s="4">
        <f t="shared" si="0"/>
        <v>38555740</v>
      </c>
    </row>
    <row r="17" spans="1:8" ht="15" customHeight="1">
      <c r="A17" s="2" t="s">
        <v>52</v>
      </c>
      <c r="B17" s="3" t="s">
        <v>83</v>
      </c>
      <c r="C17" s="17">
        <v>0</v>
      </c>
      <c r="D17" s="17">
        <v>0</v>
      </c>
      <c r="E17" s="17">
        <v>32806535</v>
      </c>
      <c r="F17" s="17">
        <v>0</v>
      </c>
      <c r="G17" s="17">
        <v>280746</v>
      </c>
      <c r="H17" s="4">
        <f t="shared" si="0"/>
        <v>33087281</v>
      </c>
    </row>
    <row r="18" spans="1:8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40913250</v>
      </c>
      <c r="F18" s="17">
        <v>0</v>
      </c>
      <c r="G18" s="17">
        <v>4096144</v>
      </c>
      <c r="H18" s="4">
        <f t="shared" si="0"/>
        <v>45009394</v>
      </c>
    </row>
    <row r="19" spans="1:8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6275650</v>
      </c>
      <c r="F19" s="17">
        <v>0</v>
      </c>
      <c r="G19" s="17">
        <v>121369</v>
      </c>
      <c r="H19" s="4">
        <f t="shared" si="0"/>
        <v>6397019</v>
      </c>
    </row>
    <row r="20" spans="1:8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19614346</v>
      </c>
      <c r="F20" s="17">
        <v>0</v>
      </c>
      <c r="G20" s="17">
        <v>1641457</v>
      </c>
      <c r="H20" s="4">
        <f t="shared" si="0"/>
        <v>21255803</v>
      </c>
    </row>
    <row r="21" spans="1:8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45647531</v>
      </c>
      <c r="F21" s="17">
        <v>0</v>
      </c>
      <c r="G21" s="17">
        <v>0</v>
      </c>
      <c r="H21" s="4">
        <f t="shared" si="0"/>
        <v>45647531</v>
      </c>
    </row>
    <row r="22" spans="1:8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38650697</v>
      </c>
      <c r="F22" s="17">
        <v>0</v>
      </c>
      <c r="G22" s="17">
        <v>124578</v>
      </c>
      <c r="H22" s="4">
        <f t="shared" si="0"/>
        <v>38775275</v>
      </c>
    </row>
    <row r="23" spans="1:8" ht="15" customHeight="1">
      <c r="A23" s="2" t="s">
        <v>58</v>
      </c>
      <c r="B23" s="3" t="s">
        <v>89</v>
      </c>
      <c r="C23" s="17">
        <v>0</v>
      </c>
      <c r="D23" s="17">
        <v>0</v>
      </c>
      <c r="E23" s="17">
        <v>49081669</v>
      </c>
      <c r="F23" s="17">
        <v>0</v>
      </c>
      <c r="G23" s="17">
        <v>1265777</v>
      </c>
      <c r="H23" s="4">
        <f t="shared" si="0"/>
        <v>50347446</v>
      </c>
    </row>
    <row r="24" spans="1:8" ht="15" customHeight="1">
      <c r="A24" s="2" t="s">
        <v>59</v>
      </c>
      <c r="B24" s="3" t="s">
        <v>90</v>
      </c>
      <c r="C24" s="17">
        <v>0</v>
      </c>
      <c r="D24" s="17">
        <v>0</v>
      </c>
      <c r="E24" s="17">
        <v>47648463</v>
      </c>
      <c r="F24" s="17">
        <v>0</v>
      </c>
      <c r="G24" s="17">
        <v>0</v>
      </c>
      <c r="H24" s="4">
        <f t="shared" si="0"/>
        <v>47648463</v>
      </c>
    </row>
    <row r="25" spans="1:8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14065848</v>
      </c>
      <c r="F25" s="17">
        <v>0</v>
      </c>
      <c r="G25" s="17">
        <v>0</v>
      </c>
      <c r="H25" s="4">
        <f t="shared" si="0"/>
        <v>14065848</v>
      </c>
    </row>
    <row r="26" spans="1:8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8612861</v>
      </c>
      <c r="F26" s="17">
        <v>0</v>
      </c>
      <c r="G26" s="17">
        <v>0</v>
      </c>
      <c r="H26" s="4">
        <f t="shared" si="0"/>
        <v>8612861</v>
      </c>
    </row>
    <row r="27" spans="1:8" ht="15" customHeight="1">
      <c r="A27" s="2" t="s">
        <v>62</v>
      </c>
      <c r="B27" s="3" t="s">
        <v>93</v>
      </c>
      <c r="C27" s="17">
        <v>0</v>
      </c>
      <c r="D27" s="17">
        <v>0</v>
      </c>
      <c r="E27" s="17">
        <v>7525258</v>
      </c>
      <c r="F27" s="17">
        <v>0</v>
      </c>
      <c r="G27" s="17">
        <v>0</v>
      </c>
      <c r="H27" s="4">
        <f t="shared" si="0"/>
        <v>7525258</v>
      </c>
    </row>
    <row r="28" spans="1:8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4787805</v>
      </c>
      <c r="F28" s="17">
        <v>0</v>
      </c>
      <c r="G28" s="17">
        <v>781455</v>
      </c>
      <c r="H28" s="4">
        <f t="shared" si="0"/>
        <v>5569260</v>
      </c>
    </row>
    <row r="29" spans="1:8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20314426</v>
      </c>
      <c r="F29" s="17">
        <v>0</v>
      </c>
      <c r="G29" s="17">
        <v>1877546</v>
      </c>
      <c r="H29" s="4">
        <f t="shared" si="0"/>
        <v>22191972</v>
      </c>
    </row>
    <row r="30" spans="1:8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9033726</v>
      </c>
      <c r="F30" s="17">
        <v>0</v>
      </c>
      <c r="G30" s="17">
        <v>464039</v>
      </c>
      <c r="H30" s="4">
        <f t="shared" si="0"/>
        <v>9497765</v>
      </c>
    </row>
    <row r="31" spans="1:8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4272447</v>
      </c>
      <c r="F31" s="17">
        <v>0</v>
      </c>
      <c r="G31" s="17">
        <v>125347</v>
      </c>
      <c r="H31" s="4">
        <f t="shared" si="0"/>
        <v>4397794</v>
      </c>
    </row>
    <row r="32" spans="1:8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14348858</v>
      </c>
      <c r="F32" s="17">
        <v>0</v>
      </c>
      <c r="G32" s="17">
        <v>1476696</v>
      </c>
      <c r="H32" s="4">
        <f t="shared" si="0"/>
        <v>15825554</v>
      </c>
    </row>
    <row r="33" spans="1:8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9101135</v>
      </c>
      <c r="F33" s="17">
        <v>0</v>
      </c>
      <c r="G33" s="17">
        <v>23648</v>
      </c>
      <c r="H33" s="4">
        <f t="shared" si="0"/>
        <v>9124783</v>
      </c>
    </row>
    <row r="34" spans="1:8" ht="15" customHeight="1">
      <c r="A34" s="2" t="s">
        <v>70</v>
      </c>
      <c r="B34" s="3" t="s">
        <v>101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4">
        <f t="shared" si="0"/>
        <v>0</v>
      </c>
    </row>
    <row r="35" spans="1:8" ht="15" customHeight="1">
      <c r="A35" s="2" t="s">
        <v>71</v>
      </c>
      <c r="B35" s="3" t="s">
        <v>102</v>
      </c>
      <c r="C35" s="17">
        <v>0</v>
      </c>
      <c r="D35" s="17">
        <v>0</v>
      </c>
      <c r="E35" s="17">
        <v>56411326</v>
      </c>
      <c r="F35" s="17">
        <v>0</v>
      </c>
      <c r="G35" s="17">
        <v>235000</v>
      </c>
      <c r="H35" s="4">
        <f t="shared" si="0"/>
        <v>56646326</v>
      </c>
    </row>
    <row r="36" spans="1:8" ht="15" customHeight="1">
      <c r="A36" s="2" t="s">
        <v>72</v>
      </c>
      <c r="B36" s="3" t="s">
        <v>103</v>
      </c>
      <c r="C36" s="17">
        <v>0</v>
      </c>
      <c r="D36" s="17">
        <v>0</v>
      </c>
      <c r="E36" s="17">
        <v>3936101</v>
      </c>
      <c r="F36" s="17">
        <v>0</v>
      </c>
      <c r="G36" s="17">
        <v>51370</v>
      </c>
      <c r="H36" s="4">
        <f t="shared" si="0"/>
        <v>3987471</v>
      </c>
    </row>
    <row r="37" spans="1:8" ht="15" customHeight="1">
      <c r="A37" s="2" t="s">
        <v>73</v>
      </c>
      <c r="B37" s="3" t="s">
        <v>104</v>
      </c>
      <c r="C37" s="17">
        <v>0</v>
      </c>
      <c r="D37" s="17">
        <v>0</v>
      </c>
      <c r="E37" s="17">
        <v>16786037</v>
      </c>
      <c r="F37" s="17">
        <v>0</v>
      </c>
      <c r="G37" s="17">
        <v>32131</v>
      </c>
      <c r="H37" s="4">
        <f t="shared" si="0"/>
        <v>16818168</v>
      </c>
    </row>
    <row r="38" spans="1:8" ht="15" customHeight="1">
      <c r="A38" s="2" t="s">
        <v>74</v>
      </c>
      <c r="B38" s="3" t="s">
        <v>105</v>
      </c>
      <c r="C38" s="17">
        <v>0</v>
      </c>
      <c r="D38" s="17">
        <v>0</v>
      </c>
      <c r="E38" s="17">
        <v>9715598</v>
      </c>
      <c r="F38" s="17">
        <v>0</v>
      </c>
      <c r="G38" s="17">
        <v>1600703</v>
      </c>
      <c r="H38" s="4">
        <f t="shared" si="0"/>
        <v>11316301</v>
      </c>
    </row>
    <row r="39" spans="1:8" ht="15" customHeight="1">
      <c r="A39" s="2" t="s">
        <v>75</v>
      </c>
      <c r="B39" s="3" t="s">
        <v>106</v>
      </c>
      <c r="C39" s="17">
        <v>0</v>
      </c>
      <c r="D39" s="17">
        <v>0</v>
      </c>
      <c r="E39" s="17">
        <v>13429241</v>
      </c>
      <c r="F39" s="17">
        <v>0</v>
      </c>
      <c r="G39" s="17">
        <f>180256-2</f>
        <v>180254</v>
      </c>
      <c r="H39" s="4">
        <f t="shared" si="0"/>
        <v>13609495</v>
      </c>
    </row>
    <row r="40" spans="1:8" ht="15" customHeight="1">
      <c r="A40" s="2" t="s">
        <v>76</v>
      </c>
      <c r="B40" s="3" t="s">
        <v>107</v>
      </c>
      <c r="C40" s="17">
        <v>0</v>
      </c>
      <c r="D40" s="17">
        <v>0</v>
      </c>
      <c r="E40" s="17">
        <v>8890304</v>
      </c>
      <c r="F40" s="17">
        <v>79937</v>
      </c>
      <c r="G40" s="17">
        <v>243432</v>
      </c>
      <c r="H40" s="4">
        <f t="shared" si="0"/>
        <v>9213673</v>
      </c>
    </row>
    <row r="41" spans="1:8" ht="15" customHeight="1">
      <c r="A41" s="2" t="s">
        <v>77</v>
      </c>
      <c r="B41" s="3" t="s">
        <v>108</v>
      </c>
      <c r="C41" s="17">
        <v>0</v>
      </c>
      <c r="D41" s="17">
        <v>0</v>
      </c>
      <c r="E41" s="17">
        <v>6518266</v>
      </c>
      <c r="F41" s="17">
        <v>0</v>
      </c>
      <c r="G41" s="17">
        <v>415210</v>
      </c>
      <c r="H41" s="4">
        <f t="shared" si="0"/>
        <v>6933476</v>
      </c>
    </row>
    <row r="42" spans="1:8" ht="15" customHeight="1">
      <c r="A42" s="40" t="s">
        <v>10</v>
      </c>
      <c r="B42" s="41"/>
      <c r="C42" s="6">
        <f aca="true" t="shared" si="1" ref="C42:H42">SUM(C11:C41)</f>
        <v>18270</v>
      </c>
      <c r="D42" s="6">
        <f t="shared" si="1"/>
        <v>0</v>
      </c>
      <c r="E42" s="6">
        <f t="shared" si="1"/>
        <v>564842668</v>
      </c>
      <c r="F42" s="6">
        <f t="shared" si="1"/>
        <v>79937</v>
      </c>
      <c r="G42" s="6">
        <f t="shared" si="1"/>
        <v>19575825</v>
      </c>
      <c r="H42" s="6">
        <f t="shared" si="1"/>
        <v>584516700</v>
      </c>
    </row>
    <row r="43" ht="12.75">
      <c r="A43" s="36" t="s">
        <v>124</v>
      </c>
    </row>
    <row r="44" ht="9.75" customHeight="1">
      <c r="A44" s="36"/>
    </row>
    <row r="45" spans="1:8" ht="12.75">
      <c r="A45" s="14" t="s">
        <v>11</v>
      </c>
      <c r="H45" s="8"/>
    </row>
    <row r="46" ht="12.75">
      <c r="A46" s="15" t="s">
        <v>34</v>
      </c>
    </row>
    <row r="47" ht="12.75">
      <c r="A47" s="15" t="s">
        <v>35</v>
      </c>
    </row>
    <row r="48" ht="12.75">
      <c r="A48" s="15" t="s">
        <v>36</v>
      </c>
    </row>
    <row r="49" ht="12.75">
      <c r="A49" s="15" t="s">
        <v>37</v>
      </c>
    </row>
    <row r="50" ht="12.75">
      <c r="A50" s="15" t="s">
        <v>38</v>
      </c>
    </row>
    <row r="51" ht="12.75">
      <c r="A51" s="15"/>
    </row>
    <row r="52" ht="12.75">
      <c r="B52" s="14"/>
    </row>
    <row r="53" ht="12.75">
      <c r="A53" s="15"/>
    </row>
    <row r="57" ht="12.75">
      <c r="C57" s="5">
        <v>1000000</v>
      </c>
    </row>
    <row r="58" spans="3:5" ht="12.75">
      <c r="C58" s="24" t="s">
        <v>116</v>
      </c>
      <c r="D58" s="24" t="s">
        <v>114</v>
      </c>
      <c r="E58" s="24" t="s">
        <v>115</v>
      </c>
    </row>
    <row r="59" spans="3:5" ht="12.75">
      <c r="C59" s="31" t="s">
        <v>117</v>
      </c>
      <c r="D59" s="32">
        <f>+C42/$C$57</f>
        <v>0.01827</v>
      </c>
      <c r="E59" s="32">
        <f>+C42/H42*100</f>
        <v>0.003125659198445485</v>
      </c>
    </row>
    <row r="60" spans="3:5" ht="12.75">
      <c r="C60" s="31" t="s">
        <v>118</v>
      </c>
      <c r="D60" s="32">
        <f>+D42/$C$57</f>
        <v>0</v>
      </c>
      <c r="E60" s="32">
        <f>+D42/H42*100</f>
        <v>0</v>
      </c>
    </row>
    <row r="61" spans="3:5" ht="12.75">
      <c r="C61" s="31" t="s">
        <v>119</v>
      </c>
      <c r="D61" s="32">
        <f>+E42/$C$57</f>
        <v>564.842668</v>
      </c>
      <c r="E61" s="32">
        <f>+E42/H42*100</f>
        <v>96.63413688608041</v>
      </c>
    </row>
    <row r="62" spans="3:5" ht="12.75">
      <c r="C62" s="31" t="s">
        <v>121</v>
      </c>
      <c r="D62" s="32">
        <f>+F42/$C$57</f>
        <v>0.079937</v>
      </c>
      <c r="E62" s="32">
        <f>+F42/H42*100</f>
        <v>0.01367574271188488</v>
      </c>
    </row>
    <row r="63" spans="3:5" ht="12.75">
      <c r="C63" s="31" t="s">
        <v>122</v>
      </c>
      <c r="D63" s="32">
        <f>+G42/$C$57</f>
        <v>19.575825</v>
      </c>
      <c r="E63" s="32">
        <f>+G42/H42*100</f>
        <v>3.349061712009255</v>
      </c>
    </row>
  </sheetData>
  <sheetProtection/>
  <mergeCells count="5">
    <mergeCell ref="H9:H10"/>
    <mergeCell ref="A42:B42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="175" zoomScaleNormal="175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22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42" t="s">
        <v>3</v>
      </c>
      <c r="B9" s="44" t="s">
        <v>4</v>
      </c>
      <c r="C9" s="40" t="s">
        <v>15</v>
      </c>
      <c r="D9" s="49"/>
      <c r="E9" s="49"/>
      <c r="F9" s="49"/>
      <c r="G9" s="49"/>
      <c r="H9" s="42" t="s">
        <v>33</v>
      </c>
    </row>
    <row r="10" spans="1:8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5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15385568</v>
      </c>
      <c r="H11" s="4">
        <f aca="true" t="shared" si="0" ref="H11:H16">SUM(C11:G11)</f>
        <v>15385568</v>
      </c>
    </row>
    <row r="12" spans="1:8" ht="15" customHeight="1">
      <c r="A12" s="2" t="s">
        <v>59</v>
      </c>
      <c r="B12" s="3" t="s">
        <v>90</v>
      </c>
      <c r="C12" s="17">
        <v>0</v>
      </c>
      <c r="D12" s="17">
        <v>0</v>
      </c>
      <c r="E12" s="17">
        <v>0</v>
      </c>
      <c r="F12" s="17">
        <v>0</v>
      </c>
      <c r="G12" s="17">
        <v>1236870</v>
      </c>
      <c r="H12" s="4">
        <f t="shared" si="0"/>
        <v>1236870</v>
      </c>
    </row>
    <row r="13" spans="1:8" ht="15" customHeight="1">
      <c r="A13" s="2" t="s">
        <v>61</v>
      </c>
      <c r="B13" s="3" t="s">
        <v>92</v>
      </c>
      <c r="C13" s="17">
        <v>0</v>
      </c>
      <c r="D13" s="17">
        <v>0</v>
      </c>
      <c r="E13" s="17">
        <v>0</v>
      </c>
      <c r="F13" s="17">
        <v>0</v>
      </c>
      <c r="G13" s="17">
        <v>209997</v>
      </c>
      <c r="H13" s="4">
        <f t="shared" si="0"/>
        <v>209997</v>
      </c>
    </row>
    <row r="14" spans="1:8" ht="15" customHeight="1">
      <c r="A14" s="35" t="s">
        <v>64</v>
      </c>
      <c r="B14" s="3" t="s">
        <v>95</v>
      </c>
      <c r="C14" s="17">
        <v>0</v>
      </c>
      <c r="D14" s="17">
        <v>0</v>
      </c>
      <c r="E14" s="17">
        <v>0</v>
      </c>
      <c r="F14" s="17">
        <v>0</v>
      </c>
      <c r="G14" s="17">
        <v>48720</v>
      </c>
      <c r="H14" s="4">
        <f t="shared" si="0"/>
        <v>48720</v>
      </c>
    </row>
    <row r="15" spans="1:8" ht="15" customHeight="1">
      <c r="A15" s="35">
        <v>125</v>
      </c>
      <c r="B15" s="3" t="s">
        <v>101</v>
      </c>
      <c r="C15" s="17">
        <v>0</v>
      </c>
      <c r="D15" s="17">
        <v>0</v>
      </c>
      <c r="E15" s="17">
        <v>0</v>
      </c>
      <c r="F15" s="17">
        <v>0</v>
      </c>
      <c r="G15" s="17">
        <v>3748881</v>
      </c>
      <c r="H15" s="4">
        <f t="shared" si="0"/>
        <v>3748881</v>
      </c>
    </row>
    <row r="16" spans="1:8" ht="15" customHeight="1">
      <c r="A16" s="35">
        <v>144</v>
      </c>
      <c r="B16" s="3" t="s">
        <v>106</v>
      </c>
      <c r="C16" s="17">
        <v>0</v>
      </c>
      <c r="D16" s="17">
        <v>0</v>
      </c>
      <c r="E16" s="17">
        <v>0</v>
      </c>
      <c r="F16" s="17">
        <v>0</v>
      </c>
      <c r="G16" s="17">
        <v>435397</v>
      </c>
      <c r="H16" s="4">
        <f t="shared" si="0"/>
        <v>435397</v>
      </c>
    </row>
    <row r="17" spans="1:8" ht="12.75">
      <c r="A17" s="40" t="s">
        <v>10</v>
      </c>
      <c r="B17" s="41"/>
      <c r="C17" s="6">
        <f aca="true" t="shared" si="1" ref="C17:H17">SUM(C11:C16)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21065433</v>
      </c>
      <c r="H17" s="6">
        <f t="shared" si="1"/>
        <v>21065433</v>
      </c>
    </row>
    <row r="18" ht="12.75">
      <c r="A18" s="36" t="s">
        <v>124</v>
      </c>
    </row>
    <row r="19" ht="9" customHeight="1"/>
    <row r="20" ht="12.75">
      <c r="A20" s="14" t="s">
        <v>11</v>
      </c>
    </row>
    <row r="21" ht="12.75">
      <c r="A21" s="15" t="s">
        <v>34</v>
      </c>
    </row>
    <row r="22" ht="12.75">
      <c r="A22" s="15" t="s">
        <v>35</v>
      </c>
    </row>
    <row r="23" ht="12.75">
      <c r="A23" s="15" t="s">
        <v>36</v>
      </c>
    </row>
    <row r="24" ht="12.75">
      <c r="A24" s="15" t="s">
        <v>37</v>
      </c>
    </row>
    <row r="25" ht="12.75">
      <c r="A25" s="15" t="s">
        <v>38</v>
      </c>
    </row>
    <row r="26" ht="12.75">
      <c r="A26" s="15"/>
    </row>
    <row r="28" ht="12.75">
      <c r="A28" s="15"/>
    </row>
    <row r="47" ht="12.75">
      <c r="A47" s="36"/>
    </row>
  </sheetData>
  <sheetProtection/>
  <mergeCells count="5">
    <mergeCell ref="H9:H10"/>
    <mergeCell ref="A17:B17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175" zoomScaleNormal="175" zoomScalePageLayoutView="0" workbookViewId="0" topLeftCell="A1">
      <selection activeCell="G11" sqref="G11:G14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131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42" t="s">
        <v>3</v>
      </c>
      <c r="B9" s="44" t="s">
        <v>4</v>
      </c>
      <c r="C9" s="40" t="s">
        <v>15</v>
      </c>
      <c r="D9" s="49"/>
      <c r="E9" s="49"/>
      <c r="F9" s="49"/>
      <c r="G9" s="49"/>
      <c r="H9" s="42" t="s">
        <v>33</v>
      </c>
    </row>
    <row r="10" spans="1:8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5"/>
    </row>
    <row r="11" spans="1:8" ht="15" customHeight="1">
      <c r="A11" s="2" t="s">
        <v>74</v>
      </c>
      <c r="B11" s="3" t="s">
        <v>105</v>
      </c>
      <c r="C11" s="17">
        <v>0</v>
      </c>
      <c r="D11" s="17">
        <v>0</v>
      </c>
      <c r="E11" s="17">
        <v>0</v>
      </c>
      <c r="F11" s="17">
        <v>0</v>
      </c>
      <c r="G11" s="17">
        <v>1225269</v>
      </c>
      <c r="H11" s="4">
        <f>SUM(C11:G11)</f>
        <v>1225269</v>
      </c>
    </row>
    <row r="12" spans="1:8" ht="15" customHeight="1">
      <c r="A12" s="2" t="s">
        <v>75</v>
      </c>
      <c r="B12" s="3" t="s">
        <v>106</v>
      </c>
      <c r="C12" s="17">
        <v>0</v>
      </c>
      <c r="D12" s="17">
        <v>0</v>
      </c>
      <c r="E12" s="17">
        <v>0</v>
      </c>
      <c r="F12" s="17">
        <v>0</v>
      </c>
      <c r="G12" s="17">
        <v>675939</v>
      </c>
      <c r="H12" s="4">
        <f>SUM(C12:G12)</f>
        <v>675939</v>
      </c>
    </row>
    <row r="13" spans="1:8" ht="15" customHeight="1">
      <c r="A13" s="2" t="s">
        <v>76</v>
      </c>
      <c r="B13" s="3" t="s">
        <v>107</v>
      </c>
      <c r="C13" s="17">
        <v>0</v>
      </c>
      <c r="D13" s="17">
        <v>0</v>
      </c>
      <c r="E13" s="17">
        <v>0</v>
      </c>
      <c r="F13" s="17">
        <v>0</v>
      </c>
      <c r="G13" s="17">
        <v>812495</v>
      </c>
      <c r="H13" s="4">
        <f>SUM(C13:G13)</f>
        <v>812495</v>
      </c>
    </row>
    <row r="14" spans="1:8" ht="15" customHeight="1">
      <c r="A14" s="35" t="s">
        <v>77</v>
      </c>
      <c r="B14" s="3" t="s">
        <v>108</v>
      </c>
      <c r="C14" s="17">
        <v>0</v>
      </c>
      <c r="D14" s="17">
        <v>0</v>
      </c>
      <c r="E14" s="17">
        <v>0</v>
      </c>
      <c r="F14" s="17">
        <v>0</v>
      </c>
      <c r="G14" s="17">
        <v>424225</v>
      </c>
      <c r="H14" s="4">
        <f>SUM(C14:G14)</f>
        <v>424225</v>
      </c>
    </row>
    <row r="15" spans="1:8" ht="12.75">
      <c r="A15" s="40" t="s">
        <v>10</v>
      </c>
      <c r="B15" s="41"/>
      <c r="C15" s="6">
        <f>SUM(C11:C14)</f>
        <v>0</v>
      </c>
      <c r="D15" s="6">
        <f>SUM(D11:D14)</f>
        <v>0</v>
      </c>
      <c r="E15" s="6">
        <f>SUM(E11:E14)</f>
        <v>0</v>
      </c>
      <c r="F15" s="6">
        <f>SUM(F11:F14)</f>
        <v>0</v>
      </c>
      <c r="G15" s="6">
        <f>SUM(G11:G14)</f>
        <v>3137928</v>
      </c>
      <c r="H15" s="6">
        <f>SUM(H11:H14)</f>
        <v>3137928</v>
      </c>
    </row>
    <row r="16" ht="12.75">
      <c r="A16" s="36" t="s">
        <v>124</v>
      </c>
    </row>
    <row r="17" ht="9" customHeight="1"/>
    <row r="18" ht="12.75">
      <c r="A18" s="14" t="s">
        <v>11</v>
      </c>
    </row>
    <row r="19" ht="12.75">
      <c r="A19" s="15" t="s">
        <v>34</v>
      </c>
    </row>
    <row r="20" ht="12.75">
      <c r="A20" s="15" t="s">
        <v>35</v>
      </c>
    </row>
    <row r="21" ht="12.75">
      <c r="A21" s="15" t="s">
        <v>36</v>
      </c>
    </row>
    <row r="22" ht="12.75">
      <c r="A22" s="15" t="s">
        <v>37</v>
      </c>
    </row>
    <row r="23" ht="12.75">
      <c r="A23" s="15" t="s">
        <v>38</v>
      </c>
    </row>
    <row r="24" ht="12.75">
      <c r="A24" s="15"/>
    </row>
    <row r="26" ht="12.75">
      <c r="A26" s="15"/>
    </row>
    <row r="45" ht="12.75">
      <c r="A45" s="36"/>
    </row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2019-03-08T21:14:59Z</dcterms:modified>
  <cp:category/>
  <cp:version/>
  <cp:contentType/>
  <cp:contentStatus/>
</cp:coreProperties>
</file>