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FTE'!$A$1:$H$83</definedName>
    <definedName name="_xlnm.Print_Area" localSheetId="2">'EJECUCION RO'!$A$1:$J$90</definedName>
  </definedNames>
  <calcPr fullCalcOnLoad="1"/>
</workbook>
</file>

<file path=xl/sharedStrings.xml><?xml version="1.0" encoding="utf-8"?>
<sst xmlns="http://schemas.openxmlformats.org/spreadsheetml/2006/main" count="586" uniqueCount="165">
  <si>
    <t>PLIEGO 011 MINISTERIO DE SALUD</t>
  </si>
  <si>
    <t>NUEVOS SOLES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</si>
  <si>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</si>
  <si>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</si>
  <si>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</si>
  <si>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</si>
  <si>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</si>
  <si>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</si>
  <si>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</si>
  <si>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</si>
  <si>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</si>
  <si>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</si>
  <si>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</si>
  <si>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</si>
  <si>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</si>
  <si>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</si>
  <si>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</si>
  <si>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</si>
  <si>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</si>
  <si>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</si>
  <si>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</si>
  <si>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</si>
  <si>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</si>
  <si>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</si>
  <si>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</si>
  <si>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</si>
  <si>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</si>
  <si>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</si>
  <si>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</si>
  <si>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</si>
  <si>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</si>
  <si>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</si>
  <si>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</si>
  <si>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</si>
  <si>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</si>
  <si>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</si>
  <si>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</si>
  <si>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</si>
  <si>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</si>
  <si>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</si>
  <si>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</si>
  <si>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</si>
  <si>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</si>
  <si>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</si>
  <si>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</si>
  <si>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</si>
  <si>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</si>
  <si>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</si>
  <si>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</si>
  <si>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</si>
  <si>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</si>
  <si>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</si>
  <si>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</si>
  <si>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</si>
  <si>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</si>
  <si>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</si>
  <si>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</si>
  <si>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</si>
  <si>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</si>
  <si>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</si>
  <si>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</si>
  <si>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</si>
  <si>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</si>
  <si>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</si>
  <si>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</si>
  <si>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</si>
  <si>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</si>
  <si>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</si>
  <si>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</si>
  <si>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</si>
  <si>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</si>
  <si>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</si>
  <si>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</si>
  <si>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</si>
  <si>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</si>
  <si>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</si>
  <si>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</si>
  <si>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</si>
  <si>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</si>
  <si>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</si>
  <si>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</si>
  <si>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</si>
  <si>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</si>
  <si>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</si>
  <si>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</si>
  <si>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</si>
  <si>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</si>
  <si>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</si>
  <si>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</si>
  <si>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</si>
  <si>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</si>
  <si>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</si>
  <si>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</si>
  <si>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</si>
  <si>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</si>
  <si>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</si>
  <si>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</si>
  <si>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</si>
  <si>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</si>
  <si>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</si>
  <si>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</si>
  <si>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</si>
  <si>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</si>
  <si>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</si>
  <si>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</si>
  <si>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</si>
  <si>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</si>
  <si>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</si>
  <si>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</si>
  <si>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</si>
  <si>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</si>
  <si>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</si>
  <si>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</si>
  <si>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</si>
  <si>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</si>
  <si>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</si>
  <si>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</si>
  <si>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</si>
  <si>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</si>
  <si>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</si>
  <si>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</si>
  <si>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</si>
  <si>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</si>
  <si>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</si>
  <si>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</si>
  <si>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</si>
  <si>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</si>
  <si>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</si>
  <si>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</si>
  <si>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</si>
  <si>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</si>
  <si>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</si>
  <si>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</si>
  <si>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</si>
  <si>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</si>
  <si>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</si>
  <si>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</si>
  <si>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</si>
  <si>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</si>
  <si>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</si>
  <si>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</si>
  <si>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</si>
  <si>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</si>
  <si>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</si>
  <si>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</si>
  <si>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</si>
  <si>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</si>
  <si>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</si>
  <si>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</si>
  <si>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</si>
  <si>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</si>
  <si>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</si>
  <si>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</si>
  <si>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</si>
  <si>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</si>
  <si>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</si>
  <si>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</si>
  <si>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</si>
  <si>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</si>
  <si>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</si>
  <si>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</si>
  <si>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</si>
  <si>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</si>
  <si>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EJECUCION PRESUPUESTAL A MES DE ABRIL 2019</t>
  </si>
  <si>
    <t>Fuente: SIAF, Consulta Amigable y Base de Datos al 30 de Abril del 2019</t>
  </si>
</sst>
</file>

<file path=xl/styles.xml><?xml version="1.0" encoding="utf-8"?>
<styleSheet xmlns="http://schemas.openxmlformats.org/spreadsheetml/2006/main">
  <numFmts count="4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</numFmts>
  <fonts count="5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b/>
      <sz val="3"/>
      <color indexed="9"/>
      <name val="Calibri"/>
      <family val="2"/>
    </font>
    <font>
      <b/>
      <sz val="7"/>
      <color indexed="9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3" fontId="54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4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4" fillId="0" borderId="0" xfId="49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" fontId="54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4" fillId="0" borderId="0" xfId="0" applyNumberFormat="1" applyFont="1" applyFill="1" applyBorder="1" applyAlignment="1" applyProtection="1">
      <alignment vertical="center"/>
      <protection/>
    </xf>
    <xf numFmtId="194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Febrero - 2019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4125"/>
          <c:w val="0.998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MES'!$B$48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MES'!$A$49:$A$80</c:f>
              <c:strCache/>
            </c:strRef>
          </c:cat>
          <c:val>
            <c:numRef>
              <c:f>'EJECUCION MES'!$B$49:$B$80</c:f>
              <c:numCache/>
            </c:numRef>
          </c:val>
        </c:ser>
        <c:axId val="57362690"/>
        <c:axId val="46502163"/>
      </c:barChart>
      <c:lineChart>
        <c:grouping val="standard"/>
        <c:varyColors val="0"/>
        <c:ser>
          <c:idx val="1"/>
          <c:order val="1"/>
          <c:tx>
            <c:strRef>
              <c:f>'EJECUCION MES'!$C$48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MES'!$A$49:$A$80</c:f>
              <c:strCache/>
            </c:strRef>
          </c:cat>
          <c:val>
            <c:numRef>
              <c:f>'EJECUCION MES'!$C$49:$C$80</c:f>
              <c:numCache/>
            </c:numRef>
          </c:val>
          <c:smooth val="0"/>
        </c:ser>
        <c:axId val="15866284"/>
        <c:axId val="8578829"/>
      </c:line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6502163"/>
        <c:crosses val="autoZero"/>
        <c:auto val="1"/>
        <c:lblOffset val="100"/>
        <c:tickLblSkip val="1"/>
        <c:noMultiLvlLbl val="0"/>
      </c:catAx>
      <c:valAx>
        <c:axId val="465021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62690"/>
        <c:crossesAt val="1"/>
        <c:crossBetween val="between"/>
        <c:dispUnits/>
      </c:valAx>
      <c:catAx>
        <c:axId val="15866284"/>
        <c:scaling>
          <c:orientation val="minMax"/>
        </c:scaling>
        <c:axPos val="b"/>
        <c:delete val="1"/>
        <c:majorTickMark val="out"/>
        <c:minorTickMark val="none"/>
        <c:tickLblPos val="nextTo"/>
        <c:crossAx val="8578829"/>
        <c:crosses val="autoZero"/>
        <c:auto val="1"/>
        <c:lblOffset val="100"/>
        <c:tickLblSkip val="1"/>
        <c:noMultiLvlLbl val="0"/>
      </c:catAx>
      <c:valAx>
        <c:axId val="8578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8662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25"/>
          <c:y val="0.96775"/>
          <c:w val="0.09125"/>
          <c:h val="0.0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FEBRERO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725"/>
          <c:w val="0.991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FTE'!$C$58:$C$62</c:f>
              <c:strCache/>
            </c:strRef>
          </c:cat>
          <c:val>
            <c:numRef>
              <c:f>'EJECUCION FTE'!$D$58:$D$62</c:f>
              <c:numCache/>
            </c:numRef>
          </c:val>
        </c:ser>
        <c:overlap val="-27"/>
        <c:gapWidth val="219"/>
        <c:axId val="10100598"/>
        <c:axId val="23796519"/>
      </c:barChart>
      <c:lineChart>
        <c:grouping val="standard"/>
        <c:varyColors val="0"/>
        <c:ser>
          <c:idx val="1"/>
          <c:order val="1"/>
          <c:tx>
            <c:strRef>
              <c:f>'EJECUCION FTE'!$E$57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FTE'!$C$58:$C$62</c:f>
              <c:strCache/>
            </c:strRef>
          </c:cat>
          <c:val>
            <c:numRef>
              <c:f>'EJECUCION FTE'!$E$58:$E$62</c:f>
              <c:numCache/>
            </c:numRef>
          </c:val>
          <c:smooth val="0"/>
        </c:ser>
        <c:axId val="12842080"/>
        <c:axId val="48469857"/>
      </c:line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00598"/>
        <c:crossesAt val="1"/>
        <c:crossBetween val="between"/>
        <c:dispUnits/>
      </c:valAx>
      <c:catAx>
        <c:axId val="12842080"/>
        <c:scaling>
          <c:orientation val="minMax"/>
        </c:scaling>
        <c:axPos val="b"/>
        <c:delete val="1"/>
        <c:majorTickMark val="out"/>
        <c:minorTickMark val="none"/>
        <c:tickLblPos val="nextTo"/>
        <c:crossAx val="48469857"/>
        <c:crosses val="autoZero"/>
        <c:auto val="1"/>
        <c:lblOffset val="100"/>
        <c:tickLblSkip val="1"/>
        <c:noMultiLvlLbl val="0"/>
      </c:catAx>
      <c:valAx>
        <c:axId val="48469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8420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225"/>
          <c:y val="0.9475"/>
          <c:w val="0.152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RO'!$C$59:$C$65</c:f>
              <c:strCache/>
            </c:strRef>
          </c:cat>
          <c:val>
            <c:numRef>
              <c:f>'EJECUCION RO'!$D$59:$D$65</c:f>
              <c:numCache/>
            </c:numRef>
          </c:val>
        </c:ser>
        <c:overlap val="-27"/>
        <c:gapWidth val="219"/>
        <c:axId val="33575530"/>
        <c:axId val="33744315"/>
      </c:barChart>
      <c:lineChart>
        <c:grouping val="standard"/>
        <c:varyColors val="0"/>
        <c:ser>
          <c:idx val="1"/>
          <c:order val="1"/>
          <c:tx>
            <c:strRef>
              <c:f>'EJECUCION RO'!$E$58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RO'!$C$59:$C$64</c:f>
              <c:strCache/>
            </c:strRef>
          </c:cat>
          <c:val>
            <c:numRef>
              <c:f>'EJECUCION RO'!$E$59:$E$65</c:f>
              <c:numCache/>
            </c:numRef>
          </c:val>
          <c:smooth val="0"/>
        </c:ser>
        <c:axId val="35263380"/>
        <c:axId val="48934965"/>
      </c:line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575530"/>
        <c:crossesAt val="1"/>
        <c:crossBetween val="between"/>
        <c:dispUnits/>
      </c:valAx>
      <c:catAx>
        <c:axId val="35263380"/>
        <c:scaling>
          <c:orientation val="minMax"/>
        </c:scaling>
        <c:axPos val="b"/>
        <c:delete val="1"/>
        <c:majorTickMark val="out"/>
        <c:minorTickMark val="none"/>
        <c:tickLblPos val="nextTo"/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2633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"/>
          <c:y val="0.9555"/>
          <c:w val="0.13225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RDR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RDR'!$D$60:$D$65</c:f>
              <c:numCache/>
            </c:numRef>
          </c:val>
        </c:ser>
        <c:overlap val="-27"/>
        <c:gapWidth val="219"/>
        <c:axId val="37761502"/>
        <c:axId val="4309199"/>
      </c:barChart>
      <c:lineChart>
        <c:grouping val="standard"/>
        <c:varyColors val="0"/>
        <c:ser>
          <c:idx val="1"/>
          <c:order val="1"/>
          <c:tx>
            <c:strRef>
              <c:f>'EJECUCION RDR'!$E$59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RDR'!$E$60:$E$65</c:f>
              <c:numCache/>
            </c:numRef>
          </c:val>
          <c:smooth val="0"/>
        </c:ser>
        <c:axId val="38782792"/>
        <c:axId val="13500809"/>
      </c:line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61502"/>
        <c:crossesAt val="1"/>
        <c:crossBetween val="between"/>
        <c:dispUnits/>
      </c:valAx>
      <c:catAx>
        <c:axId val="38782792"/>
        <c:scaling>
          <c:orientation val="minMax"/>
        </c:scaling>
        <c:axPos val="b"/>
        <c:delete val="1"/>
        <c:majorTickMark val="out"/>
        <c:minorTickMark val="none"/>
        <c:tickLblPos val="nextTo"/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7827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"/>
          <c:y val="0.9565"/>
          <c:w val="0.143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DYT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525"/>
          <c:w val="0.990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DYT'!$D$62:$D$66</c:f>
              <c:numCache/>
            </c:numRef>
          </c:val>
        </c:ser>
        <c:overlap val="-27"/>
        <c:gapWidth val="219"/>
        <c:axId val="54398418"/>
        <c:axId val="19823715"/>
      </c:barChart>
      <c:lineChart>
        <c:grouping val="standard"/>
        <c:varyColors val="0"/>
        <c:ser>
          <c:idx val="1"/>
          <c:order val="1"/>
          <c:tx>
            <c:strRef>
              <c:f>'EJECUCION DYT'!$E$61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DYT'!$E$62:$E$66</c:f>
              <c:numCache/>
            </c:numRef>
          </c:val>
          <c:smooth val="0"/>
        </c:ser>
        <c:axId val="44195708"/>
        <c:axId val="62217053"/>
      </c:line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398418"/>
        <c:crossesAt val="1"/>
        <c:crossBetween val="between"/>
        <c:dispUnits/>
      </c:valAx>
      <c:catAx>
        <c:axId val="44195708"/>
        <c:scaling>
          <c:orientation val="minMax"/>
        </c:scaling>
        <c:axPos val="b"/>
        <c:delete val="1"/>
        <c:majorTickMark val="out"/>
        <c:minorTickMark val="none"/>
        <c:tickLblPos val="nextTo"/>
        <c:crossAx val="62217053"/>
        <c:crosses val="autoZero"/>
        <c:auto val="1"/>
        <c:lblOffset val="100"/>
        <c:tickLblSkip val="1"/>
        <c:noMultiLvlLbl val="0"/>
      </c:catAx>
      <c:valAx>
        <c:axId val="62217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957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25"/>
          <c:y val="0.95625"/>
          <c:w val="0.169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  <xdr:twoCellAnchor>
    <xdr:from>
      <xdr:col>0</xdr:col>
      <xdr:colOff>0</xdr:colOff>
      <xdr:row>46</xdr:row>
      <xdr:rowOff>133350</xdr:rowOff>
    </xdr:from>
    <xdr:to>
      <xdr:col>26</xdr:col>
      <xdr:colOff>742950</xdr:colOff>
      <xdr:row>94</xdr:row>
      <xdr:rowOff>133350</xdr:rowOff>
    </xdr:to>
    <xdr:graphicFrame>
      <xdr:nvGraphicFramePr>
        <xdr:cNvPr id="4" name="Gráfico 9"/>
        <xdr:cNvGraphicFramePr/>
      </xdr:nvGraphicFramePr>
      <xdr:xfrm>
        <a:off x="0" y="8572500"/>
        <a:ext cx="11239500" cy="777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85725</xdr:rowOff>
    </xdr:from>
    <xdr:to>
      <xdr:col>8</xdr:col>
      <xdr:colOff>9525</xdr:colOff>
      <xdr:row>82</xdr:row>
      <xdr:rowOff>38100</xdr:rowOff>
    </xdr:to>
    <xdr:graphicFrame>
      <xdr:nvGraphicFramePr>
        <xdr:cNvPr id="1" name="Gráfico 4"/>
        <xdr:cNvGraphicFramePr/>
      </xdr:nvGraphicFramePr>
      <xdr:xfrm>
        <a:off x="38100" y="9477375"/>
        <a:ext cx="98107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3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95250</xdr:rowOff>
    </xdr:from>
    <xdr:to>
      <xdr:col>9</xdr:col>
      <xdr:colOff>781050</xdr:colOff>
      <xdr:row>89</xdr:row>
      <xdr:rowOff>85725</xdr:rowOff>
    </xdr:to>
    <xdr:graphicFrame>
      <xdr:nvGraphicFramePr>
        <xdr:cNvPr id="1" name="Gráfico 2"/>
        <xdr:cNvGraphicFramePr/>
      </xdr:nvGraphicFramePr>
      <xdr:xfrm>
        <a:off x="28575" y="96678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3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695325</xdr:colOff>
      <xdr:row>90</xdr:row>
      <xdr:rowOff>85725</xdr:rowOff>
    </xdr:to>
    <xdr:graphicFrame>
      <xdr:nvGraphicFramePr>
        <xdr:cNvPr id="1" name="Gráfico 1"/>
        <xdr:cNvGraphicFramePr/>
      </xdr:nvGraphicFramePr>
      <xdr:xfrm>
        <a:off x="47625" y="97155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3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53</xdr:row>
      <xdr:rowOff>133350</xdr:rowOff>
    </xdr:from>
    <xdr:to>
      <xdr:col>8</xdr:col>
      <xdr:colOff>57150</xdr:colOff>
      <xdr:row>89</xdr:row>
      <xdr:rowOff>57150</xdr:rowOff>
    </xdr:to>
    <xdr:graphicFrame>
      <xdr:nvGraphicFramePr>
        <xdr:cNvPr id="1" name="Gráfico 1"/>
        <xdr:cNvGraphicFramePr/>
      </xdr:nvGraphicFramePr>
      <xdr:xfrm>
        <a:off x="85725" y="9563100"/>
        <a:ext cx="8867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3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7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7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7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163</v>
      </c>
    </row>
    <row r="7" ht="15.75">
      <c r="A7" s="21" t="s">
        <v>24</v>
      </c>
    </row>
    <row r="8" ht="12.75">
      <c r="A8" s="10" t="s">
        <v>0</v>
      </c>
    </row>
    <row r="9" spans="1:27" ht="12.75">
      <c r="A9" s="10"/>
      <c r="AA9" s="20" t="s">
        <v>35</v>
      </c>
    </row>
    <row r="10" spans="1:27" s="10" customFormat="1" ht="12.75" customHeight="1">
      <c r="A10" s="54" t="s">
        <v>2</v>
      </c>
      <c r="B10" s="51" t="s">
        <v>34</v>
      </c>
      <c r="C10" s="57" t="s">
        <v>32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45" t="s">
        <v>31</v>
      </c>
    </row>
    <row r="11" spans="1:27" s="10" customFormat="1" ht="12.75" customHeight="1">
      <c r="A11" s="55"/>
      <c r="B11" s="52"/>
      <c r="C11" s="50" t="s">
        <v>3</v>
      </c>
      <c r="D11" s="50"/>
      <c r="E11" s="50" t="s">
        <v>4</v>
      </c>
      <c r="F11" s="50"/>
      <c r="G11" s="50" t="s">
        <v>5</v>
      </c>
      <c r="H11" s="50"/>
      <c r="I11" s="50" t="s">
        <v>21</v>
      </c>
      <c r="J11" s="50"/>
      <c r="K11" s="50" t="s">
        <v>22</v>
      </c>
      <c r="L11" s="50"/>
      <c r="M11" s="50" t="s">
        <v>23</v>
      </c>
      <c r="N11" s="50"/>
      <c r="O11" s="50" t="s">
        <v>25</v>
      </c>
      <c r="P11" s="50"/>
      <c r="Q11" s="50" t="s">
        <v>26</v>
      </c>
      <c r="R11" s="50"/>
      <c r="S11" s="50" t="s">
        <v>27</v>
      </c>
      <c r="T11" s="50"/>
      <c r="U11" s="50" t="s">
        <v>28</v>
      </c>
      <c r="V11" s="50"/>
      <c r="W11" s="50" t="s">
        <v>29</v>
      </c>
      <c r="X11" s="50"/>
      <c r="Y11" s="50" t="s">
        <v>30</v>
      </c>
      <c r="Z11" s="50"/>
      <c r="AA11" s="46"/>
    </row>
    <row r="12" spans="1:27" s="10" customFormat="1" ht="15.75" customHeight="1">
      <c r="A12" s="56"/>
      <c r="B12" s="53"/>
      <c r="C12" s="9" t="s">
        <v>127</v>
      </c>
      <c r="D12" s="9" t="s">
        <v>104</v>
      </c>
      <c r="E12" s="9" t="s">
        <v>127</v>
      </c>
      <c r="F12" s="9" t="s">
        <v>104</v>
      </c>
      <c r="G12" s="9" t="s">
        <v>127</v>
      </c>
      <c r="H12" s="9" t="s">
        <v>104</v>
      </c>
      <c r="I12" s="9" t="s">
        <v>127</v>
      </c>
      <c r="J12" s="9" t="s">
        <v>104</v>
      </c>
      <c r="K12" s="9" t="s">
        <v>127</v>
      </c>
      <c r="L12" s="9" t="s">
        <v>104</v>
      </c>
      <c r="M12" s="9" t="s">
        <v>127</v>
      </c>
      <c r="N12" s="9" t="s">
        <v>104</v>
      </c>
      <c r="O12" s="9" t="s">
        <v>127</v>
      </c>
      <c r="P12" s="9" t="s">
        <v>104</v>
      </c>
      <c r="Q12" s="9" t="s">
        <v>127</v>
      </c>
      <c r="R12" s="9" t="s">
        <v>104</v>
      </c>
      <c r="S12" s="9" t="s">
        <v>127</v>
      </c>
      <c r="T12" s="9" t="s">
        <v>104</v>
      </c>
      <c r="U12" s="9" t="s">
        <v>127</v>
      </c>
      <c r="V12" s="9" t="s">
        <v>104</v>
      </c>
      <c r="W12" s="9" t="s">
        <v>127</v>
      </c>
      <c r="X12" s="9" t="s">
        <v>104</v>
      </c>
      <c r="Y12" s="9" t="s">
        <v>127</v>
      </c>
      <c r="Z12" s="9" t="s">
        <v>104</v>
      </c>
      <c r="AA12" s="47"/>
    </row>
    <row r="13" spans="1:28" ht="15" customHeight="1">
      <c r="A13" s="2" t="s">
        <v>6</v>
      </c>
      <c r="B13" s="3" t="s">
        <v>7</v>
      </c>
      <c r="C13" s="4">
        <v>72612221.21999997</v>
      </c>
      <c r="D13" s="40">
        <f>+C13/$C$45*100</f>
        <v>24.68910748132917</v>
      </c>
      <c r="E13" s="4">
        <v>70962725.9</v>
      </c>
      <c r="F13" s="40">
        <f>+E13/$E$45*100</f>
        <v>21.281303446031597</v>
      </c>
      <c r="G13" s="4">
        <v>74159644.18</v>
      </c>
      <c r="H13" s="40">
        <f>+G13/$G$45*100</f>
        <v>17.672365320720182</v>
      </c>
      <c r="I13" s="4">
        <v>79421133.45000012</v>
      </c>
      <c r="J13" s="40">
        <f>+I13/$I$45*100</f>
        <v>19.444152065729032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4">
        <f>+C13+E13+G13+I13+K13+M13+O13+Q13+S13+U13+W13+Y13</f>
        <v>297155724.7500001</v>
      </c>
      <c r="AB13" s="8"/>
    </row>
    <row r="14" spans="1:28" ht="15" customHeight="1">
      <c r="A14" s="2" t="s">
        <v>36</v>
      </c>
      <c r="B14" s="3" t="s">
        <v>67</v>
      </c>
      <c r="C14" s="4">
        <v>2540060.83</v>
      </c>
      <c r="D14" s="40">
        <f aca="true" t="shared" si="0" ref="D14:D45">+C14/$C$45*100</f>
        <v>0.863653993602266</v>
      </c>
      <c r="E14" s="4">
        <v>3132895.24</v>
      </c>
      <c r="F14" s="40">
        <f aca="true" t="shared" si="1" ref="F14:F45">+E14/$E$45*100</f>
        <v>0.9395368261504169</v>
      </c>
      <c r="G14" s="4">
        <v>2840785.6100000003</v>
      </c>
      <c r="H14" s="40">
        <f aca="true" t="shared" si="2" ref="H14:H45">+G14/$G$45*100</f>
        <v>0.6769638885525316</v>
      </c>
      <c r="I14" s="4">
        <v>2951346.3900000006</v>
      </c>
      <c r="J14" s="40">
        <f aca="true" t="shared" si="3" ref="J14:J45">+I14/$I$45*100</f>
        <v>0.722558663078364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4">
        <f aca="true" t="shared" si="4" ref="AA14:AA44">+C14+E14+G14+I14+K14+M14+O14+Q14+S14+U14+W14+Y14</f>
        <v>11465088.07</v>
      </c>
      <c r="AB14" s="8"/>
    </row>
    <row r="15" spans="1:28" ht="15" customHeight="1">
      <c r="A15" s="2" t="s">
        <v>37</v>
      </c>
      <c r="B15" s="3" t="s">
        <v>68</v>
      </c>
      <c r="C15" s="4">
        <v>3238921.4099999988</v>
      </c>
      <c r="D15" s="40">
        <f t="shared" si="0"/>
        <v>1.101275755947302</v>
      </c>
      <c r="E15" s="4">
        <v>4755978.86</v>
      </c>
      <c r="F15" s="40">
        <f t="shared" si="1"/>
        <v>1.426290041975</v>
      </c>
      <c r="G15" s="4">
        <v>5800619.550000003</v>
      </c>
      <c r="H15" s="40">
        <f t="shared" si="2"/>
        <v>1.382297190171221</v>
      </c>
      <c r="I15" s="4">
        <v>4214154.790000002</v>
      </c>
      <c r="J15" s="40">
        <f t="shared" si="3"/>
        <v>1.0317237113830222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4">
        <f t="shared" si="4"/>
        <v>18009674.610000003</v>
      </c>
      <c r="AB15" s="8"/>
    </row>
    <row r="16" spans="1:28" ht="15" customHeight="1">
      <c r="A16" s="2" t="s">
        <v>38</v>
      </c>
      <c r="B16" s="3" t="s">
        <v>69</v>
      </c>
      <c r="C16" s="4">
        <v>2044964.8299999991</v>
      </c>
      <c r="D16" s="40">
        <f t="shared" si="0"/>
        <v>0.6953148607097249</v>
      </c>
      <c r="E16" s="4">
        <v>4187484.4400000004</v>
      </c>
      <c r="F16" s="40">
        <f t="shared" si="1"/>
        <v>1.2558019144974204</v>
      </c>
      <c r="G16" s="4">
        <v>8100618.49</v>
      </c>
      <c r="H16" s="40">
        <f t="shared" si="2"/>
        <v>1.9303907247935324</v>
      </c>
      <c r="I16" s="4">
        <v>3263619.9599999986</v>
      </c>
      <c r="J16" s="40">
        <f t="shared" si="3"/>
        <v>0.7990105407767681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4">
        <f t="shared" si="4"/>
        <v>17596687.72</v>
      </c>
      <c r="AB16" s="8"/>
    </row>
    <row r="17" spans="1:28" ht="15" customHeight="1">
      <c r="A17" s="2" t="s">
        <v>39</v>
      </c>
      <c r="B17" s="3" t="s">
        <v>70</v>
      </c>
      <c r="C17" s="4">
        <v>2339602.3099999996</v>
      </c>
      <c r="D17" s="40">
        <f t="shared" si="0"/>
        <v>0.7954954679068007</v>
      </c>
      <c r="E17" s="4">
        <v>2897219.7400000007</v>
      </c>
      <c r="F17" s="40">
        <f t="shared" si="1"/>
        <v>0.8688591320978662</v>
      </c>
      <c r="G17" s="4">
        <v>5609296.92</v>
      </c>
      <c r="H17" s="40">
        <f t="shared" si="2"/>
        <v>1.3367046924068793</v>
      </c>
      <c r="I17" s="4">
        <v>589859.6399999994</v>
      </c>
      <c r="J17" s="40">
        <f t="shared" si="3"/>
        <v>0.14441144364700773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4">
        <f t="shared" si="4"/>
        <v>11435978.61</v>
      </c>
      <c r="AB17" s="8"/>
    </row>
    <row r="18" spans="1:28" ht="15" customHeight="1">
      <c r="A18" s="2" t="s">
        <v>40</v>
      </c>
      <c r="B18" s="3" t="s">
        <v>71</v>
      </c>
      <c r="C18" s="4">
        <v>12242795.690000007</v>
      </c>
      <c r="D18" s="40">
        <f t="shared" si="0"/>
        <v>4.162711091657249</v>
      </c>
      <c r="E18" s="4">
        <v>16260468.18</v>
      </c>
      <c r="F18" s="40">
        <f t="shared" si="1"/>
        <v>4.876418614481678</v>
      </c>
      <c r="G18" s="4">
        <v>15890677.759999998</v>
      </c>
      <c r="H18" s="40">
        <f t="shared" si="2"/>
        <v>3.786774676088574</v>
      </c>
      <c r="I18" s="4">
        <v>20546995.83000002</v>
      </c>
      <c r="J18" s="40">
        <f t="shared" si="3"/>
        <v>5.030385415790362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4">
        <f t="shared" si="4"/>
        <v>64940937.46000002</v>
      </c>
      <c r="AB18" s="8"/>
    </row>
    <row r="19" spans="1:28" ht="15" customHeight="1">
      <c r="A19" s="2" t="s">
        <v>41</v>
      </c>
      <c r="B19" s="3" t="s">
        <v>72</v>
      </c>
      <c r="C19" s="4">
        <v>8982926.079999998</v>
      </c>
      <c r="D19" s="40">
        <f t="shared" si="0"/>
        <v>3.054312672986634</v>
      </c>
      <c r="E19" s="4">
        <v>10588928.530000001</v>
      </c>
      <c r="F19" s="40">
        <f t="shared" si="1"/>
        <v>3.175557285282798</v>
      </c>
      <c r="G19" s="4">
        <v>11180524.429999998</v>
      </c>
      <c r="H19" s="40">
        <f t="shared" si="2"/>
        <v>2.6643373817249714</v>
      </c>
      <c r="I19" s="4">
        <v>12825284.96</v>
      </c>
      <c r="J19" s="40">
        <f t="shared" si="3"/>
        <v>3.1399298929112316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4">
        <f t="shared" si="4"/>
        <v>43577664</v>
      </c>
      <c r="AB19" s="8"/>
    </row>
    <row r="20" spans="1:28" ht="15" customHeight="1">
      <c r="A20" s="2" t="s">
        <v>42</v>
      </c>
      <c r="B20" s="3" t="s">
        <v>73</v>
      </c>
      <c r="C20" s="4">
        <v>9794938.92</v>
      </c>
      <c r="D20" s="40">
        <f t="shared" si="0"/>
        <v>3.3304076876569395</v>
      </c>
      <c r="E20" s="4">
        <v>11216481.97999999</v>
      </c>
      <c r="F20" s="40">
        <f t="shared" si="1"/>
        <v>3.363756867932339</v>
      </c>
      <c r="G20" s="4">
        <v>16298239.109999994</v>
      </c>
      <c r="H20" s="40">
        <f t="shared" si="2"/>
        <v>3.8838972168915444</v>
      </c>
      <c r="I20" s="4">
        <v>17247838.610000007</v>
      </c>
      <c r="J20" s="40">
        <f t="shared" si="3"/>
        <v>4.2226745221298785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4">
        <f t="shared" si="4"/>
        <v>54557498.61999999</v>
      </c>
      <c r="AB20" s="8"/>
    </row>
    <row r="21" spans="1:28" ht="15" customHeight="1">
      <c r="A21" s="2" t="s">
        <v>43</v>
      </c>
      <c r="B21" s="3" t="s">
        <v>74</v>
      </c>
      <c r="C21" s="4">
        <v>2544879.580000001</v>
      </c>
      <c r="D21" s="40">
        <f t="shared" si="0"/>
        <v>0.8652924317973355</v>
      </c>
      <c r="E21" s="4">
        <v>3203190.550000001</v>
      </c>
      <c r="F21" s="40">
        <f t="shared" si="1"/>
        <v>0.9606179754998796</v>
      </c>
      <c r="G21" s="4">
        <v>5363337.220000002</v>
      </c>
      <c r="H21" s="40">
        <f t="shared" si="2"/>
        <v>1.2780920908951399</v>
      </c>
      <c r="I21" s="4">
        <v>3665194.8600000013</v>
      </c>
      <c r="J21" s="40">
        <f t="shared" si="3"/>
        <v>0.8973254738706873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4">
        <f t="shared" si="4"/>
        <v>14776602.210000006</v>
      </c>
      <c r="AB21" s="8"/>
    </row>
    <row r="22" spans="1:28" ht="15" customHeight="1">
      <c r="A22" s="2" t="s">
        <v>44</v>
      </c>
      <c r="B22" s="3" t="s">
        <v>75</v>
      </c>
      <c r="C22" s="4">
        <v>5874500.940000004</v>
      </c>
      <c r="D22" s="40">
        <f t="shared" si="0"/>
        <v>1.9974073602210818</v>
      </c>
      <c r="E22" s="4">
        <v>6926296.590000002</v>
      </c>
      <c r="F22" s="40">
        <f t="shared" si="1"/>
        <v>2.0771555435556333</v>
      </c>
      <c r="G22" s="4">
        <v>10857994.04</v>
      </c>
      <c r="H22" s="40">
        <f t="shared" si="2"/>
        <v>2.587477858703534</v>
      </c>
      <c r="I22" s="4">
        <v>6617172.649999999</v>
      </c>
      <c r="J22" s="40">
        <f t="shared" si="3"/>
        <v>1.620038718444945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4">
        <f t="shared" si="4"/>
        <v>30275964.220000003</v>
      </c>
      <c r="AB22" s="8"/>
    </row>
    <row r="23" spans="1:28" ht="15" customHeight="1">
      <c r="A23" s="2" t="s">
        <v>45</v>
      </c>
      <c r="B23" s="3" t="s">
        <v>76</v>
      </c>
      <c r="C23" s="4">
        <v>10178139.370000005</v>
      </c>
      <c r="D23" s="40">
        <f t="shared" si="0"/>
        <v>3.460700866105225</v>
      </c>
      <c r="E23" s="4">
        <v>15337741.969999995</v>
      </c>
      <c r="F23" s="40">
        <f t="shared" si="1"/>
        <v>4.5996984600122905</v>
      </c>
      <c r="G23" s="4">
        <v>15883718.39</v>
      </c>
      <c r="H23" s="40">
        <f t="shared" si="2"/>
        <v>3.785116246758149</v>
      </c>
      <c r="I23" s="4">
        <v>16830086.410000004</v>
      </c>
      <c r="J23" s="40">
        <f t="shared" si="3"/>
        <v>4.120399007418084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4">
        <f t="shared" si="4"/>
        <v>58229686.14000001</v>
      </c>
      <c r="AB23" s="8"/>
    </row>
    <row r="24" spans="1:28" ht="15" customHeight="1">
      <c r="A24" s="2" t="s">
        <v>46</v>
      </c>
      <c r="B24" s="3" t="s">
        <v>77</v>
      </c>
      <c r="C24" s="4">
        <v>8993078.32</v>
      </c>
      <c r="D24" s="40">
        <f t="shared" si="0"/>
        <v>3.0577645677272844</v>
      </c>
      <c r="E24" s="4">
        <v>9524899.400000002</v>
      </c>
      <c r="F24" s="40">
        <f t="shared" si="1"/>
        <v>2.856461217540747</v>
      </c>
      <c r="G24" s="4">
        <v>12547868.680000003</v>
      </c>
      <c r="H24" s="40">
        <f t="shared" si="2"/>
        <v>2.990177767994018</v>
      </c>
      <c r="I24" s="4">
        <v>11506141.020000001</v>
      </c>
      <c r="J24" s="40">
        <f t="shared" si="3"/>
        <v>2.8169725860617545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4">
        <f t="shared" si="4"/>
        <v>42571987.42000001</v>
      </c>
      <c r="AB24" s="8"/>
    </row>
    <row r="25" spans="1:28" ht="15" customHeight="1">
      <c r="A25" s="2" t="s">
        <v>47</v>
      </c>
      <c r="B25" s="3" t="s">
        <v>78</v>
      </c>
      <c r="C25" s="4">
        <v>13703975.640000004</v>
      </c>
      <c r="D25" s="40">
        <f t="shared" si="0"/>
        <v>4.659531437171989</v>
      </c>
      <c r="E25" s="4">
        <v>15999612.609999996</v>
      </c>
      <c r="F25" s="40">
        <f t="shared" si="1"/>
        <v>4.798189565775452</v>
      </c>
      <c r="G25" s="4">
        <v>18083820.560000002</v>
      </c>
      <c r="H25" s="40">
        <f t="shared" si="2"/>
        <v>4.3094042165976125</v>
      </c>
      <c r="I25" s="4">
        <v>20428896.109999996</v>
      </c>
      <c r="J25" s="40">
        <f t="shared" si="3"/>
        <v>5.001471840588792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4">
        <f t="shared" si="4"/>
        <v>68216304.92</v>
      </c>
      <c r="AB25" s="8"/>
    </row>
    <row r="26" spans="1:28" ht="15" customHeight="1">
      <c r="A26" s="2" t="s">
        <v>48</v>
      </c>
      <c r="B26" s="3" t="s">
        <v>79</v>
      </c>
      <c r="C26" s="4">
        <v>11606310.380000005</v>
      </c>
      <c r="D26" s="40">
        <f t="shared" si="0"/>
        <v>3.9462977391271528</v>
      </c>
      <c r="E26" s="4">
        <v>12609394.989999998</v>
      </c>
      <c r="F26" s="40">
        <f t="shared" si="1"/>
        <v>3.7814832737852937</v>
      </c>
      <c r="G26" s="4">
        <v>18558908.029999997</v>
      </c>
      <c r="H26" s="40">
        <f t="shared" si="2"/>
        <v>4.422618342986327</v>
      </c>
      <c r="I26" s="4">
        <v>21619634.130000003</v>
      </c>
      <c r="J26" s="40">
        <f t="shared" si="3"/>
        <v>5.2929923732931154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4">
        <f t="shared" si="4"/>
        <v>64394247.53000001</v>
      </c>
      <c r="AB26" s="8"/>
    </row>
    <row r="27" spans="1:28" ht="15" customHeight="1">
      <c r="A27" s="2" t="s">
        <v>49</v>
      </c>
      <c r="B27" s="3" t="s">
        <v>80</v>
      </c>
      <c r="C27" s="4">
        <v>6299989.470000001</v>
      </c>
      <c r="D27" s="40">
        <f t="shared" si="0"/>
        <v>2.1420790404526353</v>
      </c>
      <c r="E27" s="4">
        <v>7514807.499999998</v>
      </c>
      <c r="F27" s="40">
        <f t="shared" si="1"/>
        <v>2.2536464984642595</v>
      </c>
      <c r="G27" s="4">
        <v>8958033.140000002</v>
      </c>
      <c r="H27" s="40">
        <f t="shared" si="2"/>
        <v>2.134714047723174</v>
      </c>
      <c r="I27" s="4">
        <v>8415946.42</v>
      </c>
      <c r="J27" s="40">
        <f t="shared" si="3"/>
        <v>2.0604206318778946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4">
        <f t="shared" si="4"/>
        <v>31188776.53</v>
      </c>
      <c r="AB27" s="8"/>
    </row>
    <row r="28" spans="1:28" ht="15" customHeight="1">
      <c r="A28" s="2" t="s">
        <v>50</v>
      </c>
      <c r="B28" s="3" t="s">
        <v>81</v>
      </c>
      <c r="C28" s="4">
        <v>4239505.089999998</v>
      </c>
      <c r="D28" s="40">
        <f t="shared" si="0"/>
        <v>1.4414873292131485</v>
      </c>
      <c r="E28" s="4">
        <v>6453825.840000003</v>
      </c>
      <c r="F28" s="40">
        <f t="shared" si="1"/>
        <v>1.9354643490221364</v>
      </c>
      <c r="G28" s="4">
        <v>6497844.620000002</v>
      </c>
      <c r="H28" s="40">
        <f t="shared" si="2"/>
        <v>1.5484470724157704</v>
      </c>
      <c r="I28" s="4">
        <v>8599946.540000001</v>
      </c>
      <c r="J28" s="40">
        <f t="shared" si="3"/>
        <v>2.1054681671871807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4">
        <f t="shared" si="4"/>
        <v>25791122.090000004</v>
      </c>
      <c r="AB28" s="8"/>
    </row>
    <row r="29" spans="1:28" ht="15" customHeight="1">
      <c r="A29" s="2" t="s">
        <v>51</v>
      </c>
      <c r="B29" s="3" t="s">
        <v>82</v>
      </c>
      <c r="C29" s="4">
        <v>2766187.4700000007</v>
      </c>
      <c r="D29" s="40">
        <f t="shared" si="0"/>
        <v>0.9405400167200126</v>
      </c>
      <c r="E29" s="4">
        <v>2915754.4699999997</v>
      </c>
      <c r="F29" s="40">
        <f t="shared" si="1"/>
        <v>0.8744175884341701</v>
      </c>
      <c r="G29" s="4">
        <v>4620142.530000003</v>
      </c>
      <c r="H29" s="40">
        <f t="shared" si="2"/>
        <v>1.1009875725101739</v>
      </c>
      <c r="I29" s="4">
        <v>3766023.0099999993</v>
      </c>
      <c r="J29" s="40">
        <f t="shared" si="3"/>
        <v>0.9220105645504916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4">
        <f t="shared" si="4"/>
        <v>14068107.480000002</v>
      </c>
      <c r="AB29" s="8"/>
    </row>
    <row r="30" spans="1:28" ht="15" customHeight="1">
      <c r="A30" s="2" t="s">
        <v>52</v>
      </c>
      <c r="B30" s="3" t="s">
        <v>83</v>
      </c>
      <c r="C30" s="4">
        <v>4110571.1500000004</v>
      </c>
      <c r="D30" s="40">
        <f t="shared" si="0"/>
        <v>1.397648098720439</v>
      </c>
      <c r="E30" s="4">
        <v>4322938.860000001</v>
      </c>
      <c r="F30" s="40">
        <f t="shared" si="1"/>
        <v>1.2964238970744204</v>
      </c>
      <c r="G30" s="4">
        <v>4827004.519999999</v>
      </c>
      <c r="H30" s="40">
        <f t="shared" si="2"/>
        <v>1.1502831253499082</v>
      </c>
      <c r="I30" s="4">
        <v>5495716.920000001</v>
      </c>
      <c r="J30" s="40">
        <f t="shared" si="3"/>
        <v>1.3454801116626451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4">
        <f t="shared" si="4"/>
        <v>18756231.450000003</v>
      </c>
      <c r="AB30" s="8"/>
    </row>
    <row r="31" spans="1:28" ht="15" customHeight="1">
      <c r="A31" s="2" t="s">
        <v>53</v>
      </c>
      <c r="B31" s="3" t="s">
        <v>84</v>
      </c>
      <c r="C31" s="4">
        <v>6958419.980000007</v>
      </c>
      <c r="D31" s="40">
        <f t="shared" si="0"/>
        <v>2.36595404878111</v>
      </c>
      <c r="E31" s="4">
        <v>7400441.320000008</v>
      </c>
      <c r="F31" s="40">
        <f t="shared" si="1"/>
        <v>2.219348754829481</v>
      </c>
      <c r="G31" s="4">
        <v>10879373.770000001</v>
      </c>
      <c r="H31" s="40">
        <f t="shared" si="2"/>
        <v>2.5925726835667886</v>
      </c>
      <c r="I31" s="4">
        <v>9215911.830000013</v>
      </c>
      <c r="J31" s="40">
        <f t="shared" si="3"/>
        <v>2.2562708848732895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4">
        <f t="shared" si="4"/>
        <v>34454146.90000003</v>
      </c>
      <c r="AB31" s="8"/>
    </row>
    <row r="32" spans="1:28" ht="15" customHeight="1">
      <c r="A32" s="2" t="s">
        <v>54</v>
      </c>
      <c r="B32" s="3" t="s">
        <v>85</v>
      </c>
      <c r="C32" s="4">
        <v>3405392.4199999995</v>
      </c>
      <c r="D32" s="40">
        <f t="shared" si="0"/>
        <v>1.1578780825165846</v>
      </c>
      <c r="E32" s="4">
        <v>5809647.57</v>
      </c>
      <c r="F32" s="40">
        <f t="shared" si="1"/>
        <v>1.7422790807937394</v>
      </c>
      <c r="G32" s="4">
        <v>4545225.96</v>
      </c>
      <c r="H32" s="40">
        <f t="shared" si="2"/>
        <v>1.0831348305201791</v>
      </c>
      <c r="I32" s="4">
        <v>3947061.3799999994</v>
      </c>
      <c r="J32" s="40">
        <f t="shared" si="3"/>
        <v>0.9663329941495081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4">
        <f t="shared" si="4"/>
        <v>17707327.33</v>
      </c>
      <c r="AB32" s="8"/>
    </row>
    <row r="33" spans="1:28" ht="15" customHeight="1">
      <c r="A33" s="2" t="s">
        <v>55</v>
      </c>
      <c r="B33" s="3" t="s">
        <v>86</v>
      </c>
      <c r="C33" s="4">
        <v>2151206.479999999</v>
      </c>
      <c r="D33" s="40">
        <f t="shared" si="0"/>
        <v>0.7314384150064125</v>
      </c>
      <c r="E33" s="4">
        <v>1930874.710000001</v>
      </c>
      <c r="F33" s="40">
        <f t="shared" si="1"/>
        <v>0.5790579504750715</v>
      </c>
      <c r="G33" s="4">
        <v>2174919.1700000013</v>
      </c>
      <c r="H33" s="40">
        <f t="shared" si="2"/>
        <v>0.518286819472676</v>
      </c>
      <c r="I33" s="4">
        <v>2460198.2299999977</v>
      </c>
      <c r="J33" s="40">
        <f t="shared" si="3"/>
        <v>0.6023140997612807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4">
        <f t="shared" si="4"/>
        <v>8717198.59</v>
      </c>
      <c r="AB33" s="8"/>
    </row>
    <row r="34" spans="1:28" ht="15" customHeight="1">
      <c r="A34" s="2" t="s">
        <v>56</v>
      </c>
      <c r="B34" s="3" t="s">
        <v>87</v>
      </c>
      <c r="C34" s="4">
        <v>3577112.710000002</v>
      </c>
      <c r="D34" s="40">
        <f t="shared" si="0"/>
        <v>1.2162652331270847</v>
      </c>
      <c r="E34" s="4">
        <v>4537748.650000002</v>
      </c>
      <c r="F34" s="40">
        <f t="shared" si="1"/>
        <v>1.360844087620798</v>
      </c>
      <c r="G34" s="4">
        <v>6334837.600000005</v>
      </c>
      <c r="H34" s="40">
        <f t="shared" si="2"/>
        <v>1.5096022311394313</v>
      </c>
      <c r="I34" s="4">
        <v>5056291.870000002</v>
      </c>
      <c r="J34" s="40">
        <f t="shared" si="3"/>
        <v>1.2378985760872354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4">
        <f t="shared" si="4"/>
        <v>19505990.83000001</v>
      </c>
      <c r="AB34" s="8"/>
    </row>
    <row r="35" spans="1:28" ht="15" customHeight="1">
      <c r="A35" s="2" t="s">
        <v>57</v>
      </c>
      <c r="B35" s="3" t="s">
        <v>88</v>
      </c>
      <c r="C35" s="4">
        <v>3985621.369999999</v>
      </c>
      <c r="D35" s="40">
        <f t="shared" si="0"/>
        <v>1.3551635348776407</v>
      </c>
      <c r="E35" s="4">
        <v>4144973.6299999985</v>
      </c>
      <c r="F35" s="40">
        <f t="shared" si="1"/>
        <v>1.2430531730155685</v>
      </c>
      <c r="G35" s="4">
        <v>4909313.969999999</v>
      </c>
      <c r="H35" s="40">
        <f t="shared" si="2"/>
        <v>1.1698976028171537</v>
      </c>
      <c r="I35" s="4">
        <v>5739237.390000001</v>
      </c>
      <c r="J35" s="40">
        <f t="shared" si="3"/>
        <v>1.405099621535024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4">
        <f t="shared" si="4"/>
        <v>18779146.36</v>
      </c>
      <c r="AB35" s="8"/>
    </row>
    <row r="36" spans="1:28" ht="15" customHeight="1">
      <c r="A36" s="2" t="s">
        <v>58</v>
      </c>
      <c r="B36" s="3" t="s">
        <v>89</v>
      </c>
      <c r="C36" s="4">
        <v>16528820.7</v>
      </c>
      <c r="D36" s="40">
        <f t="shared" si="0"/>
        <v>5.620015803751756</v>
      </c>
      <c r="E36" s="4">
        <v>4671668.849999998</v>
      </c>
      <c r="F36" s="40">
        <f t="shared" si="1"/>
        <v>1.4010059666581016</v>
      </c>
      <c r="G36" s="4">
        <v>27545542.390000015</v>
      </c>
      <c r="H36" s="40">
        <f t="shared" si="2"/>
        <v>6.564148108530797</v>
      </c>
      <c r="I36" s="4">
        <v>15779988.490000008</v>
      </c>
      <c r="J36" s="40">
        <f t="shared" si="3"/>
        <v>3.8633104624247023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4">
        <f t="shared" si="4"/>
        <v>64526020.43000002</v>
      </c>
      <c r="AB36" s="8"/>
    </row>
    <row r="37" spans="1:28" ht="15" customHeight="1">
      <c r="A37" s="2" t="s">
        <v>59</v>
      </c>
      <c r="B37" s="3" t="s">
        <v>90</v>
      </c>
      <c r="C37" s="4">
        <v>5580334.390000001</v>
      </c>
      <c r="D37" s="40">
        <f t="shared" si="0"/>
        <v>1.8973868753999745</v>
      </c>
      <c r="E37" s="4">
        <v>13167510.629999999</v>
      </c>
      <c r="F37" s="40">
        <f t="shared" si="1"/>
        <v>3.9488588662837234</v>
      </c>
      <c r="G37" s="4">
        <v>22100997.999999996</v>
      </c>
      <c r="H37" s="40">
        <f t="shared" si="2"/>
        <v>5.266704215307442</v>
      </c>
      <c r="I37" s="4">
        <v>14561379.639999999</v>
      </c>
      <c r="J37" s="40">
        <f t="shared" si="3"/>
        <v>3.5649664983088982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4">
        <f t="shared" si="4"/>
        <v>55410222.66</v>
      </c>
      <c r="AB37" s="8"/>
    </row>
    <row r="38" spans="1:28" ht="15" customHeight="1">
      <c r="A38" s="2" t="s">
        <v>60</v>
      </c>
      <c r="B38" s="3" t="s">
        <v>91</v>
      </c>
      <c r="C38" s="4">
        <v>6580151.200000002</v>
      </c>
      <c r="D38" s="40">
        <f t="shared" si="0"/>
        <v>2.237337702808773</v>
      </c>
      <c r="E38" s="4">
        <v>11525985.439999998</v>
      </c>
      <c r="F38" s="40">
        <f t="shared" si="1"/>
        <v>3.456575132258017</v>
      </c>
      <c r="G38" s="4">
        <v>18813232.260000005</v>
      </c>
      <c r="H38" s="40">
        <f t="shared" si="2"/>
        <v>4.483224225770257</v>
      </c>
      <c r="I38" s="4">
        <v>13085904.78</v>
      </c>
      <c r="J38" s="40">
        <f t="shared" si="3"/>
        <v>3.2037357238191113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4">
        <f t="shared" si="4"/>
        <v>50005273.68000001</v>
      </c>
      <c r="AB38" s="8"/>
    </row>
    <row r="39" spans="1:28" ht="15" customHeight="1">
      <c r="A39" s="2" t="s">
        <v>61</v>
      </c>
      <c r="B39" s="3" t="s">
        <v>92</v>
      </c>
      <c r="C39" s="4">
        <v>1188613.8900000004</v>
      </c>
      <c r="D39" s="40">
        <f t="shared" si="0"/>
        <v>0.4041443105713437</v>
      </c>
      <c r="E39" s="4">
        <v>1379322.6699999997</v>
      </c>
      <c r="F39" s="40">
        <f t="shared" si="1"/>
        <v>0.41365074294955306</v>
      </c>
      <c r="G39" s="4">
        <v>2124268.0100000007</v>
      </c>
      <c r="H39" s="40">
        <f t="shared" si="2"/>
        <v>0.5062165646415495</v>
      </c>
      <c r="I39" s="4">
        <v>2465070.99</v>
      </c>
      <c r="J39" s="40">
        <f t="shared" si="3"/>
        <v>0.6035070654406172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4">
        <f t="shared" si="4"/>
        <v>7157275.5600000005</v>
      </c>
      <c r="AB39" s="8"/>
    </row>
    <row r="40" spans="1:28" ht="15" customHeight="1">
      <c r="A40" s="2" t="s">
        <v>62</v>
      </c>
      <c r="B40" s="3" t="s">
        <v>93</v>
      </c>
      <c r="C40" s="4">
        <v>3841732.100000001</v>
      </c>
      <c r="D40" s="40">
        <f t="shared" si="0"/>
        <v>1.3062392960545834</v>
      </c>
      <c r="E40" s="4">
        <v>10432701.6</v>
      </c>
      <c r="F40" s="40">
        <f t="shared" si="1"/>
        <v>3.1287057493305697</v>
      </c>
      <c r="G40" s="4">
        <v>8024648.930000004</v>
      </c>
      <c r="H40" s="40">
        <f t="shared" si="2"/>
        <v>1.9122870535526668</v>
      </c>
      <c r="I40" s="4">
        <v>8515603.11</v>
      </c>
      <c r="J40" s="40">
        <f t="shared" si="3"/>
        <v>2.0848189217354314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4">
        <f t="shared" si="4"/>
        <v>30814685.740000006</v>
      </c>
      <c r="AB40" s="8"/>
    </row>
    <row r="41" spans="1:28" ht="15" customHeight="1">
      <c r="A41" s="2" t="s">
        <v>63</v>
      </c>
      <c r="B41" s="3" t="s">
        <v>94</v>
      </c>
      <c r="C41" s="4">
        <v>13107856.62000001</v>
      </c>
      <c r="D41" s="40">
        <f t="shared" si="0"/>
        <v>4.456843152622022</v>
      </c>
      <c r="E41" s="4">
        <v>14370817.46000001</v>
      </c>
      <c r="F41" s="40">
        <f t="shared" si="1"/>
        <v>4.309723495751299</v>
      </c>
      <c r="G41" s="4">
        <v>15572709.930000005</v>
      </c>
      <c r="H41" s="40">
        <f t="shared" si="2"/>
        <v>3.7110024186279325</v>
      </c>
      <c r="I41" s="4">
        <v>18046506.080000006</v>
      </c>
      <c r="J41" s="40">
        <f t="shared" si="3"/>
        <v>4.4182070090391425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4">
        <f t="shared" si="4"/>
        <v>61097890.09000003</v>
      </c>
      <c r="AB41" s="8"/>
    </row>
    <row r="42" spans="1:28" ht="15" customHeight="1">
      <c r="A42" s="2" t="s">
        <v>64</v>
      </c>
      <c r="B42" s="3" t="s">
        <v>95</v>
      </c>
      <c r="C42" s="4">
        <v>15888699.490000002</v>
      </c>
      <c r="D42" s="40">
        <f t="shared" si="0"/>
        <v>5.402366197538974</v>
      </c>
      <c r="E42" s="4">
        <v>17336591.919999994</v>
      </c>
      <c r="F42" s="40">
        <f t="shared" si="1"/>
        <v>5.199141784511682</v>
      </c>
      <c r="G42" s="4">
        <v>18809531.959999997</v>
      </c>
      <c r="H42" s="40">
        <f t="shared" si="2"/>
        <v>4.482342438187273</v>
      </c>
      <c r="I42" s="4">
        <v>24323793.500000004</v>
      </c>
      <c r="J42" s="40">
        <f t="shared" si="3"/>
        <v>5.955033869255246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4">
        <f t="shared" si="4"/>
        <v>76358616.86999999</v>
      </c>
      <c r="AB42" s="8"/>
    </row>
    <row r="43" spans="1:28" ht="15" customHeight="1">
      <c r="A43" s="2" t="s">
        <v>65</v>
      </c>
      <c r="B43" s="3" t="s">
        <v>96</v>
      </c>
      <c r="C43" s="4">
        <v>17981695.909999993</v>
      </c>
      <c r="D43" s="40">
        <f t="shared" si="0"/>
        <v>6.1140124287547195</v>
      </c>
      <c r="E43" s="4">
        <v>18382378.339999996</v>
      </c>
      <c r="F43" s="40">
        <f t="shared" si="1"/>
        <v>5.5127669709950995</v>
      </c>
      <c r="G43" s="4">
        <v>21449149.81999999</v>
      </c>
      <c r="H43" s="40">
        <f t="shared" si="2"/>
        <v>5.111367720668307</v>
      </c>
      <c r="I43" s="4">
        <v>26092089.920000013</v>
      </c>
      <c r="J43" s="40">
        <f t="shared" si="3"/>
        <v>6.387954214183468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4">
        <f t="shared" si="4"/>
        <v>83905313.99</v>
      </c>
      <c r="AB43" s="8"/>
    </row>
    <row r="44" spans="1:28" ht="15" customHeight="1">
      <c r="A44" s="2" t="s">
        <v>66</v>
      </c>
      <c r="B44" s="3" t="s">
        <v>97</v>
      </c>
      <c r="C44" s="4">
        <v>9217076.889999999</v>
      </c>
      <c r="D44" s="40">
        <f t="shared" si="0"/>
        <v>3.133927019136645</v>
      </c>
      <c r="E44" s="4">
        <v>9549723.259999996</v>
      </c>
      <c r="F44" s="40">
        <f t="shared" si="1"/>
        <v>2.8639057469139018</v>
      </c>
      <c r="G44" s="4">
        <v>10273381.189999996</v>
      </c>
      <c r="H44" s="40">
        <f t="shared" si="2"/>
        <v>2.448163653914324</v>
      </c>
      <c r="I44" s="4">
        <v>11163656.37</v>
      </c>
      <c r="J44" s="40">
        <f t="shared" si="3"/>
        <v>2.733124328985816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4">
        <f t="shared" si="4"/>
        <v>40203837.709999986</v>
      </c>
      <c r="AB44" s="8"/>
    </row>
    <row r="45" spans="1:28" ht="18" customHeight="1">
      <c r="A45" s="48" t="s">
        <v>8</v>
      </c>
      <c r="B45" s="49"/>
      <c r="C45" s="6">
        <f>SUM(C13:C44)</f>
        <v>294106302.84999996</v>
      </c>
      <c r="D45" s="41">
        <f t="shared" si="0"/>
        <v>100</v>
      </c>
      <c r="E45" s="6">
        <f>SUM(E13:E44)</f>
        <v>333451031.7</v>
      </c>
      <c r="F45" s="41">
        <f t="shared" si="1"/>
        <v>100</v>
      </c>
      <c r="G45" s="6">
        <f>SUM(G13:G44)</f>
        <v>419636210.73999995</v>
      </c>
      <c r="H45" s="41">
        <f t="shared" si="2"/>
        <v>100</v>
      </c>
      <c r="I45" s="6">
        <f aca="true" t="shared" si="5" ref="I45:AA45">SUM(I13:I44)</f>
        <v>408457685.2800001</v>
      </c>
      <c r="J45" s="41">
        <f t="shared" si="3"/>
        <v>100</v>
      </c>
      <c r="K45" s="6">
        <f t="shared" si="5"/>
        <v>0</v>
      </c>
      <c r="L45" s="6"/>
      <c r="M45" s="6">
        <f t="shared" si="5"/>
        <v>0</v>
      </c>
      <c r="N45" s="6"/>
      <c r="O45" s="6">
        <f t="shared" si="5"/>
        <v>0</v>
      </c>
      <c r="P45" s="6"/>
      <c r="Q45" s="6">
        <f t="shared" si="5"/>
        <v>0</v>
      </c>
      <c r="R45" s="6"/>
      <c r="S45" s="6">
        <f t="shared" si="5"/>
        <v>0</v>
      </c>
      <c r="T45" s="6"/>
      <c r="U45" s="6">
        <f t="shared" si="5"/>
        <v>0</v>
      </c>
      <c r="V45" s="6"/>
      <c r="W45" s="6">
        <f t="shared" si="5"/>
        <v>0</v>
      </c>
      <c r="X45" s="6"/>
      <c r="Y45" s="6">
        <f t="shared" si="5"/>
        <v>0</v>
      </c>
      <c r="Z45" s="6"/>
      <c r="AA45" s="6">
        <f t="shared" si="5"/>
        <v>1455651230.5700004</v>
      </c>
      <c r="AB45" s="18"/>
    </row>
    <row r="46" spans="1:4" ht="12.75">
      <c r="A46" s="33" t="s">
        <v>164</v>
      </c>
      <c r="C46" s="17">
        <v>1000000</v>
      </c>
      <c r="D46" s="17"/>
    </row>
    <row r="47" ht="12.75">
      <c r="A47" s="12"/>
    </row>
    <row r="48" spans="1:27" s="16" customFormat="1" ht="12.75">
      <c r="A48" s="16" t="s">
        <v>146</v>
      </c>
      <c r="B48" s="26" t="s">
        <v>147</v>
      </c>
      <c r="C48" s="16" t="s">
        <v>104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8" s="16" customFormat="1" ht="12.75">
      <c r="A49" s="16" t="s">
        <v>128</v>
      </c>
      <c r="B49" s="35">
        <f>+AA13</f>
        <v>297155724.7500001</v>
      </c>
      <c r="C49" s="42">
        <v>24.68910748132917</v>
      </c>
      <c r="M49" s="17"/>
      <c r="N49" s="1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s="16" customFormat="1" ht="12.75">
      <c r="A50" s="16" t="s">
        <v>129</v>
      </c>
      <c r="B50" s="35">
        <f aca="true" t="shared" si="6" ref="B50:B80">+AA14</f>
        <v>11465088.07</v>
      </c>
      <c r="C50" s="42">
        <v>0.863653993602266</v>
      </c>
      <c r="M50" s="17"/>
      <c r="N50" s="17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s="16" customFormat="1" ht="12.75">
      <c r="A51" s="16" t="s">
        <v>130</v>
      </c>
      <c r="B51" s="35">
        <f t="shared" si="6"/>
        <v>18009674.610000003</v>
      </c>
      <c r="C51" s="42">
        <v>1.101275755947302</v>
      </c>
      <c r="M51" s="17"/>
      <c r="N51" s="17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s="16" customFormat="1" ht="12.75">
      <c r="A52" s="16" t="s">
        <v>131</v>
      </c>
      <c r="B52" s="35">
        <f t="shared" si="6"/>
        <v>17596687.72</v>
      </c>
      <c r="C52" s="42">
        <v>0.695314860709725</v>
      </c>
      <c r="M52" s="17"/>
      <c r="N52" s="17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s="16" customFormat="1" ht="12.75">
      <c r="A53" s="16" t="s">
        <v>132</v>
      </c>
      <c r="B53" s="35">
        <f t="shared" si="6"/>
        <v>11435978.61</v>
      </c>
      <c r="C53" s="42">
        <v>0.7954954679068008</v>
      </c>
      <c r="M53" s="17"/>
      <c r="N53" s="17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s="16" customFormat="1" ht="12.75">
      <c r="A54" s="16" t="s">
        <v>133</v>
      </c>
      <c r="B54" s="35">
        <f t="shared" si="6"/>
        <v>64940937.46000002</v>
      </c>
      <c r="C54" s="42">
        <v>4.162711091657248</v>
      </c>
      <c r="M54" s="17"/>
      <c r="N54" s="17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s="16" customFormat="1" ht="12.75">
      <c r="A55" s="16" t="s">
        <v>134</v>
      </c>
      <c r="B55" s="35">
        <f t="shared" si="6"/>
        <v>43577664</v>
      </c>
      <c r="C55" s="42">
        <v>3.0543126729866343</v>
      </c>
      <c r="M55" s="17"/>
      <c r="N55" s="17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s="16" customFormat="1" ht="12.75">
      <c r="A56" s="16" t="s">
        <v>159</v>
      </c>
      <c r="B56" s="35">
        <f t="shared" si="6"/>
        <v>54557498.61999999</v>
      </c>
      <c r="C56" s="42">
        <v>3.3304076876569395</v>
      </c>
      <c r="M56" s="17"/>
      <c r="N56" s="17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7" s="16" customFormat="1" ht="12.75">
      <c r="A57" s="16" t="s">
        <v>135</v>
      </c>
      <c r="B57" s="35">
        <f t="shared" si="6"/>
        <v>14776602.210000006</v>
      </c>
      <c r="C57" s="42">
        <v>0.8652924317973354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s="16" customFormat="1" ht="12.75">
      <c r="A58" s="16" t="s">
        <v>136</v>
      </c>
      <c r="B58" s="35">
        <f t="shared" si="6"/>
        <v>30275964.220000003</v>
      </c>
      <c r="C58" s="42">
        <v>1.9974073602210813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137</v>
      </c>
      <c r="B59" s="35">
        <f t="shared" si="6"/>
        <v>58229686.14000001</v>
      </c>
      <c r="C59" s="42">
        <v>3.460700866105224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148</v>
      </c>
      <c r="B60" s="35">
        <f t="shared" si="6"/>
        <v>42571987.42000001</v>
      </c>
      <c r="C60" s="42">
        <v>3.0577645677272844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156</v>
      </c>
      <c r="B61" s="35">
        <f t="shared" si="6"/>
        <v>68216304.92</v>
      </c>
      <c r="C61" s="42">
        <v>4.659531437171989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158</v>
      </c>
      <c r="B62" s="35">
        <f t="shared" si="6"/>
        <v>64394247.53000001</v>
      </c>
      <c r="C62" s="42">
        <v>3.9462977391271528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161</v>
      </c>
      <c r="B63" s="35">
        <f t="shared" si="6"/>
        <v>31188776.53</v>
      </c>
      <c r="C63" s="42">
        <v>2.1420790404526353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155</v>
      </c>
      <c r="B64" s="35">
        <f t="shared" si="6"/>
        <v>25791122.090000004</v>
      </c>
      <c r="C64" s="42">
        <v>1.441487329213148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157</v>
      </c>
      <c r="B65" s="35">
        <f t="shared" si="6"/>
        <v>14068107.480000002</v>
      </c>
      <c r="C65" s="42">
        <v>0.9405400167200123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149</v>
      </c>
      <c r="B66" s="35">
        <f t="shared" si="6"/>
        <v>18756231.450000003</v>
      </c>
      <c r="C66" s="42">
        <v>1.397648098720439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150</v>
      </c>
      <c r="B67" s="35">
        <f t="shared" si="6"/>
        <v>34454146.90000003</v>
      </c>
      <c r="C67" s="42">
        <v>2.3659540487811097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138</v>
      </c>
      <c r="B68" s="35">
        <f t="shared" si="6"/>
        <v>17707327.33</v>
      </c>
      <c r="C68" s="42">
        <v>1.1578780825165846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160</v>
      </c>
      <c r="B69" s="35">
        <f t="shared" si="6"/>
        <v>8717198.59</v>
      </c>
      <c r="C69" s="42">
        <v>0.7314384150064125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139</v>
      </c>
      <c r="B70" s="35">
        <f t="shared" si="6"/>
        <v>19505990.83000001</v>
      </c>
      <c r="C70" s="42">
        <v>1.2162652331270847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140</v>
      </c>
      <c r="B71" s="35">
        <f t="shared" si="6"/>
        <v>18779146.36</v>
      </c>
      <c r="C71" s="42">
        <v>1.3551635348776407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141</v>
      </c>
      <c r="B72" s="35">
        <f t="shared" si="6"/>
        <v>64526020.43000002</v>
      </c>
      <c r="C72" s="42">
        <v>5.620015803751755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142</v>
      </c>
      <c r="B73" s="35">
        <f t="shared" si="6"/>
        <v>55410222.66</v>
      </c>
      <c r="C73" s="42">
        <v>1.8973868753999745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143</v>
      </c>
      <c r="B74" s="35">
        <f t="shared" si="6"/>
        <v>50005273.68000001</v>
      </c>
      <c r="C74" s="42">
        <v>2.237337702808772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144</v>
      </c>
      <c r="B75" s="35">
        <f t="shared" si="6"/>
        <v>7157275.5600000005</v>
      </c>
      <c r="C75" s="42">
        <v>0.4041443105713437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145</v>
      </c>
      <c r="B76" s="35">
        <f t="shared" si="6"/>
        <v>30814685.740000006</v>
      </c>
      <c r="C76" s="42">
        <v>1.3062392960545834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151</v>
      </c>
      <c r="B77" s="35">
        <f t="shared" si="6"/>
        <v>61097890.09000003</v>
      </c>
      <c r="C77" s="42">
        <v>4.456843152622022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152</v>
      </c>
      <c r="B78" s="35">
        <f t="shared" si="6"/>
        <v>76358616.86999999</v>
      </c>
      <c r="C78" s="42">
        <v>5.402366197538974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153</v>
      </c>
      <c r="B79" s="35">
        <f t="shared" si="6"/>
        <v>83905313.99</v>
      </c>
      <c r="C79" s="42">
        <v>6.1140124287547195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154</v>
      </c>
      <c r="B80" s="35">
        <f t="shared" si="6"/>
        <v>40203837.709999986</v>
      </c>
      <c r="C80" s="42">
        <v>3.133927019136645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4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44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4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16" customFormat="1" ht="12.75">
      <c r="A84" s="4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s="16" customFormat="1" ht="12.75">
      <c r="A85" s="4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5:B45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48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1.8515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163</v>
      </c>
      <c r="P6" s="5"/>
      <c r="Q6" s="5"/>
      <c r="R6" s="5"/>
      <c r="S6" s="5"/>
    </row>
    <row r="7" spans="1:19" ht="15.75">
      <c r="A7" s="21" t="s">
        <v>10</v>
      </c>
      <c r="P7" s="5"/>
      <c r="Q7" s="5"/>
      <c r="R7" s="5"/>
      <c r="S7" s="5"/>
    </row>
    <row r="8" spans="1:19" ht="12.75">
      <c r="A8" s="10" t="s">
        <v>0</v>
      </c>
      <c r="P8" s="5"/>
      <c r="Q8" s="5"/>
      <c r="R8" s="5"/>
      <c r="S8" s="5"/>
    </row>
    <row r="9" spans="1:19" ht="12.75">
      <c r="A9" s="10"/>
      <c r="H9" s="20" t="s">
        <v>35</v>
      </c>
      <c r="P9" s="5"/>
      <c r="Q9" s="5"/>
      <c r="R9" s="5"/>
      <c r="S9" s="5"/>
    </row>
    <row r="10" spans="1:19" s="10" customFormat="1" ht="12.75">
      <c r="A10" s="54" t="s">
        <v>2</v>
      </c>
      <c r="B10" s="51" t="s">
        <v>34</v>
      </c>
      <c r="C10" s="48" t="s">
        <v>11</v>
      </c>
      <c r="D10" s="58"/>
      <c r="E10" s="58"/>
      <c r="F10" s="58"/>
      <c r="G10" s="49"/>
      <c r="H10" s="54" t="s">
        <v>31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56"/>
      <c r="B11" s="53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53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6</v>
      </c>
      <c r="B12" s="3" t="s">
        <v>7</v>
      </c>
      <c r="C12" s="15">
        <v>287415432.0399999</v>
      </c>
      <c r="D12" s="15">
        <v>9740292.710000006</v>
      </c>
      <c r="E12" s="15">
        <v>0</v>
      </c>
      <c r="F12" s="15">
        <v>0</v>
      </c>
      <c r="G12" s="15">
        <v>0</v>
      </c>
      <c r="H12" s="24">
        <f>SUM(C12:G12)</f>
        <v>297155724.7499999</v>
      </c>
    </row>
    <row r="13" spans="1:8" ht="15" customHeight="1">
      <c r="A13" s="2" t="s">
        <v>36</v>
      </c>
      <c r="B13" s="3" t="s">
        <v>67</v>
      </c>
      <c r="C13" s="15">
        <v>10509275.690000005</v>
      </c>
      <c r="D13" s="15">
        <v>129261.71999999999</v>
      </c>
      <c r="E13" s="15">
        <v>0</v>
      </c>
      <c r="F13" s="15">
        <v>826550.66</v>
      </c>
      <c r="G13" s="15">
        <v>0</v>
      </c>
      <c r="H13" s="24">
        <f aca="true" t="shared" si="0" ref="H13:H43">SUM(C13:G13)</f>
        <v>11465088.070000006</v>
      </c>
    </row>
    <row r="14" spans="1:8" ht="15" customHeight="1">
      <c r="A14" s="2" t="s">
        <v>37</v>
      </c>
      <c r="B14" s="3" t="s">
        <v>68</v>
      </c>
      <c r="C14" s="15">
        <v>14303209.450000005</v>
      </c>
      <c r="D14" s="15">
        <v>719508.97</v>
      </c>
      <c r="E14" s="15">
        <v>0</v>
      </c>
      <c r="F14" s="15">
        <v>2986956.19</v>
      </c>
      <c r="G14" s="15">
        <v>0</v>
      </c>
      <c r="H14" s="24">
        <f t="shared" si="0"/>
        <v>18009674.610000007</v>
      </c>
    </row>
    <row r="15" spans="1:8" ht="15" customHeight="1">
      <c r="A15" s="2" t="s">
        <v>38</v>
      </c>
      <c r="B15" s="3" t="s">
        <v>69</v>
      </c>
      <c r="C15" s="15">
        <v>7698159.429999999</v>
      </c>
      <c r="D15" s="15">
        <v>5357156.430000001</v>
      </c>
      <c r="E15" s="15">
        <v>0</v>
      </c>
      <c r="F15" s="15">
        <v>4541371.86</v>
      </c>
      <c r="G15" s="15">
        <v>0</v>
      </c>
      <c r="H15" s="24">
        <f t="shared" si="0"/>
        <v>17596687.72</v>
      </c>
    </row>
    <row r="16" spans="1:8" ht="15" customHeight="1">
      <c r="A16" s="2" t="s">
        <v>39</v>
      </c>
      <c r="B16" s="3" t="s">
        <v>70</v>
      </c>
      <c r="C16" s="15">
        <v>10266242.220000006</v>
      </c>
      <c r="D16" s="15">
        <v>395703.8900000001</v>
      </c>
      <c r="E16" s="15">
        <v>0</v>
      </c>
      <c r="F16" s="15">
        <v>774032.5</v>
      </c>
      <c r="G16" s="15">
        <v>0</v>
      </c>
      <c r="H16" s="24">
        <f t="shared" si="0"/>
        <v>11435978.610000007</v>
      </c>
    </row>
    <row r="17" spans="1:8" ht="15" customHeight="1">
      <c r="A17" s="2" t="s">
        <v>40</v>
      </c>
      <c r="B17" s="3" t="s">
        <v>71</v>
      </c>
      <c r="C17" s="15">
        <v>52843826.42999999</v>
      </c>
      <c r="D17" s="15">
        <v>3636013.6999999993</v>
      </c>
      <c r="E17" s="15">
        <v>0</v>
      </c>
      <c r="F17" s="15">
        <v>8461097.330000002</v>
      </c>
      <c r="G17" s="15">
        <v>0</v>
      </c>
      <c r="H17" s="24">
        <f t="shared" si="0"/>
        <v>64940937.45999999</v>
      </c>
    </row>
    <row r="18" spans="1:8" ht="15" customHeight="1">
      <c r="A18" s="2" t="s">
        <v>41</v>
      </c>
      <c r="B18" s="3" t="s">
        <v>72</v>
      </c>
      <c r="C18" s="15">
        <v>36852647.890000015</v>
      </c>
      <c r="D18" s="15">
        <v>634260.05</v>
      </c>
      <c r="E18" s="15">
        <v>0</v>
      </c>
      <c r="F18" s="15">
        <v>6090756.0600000005</v>
      </c>
      <c r="G18" s="15">
        <v>0</v>
      </c>
      <c r="H18" s="24">
        <f t="shared" si="0"/>
        <v>43577664.000000015</v>
      </c>
    </row>
    <row r="19" spans="1:8" ht="15" customHeight="1">
      <c r="A19" s="2" t="s">
        <v>42</v>
      </c>
      <c r="B19" s="3" t="s">
        <v>73</v>
      </c>
      <c r="C19" s="15">
        <v>44500692.18</v>
      </c>
      <c r="D19" s="15">
        <v>1551382.0100000002</v>
      </c>
      <c r="E19" s="15">
        <v>0</v>
      </c>
      <c r="F19" s="15">
        <v>8505424.43</v>
      </c>
      <c r="G19" s="15">
        <v>0</v>
      </c>
      <c r="H19" s="24">
        <f t="shared" si="0"/>
        <v>54557498.62</v>
      </c>
    </row>
    <row r="20" spans="1:8" ht="15" customHeight="1">
      <c r="A20" s="2" t="s">
        <v>43</v>
      </c>
      <c r="B20" s="3" t="s">
        <v>74</v>
      </c>
      <c r="C20" s="15">
        <v>12083806.910000002</v>
      </c>
      <c r="D20" s="15">
        <v>933468.92</v>
      </c>
      <c r="E20" s="15">
        <v>0</v>
      </c>
      <c r="F20" s="15">
        <v>1759326.38</v>
      </c>
      <c r="G20" s="15">
        <v>0</v>
      </c>
      <c r="H20" s="24">
        <f t="shared" si="0"/>
        <v>14776602.21</v>
      </c>
    </row>
    <row r="21" spans="1:8" ht="15" customHeight="1">
      <c r="A21" s="2" t="s">
        <v>44</v>
      </c>
      <c r="B21" s="3" t="s">
        <v>75</v>
      </c>
      <c r="C21" s="15">
        <v>25329980.64000001</v>
      </c>
      <c r="D21" s="15">
        <v>1030105.3099999998</v>
      </c>
      <c r="E21" s="15">
        <v>0</v>
      </c>
      <c r="F21" s="15">
        <v>3915878.27</v>
      </c>
      <c r="G21" s="15">
        <v>0</v>
      </c>
      <c r="H21" s="24">
        <f t="shared" si="0"/>
        <v>30275964.22000001</v>
      </c>
    </row>
    <row r="22" spans="1:8" ht="15" customHeight="1">
      <c r="A22" s="2" t="s">
        <v>45</v>
      </c>
      <c r="B22" s="3" t="s">
        <v>76</v>
      </c>
      <c r="C22" s="15">
        <v>43473274.379999995</v>
      </c>
      <c r="D22" s="15">
        <v>2394985.68</v>
      </c>
      <c r="E22" s="15">
        <v>0</v>
      </c>
      <c r="F22" s="15">
        <v>12361426.08</v>
      </c>
      <c r="G22" s="15">
        <v>0</v>
      </c>
      <c r="H22" s="24">
        <f t="shared" si="0"/>
        <v>58229686.13999999</v>
      </c>
    </row>
    <row r="23" spans="1:8" ht="15" customHeight="1">
      <c r="A23" s="2" t="s">
        <v>46</v>
      </c>
      <c r="B23" s="3" t="s">
        <v>77</v>
      </c>
      <c r="C23" s="15">
        <v>38785098.169999994</v>
      </c>
      <c r="D23" s="15">
        <v>96117.39</v>
      </c>
      <c r="E23" s="15">
        <v>0</v>
      </c>
      <c r="F23" s="15">
        <v>3690771.86</v>
      </c>
      <c r="G23" s="15">
        <v>0</v>
      </c>
      <c r="H23" s="24">
        <f t="shared" si="0"/>
        <v>42571987.419999994</v>
      </c>
    </row>
    <row r="24" spans="1:8" ht="15" customHeight="1">
      <c r="A24" s="2" t="s">
        <v>47</v>
      </c>
      <c r="B24" s="3" t="s">
        <v>78</v>
      </c>
      <c r="C24" s="15">
        <v>59711661.06999995</v>
      </c>
      <c r="D24" s="15">
        <v>3183491.61</v>
      </c>
      <c r="E24" s="15">
        <v>0</v>
      </c>
      <c r="F24" s="15">
        <v>5321152.24</v>
      </c>
      <c r="G24" s="15">
        <v>0</v>
      </c>
      <c r="H24" s="24">
        <f t="shared" si="0"/>
        <v>68216304.91999994</v>
      </c>
    </row>
    <row r="25" spans="1:8" ht="15" customHeight="1">
      <c r="A25" s="2" t="s">
        <v>48</v>
      </c>
      <c r="B25" s="3" t="s">
        <v>79</v>
      </c>
      <c r="C25" s="15">
        <v>53972316.310000025</v>
      </c>
      <c r="D25" s="15">
        <v>904912.73</v>
      </c>
      <c r="E25" s="15">
        <v>0</v>
      </c>
      <c r="F25" s="15">
        <v>9517018.49</v>
      </c>
      <c r="G25" s="15">
        <v>0</v>
      </c>
      <c r="H25" s="24">
        <f t="shared" si="0"/>
        <v>64394247.53000002</v>
      </c>
    </row>
    <row r="26" spans="1:8" ht="15" customHeight="1">
      <c r="A26" s="2" t="s">
        <v>49</v>
      </c>
      <c r="B26" s="3" t="s">
        <v>80</v>
      </c>
      <c r="C26" s="15">
        <v>27497977.809999987</v>
      </c>
      <c r="D26" s="15">
        <v>1091359.68</v>
      </c>
      <c r="E26" s="15">
        <v>0</v>
      </c>
      <c r="F26" s="15">
        <v>2599439.04</v>
      </c>
      <c r="G26" s="15">
        <v>0</v>
      </c>
      <c r="H26" s="24">
        <f t="shared" si="0"/>
        <v>31188776.529999986</v>
      </c>
    </row>
    <row r="27" spans="1:8" ht="15" customHeight="1">
      <c r="A27" s="2" t="s">
        <v>50</v>
      </c>
      <c r="B27" s="3" t="s">
        <v>81</v>
      </c>
      <c r="C27" s="15">
        <v>20770685.94000001</v>
      </c>
      <c r="D27" s="15">
        <v>1731639.7000000002</v>
      </c>
      <c r="E27" s="15">
        <v>0</v>
      </c>
      <c r="F27" s="15">
        <v>3288796.45</v>
      </c>
      <c r="G27" s="15">
        <v>0</v>
      </c>
      <c r="H27" s="24">
        <f t="shared" si="0"/>
        <v>25791122.090000007</v>
      </c>
    </row>
    <row r="28" spans="1:8" ht="15" customHeight="1">
      <c r="A28" s="2" t="s">
        <v>51</v>
      </c>
      <c r="B28" s="3" t="s">
        <v>82</v>
      </c>
      <c r="C28" s="15">
        <v>12588279.01</v>
      </c>
      <c r="D28" s="15">
        <v>251758.68999999994</v>
      </c>
      <c r="E28" s="15">
        <v>0</v>
      </c>
      <c r="F28" s="15">
        <v>1228069.7799999998</v>
      </c>
      <c r="G28" s="15">
        <v>0</v>
      </c>
      <c r="H28" s="24">
        <f t="shared" si="0"/>
        <v>14068107.479999999</v>
      </c>
    </row>
    <row r="29" spans="1:8" ht="15" customHeight="1">
      <c r="A29" s="2" t="s">
        <v>52</v>
      </c>
      <c r="B29" s="3" t="s">
        <v>83</v>
      </c>
      <c r="C29" s="15">
        <v>16852986.580000013</v>
      </c>
      <c r="D29" s="15">
        <v>543377.06</v>
      </c>
      <c r="E29" s="15">
        <v>0</v>
      </c>
      <c r="F29" s="15">
        <v>1359867.81</v>
      </c>
      <c r="G29" s="15">
        <v>0</v>
      </c>
      <c r="H29" s="24">
        <f t="shared" si="0"/>
        <v>18756231.45000001</v>
      </c>
    </row>
    <row r="30" spans="1:8" ht="15" customHeight="1">
      <c r="A30" s="2" t="s">
        <v>53</v>
      </c>
      <c r="B30" s="3" t="s">
        <v>84</v>
      </c>
      <c r="C30" s="15">
        <v>29326519.699999977</v>
      </c>
      <c r="D30" s="15">
        <v>192551.62</v>
      </c>
      <c r="E30" s="15">
        <v>0</v>
      </c>
      <c r="F30" s="15">
        <v>4935075.58</v>
      </c>
      <c r="G30" s="15">
        <v>0</v>
      </c>
      <c r="H30" s="24">
        <f t="shared" si="0"/>
        <v>34454146.899999976</v>
      </c>
    </row>
    <row r="31" spans="1:8" ht="15" customHeight="1">
      <c r="A31" s="2" t="s">
        <v>54</v>
      </c>
      <c r="B31" s="3" t="s">
        <v>85</v>
      </c>
      <c r="C31" s="15">
        <v>14610642.030000007</v>
      </c>
      <c r="D31" s="15">
        <v>1287993.22</v>
      </c>
      <c r="E31" s="15">
        <v>0</v>
      </c>
      <c r="F31" s="15">
        <v>1808692.0799999998</v>
      </c>
      <c r="G31" s="15">
        <v>0</v>
      </c>
      <c r="H31" s="24">
        <f t="shared" si="0"/>
        <v>17707327.330000006</v>
      </c>
    </row>
    <row r="32" spans="1:8" ht="15" customHeight="1">
      <c r="A32" s="2" t="s">
        <v>55</v>
      </c>
      <c r="B32" s="3" t="s">
        <v>86</v>
      </c>
      <c r="C32" s="15">
        <v>7472160.410000004</v>
      </c>
      <c r="D32" s="15">
        <v>363620.06000000006</v>
      </c>
      <c r="E32" s="15">
        <v>0</v>
      </c>
      <c r="F32" s="15">
        <v>881418.12</v>
      </c>
      <c r="G32" s="15">
        <v>0</v>
      </c>
      <c r="H32" s="24">
        <f t="shared" si="0"/>
        <v>8717198.590000004</v>
      </c>
    </row>
    <row r="33" spans="1:8" ht="15" customHeight="1">
      <c r="A33" s="2" t="s">
        <v>56</v>
      </c>
      <c r="B33" s="3" t="s">
        <v>87</v>
      </c>
      <c r="C33" s="15">
        <v>15481036.230000012</v>
      </c>
      <c r="D33" s="15">
        <v>153235.87999999998</v>
      </c>
      <c r="E33" s="15">
        <v>0</v>
      </c>
      <c r="F33" s="15">
        <v>3871718.72</v>
      </c>
      <c r="G33" s="15">
        <v>0</v>
      </c>
      <c r="H33" s="24">
        <f t="shared" si="0"/>
        <v>19505990.830000013</v>
      </c>
    </row>
    <row r="34" spans="1:8" ht="15" customHeight="1">
      <c r="A34" s="2" t="s">
        <v>57</v>
      </c>
      <c r="B34" s="3" t="s">
        <v>88</v>
      </c>
      <c r="C34" s="15">
        <v>16906621.33000001</v>
      </c>
      <c r="D34" s="15">
        <v>547129.79</v>
      </c>
      <c r="E34" s="15">
        <v>0</v>
      </c>
      <c r="F34" s="15">
        <v>1325395.24</v>
      </c>
      <c r="G34" s="15">
        <v>0</v>
      </c>
      <c r="H34" s="24">
        <f t="shared" si="0"/>
        <v>18779146.360000007</v>
      </c>
    </row>
    <row r="35" spans="1:8" ht="15" customHeight="1">
      <c r="A35" s="2" t="s">
        <v>58</v>
      </c>
      <c r="B35" s="3" t="s">
        <v>89</v>
      </c>
      <c r="C35" s="15">
        <v>62631308.35000004</v>
      </c>
      <c r="D35" s="15">
        <v>1830288.37</v>
      </c>
      <c r="E35" s="15">
        <v>0</v>
      </c>
      <c r="F35" s="15">
        <v>64423.71</v>
      </c>
      <c r="G35" s="15">
        <v>0</v>
      </c>
      <c r="H35" s="24">
        <f t="shared" si="0"/>
        <v>64526020.43000004</v>
      </c>
    </row>
    <row r="36" spans="1:8" ht="15" customHeight="1">
      <c r="A36" s="2" t="s">
        <v>59</v>
      </c>
      <c r="B36" s="3" t="s">
        <v>90</v>
      </c>
      <c r="C36" s="15">
        <v>52266720.169999994</v>
      </c>
      <c r="D36" s="15">
        <v>549272.3099999999</v>
      </c>
      <c r="E36" s="15">
        <v>2594230.1799999997</v>
      </c>
      <c r="F36" s="15">
        <v>0</v>
      </c>
      <c r="G36" s="15">
        <v>0</v>
      </c>
      <c r="H36" s="24">
        <f t="shared" si="0"/>
        <v>55410222.66</v>
      </c>
    </row>
    <row r="37" spans="1:8" ht="15" customHeight="1">
      <c r="A37" s="2" t="s">
        <v>60</v>
      </c>
      <c r="B37" s="3" t="s">
        <v>91</v>
      </c>
      <c r="C37" s="15">
        <v>38259531.65999996</v>
      </c>
      <c r="D37" s="15">
        <v>157565</v>
      </c>
      <c r="E37" s="15">
        <v>0</v>
      </c>
      <c r="F37" s="15">
        <v>11588177.019999998</v>
      </c>
      <c r="G37" s="15">
        <v>0</v>
      </c>
      <c r="H37" s="24">
        <f t="shared" si="0"/>
        <v>50005273.679999955</v>
      </c>
    </row>
    <row r="38" spans="1:8" ht="15" customHeight="1">
      <c r="A38" s="2" t="s">
        <v>61</v>
      </c>
      <c r="B38" s="3" t="s">
        <v>92</v>
      </c>
      <c r="C38" s="15">
        <v>6684526.730000005</v>
      </c>
      <c r="D38" s="15">
        <v>14795</v>
      </c>
      <c r="E38" s="15">
        <v>0</v>
      </c>
      <c r="F38" s="15">
        <v>457953.82999999996</v>
      </c>
      <c r="G38" s="15">
        <v>0</v>
      </c>
      <c r="H38" s="24">
        <f t="shared" si="0"/>
        <v>7157275.560000005</v>
      </c>
    </row>
    <row r="39" spans="1:8" ht="15" customHeight="1">
      <c r="A39" s="2" t="s">
        <v>62</v>
      </c>
      <c r="B39" s="3" t="s">
        <v>93</v>
      </c>
      <c r="C39" s="15">
        <v>26874964.76000001</v>
      </c>
      <c r="D39" s="15">
        <v>83221.25</v>
      </c>
      <c r="E39" s="15">
        <v>0</v>
      </c>
      <c r="F39" s="15">
        <v>3856499.7300000004</v>
      </c>
      <c r="G39" s="15">
        <v>0</v>
      </c>
      <c r="H39" s="24">
        <f t="shared" si="0"/>
        <v>30814685.74000001</v>
      </c>
    </row>
    <row r="40" spans="1:8" ht="15" customHeight="1">
      <c r="A40" s="2" t="s">
        <v>63</v>
      </c>
      <c r="B40" s="3" t="s">
        <v>94</v>
      </c>
      <c r="C40" s="15">
        <v>57446545.619999975</v>
      </c>
      <c r="D40" s="15">
        <v>1926707.8800000001</v>
      </c>
      <c r="E40" s="15">
        <v>0</v>
      </c>
      <c r="F40" s="15">
        <v>1718148.59</v>
      </c>
      <c r="G40" s="15">
        <v>6488</v>
      </c>
      <c r="H40" s="24">
        <f t="shared" si="0"/>
        <v>61097890.08999998</v>
      </c>
    </row>
    <row r="41" spans="1:8" ht="15" customHeight="1">
      <c r="A41" s="2" t="s">
        <v>64</v>
      </c>
      <c r="B41" s="3" t="s">
        <v>95</v>
      </c>
      <c r="C41" s="15">
        <v>70968157.38999999</v>
      </c>
      <c r="D41" s="15">
        <v>1722140</v>
      </c>
      <c r="E41" s="15">
        <v>0</v>
      </c>
      <c r="F41" s="15">
        <v>3625089.48</v>
      </c>
      <c r="G41" s="15">
        <v>43230</v>
      </c>
      <c r="H41" s="24">
        <f t="shared" si="0"/>
        <v>76358616.86999999</v>
      </c>
    </row>
    <row r="42" spans="1:8" ht="15" customHeight="1">
      <c r="A42" s="2" t="s">
        <v>65</v>
      </c>
      <c r="B42" s="3" t="s">
        <v>96</v>
      </c>
      <c r="C42" s="15">
        <v>79066471.88</v>
      </c>
      <c r="D42" s="15">
        <v>3314271.21</v>
      </c>
      <c r="E42" s="15">
        <v>0</v>
      </c>
      <c r="F42" s="15">
        <v>1101970.9</v>
      </c>
      <c r="G42" s="15">
        <v>422600</v>
      </c>
      <c r="H42" s="24">
        <f>SUM(C42:G42)</f>
        <v>83905313.99</v>
      </c>
    </row>
    <row r="43" spans="1:8" ht="15" customHeight="1">
      <c r="A43" s="2" t="s">
        <v>66</v>
      </c>
      <c r="B43" s="3" t="s">
        <v>97</v>
      </c>
      <c r="C43" s="15">
        <v>38034672.2</v>
      </c>
      <c r="D43" s="15">
        <v>1758475.24</v>
      </c>
      <c r="E43" s="15">
        <v>0</v>
      </c>
      <c r="F43" s="15">
        <v>410690.27</v>
      </c>
      <c r="G43" s="15">
        <v>0</v>
      </c>
      <c r="H43" s="24">
        <f t="shared" si="0"/>
        <v>40203837.71000001</v>
      </c>
    </row>
    <row r="44" spans="1:8" ht="19.5" customHeight="1">
      <c r="A44" s="48" t="s">
        <v>8</v>
      </c>
      <c r="B44" s="49"/>
      <c r="C44" s="6">
        <f aca="true" t="shared" si="1" ref="C44:H44">SUM(C12:C43)</f>
        <v>1291485430.61</v>
      </c>
      <c r="D44" s="6">
        <f t="shared" si="1"/>
        <v>48226063.08000002</v>
      </c>
      <c r="E44" s="6">
        <f t="shared" si="1"/>
        <v>2594230.1799999997</v>
      </c>
      <c r="F44" s="6">
        <f t="shared" si="1"/>
        <v>112873188.70000002</v>
      </c>
      <c r="G44" s="6">
        <f t="shared" si="1"/>
        <v>472318</v>
      </c>
      <c r="H44" s="6">
        <f t="shared" si="1"/>
        <v>1455651230.57</v>
      </c>
    </row>
    <row r="45" spans="1:8" ht="12.75">
      <c r="A45" s="33" t="s">
        <v>164</v>
      </c>
      <c r="C45" s="8"/>
      <c r="D45" s="8"/>
      <c r="E45" s="8"/>
      <c r="F45" s="8"/>
      <c r="G45" s="8"/>
      <c r="H45" s="8"/>
    </row>
    <row r="46" spans="3:8" ht="12.75">
      <c r="C46" s="8"/>
      <c r="D46" s="8"/>
      <c r="E46" s="8"/>
      <c r="F46" s="8"/>
      <c r="G46" s="8"/>
      <c r="H46" s="8"/>
    </row>
    <row r="47" ht="12.75">
      <c r="A47" s="12" t="s">
        <v>9</v>
      </c>
    </row>
    <row r="48" ht="12.75">
      <c r="A48" s="12" t="s">
        <v>16</v>
      </c>
    </row>
    <row r="49" ht="12.75">
      <c r="A49" s="12" t="s">
        <v>17</v>
      </c>
    </row>
    <row r="50" ht="12.75">
      <c r="A50" s="12" t="s">
        <v>19</v>
      </c>
    </row>
    <row r="51" ht="12.75">
      <c r="A51" s="12" t="s">
        <v>18</v>
      </c>
    </row>
    <row r="52" ht="12.75">
      <c r="A52" s="12" t="s">
        <v>33</v>
      </c>
    </row>
    <row r="53" spans="1:14" s="16" customFormat="1" ht="12.75">
      <c r="A53" s="36"/>
      <c r="I53" s="35"/>
      <c r="J53" s="35"/>
      <c r="K53" s="35"/>
      <c r="L53" s="35"/>
      <c r="M53" s="35"/>
      <c r="N53" s="35"/>
    </row>
    <row r="54" spans="1:14" s="16" customFormat="1" ht="12.75">
      <c r="A54" s="36"/>
      <c r="I54" s="35"/>
      <c r="J54" s="35"/>
      <c r="K54" s="35"/>
      <c r="L54" s="35"/>
      <c r="M54" s="35"/>
      <c r="N54" s="35"/>
    </row>
    <row r="55" spans="1:14" s="16" customFormat="1" ht="12.75">
      <c r="A55" s="36"/>
      <c r="C55" s="59"/>
      <c r="D55" s="59"/>
      <c r="E55" s="59"/>
      <c r="F55" s="59"/>
      <c r="I55" s="35"/>
      <c r="J55" s="35"/>
      <c r="K55" s="35"/>
      <c r="L55" s="35"/>
      <c r="M55" s="35"/>
      <c r="N55" s="35"/>
    </row>
    <row r="56" spans="1:14" s="16" customFormat="1" ht="12.75">
      <c r="A56" s="36"/>
      <c r="C56" s="16">
        <v>1000000</v>
      </c>
      <c r="I56" s="35"/>
      <c r="J56" s="35"/>
      <c r="K56" s="35"/>
      <c r="L56" s="35"/>
      <c r="M56" s="35"/>
      <c r="N56" s="35"/>
    </row>
    <row r="57" spans="1:14" s="16" customFormat="1" ht="12.75">
      <c r="A57" s="36"/>
      <c r="C57" s="16" t="s">
        <v>102</v>
      </c>
      <c r="D57" s="36" t="s">
        <v>103</v>
      </c>
      <c r="E57" s="36" t="s">
        <v>104</v>
      </c>
      <c r="I57" s="35"/>
      <c r="J57" s="35"/>
      <c r="K57" s="35"/>
      <c r="L57" s="35"/>
      <c r="M57" s="35"/>
      <c r="N57" s="35"/>
    </row>
    <row r="58" spans="1:14" s="16" customFormat="1" ht="12.75">
      <c r="A58" s="36"/>
      <c r="C58" s="16" t="s">
        <v>98</v>
      </c>
      <c r="D58" s="25">
        <f>+C44/$C$56</f>
        <v>1291.4854306099999</v>
      </c>
      <c r="E58" s="25">
        <f>+C44/H44*100</f>
        <v>88.72217489242142</v>
      </c>
      <c r="I58" s="35"/>
      <c r="J58" s="35"/>
      <c r="K58" s="35"/>
      <c r="L58" s="35"/>
      <c r="M58" s="35"/>
      <c r="N58" s="35"/>
    </row>
    <row r="59" spans="1:14" s="16" customFormat="1" ht="12.75">
      <c r="A59" s="36"/>
      <c r="C59" s="16" t="s">
        <v>99</v>
      </c>
      <c r="D59" s="25">
        <f>+D44/$C$56</f>
        <v>48.22606308000002</v>
      </c>
      <c r="E59" s="25">
        <f>+D44/H44*100</f>
        <v>3.3130232068787375</v>
      </c>
      <c r="I59" s="35"/>
      <c r="J59" s="35"/>
      <c r="K59" s="35"/>
      <c r="L59" s="35"/>
      <c r="M59" s="35"/>
      <c r="N59" s="35"/>
    </row>
    <row r="60" spans="1:14" s="16" customFormat="1" ht="12.75">
      <c r="A60" s="36"/>
      <c r="C60" s="16" t="s">
        <v>100</v>
      </c>
      <c r="D60" s="25">
        <f>+E44/$C$56</f>
        <v>2.59423018</v>
      </c>
      <c r="E60" s="25">
        <f>+E44/H44*100</f>
        <v>0.17821783992750503</v>
      </c>
      <c r="I60" s="35"/>
      <c r="J60" s="35"/>
      <c r="K60" s="35"/>
      <c r="L60" s="35"/>
      <c r="M60" s="35"/>
      <c r="N60" s="35"/>
    </row>
    <row r="61" spans="1:14" s="16" customFormat="1" ht="12.75">
      <c r="A61" s="36"/>
      <c r="C61" s="16" t="s">
        <v>101</v>
      </c>
      <c r="D61" s="25">
        <f>+F44/$C$56</f>
        <v>112.87318870000001</v>
      </c>
      <c r="E61" s="25">
        <f>+F44/H44*100</f>
        <v>7.754136865312267</v>
      </c>
      <c r="I61" s="35"/>
      <c r="J61" s="35"/>
      <c r="K61" s="35"/>
      <c r="L61" s="35"/>
      <c r="M61" s="35"/>
      <c r="N61" s="35"/>
    </row>
    <row r="62" spans="1:14" s="16" customFormat="1" ht="12.75">
      <c r="A62" s="36"/>
      <c r="C62" s="16" t="s">
        <v>162</v>
      </c>
      <c r="D62" s="16">
        <f>+G44/C56</f>
        <v>0.472318</v>
      </c>
      <c r="E62" s="25">
        <f>+G44/H44*100</f>
        <v>0.0324471954600726</v>
      </c>
      <c r="I62" s="35"/>
      <c r="J62" s="35"/>
      <c r="K62" s="35"/>
      <c r="L62" s="35"/>
      <c r="M62" s="35"/>
      <c r="N62" s="35"/>
    </row>
    <row r="63" spans="1:14" s="16" customFormat="1" ht="12.75">
      <c r="A63" s="36"/>
      <c r="I63" s="35"/>
      <c r="J63" s="35"/>
      <c r="K63" s="35"/>
      <c r="L63" s="35"/>
      <c r="M63" s="35"/>
      <c r="N63" s="35"/>
    </row>
    <row r="64" spans="1:14" s="16" customFormat="1" ht="12.75">
      <c r="A64" s="36"/>
      <c r="I64" s="35"/>
      <c r="J64" s="35"/>
      <c r="K64" s="35"/>
      <c r="L64" s="35"/>
      <c r="M64" s="35"/>
      <c r="N64" s="35"/>
    </row>
    <row r="65" spans="1:14" s="16" customFormat="1" ht="12.75">
      <c r="A65" s="36"/>
      <c r="I65" s="35"/>
      <c r="J65" s="35"/>
      <c r="K65" s="35"/>
      <c r="L65" s="35"/>
      <c r="M65" s="35"/>
      <c r="N65" s="35"/>
    </row>
    <row r="66" spans="1:14" s="5" customFormat="1" ht="12.75">
      <c r="A66" s="11"/>
      <c r="I66" s="18"/>
      <c r="J66" s="18"/>
      <c r="K66" s="18"/>
      <c r="L66" s="18"/>
      <c r="M66" s="18"/>
      <c r="N66" s="18"/>
    </row>
    <row r="67" spans="1:14" s="5" customFormat="1" ht="12.75">
      <c r="A67" s="11"/>
      <c r="I67" s="18"/>
      <c r="J67" s="18"/>
      <c r="K67" s="18"/>
      <c r="L67" s="18"/>
      <c r="M67" s="18"/>
      <c r="N67" s="18"/>
    </row>
    <row r="68" spans="1:14" s="5" customFormat="1" ht="12.75">
      <c r="A68" s="11"/>
      <c r="I68" s="18"/>
      <c r="J68" s="18"/>
      <c r="K68" s="18"/>
      <c r="L68" s="18"/>
      <c r="M68" s="18"/>
      <c r="N68" s="18"/>
    </row>
    <row r="69" spans="1:14" s="5" customFormat="1" ht="12.75">
      <c r="A69" s="11"/>
      <c r="I69" s="18"/>
      <c r="J69" s="18"/>
      <c r="K69" s="18"/>
      <c r="L69" s="18"/>
      <c r="M69" s="18"/>
      <c r="N69" s="18"/>
    </row>
    <row r="70" spans="1:14" s="5" customFormat="1" ht="12.75">
      <c r="A70" s="11"/>
      <c r="I70" s="18"/>
      <c r="J70" s="18"/>
      <c r="K70" s="18"/>
      <c r="L70" s="18"/>
      <c r="M70" s="18"/>
      <c r="N70" s="18"/>
    </row>
    <row r="71" spans="1:14" s="16" customFormat="1" ht="12.75">
      <c r="A71" s="19"/>
      <c r="I71" s="35"/>
      <c r="J71" s="35"/>
      <c r="K71" s="35"/>
      <c r="L71" s="35"/>
      <c r="M71" s="35"/>
      <c r="N71" s="35"/>
    </row>
    <row r="72" spans="1:14" s="16" customFormat="1" ht="12.75">
      <c r="A72" s="19"/>
      <c r="I72" s="35"/>
      <c r="J72" s="35"/>
      <c r="K72" s="35"/>
      <c r="L72" s="35"/>
      <c r="M72" s="35"/>
      <c r="N72" s="35"/>
    </row>
    <row r="73" spans="1:14" s="16" customFormat="1" ht="12.75">
      <c r="A73" s="19"/>
      <c r="I73" s="35"/>
      <c r="J73" s="35"/>
      <c r="K73" s="35"/>
      <c r="L73" s="35"/>
      <c r="M73" s="35"/>
      <c r="N73" s="35"/>
    </row>
    <row r="74" spans="1:14" s="16" customFormat="1" ht="12.75">
      <c r="A74" s="19"/>
      <c r="I74" s="35"/>
      <c r="J74" s="35"/>
      <c r="K74" s="35"/>
      <c r="L74" s="35"/>
      <c r="M74" s="35"/>
      <c r="N74" s="35"/>
    </row>
    <row r="75" spans="1:14" s="16" customFormat="1" ht="12.75">
      <c r="A75" s="19"/>
      <c r="I75" s="35"/>
      <c r="J75" s="35"/>
      <c r="K75" s="35"/>
      <c r="L75" s="35"/>
      <c r="M75" s="35"/>
      <c r="N75" s="35"/>
    </row>
    <row r="76" spans="1:14" s="16" customFormat="1" ht="12.75">
      <c r="A76" s="19"/>
      <c r="I76" s="35"/>
      <c r="J76" s="35"/>
      <c r="K76" s="35"/>
      <c r="L76" s="35"/>
      <c r="M76" s="35"/>
      <c r="N76" s="35"/>
    </row>
  </sheetData>
  <sheetProtection/>
  <mergeCells count="6">
    <mergeCell ref="H10:H11"/>
    <mergeCell ref="A44:B44"/>
    <mergeCell ref="A10:A11"/>
    <mergeCell ref="B10:B11"/>
    <mergeCell ref="C10:G10"/>
    <mergeCell ref="C55:F55"/>
  </mergeCells>
  <conditionalFormatting sqref="D46:H46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2.140625" style="5" customWidth="1"/>
    <col min="11" max="16" width="11.421875" style="5" customWidth="1"/>
    <col min="17" max="20" width="11.421875" style="16" customWidth="1"/>
    <col min="21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20" ht="15.75">
      <c r="A6" s="21" t="s">
        <v>163</v>
      </c>
      <c r="Q6" s="5"/>
      <c r="R6" s="5"/>
      <c r="S6" s="5"/>
      <c r="T6" s="5"/>
    </row>
    <row r="7" spans="1:20" ht="15.75">
      <c r="A7" s="21" t="s">
        <v>12</v>
      </c>
      <c r="Q7" s="5"/>
      <c r="R7" s="5"/>
      <c r="S7" s="5"/>
      <c r="T7" s="5"/>
    </row>
    <row r="8" spans="1:20" ht="12.75">
      <c r="A8" s="10" t="s">
        <v>0</v>
      </c>
      <c r="Q8" s="5"/>
      <c r="R8" s="5"/>
      <c r="S8" s="5"/>
      <c r="T8" s="5"/>
    </row>
    <row r="9" spans="1:20" ht="12.75">
      <c r="A9" s="10"/>
      <c r="J9" s="20" t="s">
        <v>35</v>
      </c>
      <c r="Q9" s="5"/>
      <c r="R9" s="5"/>
      <c r="S9" s="5"/>
      <c r="T9" s="5"/>
    </row>
    <row r="10" spans="1:20" s="10" customFormat="1" ht="12.75">
      <c r="A10" s="54" t="s">
        <v>2</v>
      </c>
      <c r="B10" s="51" t="s">
        <v>34</v>
      </c>
      <c r="C10" s="48" t="s">
        <v>13</v>
      </c>
      <c r="D10" s="58"/>
      <c r="E10" s="58"/>
      <c r="F10" s="58"/>
      <c r="G10" s="58"/>
      <c r="H10" s="58"/>
      <c r="I10" s="58"/>
      <c r="J10" s="54" t="s">
        <v>31</v>
      </c>
      <c r="Q10" s="23"/>
      <c r="R10" s="23"/>
      <c r="S10" s="23"/>
      <c r="T10" s="23"/>
    </row>
    <row r="11" spans="1:20" s="10" customFormat="1" ht="12.75">
      <c r="A11" s="56"/>
      <c r="B11" s="53"/>
      <c r="C11" s="7" t="s">
        <v>106</v>
      </c>
      <c r="D11" s="7" t="s">
        <v>107</v>
      </c>
      <c r="E11" s="7" t="s">
        <v>108</v>
      </c>
      <c r="F11" s="7" t="s">
        <v>109</v>
      </c>
      <c r="G11" s="7" t="s">
        <v>110</v>
      </c>
      <c r="H11" s="7" t="s">
        <v>111</v>
      </c>
      <c r="I11" s="7" t="s">
        <v>118</v>
      </c>
      <c r="J11" s="53"/>
      <c r="Q11" s="23"/>
      <c r="R11" s="23"/>
      <c r="S11" s="23"/>
      <c r="T11" s="23"/>
    </row>
    <row r="12" spans="1:10" ht="15" customHeight="1">
      <c r="A12" s="2" t="s">
        <v>6</v>
      </c>
      <c r="B12" s="3" t="s">
        <v>7</v>
      </c>
      <c r="C12" s="15">
        <v>215347041.67000002</v>
      </c>
      <c r="D12" s="15">
        <v>9513267.080000002</v>
      </c>
      <c r="E12" s="15">
        <v>54443525.51000001</v>
      </c>
      <c r="F12" s="15">
        <v>0</v>
      </c>
      <c r="G12" s="15">
        <v>7225401.28</v>
      </c>
      <c r="H12" s="15">
        <v>0</v>
      </c>
      <c r="I12" s="15">
        <v>886196.5</v>
      </c>
      <c r="J12" s="24">
        <f>SUM(C12:I12)</f>
        <v>287415432.04</v>
      </c>
    </row>
    <row r="13" spans="1:10" ht="15" customHeight="1">
      <c r="A13" s="2" t="s">
        <v>36</v>
      </c>
      <c r="B13" s="3" t="s">
        <v>67</v>
      </c>
      <c r="C13" s="15">
        <v>7890154.269999998</v>
      </c>
      <c r="D13" s="15">
        <v>365870.31999999995</v>
      </c>
      <c r="E13" s="15">
        <v>2218057.4999999995</v>
      </c>
      <c r="F13" s="15">
        <v>0</v>
      </c>
      <c r="G13" s="15">
        <v>35193.6</v>
      </c>
      <c r="H13" s="15">
        <v>0</v>
      </c>
      <c r="I13" s="15">
        <v>0</v>
      </c>
      <c r="J13" s="24">
        <f aca="true" t="shared" si="0" ref="J13:J43">SUM(C13:I13)</f>
        <v>10509275.689999998</v>
      </c>
    </row>
    <row r="14" spans="1:10" ht="15" customHeight="1">
      <c r="A14" s="2" t="s">
        <v>37</v>
      </c>
      <c r="B14" s="3" t="s">
        <v>68</v>
      </c>
      <c r="C14" s="15">
        <v>9156012.75</v>
      </c>
      <c r="D14" s="15">
        <v>696470.77</v>
      </c>
      <c r="E14" s="15">
        <v>4330212.430000001</v>
      </c>
      <c r="F14" s="15">
        <v>0</v>
      </c>
      <c r="G14" s="15">
        <v>89648.18</v>
      </c>
      <c r="H14" s="15">
        <v>0</v>
      </c>
      <c r="I14" s="15">
        <v>30865.32</v>
      </c>
      <c r="J14" s="24">
        <f t="shared" si="0"/>
        <v>14303209.45</v>
      </c>
    </row>
    <row r="15" spans="1:10" ht="15" customHeight="1">
      <c r="A15" s="2" t="s">
        <v>38</v>
      </c>
      <c r="B15" s="3" t="s">
        <v>69</v>
      </c>
      <c r="C15" s="15">
        <v>4392241.460000001</v>
      </c>
      <c r="D15" s="15">
        <v>236010.31</v>
      </c>
      <c r="E15" s="15">
        <v>3035431.7199999997</v>
      </c>
      <c r="F15" s="15">
        <v>0</v>
      </c>
      <c r="G15" s="15">
        <v>34475.94</v>
      </c>
      <c r="H15" s="15">
        <v>0</v>
      </c>
      <c r="I15" s="15">
        <v>0</v>
      </c>
      <c r="J15" s="24">
        <f t="shared" si="0"/>
        <v>7698159.430000001</v>
      </c>
    </row>
    <row r="16" spans="1:10" ht="15" customHeight="1">
      <c r="A16" s="2" t="s">
        <v>39</v>
      </c>
      <c r="B16" s="3" t="s">
        <v>70</v>
      </c>
      <c r="C16" s="15">
        <v>6148042.429999999</v>
      </c>
      <c r="D16" s="15">
        <v>539403.1699999999</v>
      </c>
      <c r="E16" s="15">
        <v>3575539.3900000006</v>
      </c>
      <c r="F16" s="15">
        <v>0</v>
      </c>
      <c r="G16" s="15">
        <v>1787.23</v>
      </c>
      <c r="H16" s="15">
        <v>0</v>
      </c>
      <c r="I16" s="15">
        <v>1470</v>
      </c>
      <c r="J16" s="24">
        <f t="shared" si="0"/>
        <v>10266242.219999999</v>
      </c>
    </row>
    <row r="17" spans="1:10" ht="15" customHeight="1">
      <c r="A17" s="2" t="s">
        <v>40</v>
      </c>
      <c r="B17" s="3" t="s">
        <v>71</v>
      </c>
      <c r="C17" s="15">
        <v>37027524.320000015</v>
      </c>
      <c r="D17" s="15">
        <v>4759173.970000001</v>
      </c>
      <c r="E17" s="15">
        <v>10291272.240000004</v>
      </c>
      <c r="F17" s="15">
        <v>0</v>
      </c>
      <c r="G17" s="15">
        <v>222441.9</v>
      </c>
      <c r="H17" s="15">
        <v>0</v>
      </c>
      <c r="I17" s="15">
        <v>543414</v>
      </c>
      <c r="J17" s="24">
        <f t="shared" si="0"/>
        <v>52843826.430000015</v>
      </c>
    </row>
    <row r="18" spans="1:10" ht="15" customHeight="1">
      <c r="A18" s="2" t="s">
        <v>41</v>
      </c>
      <c r="B18" s="3" t="s">
        <v>72</v>
      </c>
      <c r="C18" s="15">
        <v>27082859.270000014</v>
      </c>
      <c r="D18" s="15">
        <v>3225893.69</v>
      </c>
      <c r="E18" s="15">
        <v>6491176.930000002</v>
      </c>
      <c r="F18" s="15">
        <v>0</v>
      </c>
      <c r="G18" s="15">
        <v>52718</v>
      </c>
      <c r="H18" s="15">
        <v>0</v>
      </c>
      <c r="I18" s="15">
        <v>0</v>
      </c>
      <c r="J18" s="24">
        <f t="shared" si="0"/>
        <v>36852647.890000015</v>
      </c>
    </row>
    <row r="19" spans="1:10" ht="15" customHeight="1">
      <c r="A19" s="2" t="s">
        <v>42</v>
      </c>
      <c r="B19" s="3" t="s">
        <v>73</v>
      </c>
      <c r="C19" s="15">
        <v>28117083.930000003</v>
      </c>
      <c r="D19" s="15">
        <v>3122116.7199999997</v>
      </c>
      <c r="E19" s="15">
        <v>13219082.959999997</v>
      </c>
      <c r="F19" s="15">
        <v>0</v>
      </c>
      <c r="G19" s="15">
        <v>42408.57</v>
      </c>
      <c r="H19" s="15">
        <v>0</v>
      </c>
      <c r="I19" s="15">
        <v>0</v>
      </c>
      <c r="J19" s="24">
        <f t="shared" si="0"/>
        <v>44500692.18</v>
      </c>
    </row>
    <row r="20" spans="1:10" ht="15" customHeight="1">
      <c r="A20" s="2" t="s">
        <v>43</v>
      </c>
      <c r="B20" s="3" t="s">
        <v>74</v>
      </c>
      <c r="C20" s="15">
        <v>8404485.619999997</v>
      </c>
      <c r="D20" s="15">
        <v>809898.1</v>
      </c>
      <c r="E20" s="15">
        <v>2816705.190000001</v>
      </c>
      <c r="F20" s="15">
        <v>0</v>
      </c>
      <c r="G20" s="15">
        <v>52718</v>
      </c>
      <c r="H20" s="15">
        <v>0</v>
      </c>
      <c r="I20" s="15">
        <v>0</v>
      </c>
      <c r="J20" s="24">
        <f t="shared" si="0"/>
        <v>12083806.909999998</v>
      </c>
    </row>
    <row r="21" spans="1:10" ht="15" customHeight="1">
      <c r="A21" s="2" t="s">
        <v>44</v>
      </c>
      <c r="B21" s="3" t="s">
        <v>75</v>
      </c>
      <c r="C21" s="15">
        <v>18089274.880000006</v>
      </c>
      <c r="D21" s="15">
        <v>1850597.29</v>
      </c>
      <c r="E21" s="15">
        <v>5388456.57</v>
      </c>
      <c r="F21" s="15">
        <v>0</v>
      </c>
      <c r="G21" s="15">
        <v>1651.9</v>
      </c>
      <c r="H21" s="15">
        <v>0</v>
      </c>
      <c r="I21" s="15">
        <v>0</v>
      </c>
      <c r="J21" s="24">
        <f t="shared" si="0"/>
        <v>25329980.640000004</v>
      </c>
    </row>
    <row r="22" spans="1:10" ht="15" customHeight="1">
      <c r="A22" s="2" t="s">
        <v>45</v>
      </c>
      <c r="B22" s="3" t="s">
        <v>76</v>
      </c>
      <c r="C22" s="15">
        <v>27696829.770000007</v>
      </c>
      <c r="D22" s="15">
        <v>3137987.7100000004</v>
      </c>
      <c r="E22" s="15">
        <v>12628656.900000006</v>
      </c>
      <c r="F22" s="15">
        <v>0</v>
      </c>
      <c r="G22" s="15">
        <v>0</v>
      </c>
      <c r="H22" s="15">
        <v>0</v>
      </c>
      <c r="I22" s="15">
        <v>9800</v>
      </c>
      <c r="J22" s="24">
        <f t="shared" si="0"/>
        <v>43473274.38000001</v>
      </c>
    </row>
    <row r="23" spans="1:10" ht="15" customHeight="1">
      <c r="A23" s="2" t="s">
        <v>46</v>
      </c>
      <c r="B23" s="3" t="s">
        <v>77</v>
      </c>
      <c r="C23" s="15">
        <v>27206114.529999994</v>
      </c>
      <c r="D23" s="15">
        <v>1565589.6300000001</v>
      </c>
      <c r="E23" s="15">
        <v>9995294.009999998</v>
      </c>
      <c r="F23" s="15">
        <v>0</v>
      </c>
      <c r="G23" s="15">
        <v>18100</v>
      </c>
      <c r="H23" s="15">
        <v>0</v>
      </c>
      <c r="I23" s="15">
        <v>0</v>
      </c>
      <c r="J23" s="24">
        <f t="shared" si="0"/>
        <v>38785098.16999999</v>
      </c>
    </row>
    <row r="24" spans="1:10" ht="15" customHeight="1">
      <c r="A24" s="2" t="s">
        <v>47</v>
      </c>
      <c r="B24" s="3" t="s">
        <v>78</v>
      </c>
      <c r="C24" s="15">
        <v>42009280.66999997</v>
      </c>
      <c r="D24" s="15">
        <v>5334451.319999999</v>
      </c>
      <c r="E24" s="15">
        <v>12253040.860000001</v>
      </c>
      <c r="F24" s="15">
        <v>0</v>
      </c>
      <c r="G24" s="15">
        <v>59202.57</v>
      </c>
      <c r="H24" s="15">
        <v>0</v>
      </c>
      <c r="I24" s="15">
        <v>55685.649999999994</v>
      </c>
      <c r="J24" s="24">
        <f t="shared" si="0"/>
        <v>59711661.06999997</v>
      </c>
    </row>
    <row r="25" spans="1:10" ht="15" customHeight="1">
      <c r="A25" s="2" t="s">
        <v>48</v>
      </c>
      <c r="B25" s="3" t="s">
        <v>79</v>
      </c>
      <c r="C25" s="15">
        <v>34535579.91000001</v>
      </c>
      <c r="D25" s="15">
        <v>4836310.68</v>
      </c>
      <c r="E25" s="15">
        <v>13340064.609999998</v>
      </c>
      <c r="F25" s="15">
        <v>0</v>
      </c>
      <c r="G25" s="15">
        <v>57111</v>
      </c>
      <c r="H25" s="15">
        <v>0</v>
      </c>
      <c r="I25" s="15">
        <v>1203250.1099999999</v>
      </c>
      <c r="J25" s="24">
        <f t="shared" si="0"/>
        <v>53972316.31000001</v>
      </c>
    </row>
    <row r="26" spans="1:10" ht="15" customHeight="1">
      <c r="A26" s="2" t="s">
        <v>49</v>
      </c>
      <c r="B26" s="3" t="s">
        <v>80</v>
      </c>
      <c r="C26" s="15">
        <v>17504142.58</v>
      </c>
      <c r="D26" s="15">
        <v>3812783.6899999995</v>
      </c>
      <c r="E26" s="15">
        <v>6181051.540000001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27497977.809999995</v>
      </c>
    </row>
    <row r="27" spans="1:10" ht="15" customHeight="1">
      <c r="A27" s="2" t="s">
        <v>50</v>
      </c>
      <c r="B27" s="3" t="s">
        <v>81</v>
      </c>
      <c r="C27" s="15">
        <v>13107054.149999997</v>
      </c>
      <c r="D27" s="15">
        <v>881926.88</v>
      </c>
      <c r="E27" s="15">
        <v>6742935.74</v>
      </c>
      <c r="F27" s="15">
        <v>0</v>
      </c>
      <c r="G27" s="15">
        <v>30388.47</v>
      </c>
      <c r="H27" s="15">
        <v>0</v>
      </c>
      <c r="I27" s="15">
        <v>8380.7</v>
      </c>
      <c r="J27" s="24">
        <f t="shared" si="0"/>
        <v>20770685.939999994</v>
      </c>
    </row>
    <row r="28" spans="1:10" ht="15" customHeight="1">
      <c r="A28" s="2" t="s">
        <v>51</v>
      </c>
      <c r="B28" s="3" t="s">
        <v>82</v>
      </c>
      <c r="C28" s="15">
        <v>8830485.30000001</v>
      </c>
      <c r="D28" s="15">
        <v>48929.06</v>
      </c>
      <c r="E28" s="15">
        <v>3388994.8800000013</v>
      </c>
      <c r="F28" s="15">
        <v>0</v>
      </c>
      <c r="G28" s="15">
        <v>45869.77</v>
      </c>
      <c r="H28" s="15">
        <v>0</v>
      </c>
      <c r="I28" s="15">
        <v>274000</v>
      </c>
      <c r="J28" s="24">
        <f t="shared" si="0"/>
        <v>12588279.010000011</v>
      </c>
    </row>
    <row r="29" spans="1:10" ht="15" customHeight="1">
      <c r="A29" s="2" t="s">
        <v>52</v>
      </c>
      <c r="B29" s="3" t="s">
        <v>83</v>
      </c>
      <c r="C29" s="15">
        <v>12069641.209999999</v>
      </c>
      <c r="D29" s="15">
        <v>1446801.24</v>
      </c>
      <c r="E29" s="15">
        <v>3282485.6799999983</v>
      </c>
      <c r="F29" s="15">
        <v>0</v>
      </c>
      <c r="G29" s="15">
        <v>0</v>
      </c>
      <c r="H29" s="15">
        <v>0</v>
      </c>
      <c r="I29" s="15">
        <v>54058.45</v>
      </c>
      <c r="J29" s="24">
        <f t="shared" si="0"/>
        <v>16852986.58</v>
      </c>
    </row>
    <row r="30" spans="1:10" ht="15" customHeight="1">
      <c r="A30" s="2" t="s">
        <v>53</v>
      </c>
      <c r="B30" s="3" t="s">
        <v>84</v>
      </c>
      <c r="C30" s="15">
        <v>21185528.16999998</v>
      </c>
      <c r="D30" s="15">
        <v>2214865.47</v>
      </c>
      <c r="E30" s="15">
        <v>5766191.300000003</v>
      </c>
      <c r="F30" s="15">
        <v>0</v>
      </c>
      <c r="G30" s="15">
        <v>159934.76</v>
      </c>
      <c r="H30" s="15">
        <v>0</v>
      </c>
      <c r="I30" s="15">
        <v>0</v>
      </c>
      <c r="J30" s="24">
        <f t="shared" si="0"/>
        <v>29326519.699999984</v>
      </c>
    </row>
    <row r="31" spans="1:10" ht="15" customHeight="1">
      <c r="A31" s="2" t="s">
        <v>54</v>
      </c>
      <c r="B31" s="3" t="s">
        <v>85</v>
      </c>
      <c r="C31" s="15">
        <v>8780547.930000003</v>
      </c>
      <c r="D31" s="15">
        <v>285314.36</v>
      </c>
      <c r="E31" s="15">
        <v>5486801.61</v>
      </c>
      <c r="F31" s="15">
        <v>0</v>
      </c>
      <c r="G31" s="15">
        <v>0</v>
      </c>
      <c r="H31" s="15">
        <v>0</v>
      </c>
      <c r="I31" s="15">
        <v>57978.13</v>
      </c>
      <c r="J31" s="24">
        <f t="shared" si="0"/>
        <v>14610642.030000003</v>
      </c>
    </row>
    <row r="32" spans="1:10" ht="15" customHeight="1">
      <c r="A32" s="2" t="s">
        <v>55</v>
      </c>
      <c r="B32" s="3" t="s">
        <v>86</v>
      </c>
      <c r="C32" s="15">
        <v>5209596.620000004</v>
      </c>
      <c r="D32" s="15">
        <v>1231</v>
      </c>
      <c r="E32" s="15">
        <v>2261332.7900000005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7472160.410000004</v>
      </c>
    </row>
    <row r="33" spans="1:10" ht="15" customHeight="1">
      <c r="A33" s="2" t="s">
        <v>56</v>
      </c>
      <c r="B33" s="3" t="s">
        <v>87</v>
      </c>
      <c r="C33" s="15">
        <v>11146241.270000001</v>
      </c>
      <c r="D33" s="15">
        <v>49063.71</v>
      </c>
      <c r="E33" s="15">
        <v>4285731.249999999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15481036.23</v>
      </c>
    </row>
    <row r="34" spans="1:10" ht="15" customHeight="1">
      <c r="A34" s="2" t="s">
        <v>57</v>
      </c>
      <c r="B34" s="3" t="s">
        <v>88</v>
      </c>
      <c r="C34" s="15">
        <v>10630000.990000002</v>
      </c>
      <c r="D34" s="15">
        <v>0</v>
      </c>
      <c r="E34" s="15">
        <v>6276620.339999999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16906621.330000002</v>
      </c>
    </row>
    <row r="35" spans="1:10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34348047.830000065</v>
      </c>
      <c r="F35" s="15">
        <v>1223344.24</v>
      </c>
      <c r="G35" s="15">
        <v>27059916.28</v>
      </c>
      <c r="H35" s="15">
        <v>0</v>
      </c>
      <c r="I35" s="15">
        <v>0</v>
      </c>
      <c r="J35" s="24">
        <f t="shared" si="0"/>
        <v>62631308.35000007</v>
      </c>
    </row>
    <row r="36" spans="1:10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20160055.57</v>
      </c>
      <c r="F36" s="15">
        <v>0</v>
      </c>
      <c r="G36" s="15">
        <v>318.20000000000005</v>
      </c>
      <c r="H36" s="15">
        <v>0</v>
      </c>
      <c r="I36" s="15">
        <v>32106346.4</v>
      </c>
      <c r="J36" s="24">
        <f t="shared" si="0"/>
        <v>52266720.17</v>
      </c>
    </row>
    <row r="37" spans="1:10" ht="15" customHeight="1">
      <c r="A37" s="2" t="s">
        <v>60</v>
      </c>
      <c r="B37" s="3" t="s">
        <v>91</v>
      </c>
      <c r="C37" s="15">
        <v>3847100.410000001</v>
      </c>
      <c r="D37" s="15">
        <v>0</v>
      </c>
      <c r="E37" s="15">
        <v>33825642.28999999</v>
      </c>
      <c r="F37" s="15">
        <v>0</v>
      </c>
      <c r="G37" s="15">
        <v>79676.96</v>
      </c>
      <c r="H37" s="15">
        <v>0</v>
      </c>
      <c r="I37" s="15">
        <v>507112</v>
      </c>
      <c r="J37" s="24">
        <f t="shared" si="0"/>
        <v>38259531.66</v>
      </c>
    </row>
    <row r="38" spans="1:10" ht="15" customHeight="1">
      <c r="A38" s="2" t="s">
        <v>61</v>
      </c>
      <c r="B38" s="3" t="s">
        <v>92</v>
      </c>
      <c r="C38" s="15">
        <v>3515484.49</v>
      </c>
      <c r="D38" s="15">
        <v>4070.2299999999996</v>
      </c>
      <c r="E38" s="15">
        <v>3164972.01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6684526.73</v>
      </c>
    </row>
    <row r="39" spans="1:10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26874964.76000001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26874964.76000001</v>
      </c>
    </row>
    <row r="40" spans="1:10" ht="15" customHeight="1">
      <c r="A40" s="2" t="s">
        <v>63</v>
      </c>
      <c r="B40" s="3" t="s">
        <v>94</v>
      </c>
      <c r="C40" s="15">
        <v>43716060.959999986</v>
      </c>
      <c r="D40" s="15">
        <v>2201520.0999999996</v>
      </c>
      <c r="E40" s="15">
        <v>11346738.209999999</v>
      </c>
      <c r="F40" s="15">
        <v>0</v>
      </c>
      <c r="G40" s="15">
        <v>37626.35</v>
      </c>
      <c r="H40" s="15">
        <v>0</v>
      </c>
      <c r="I40" s="15">
        <v>144600</v>
      </c>
      <c r="J40" s="24">
        <f t="shared" si="0"/>
        <v>57446545.61999999</v>
      </c>
    </row>
    <row r="41" spans="1:10" ht="15" customHeight="1">
      <c r="A41" s="2" t="s">
        <v>64</v>
      </c>
      <c r="B41" s="3" t="s">
        <v>95</v>
      </c>
      <c r="C41" s="15">
        <v>47289199.22000003</v>
      </c>
      <c r="D41" s="15">
        <v>917706.73</v>
      </c>
      <c r="E41" s="15">
        <v>22707371.439999994</v>
      </c>
      <c r="F41" s="15">
        <v>0</v>
      </c>
      <c r="G41" s="15">
        <v>0</v>
      </c>
      <c r="H41" s="15">
        <v>0</v>
      </c>
      <c r="I41" s="15">
        <v>53880</v>
      </c>
      <c r="J41" s="24">
        <f t="shared" si="0"/>
        <v>70968157.39000002</v>
      </c>
    </row>
    <row r="42" spans="1:10" ht="15" customHeight="1">
      <c r="A42" s="2" t="s">
        <v>65</v>
      </c>
      <c r="B42" s="3" t="s">
        <v>96</v>
      </c>
      <c r="C42" s="15">
        <v>57847848.71999992</v>
      </c>
      <c r="D42" s="15">
        <v>3268042.49</v>
      </c>
      <c r="E42" s="15">
        <v>17159803.950000007</v>
      </c>
      <c r="F42" s="15">
        <v>0</v>
      </c>
      <c r="G42" s="15">
        <v>372334.35</v>
      </c>
      <c r="H42" s="15">
        <v>0</v>
      </c>
      <c r="I42" s="15">
        <v>418442.37</v>
      </c>
      <c r="J42" s="24">
        <f t="shared" si="0"/>
        <v>79066471.87999992</v>
      </c>
    </row>
    <row r="43" spans="1:10" ht="15" customHeight="1">
      <c r="A43" s="2" t="s">
        <v>66</v>
      </c>
      <c r="B43" s="3" t="s">
        <v>97</v>
      </c>
      <c r="C43" s="15">
        <v>27056900.19</v>
      </c>
      <c r="D43" s="15">
        <v>1004925.18</v>
      </c>
      <c r="E43" s="15">
        <v>9932882.330000002</v>
      </c>
      <c r="F43" s="15">
        <v>0</v>
      </c>
      <c r="G43" s="15">
        <v>39964.5</v>
      </c>
      <c r="H43" s="15">
        <v>0</v>
      </c>
      <c r="I43" s="15">
        <v>0</v>
      </c>
      <c r="J43" s="24">
        <f t="shared" si="0"/>
        <v>38034672.2</v>
      </c>
    </row>
    <row r="44" spans="1:10" ht="15" customHeight="1">
      <c r="A44" s="48" t="s">
        <v>8</v>
      </c>
      <c r="B44" s="49"/>
      <c r="C44" s="6">
        <f aca="true" t="shared" si="1" ref="C44:J44">SUM(C12:C43)</f>
        <v>784838357.6899999</v>
      </c>
      <c r="D44" s="6">
        <f t="shared" si="1"/>
        <v>56130220.9</v>
      </c>
      <c r="E44" s="6">
        <f t="shared" si="1"/>
        <v>377219140.34000003</v>
      </c>
      <c r="F44" s="6">
        <f t="shared" si="1"/>
        <v>1223344.24</v>
      </c>
      <c r="G44" s="6">
        <f t="shared" si="1"/>
        <v>35718887.81000001</v>
      </c>
      <c r="H44" s="6">
        <f t="shared" si="1"/>
        <v>0</v>
      </c>
      <c r="I44" s="6">
        <f t="shared" si="1"/>
        <v>36355479.629999995</v>
      </c>
      <c r="J44" s="6">
        <f t="shared" si="1"/>
        <v>1291485430.61</v>
      </c>
    </row>
    <row r="45" ht="12.75">
      <c r="A45" s="33" t="s">
        <v>164</v>
      </c>
    </row>
    <row r="46" ht="6" customHeight="1"/>
    <row r="47" ht="12.75">
      <c r="A47" s="39" t="s">
        <v>9</v>
      </c>
    </row>
    <row r="48" ht="12.75">
      <c r="A48" s="13" t="s">
        <v>120</v>
      </c>
    </row>
    <row r="49" ht="12.75">
      <c r="A49" s="13" t="s">
        <v>121</v>
      </c>
    </row>
    <row r="50" ht="12.75">
      <c r="A50" s="13" t="s">
        <v>122</v>
      </c>
    </row>
    <row r="51" ht="12.75">
      <c r="A51" s="13" t="s">
        <v>123</v>
      </c>
    </row>
    <row r="52" ht="12.75">
      <c r="A52" s="13" t="s">
        <v>124</v>
      </c>
    </row>
    <row r="53" ht="12.75">
      <c r="A53" s="13" t="s">
        <v>125</v>
      </c>
    </row>
    <row r="54" ht="12.75">
      <c r="A54" s="13" t="s">
        <v>126</v>
      </c>
    </row>
    <row r="55" s="16" customFormat="1" ht="12.75">
      <c r="A55" s="36"/>
    </row>
    <row r="56" s="16" customFormat="1" ht="12.75">
      <c r="A56" s="36"/>
    </row>
    <row r="57" spans="1:3" s="16" customFormat="1" ht="12.75">
      <c r="A57" s="36"/>
      <c r="C57" s="16">
        <v>1000000</v>
      </c>
    </row>
    <row r="58" spans="1:5" s="16" customFormat="1" ht="12.75">
      <c r="A58" s="36"/>
      <c r="C58" s="26" t="s">
        <v>105</v>
      </c>
      <c r="D58" s="26" t="s">
        <v>103</v>
      </c>
      <c r="E58" s="26" t="s">
        <v>104</v>
      </c>
    </row>
    <row r="59" spans="1:5" s="16" customFormat="1" ht="12.75">
      <c r="A59" s="36"/>
      <c r="C59" s="27" t="s">
        <v>106</v>
      </c>
      <c r="D59" s="38">
        <f>+C44/$C$57</f>
        <v>784.83835769</v>
      </c>
      <c r="E59" s="25">
        <f>+C44/J44*100</f>
        <v>60.77020608117133</v>
      </c>
    </row>
    <row r="60" spans="1:5" s="16" customFormat="1" ht="12.75">
      <c r="A60" s="36"/>
      <c r="C60" s="27" t="s">
        <v>107</v>
      </c>
      <c r="D60" s="38">
        <f>+D44/$C$57</f>
        <v>56.1302209</v>
      </c>
      <c r="E60" s="25">
        <f>+D44/J44*100</f>
        <v>4.346175308651243</v>
      </c>
    </row>
    <row r="61" spans="1:5" s="16" customFormat="1" ht="12.75">
      <c r="A61" s="36"/>
      <c r="C61" s="27" t="s">
        <v>108</v>
      </c>
      <c r="D61" s="38">
        <f>+E44/$C$57</f>
        <v>377.21914034</v>
      </c>
      <c r="E61" s="25">
        <f>+E44/J44*100</f>
        <v>29.208160727127236</v>
      </c>
    </row>
    <row r="62" spans="1:5" s="16" customFormat="1" ht="12.75">
      <c r="A62" s="36"/>
      <c r="C62" s="27" t="s">
        <v>109</v>
      </c>
      <c r="D62" s="38">
        <f>+F44/$C$57</f>
        <v>1.22334424</v>
      </c>
      <c r="E62" s="25">
        <f>+F44/J44*100</f>
        <v>0.09472381267376627</v>
      </c>
    </row>
    <row r="63" spans="1:5" s="16" customFormat="1" ht="12.75">
      <c r="A63" s="36"/>
      <c r="C63" s="27" t="s">
        <v>110</v>
      </c>
      <c r="D63" s="38">
        <f>+G44/$C$57</f>
        <v>35.71888781000001</v>
      </c>
      <c r="E63" s="25">
        <f>+G44/J44*100</f>
        <v>2.765721313102937</v>
      </c>
    </row>
    <row r="64" spans="1:5" s="16" customFormat="1" ht="12.75">
      <c r="A64" s="36"/>
      <c r="C64" s="27" t="s">
        <v>111</v>
      </c>
      <c r="D64" s="38">
        <f>+H44/$C$57</f>
        <v>0</v>
      </c>
      <c r="E64" s="25">
        <f>+H44/J44*100</f>
        <v>0</v>
      </c>
    </row>
    <row r="65" spans="1:5" s="16" customFormat="1" ht="12.75">
      <c r="A65" s="36"/>
      <c r="C65" s="27" t="s">
        <v>118</v>
      </c>
      <c r="D65" s="38">
        <f>+I44/$C$57</f>
        <v>36.35547963</v>
      </c>
      <c r="E65" s="25">
        <f>+I44/J44*100</f>
        <v>2.8150127572734926</v>
      </c>
    </row>
    <row r="66" s="16" customFormat="1" ht="12.75">
      <c r="A66" s="36"/>
    </row>
    <row r="67" s="16" customFormat="1" ht="12.75">
      <c r="A67" s="36"/>
    </row>
    <row r="68" s="16" customFormat="1" ht="12.75">
      <c r="A68" s="36"/>
    </row>
    <row r="69" s="16" customFormat="1" ht="12.75">
      <c r="A69" s="36"/>
    </row>
    <row r="70" s="16" customFormat="1" ht="12.75">
      <c r="A70" s="36"/>
    </row>
    <row r="71" s="16" customFormat="1" ht="12.75">
      <c r="A71" s="36"/>
    </row>
    <row r="72" s="16" customFormat="1" ht="12.75">
      <c r="A72" s="36"/>
    </row>
    <row r="73" s="16" customFormat="1" ht="12.75">
      <c r="A73" s="36"/>
    </row>
    <row r="74" s="16" customFormat="1" ht="12.75">
      <c r="A74" s="36"/>
    </row>
    <row r="75" s="16" customFormat="1" ht="12.75">
      <c r="A75" s="36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="16" customFormat="1" ht="12.75">
      <c r="A79" s="19"/>
    </row>
    <row r="80" s="16" customFormat="1" ht="12.75">
      <c r="A80" s="19"/>
    </row>
    <row r="81" s="16" customFormat="1" ht="12.75">
      <c r="A81" s="19"/>
    </row>
    <row r="82" s="16" customFormat="1" ht="12.75">
      <c r="A82" s="19"/>
    </row>
    <row r="83" s="16" customFormat="1" ht="12.75">
      <c r="A83" s="19"/>
    </row>
    <row r="84" s="16" customFormat="1" ht="12.75">
      <c r="A84" s="19"/>
    </row>
    <row r="85" s="16" customFormat="1" ht="12.75">
      <c r="A85" s="19"/>
    </row>
    <row r="86" s="16" customFormat="1" ht="12.75">
      <c r="A86" s="19"/>
    </row>
    <row r="87" s="16" customFormat="1" ht="12.75">
      <c r="A87" s="19"/>
    </row>
  </sheetData>
  <sheetProtection/>
  <mergeCells count="5">
    <mergeCell ref="J10:J11"/>
    <mergeCell ref="A44:B44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163</v>
      </c>
      <c r="P6" s="5"/>
      <c r="Q6" s="5"/>
      <c r="R6" s="5"/>
      <c r="S6" s="5"/>
    </row>
    <row r="7" spans="1:19" ht="15.75">
      <c r="A7" s="21" t="s">
        <v>14</v>
      </c>
      <c r="P7" s="5"/>
      <c r="Q7" s="5"/>
      <c r="R7" s="5"/>
      <c r="S7" s="5"/>
    </row>
    <row r="8" spans="1:19" ht="12.75">
      <c r="A8" s="10" t="s">
        <v>0</v>
      </c>
      <c r="P8" s="5"/>
      <c r="Q8" s="5"/>
      <c r="R8" s="5"/>
      <c r="S8" s="5"/>
    </row>
    <row r="9" spans="1:19" ht="12.75">
      <c r="A9" s="10"/>
      <c r="I9" s="20" t="s">
        <v>35</v>
      </c>
      <c r="P9" s="5"/>
      <c r="Q9" s="5"/>
      <c r="R9" s="5"/>
      <c r="S9" s="5"/>
    </row>
    <row r="10" spans="1:19" s="10" customFormat="1" ht="12.75">
      <c r="A10" s="54" t="s">
        <v>2</v>
      </c>
      <c r="B10" s="51" t="s">
        <v>34</v>
      </c>
      <c r="C10" s="48" t="s">
        <v>13</v>
      </c>
      <c r="D10" s="58"/>
      <c r="E10" s="58"/>
      <c r="F10" s="58"/>
      <c r="G10" s="58"/>
      <c r="H10" s="58"/>
      <c r="I10" s="54" t="s">
        <v>31</v>
      </c>
      <c r="P10" s="23"/>
      <c r="Q10" s="23"/>
      <c r="R10" s="23"/>
      <c r="S10" s="23"/>
    </row>
    <row r="11" spans="1:19" s="10" customFormat="1" ht="12.75">
      <c r="A11" s="56"/>
      <c r="B11" s="53"/>
      <c r="C11" s="7" t="s">
        <v>113</v>
      </c>
      <c r="D11" s="7" t="s">
        <v>114</v>
      </c>
      <c r="E11" s="7" t="s">
        <v>115</v>
      </c>
      <c r="F11" s="7" t="s">
        <v>116</v>
      </c>
      <c r="G11" s="7" t="s">
        <v>117</v>
      </c>
      <c r="H11" s="7" t="s">
        <v>118</v>
      </c>
      <c r="I11" s="53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6</v>
      </c>
      <c r="B12" s="3" t="s">
        <v>7</v>
      </c>
      <c r="C12" s="15">
        <v>0</v>
      </c>
      <c r="D12" s="15">
        <v>0</v>
      </c>
      <c r="E12" s="15">
        <v>9085331.709999999</v>
      </c>
      <c r="F12" s="15">
        <v>0</v>
      </c>
      <c r="G12" s="15">
        <v>77297</v>
      </c>
      <c r="H12" s="15">
        <v>577664</v>
      </c>
      <c r="I12" s="24">
        <f>SUM(C12:H12)</f>
        <v>9740292.709999999</v>
      </c>
      <c r="K12" s="8"/>
      <c r="L12" s="8"/>
      <c r="M12" s="8"/>
      <c r="N12" s="8"/>
    </row>
    <row r="13" spans="1:14" ht="15" customHeight="1">
      <c r="A13" s="2" t="s">
        <v>36</v>
      </c>
      <c r="B13" s="3" t="s">
        <v>67</v>
      </c>
      <c r="C13" s="15">
        <v>0</v>
      </c>
      <c r="D13" s="15">
        <v>0</v>
      </c>
      <c r="E13" s="15">
        <v>75857.48</v>
      </c>
      <c r="F13" s="15">
        <v>0</v>
      </c>
      <c r="G13" s="15">
        <v>0</v>
      </c>
      <c r="H13" s="15">
        <v>53404.24</v>
      </c>
      <c r="I13" s="24">
        <f aca="true" t="shared" si="0" ref="I13:I43">SUM(C13:H13)</f>
        <v>129261.72</v>
      </c>
      <c r="K13" s="8"/>
      <c r="L13" s="8"/>
      <c r="M13" s="8"/>
      <c r="N13" s="8"/>
    </row>
    <row r="14" spans="1:14" ht="15" customHeight="1">
      <c r="A14" s="2" t="s">
        <v>37</v>
      </c>
      <c r="B14" s="3" t="s">
        <v>68</v>
      </c>
      <c r="C14" s="15">
        <v>0</v>
      </c>
      <c r="D14" s="15">
        <v>0</v>
      </c>
      <c r="E14" s="15">
        <v>719508.9700000001</v>
      </c>
      <c r="F14" s="15">
        <v>0</v>
      </c>
      <c r="G14" s="15">
        <v>0</v>
      </c>
      <c r="H14" s="15">
        <v>0</v>
      </c>
      <c r="I14" s="24">
        <f t="shared" si="0"/>
        <v>719508.9700000001</v>
      </c>
      <c r="K14" s="8"/>
      <c r="L14" s="8"/>
      <c r="M14" s="8"/>
      <c r="N14" s="8"/>
    </row>
    <row r="15" spans="1:14" ht="15" customHeight="1">
      <c r="A15" s="2" t="s">
        <v>38</v>
      </c>
      <c r="B15" s="3" t="s">
        <v>69</v>
      </c>
      <c r="C15" s="15">
        <v>0</v>
      </c>
      <c r="D15" s="15">
        <v>0</v>
      </c>
      <c r="E15" s="15">
        <v>3670320.8399999994</v>
      </c>
      <c r="F15" s="15">
        <v>0</v>
      </c>
      <c r="G15" s="15">
        <v>0</v>
      </c>
      <c r="H15" s="15">
        <v>1686835.5899999999</v>
      </c>
      <c r="I15" s="24">
        <f t="shared" si="0"/>
        <v>5357156.43</v>
      </c>
      <c r="K15" s="8"/>
      <c r="L15" s="8"/>
      <c r="M15" s="8"/>
      <c r="N15" s="8"/>
    </row>
    <row r="16" spans="1:14" ht="15" customHeight="1">
      <c r="A16" s="2" t="s">
        <v>39</v>
      </c>
      <c r="B16" s="3" t="s">
        <v>70</v>
      </c>
      <c r="C16" s="15">
        <v>0</v>
      </c>
      <c r="D16" s="15">
        <v>0</v>
      </c>
      <c r="E16" s="15">
        <v>225324.88999999998</v>
      </c>
      <c r="F16" s="15">
        <v>0</v>
      </c>
      <c r="G16" s="15">
        <v>125000</v>
      </c>
      <c r="H16" s="15">
        <v>45379</v>
      </c>
      <c r="I16" s="24">
        <f t="shared" si="0"/>
        <v>395703.89</v>
      </c>
      <c r="K16" s="8"/>
      <c r="L16" s="8"/>
      <c r="M16" s="8"/>
      <c r="N16" s="8"/>
    </row>
    <row r="17" spans="1:14" ht="15" customHeight="1">
      <c r="A17" s="2" t="s">
        <v>40</v>
      </c>
      <c r="B17" s="3" t="s">
        <v>71</v>
      </c>
      <c r="C17" s="15">
        <v>37596</v>
      </c>
      <c r="D17" s="15">
        <v>0</v>
      </c>
      <c r="E17" s="15">
        <v>3462026.7900000005</v>
      </c>
      <c r="F17" s="15">
        <v>0</v>
      </c>
      <c r="G17" s="15">
        <v>0</v>
      </c>
      <c r="H17" s="15">
        <v>136390.90999999997</v>
      </c>
      <c r="I17" s="24">
        <f t="shared" si="0"/>
        <v>3636013.7000000007</v>
      </c>
      <c r="K17" s="8"/>
      <c r="L17" s="8"/>
      <c r="M17" s="8"/>
      <c r="N17" s="8"/>
    </row>
    <row r="18" spans="1:14" ht="15" customHeight="1">
      <c r="A18" s="2" t="s">
        <v>41</v>
      </c>
      <c r="B18" s="3" t="s">
        <v>72</v>
      </c>
      <c r="C18" s="15">
        <v>32000</v>
      </c>
      <c r="D18" s="15">
        <v>0</v>
      </c>
      <c r="E18" s="15">
        <v>459469.45999999996</v>
      </c>
      <c r="F18" s="15">
        <v>0</v>
      </c>
      <c r="G18" s="15">
        <v>142790.59</v>
      </c>
      <c r="H18" s="15">
        <v>0</v>
      </c>
      <c r="I18" s="24">
        <f t="shared" si="0"/>
        <v>634260.0499999999</v>
      </c>
      <c r="K18" s="8"/>
      <c r="L18" s="8"/>
      <c r="M18" s="8"/>
      <c r="N18" s="8"/>
    </row>
    <row r="19" spans="1:14" ht="15" customHeight="1">
      <c r="A19" s="2" t="s">
        <v>42</v>
      </c>
      <c r="B19" s="3" t="s">
        <v>73</v>
      </c>
      <c r="C19" s="15">
        <v>0</v>
      </c>
      <c r="D19" s="15">
        <v>0</v>
      </c>
      <c r="E19" s="15">
        <v>1551382.0099999998</v>
      </c>
      <c r="F19" s="15">
        <v>0</v>
      </c>
      <c r="G19" s="15">
        <v>0</v>
      </c>
      <c r="H19" s="15">
        <v>0</v>
      </c>
      <c r="I19" s="24">
        <f t="shared" si="0"/>
        <v>1551382.0099999998</v>
      </c>
      <c r="K19" s="8"/>
      <c r="L19" s="8"/>
      <c r="M19" s="8"/>
      <c r="N19" s="8"/>
    </row>
    <row r="20" spans="1:14" ht="15" customHeight="1">
      <c r="A20" s="2" t="s">
        <v>43</v>
      </c>
      <c r="B20" s="3" t="s">
        <v>74</v>
      </c>
      <c r="C20" s="15">
        <v>0</v>
      </c>
      <c r="D20" s="15">
        <v>0</v>
      </c>
      <c r="E20" s="15">
        <v>933468.92</v>
      </c>
      <c r="F20" s="15">
        <v>0</v>
      </c>
      <c r="G20" s="15">
        <v>0</v>
      </c>
      <c r="H20" s="15">
        <v>0</v>
      </c>
      <c r="I20" s="24">
        <f t="shared" si="0"/>
        <v>933468.92</v>
      </c>
      <c r="K20" s="8"/>
      <c r="L20" s="8"/>
      <c r="M20" s="8"/>
      <c r="N20" s="8"/>
    </row>
    <row r="21" spans="1:14" ht="15" customHeight="1">
      <c r="A21" s="2" t="s">
        <v>44</v>
      </c>
      <c r="B21" s="3" t="s">
        <v>75</v>
      </c>
      <c r="C21" s="15">
        <v>0</v>
      </c>
      <c r="D21" s="15">
        <v>0</v>
      </c>
      <c r="E21" s="15">
        <v>1030105.3100000002</v>
      </c>
      <c r="F21" s="15">
        <v>0</v>
      </c>
      <c r="G21" s="15">
        <v>0</v>
      </c>
      <c r="H21" s="15">
        <v>0</v>
      </c>
      <c r="I21" s="24">
        <f t="shared" si="0"/>
        <v>1030105.3100000002</v>
      </c>
      <c r="K21" s="8"/>
      <c r="L21" s="8"/>
      <c r="M21" s="8"/>
      <c r="N21" s="8"/>
    </row>
    <row r="22" spans="1:14" ht="15" customHeight="1">
      <c r="A22" s="2" t="s">
        <v>45</v>
      </c>
      <c r="B22" s="3" t="s">
        <v>76</v>
      </c>
      <c r="C22" s="15">
        <v>0</v>
      </c>
      <c r="D22" s="15">
        <v>0</v>
      </c>
      <c r="E22" s="15">
        <v>2361415.6799999997</v>
      </c>
      <c r="F22" s="15">
        <v>0</v>
      </c>
      <c r="G22" s="15">
        <v>0</v>
      </c>
      <c r="H22" s="15">
        <v>33570</v>
      </c>
      <c r="I22" s="24">
        <f t="shared" si="0"/>
        <v>2394985.6799999997</v>
      </c>
      <c r="K22" s="8"/>
      <c r="L22" s="8"/>
      <c r="M22" s="8"/>
      <c r="N22" s="8"/>
    </row>
    <row r="23" spans="1:14" ht="15" customHeight="1">
      <c r="A23" s="2" t="s">
        <v>46</v>
      </c>
      <c r="B23" s="3" t="s">
        <v>77</v>
      </c>
      <c r="C23" s="15">
        <v>0</v>
      </c>
      <c r="D23" s="15">
        <v>0</v>
      </c>
      <c r="E23" s="15">
        <v>96117.39</v>
      </c>
      <c r="F23" s="15">
        <v>0</v>
      </c>
      <c r="G23" s="15">
        <v>0</v>
      </c>
      <c r="H23" s="15">
        <v>0</v>
      </c>
      <c r="I23" s="24">
        <f t="shared" si="0"/>
        <v>96117.39</v>
      </c>
      <c r="K23" s="8"/>
      <c r="L23" s="8"/>
      <c r="M23" s="8"/>
      <c r="N23" s="8"/>
    </row>
    <row r="24" spans="1:14" ht="15" customHeight="1">
      <c r="A24" s="2" t="s">
        <v>47</v>
      </c>
      <c r="B24" s="3" t="s">
        <v>78</v>
      </c>
      <c r="C24" s="15">
        <v>0</v>
      </c>
      <c r="D24" s="15">
        <v>0</v>
      </c>
      <c r="E24" s="15">
        <v>3183491.6099999994</v>
      </c>
      <c r="F24" s="15">
        <v>0</v>
      </c>
      <c r="G24" s="15">
        <v>0</v>
      </c>
      <c r="H24" s="15">
        <v>0</v>
      </c>
      <c r="I24" s="24">
        <f t="shared" si="0"/>
        <v>3183491.6099999994</v>
      </c>
      <c r="K24" s="8"/>
      <c r="L24" s="8"/>
      <c r="M24" s="8"/>
      <c r="N24" s="8"/>
    </row>
    <row r="25" spans="1:14" ht="15" customHeight="1">
      <c r="A25" s="2" t="s">
        <v>48</v>
      </c>
      <c r="B25" s="3" t="s">
        <v>79</v>
      </c>
      <c r="C25" s="15">
        <v>0</v>
      </c>
      <c r="D25" s="15">
        <v>0</v>
      </c>
      <c r="E25" s="15">
        <v>619662.7200000001</v>
      </c>
      <c r="F25" s="15">
        <v>0</v>
      </c>
      <c r="G25" s="15">
        <v>72694.82</v>
      </c>
      <c r="H25" s="15">
        <v>212555.18999999997</v>
      </c>
      <c r="I25" s="24">
        <f t="shared" si="0"/>
        <v>904912.73</v>
      </c>
      <c r="K25" s="8"/>
      <c r="L25" s="8"/>
      <c r="M25" s="8"/>
      <c r="N25" s="8"/>
    </row>
    <row r="26" spans="1:14" ht="15" customHeight="1">
      <c r="A26" s="2" t="s">
        <v>49</v>
      </c>
      <c r="B26" s="3" t="s">
        <v>80</v>
      </c>
      <c r="C26" s="15">
        <v>0</v>
      </c>
      <c r="D26" s="15">
        <v>0</v>
      </c>
      <c r="E26" s="15">
        <v>1062522.41</v>
      </c>
      <c r="F26" s="15">
        <v>0</v>
      </c>
      <c r="G26" s="15">
        <v>20337.27</v>
      </c>
      <c r="H26" s="15">
        <v>8500</v>
      </c>
      <c r="I26" s="24">
        <f t="shared" si="0"/>
        <v>1091359.68</v>
      </c>
      <c r="K26" s="8"/>
      <c r="L26" s="8"/>
      <c r="M26" s="8"/>
      <c r="N26" s="8"/>
    </row>
    <row r="27" spans="1:14" ht="15" customHeight="1">
      <c r="A27" s="2" t="s">
        <v>50</v>
      </c>
      <c r="B27" s="3" t="s">
        <v>81</v>
      </c>
      <c r="C27" s="15">
        <v>0</v>
      </c>
      <c r="D27" s="15">
        <v>0</v>
      </c>
      <c r="E27" s="15">
        <v>1731639.7000000002</v>
      </c>
      <c r="F27" s="15">
        <v>0</v>
      </c>
      <c r="G27" s="15">
        <v>0</v>
      </c>
      <c r="H27" s="15">
        <v>0</v>
      </c>
      <c r="I27" s="24">
        <f t="shared" si="0"/>
        <v>1731639.7000000002</v>
      </c>
      <c r="K27" s="8"/>
      <c r="L27" s="8"/>
      <c r="M27" s="8"/>
      <c r="N27" s="8"/>
    </row>
    <row r="28" spans="1:14" ht="15" customHeight="1">
      <c r="A28" s="2" t="s">
        <v>51</v>
      </c>
      <c r="B28" s="3" t="s">
        <v>82</v>
      </c>
      <c r="C28" s="15">
        <v>82278</v>
      </c>
      <c r="D28" s="15">
        <v>0</v>
      </c>
      <c r="E28" s="15">
        <v>167890.69000000003</v>
      </c>
      <c r="F28" s="15">
        <v>0</v>
      </c>
      <c r="G28" s="15">
        <v>0</v>
      </c>
      <c r="H28" s="15">
        <v>1590</v>
      </c>
      <c r="I28" s="24">
        <f t="shared" si="0"/>
        <v>251758.69000000003</v>
      </c>
      <c r="K28" s="8"/>
      <c r="L28" s="8"/>
      <c r="M28" s="8"/>
      <c r="N28" s="8"/>
    </row>
    <row r="29" spans="1:14" ht="15" customHeight="1">
      <c r="A29" s="2" t="s">
        <v>52</v>
      </c>
      <c r="B29" s="3" t="s">
        <v>83</v>
      </c>
      <c r="C29" s="15">
        <v>0</v>
      </c>
      <c r="D29" s="15">
        <v>0</v>
      </c>
      <c r="E29" s="15">
        <v>542197.06</v>
      </c>
      <c r="F29" s="15">
        <v>0</v>
      </c>
      <c r="G29" s="15">
        <v>1180</v>
      </c>
      <c r="H29" s="15">
        <v>0</v>
      </c>
      <c r="I29" s="24">
        <f t="shared" si="0"/>
        <v>543377.06</v>
      </c>
      <c r="K29" s="8"/>
      <c r="L29" s="8"/>
      <c r="M29" s="8"/>
      <c r="N29" s="8"/>
    </row>
    <row r="30" spans="1:14" ht="15" customHeight="1">
      <c r="A30" s="2" t="s">
        <v>53</v>
      </c>
      <c r="B30" s="3" t="s">
        <v>84</v>
      </c>
      <c r="C30" s="15">
        <v>0</v>
      </c>
      <c r="D30" s="15">
        <v>0</v>
      </c>
      <c r="E30" s="15">
        <v>118272.46</v>
      </c>
      <c r="F30" s="15">
        <v>0</v>
      </c>
      <c r="G30" s="15">
        <v>0</v>
      </c>
      <c r="H30" s="15">
        <v>74279.16</v>
      </c>
      <c r="I30" s="24">
        <f t="shared" si="0"/>
        <v>192551.62</v>
      </c>
      <c r="K30" s="8"/>
      <c r="L30" s="8"/>
      <c r="M30" s="8"/>
      <c r="N30" s="8"/>
    </row>
    <row r="31" spans="1:14" ht="15" customHeight="1">
      <c r="A31" s="2" t="s">
        <v>54</v>
      </c>
      <c r="B31" s="3" t="s">
        <v>85</v>
      </c>
      <c r="C31" s="15">
        <v>0</v>
      </c>
      <c r="D31" s="15">
        <v>0</v>
      </c>
      <c r="E31" s="15">
        <v>1273633.2200000002</v>
      </c>
      <c r="F31" s="15">
        <v>0</v>
      </c>
      <c r="G31" s="15">
        <v>14360</v>
      </c>
      <c r="H31" s="15">
        <v>0</v>
      </c>
      <c r="I31" s="24">
        <f t="shared" si="0"/>
        <v>1287993.2200000002</v>
      </c>
      <c r="K31" s="8"/>
      <c r="L31" s="8"/>
      <c r="M31" s="8"/>
      <c r="N31" s="8"/>
    </row>
    <row r="32" spans="1:14" ht="15" customHeight="1">
      <c r="A32" s="2" t="s">
        <v>55</v>
      </c>
      <c r="B32" s="3" t="s">
        <v>86</v>
      </c>
      <c r="C32" s="15">
        <v>0</v>
      </c>
      <c r="D32" s="15">
        <v>0</v>
      </c>
      <c r="E32" s="15">
        <v>363620.06000000006</v>
      </c>
      <c r="F32" s="15">
        <v>0</v>
      </c>
      <c r="G32" s="15">
        <v>0</v>
      </c>
      <c r="H32" s="15">
        <v>0</v>
      </c>
      <c r="I32" s="24">
        <f t="shared" si="0"/>
        <v>363620.06000000006</v>
      </c>
      <c r="K32" s="8"/>
      <c r="L32" s="8"/>
      <c r="M32" s="8"/>
      <c r="N32" s="8"/>
    </row>
    <row r="33" spans="1:14" ht="15" customHeight="1">
      <c r="A33" s="2" t="s">
        <v>56</v>
      </c>
      <c r="B33" s="3" t="s">
        <v>87</v>
      </c>
      <c r="C33" s="15">
        <v>0</v>
      </c>
      <c r="D33" s="15">
        <v>0</v>
      </c>
      <c r="E33" s="15">
        <v>79111.70999999999</v>
      </c>
      <c r="F33" s="15">
        <v>0</v>
      </c>
      <c r="G33" s="15">
        <v>27445.47</v>
      </c>
      <c r="H33" s="15">
        <v>46678.7</v>
      </c>
      <c r="I33" s="24">
        <f t="shared" si="0"/>
        <v>153235.88</v>
      </c>
      <c r="K33" s="8"/>
      <c r="L33" s="8"/>
      <c r="M33" s="8"/>
      <c r="N33" s="8"/>
    </row>
    <row r="34" spans="1:14" ht="15" customHeight="1">
      <c r="A34" s="2" t="s">
        <v>57</v>
      </c>
      <c r="B34" s="3" t="s">
        <v>88</v>
      </c>
      <c r="C34" s="15">
        <v>0</v>
      </c>
      <c r="D34" s="15">
        <v>0</v>
      </c>
      <c r="E34" s="15">
        <v>515071.79</v>
      </c>
      <c r="F34" s="15">
        <v>0</v>
      </c>
      <c r="G34" s="15">
        <v>0</v>
      </c>
      <c r="H34" s="15">
        <v>32058</v>
      </c>
      <c r="I34" s="24">
        <f t="shared" si="0"/>
        <v>547129.79</v>
      </c>
      <c r="K34" s="8"/>
      <c r="L34" s="8"/>
      <c r="M34" s="8"/>
      <c r="N34" s="8"/>
    </row>
    <row r="35" spans="1:14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1807140.26</v>
      </c>
      <c r="F35" s="15">
        <v>0</v>
      </c>
      <c r="G35" s="15">
        <v>0</v>
      </c>
      <c r="H35" s="15">
        <v>23148.11</v>
      </c>
      <c r="I35" s="24">
        <f t="shared" si="0"/>
        <v>1830288.37</v>
      </c>
      <c r="L35" s="8"/>
      <c r="M35" s="8"/>
      <c r="N35" s="8"/>
    </row>
    <row r="36" spans="1:14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546083.6600000001</v>
      </c>
      <c r="F36" s="15">
        <v>0</v>
      </c>
      <c r="G36" s="15">
        <v>3188.65</v>
      </c>
      <c r="H36" s="15">
        <v>0</v>
      </c>
      <c r="I36" s="24">
        <f t="shared" si="0"/>
        <v>549272.3100000002</v>
      </c>
      <c r="L36" s="8"/>
      <c r="M36" s="8"/>
      <c r="N36" s="8"/>
    </row>
    <row r="37" spans="1:14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157241</v>
      </c>
      <c r="F37" s="15">
        <v>0</v>
      </c>
      <c r="G37" s="15">
        <v>0</v>
      </c>
      <c r="H37" s="15">
        <v>324</v>
      </c>
      <c r="I37" s="24">
        <f t="shared" si="0"/>
        <v>157565</v>
      </c>
      <c r="K37" s="8"/>
      <c r="L37" s="8"/>
      <c r="M37" s="8"/>
      <c r="N37" s="8"/>
    </row>
    <row r="38" spans="1:14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10680</v>
      </c>
      <c r="F38" s="15">
        <v>0</v>
      </c>
      <c r="G38" s="15">
        <v>0</v>
      </c>
      <c r="H38" s="15">
        <v>4115</v>
      </c>
      <c r="I38" s="24">
        <f t="shared" si="0"/>
        <v>14795</v>
      </c>
      <c r="K38" s="8"/>
      <c r="L38" s="8"/>
      <c r="M38" s="8"/>
      <c r="N38" s="8"/>
    </row>
    <row r="39" spans="1:14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57910.4</v>
      </c>
      <c r="F39" s="15">
        <v>0</v>
      </c>
      <c r="G39" s="15">
        <v>0</v>
      </c>
      <c r="H39" s="15">
        <v>25310.85</v>
      </c>
      <c r="I39" s="24">
        <f t="shared" si="0"/>
        <v>83221.25</v>
      </c>
      <c r="K39" s="8"/>
      <c r="L39" s="8"/>
      <c r="M39" s="8"/>
      <c r="N39" s="8"/>
    </row>
    <row r="40" spans="1:14" ht="15" customHeight="1">
      <c r="A40" s="2" t="s">
        <v>63</v>
      </c>
      <c r="B40" s="3" t="s">
        <v>94</v>
      </c>
      <c r="C40" s="15">
        <v>0</v>
      </c>
      <c r="D40" s="15">
        <v>17280</v>
      </c>
      <c r="E40" s="15">
        <v>1909427.88</v>
      </c>
      <c r="F40" s="15">
        <v>0</v>
      </c>
      <c r="G40" s="15">
        <v>0</v>
      </c>
      <c r="H40" s="15">
        <v>0</v>
      </c>
      <c r="I40" s="24">
        <f t="shared" si="0"/>
        <v>1926707.88</v>
      </c>
      <c r="K40" s="8"/>
      <c r="L40" s="8"/>
      <c r="M40" s="8"/>
      <c r="N40" s="8"/>
    </row>
    <row r="41" spans="1:14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1722139.9999999998</v>
      </c>
      <c r="F41" s="15">
        <v>0</v>
      </c>
      <c r="G41" s="15">
        <v>0</v>
      </c>
      <c r="H41" s="15">
        <v>0</v>
      </c>
      <c r="I41" s="24">
        <f t="shared" si="0"/>
        <v>1722139.9999999998</v>
      </c>
      <c r="L41" s="8"/>
      <c r="M41" s="8"/>
      <c r="N41" s="8"/>
    </row>
    <row r="42" spans="1:14" ht="15" customHeight="1">
      <c r="A42" s="2" t="s">
        <v>65</v>
      </c>
      <c r="B42" s="3" t="s">
        <v>96</v>
      </c>
      <c r="C42" s="15">
        <v>0</v>
      </c>
      <c r="D42" s="15">
        <v>0</v>
      </c>
      <c r="E42" s="15">
        <v>2742120.8299999996</v>
      </c>
      <c r="F42" s="15">
        <v>0</v>
      </c>
      <c r="G42" s="15">
        <v>0</v>
      </c>
      <c r="H42" s="15">
        <v>572150.38</v>
      </c>
      <c r="I42" s="24">
        <f t="shared" si="0"/>
        <v>3314271.2099999995</v>
      </c>
      <c r="K42" s="8"/>
      <c r="L42" s="8"/>
      <c r="M42" s="8"/>
      <c r="N42" s="8"/>
    </row>
    <row r="43" spans="1:14" ht="15" customHeight="1">
      <c r="A43" s="2" t="s">
        <v>66</v>
      </c>
      <c r="B43" s="3" t="s">
        <v>97</v>
      </c>
      <c r="C43" s="15">
        <v>0</v>
      </c>
      <c r="D43" s="15">
        <v>0</v>
      </c>
      <c r="E43" s="15">
        <v>1622742.98</v>
      </c>
      <c r="F43" s="15">
        <v>0</v>
      </c>
      <c r="G43" s="15">
        <v>0</v>
      </c>
      <c r="H43" s="15">
        <v>135732.26</v>
      </c>
      <c r="I43" s="24">
        <f t="shared" si="0"/>
        <v>1758475.24</v>
      </c>
      <c r="K43" s="8"/>
      <c r="L43" s="8"/>
      <c r="M43" s="8"/>
      <c r="N43" s="8"/>
    </row>
    <row r="44" spans="1:9" ht="15" customHeight="1">
      <c r="A44" s="48" t="s">
        <v>8</v>
      </c>
      <c r="B44" s="49"/>
      <c r="C44" s="6">
        <f aca="true" t="shared" si="1" ref="C44:I44">SUM(C12:C43)</f>
        <v>151874</v>
      </c>
      <c r="D44" s="6">
        <f t="shared" si="1"/>
        <v>17280</v>
      </c>
      <c r="E44" s="6">
        <f t="shared" si="1"/>
        <v>43902929.88999999</v>
      </c>
      <c r="F44" s="6">
        <f t="shared" si="1"/>
        <v>0</v>
      </c>
      <c r="G44" s="6">
        <f t="shared" si="1"/>
        <v>484293.80000000005</v>
      </c>
      <c r="H44" s="6">
        <f t="shared" si="1"/>
        <v>3669685.3900000006</v>
      </c>
      <c r="I44" s="6">
        <f t="shared" si="1"/>
        <v>48226063.08000001</v>
      </c>
    </row>
    <row r="45" ht="12.75">
      <c r="A45" s="33" t="s">
        <v>164</v>
      </c>
    </row>
    <row r="46" ht="7.5" customHeight="1"/>
    <row r="47" ht="12.75">
      <c r="A47" s="39" t="s">
        <v>9</v>
      </c>
    </row>
    <row r="48" ht="12.75">
      <c r="A48" s="13" t="s">
        <v>120</v>
      </c>
    </row>
    <row r="49" ht="12.75">
      <c r="A49" s="13" t="s">
        <v>121</v>
      </c>
    </row>
    <row r="50" ht="12.75">
      <c r="A50" s="13" t="s">
        <v>122</v>
      </c>
    </row>
    <row r="51" ht="12.75">
      <c r="A51" s="13" t="s">
        <v>123</v>
      </c>
    </row>
    <row r="52" ht="12.75">
      <c r="A52" s="13" t="s">
        <v>124</v>
      </c>
    </row>
    <row r="53" ht="12.75">
      <c r="A53" s="13" t="s">
        <v>125</v>
      </c>
    </row>
    <row r="54" ht="12.75">
      <c r="A54" s="13" t="s">
        <v>126</v>
      </c>
    </row>
    <row r="55" spans="1:19" ht="12.75">
      <c r="A55" s="13"/>
      <c r="P55" s="5"/>
      <c r="Q55" s="5"/>
      <c r="R55" s="5"/>
      <c r="S55" s="5"/>
    </row>
    <row r="56" spans="16:19" ht="12.75">
      <c r="P56" s="5"/>
      <c r="Q56" s="5"/>
      <c r="R56" s="5"/>
      <c r="S56" s="5"/>
    </row>
    <row r="57" spans="1:19" ht="12.75">
      <c r="A57" s="13"/>
      <c r="P57" s="5"/>
      <c r="Q57" s="5"/>
      <c r="R57" s="5"/>
      <c r="S57" s="5"/>
    </row>
    <row r="58" spans="3:19" ht="12.75">
      <c r="C58" s="5">
        <v>1000000</v>
      </c>
      <c r="P58" s="5"/>
      <c r="Q58" s="5"/>
      <c r="R58" s="5"/>
      <c r="S58" s="5"/>
    </row>
    <row r="59" spans="3:19" ht="12.75">
      <c r="C59" s="22" t="s">
        <v>105</v>
      </c>
      <c r="D59" s="22" t="s">
        <v>103</v>
      </c>
      <c r="E59" s="22" t="s">
        <v>104</v>
      </c>
      <c r="P59" s="5"/>
      <c r="Q59" s="5"/>
      <c r="R59" s="5"/>
      <c r="S59" s="5"/>
    </row>
    <row r="60" spans="3:19" ht="12.75">
      <c r="C60" s="28" t="s">
        <v>113</v>
      </c>
      <c r="D60" s="29">
        <f>+C44/$C$58</f>
        <v>0.151874</v>
      </c>
      <c r="E60" s="29">
        <f>+C44/I44*100</f>
        <v>0.3149209997674145</v>
      </c>
      <c r="P60" s="5"/>
      <c r="Q60" s="5"/>
      <c r="R60" s="5"/>
      <c r="S60" s="5"/>
    </row>
    <row r="61" spans="3:19" ht="12.75">
      <c r="C61" s="28" t="s">
        <v>114</v>
      </c>
      <c r="D61" s="29">
        <f>+D44/$C$58</f>
        <v>0.01728</v>
      </c>
      <c r="E61" s="29">
        <f>+D44/I44*100</f>
        <v>0.03583124745500166</v>
      </c>
      <c r="P61" s="5"/>
      <c r="Q61" s="5"/>
      <c r="R61" s="5"/>
      <c r="S61" s="5"/>
    </row>
    <row r="62" spans="3:19" ht="12.75">
      <c r="C62" s="28" t="s">
        <v>115</v>
      </c>
      <c r="D62" s="29">
        <f>+E44/$C$58</f>
        <v>43.902929889999996</v>
      </c>
      <c r="E62" s="29">
        <f>+E44/I44*100</f>
        <v>91.03569125510292</v>
      </c>
      <c r="F62" s="29"/>
      <c r="P62" s="5"/>
      <c r="Q62" s="5"/>
      <c r="R62" s="5"/>
      <c r="S62" s="5"/>
    </row>
    <row r="63" spans="3:19" ht="12.75">
      <c r="C63" s="28" t="s">
        <v>116</v>
      </c>
      <c r="D63" s="29">
        <f>+F44/$C$58</f>
        <v>0</v>
      </c>
      <c r="E63" s="29">
        <f>+F44/I44*100</f>
        <v>0</v>
      </c>
      <c r="P63" s="5"/>
      <c r="Q63" s="5"/>
      <c r="R63" s="5"/>
      <c r="S63" s="5"/>
    </row>
    <row r="64" spans="3:19" ht="12.75">
      <c r="C64" s="28" t="s">
        <v>117</v>
      </c>
      <c r="D64" s="29">
        <f>+G44/$C$58</f>
        <v>0.48429380000000005</v>
      </c>
      <c r="E64" s="29">
        <f>+G44/I44*100</f>
        <v>1.0042159136992526</v>
      </c>
      <c r="F64" s="30"/>
      <c r="P64" s="5"/>
      <c r="Q64" s="5"/>
      <c r="R64" s="5"/>
      <c r="S64" s="5"/>
    </row>
    <row r="65" spans="3:19" ht="12.75">
      <c r="C65" s="28" t="s">
        <v>118</v>
      </c>
      <c r="D65" s="29">
        <f>+H44/$C$58</f>
        <v>3.6696853900000006</v>
      </c>
      <c r="E65" s="29">
        <f>+H44/I44*100</f>
        <v>7.6093405839753645</v>
      </c>
      <c r="P65" s="5"/>
      <c r="Q65" s="5"/>
      <c r="R65" s="5"/>
      <c r="S65" s="5"/>
    </row>
    <row r="66" spans="16:19" ht="12.75"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2:19" ht="12.75">
      <c r="L69" s="18"/>
      <c r="P69" s="5"/>
      <c r="Q69" s="5"/>
      <c r="R69" s="5"/>
      <c r="S69" s="5"/>
    </row>
    <row r="70" spans="12:19" ht="12.75">
      <c r="L70" s="31"/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="16" customFormat="1" ht="12.75">
      <c r="A72" s="19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163</v>
      </c>
    </row>
    <row r="7" ht="15.75">
      <c r="A7" s="21" t="s">
        <v>20</v>
      </c>
    </row>
    <row r="8" ht="12.75">
      <c r="A8" s="10" t="s">
        <v>0</v>
      </c>
    </row>
    <row r="9" spans="1:8" ht="12.75">
      <c r="A9" s="10"/>
      <c r="H9" s="14" t="s">
        <v>1</v>
      </c>
    </row>
    <row r="10" spans="1:8" s="10" customFormat="1" ht="12.75">
      <c r="A10" s="54" t="s">
        <v>2</v>
      </c>
      <c r="B10" s="51" t="s">
        <v>34</v>
      </c>
      <c r="C10" s="48" t="s">
        <v>13</v>
      </c>
      <c r="D10" s="58"/>
      <c r="E10" s="58"/>
      <c r="F10" s="58"/>
      <c r="G10" s="58"/>
      <c r="H10" s="54" t="s">
        <v>31</v>
      </c>
    </row>
    <row r="11" spans="1:8" s="10" customFormat="1" ht="12.75">
      <c r="A11" s="56"/>
      <c r="B11" s="53"/>
      <c r="C11" s="7" t="s">
        <v>113</v>
      </c>
      <c r="D11" s="7" t="s">
        <v>114</v>
      </c>
      <c r="E11" s="7" t="s">
        <v>115</v>
      </c>
      <c r="F11" s="7" t="s">
        <v>117</v>
      </c>
      <c r="G11" s="7" t="s">
        <v>119</v>
      </c>
      <c r="H11" s="53"/>
    </row>
    <row r="12" spans="1:8" ht="15" customHeight="1">
      <c r="A12" s="2" t="s">
        <v>6</v>
      </c>
      <c r="B12" s="3" t="s">
        <v>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">
        <f aca="true" t="shared" si="0" ref="H12:H17">SUM(C12:G12)</f>
        <v>0</v>
      </c>
    </row>
    <row r="13" spans="1:8" ht="15" customHeight="1">
      <c r="A13" s="2" t="s">
        <v>48</v>
      </c>
      <c r="B13" s="3" t="s">
        <v>79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">
        <f t="shared" si="0"/>
        <v>0</v>
      </c>
    </row>
    <row r="14" spans="1:8" ht="15" customHeight="1">
      <c r="A14" s="2" t="s">
        <v>50</v>
      </c>
      <c r="B14" s="3" t="s">
        <v>81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">
        <f t="shared" si="0"/>
        <v>0</v>
      </c>
    </row>
    <row r="15" spans="1:8" ht="15" customHeight="1">
      <c r="A15" s="32" t="s">
        <v>53</v>
      </c>
      <c r="B15" s="3" t="s">
        <v>84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">
        <f t="shared" si="0"/>
        <v>0</v>
      </c>
    </row>
    <row r="16" spans="1:8" ht="15" customHeight="1">
      <c r="A16" s="32">
        <v>125</v>
      </c>
      <c r="B16" s="3" t="s">
        <v>90</v>
      </c>
      <c r="C16" s="15">
        <v>0</v>
      </c>
      <c r="D16" s="15">
        <v>0</v>
      </c>
      <c r="E16" s="15">
        <v>0</v>
      </c>
      <c r="F16" s="15">
        <v>0</v>
      </c>
      <c r="G16" s="15">
        <v>2594230.18</v>
      </c>
      <c r="H16" s="4">
        <f t="shared" si="0"/>
        <v>2594230.18</v>
      </c>
    </row>
    <row r="17" spans="1:8" ht="15" customHeight="1">
      <c r="A17" s="32">
        <v>144</v>
      </c>
      <c r="B17" s="3" t="s">
        <v>95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4">
        <f t="shared" si="0"/>
        <v>0</v>
      </c>
    </row>
    <row r="18" spans="1:8" ht="12.75">
      <c r="A18" s="48" t="s">
        <v>8</v>
      </c>
      <c r="B18" s="49"/>
      <c r="C18" s="6">
        <f aca="true" t="shared" si="1" ref="C18:H18">SUM(C12:C17)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2594230.18</v>
      </c>
      <c r="H18" s="6">
        <f t="shared" si="1"/>
        <v>2594230.18</v>
      </c>
    </row>
    <row r="19" ht="12.75">
      <c r="A19" s="33" t="s">
        <v>164</v>
      </c>
    </row>
    <row r="20" ht="9" customHeight="1"/>
    <row r="21" ht="12.75">
      <c r="A21" s="39" t="s">
        <v>9</v>
      </c>
    </row>
    <row r="22" ht="12.75">
      <c r="A22" s="13" t="s">
        <v>120</v>
      </c>
    </row>
    <row r="23" ht="12.75">
      <c r="A23" s="13" t="s">
        <v>121</v>
      </c>
    </row>
    <row r="24" ht="12.75">
      <c r="A24" s="13" t="s">
        <v>122</v>
      </c>
    </row>
    <row r="25" ht="12.75">
      <c r="A25" s="13" t="s">
        <v>123</v>
      </c>
    </row>
    <row r="26" ht="12.75">
      <c r="A26" s="13" t="s">
        <v>124</v>
      </c>
    </row>
    <row r="27" ht="12.75">
      <c r="A27" s="13" t="s">
        <v>125</v>
      </c>
    </row>
    <row r="28" ht="12.75">
      <c r="A28" s="13" t="s">
        <v>126</v>
      </c>
    </row>
    <row r="29" ht="12.75">
      <c r="A29" s="13"/>
    </row>
    <row r="48" ht="12.75">
      <c r="A48" s="33"/>
    </row>
  </sheetData>
  <sheetProtection/>
  <mergeCells count="5">
    <mergeCell ref="H10:H11"/>
    <mergeCell ref="A18:B18"/>
    <mergeCell ref="A10:A11"/>
    <mergeCell ref="B10:B11"/>
    <mergeCell ref="C10:G10"/>
  </mergeCells>
  <printOptions/>
  <pageMargins left="0.37" right="0.38" top="0.69" bottom="1" header="0" footer="0"/>
  <pageSetup fitToHeight="1" fitToWidth="1" horizontalDpi="600" verticalDpi="600" orientation="portrait" paperSize="9" scale="66" r:id="rId2"/>
  <ignoredErrors>
    <ignoredError sqref="A1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3.421875" style="5" customWidth="1"/>
    <col min="3" max="7" width="11.421875" style="5" customWidth="1"/>
    <col min="8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163</v>
      </c>
    </row>
    <row r="7" ht="15.75">
      <c r="A7" s="21" t="s">
        <v>15</v>
      </c>
    </row>
    <row r="8" ht="12.75">
      <c r="A8" s="10" t="s">
        <v>0</v>
      </c>
    </row>
    <row r="9" spans="1:8" ht="12.75">
      <c r="A9" s="10"/>
      <c r="H9" s="20" t="s">
        <v>35</v>
      </c>
    </row>
    <row r="10" spans="1:8" s="10" customFormat="1" ht="12.75">
      <c r="A10" s="54" t="s">
        <v>2</v>
      </c>
      <c r="B10" s="51" t="s">
        <v>34</v>
      </c>
      <c r="C10" s="48" t="s">
        <v>13</v>
      </c>
      <c r="D10" s="58"/>
      <c r="E10" s="58"/>
      <c r="F10" s="58"/>
      <c r="G10" s="58"/>
      <c r="H10" s="54" t="s">
        <v>31</v>
      </c>
    </row>
    <row r="11" spans="1:13" s="10" customFormat="1" ht="12.75">
      <c r="A11" s="56"/>
      <c r="B11" s="53"/>
      <c r="C11" s="7" t="s">
        <v>113</v>
      </c>
      <c r="D11" s="7" t="s">
        <v>114</v>
      </c>
      <c r="E11" s="7" t="s">
        <v>115</v>
      </c>
      <c r="F11" s="7" t="s">
        <v>117</v>
      </c>
      <c r="G11" s="7" t="s">
        <v>119</v>
      </c>
      <c r="H11" s="53"/>
      <c r="K11" s="14"/>
      <c r="L11" s="14"/>
      <c r="M11" s="14"/>
    </row>
    <row r="12" spans="1:8" ht="15" customHeight="1">
      <c r="A12" s="2" t="s">
        <v>6</v>
      </c>
      <c r="B12" s="3" t="s">
        <v>7</v>
      </c>
      <c r="C12" s="15">
        <v>0</v>
      </c>
      <c r="D12" s="15">
        <v>0</v>
      </c>
      <c r="E12" s="15">
        <v>0</v>
      </c>
      <c r="F12" s="15"/>
      <c r="G12" s="15">
        <v>0</v>
      </c>
      <c r="H12" s="4">
        <f>SUM(C12:G12)</f>
        <v>0</v>
      </c>
    </row>
    <row r="13" spans="1:8" ht="15" customHeight="1">
      <c r="A13" s="2" t="s">
        <v>36</v>
      </c>
      <c r="B13" s="3" t="s">
        <v>67</v>
      </c>
      <c r="C13" s="15">
        <v>0</v>
      </c>
      <c r="D13" s="15">
        <v>0</v>
      </c>
      <c r="E13" s="15">
        <v>825167.7</v>
      </c>
      <c r="F13" s="15"/>
      <c r="G13" s="15">
        <v>1382.96</v>
      </c>
      <c r="H13" s="4">
        <f aca="true" t="shared" si="0" ref="H13:H42">SUM(C13:G13)</f>
        <v>826550.6599999999</v>
      </c>
    </row>
    <row r="14" spans="1:8" ht="15" customHeight="1">
      <c r="A14" s="2" t="s">
        <v>37</v>
      </c>
      <c r="B14" s="3" t="s">
        <v>68</v>
      </c>
      <c r="C14" s="15">
        <v>0</v>
      </c>
      <c r="D14" s="15">
        <v>0</v>
      </c>
      <c r="E14" s="15">
        <v>2974970.99</v>
      </c>
      <c r="F14" s="15"/>
      <c r="G14" s="15">
        <v>11985.2</v>
      </c>
      <c r="H14" s="4">
        <f t="shared" si="0"/>
        <v>2986956.1900000004</v>
      </c>
    </row>
    <row r="15" spans="1:8" ht="15" customHeight="1">
      <c r="A15" s="2" t="s">
        <v>38</v>
      </c>
      <c r="B15" s="3" t="s">
        <v>69</v>
      </c>
      <c r="C15" s="15">
        <v>0</v>
      </c>
      <c r="D15" s="15">
        <v>0</v>
      </c>
      <c r="E15" s="15">
        <v>1909000.1</v>
      </c>
      <c r="F15" s="15"/>
      <c r="G15" s="15">
        <v>2632371.76</v>
      </c>
      <c r="H15" s="4">
        <f t="shared" si="0"/>
        <v>4541371.859999999</v>
      </c>
    </row>
    <row r="16" spans="1:8" ht="15" customHeight="1">
      <c r="A16" s="2" t="s">
        <v>39</v>
      </c>
      <c r="B16" s="3" t="s">
        <v>70</v>
      </c>
      <c r="C16" s="15">
        <v>0</v>
      </c>
      <c r="D16" s="15">
        <v>0</v>
      </c>
      <c r="E16" s="15">
        <v>774032.5</v>
      </c>
      <c r="F16" s="15"/>
      <c r="G16" s="15">
        <v>0</v>
      </c>
      <c r="H16" s="4">
        <f t="shared" si="0"/>
        <v>774032.5</v>
      </c>
    </row>
    <row r="17" spans="1:8" ht="15" customHeight="1">
      <c r="A17" s="2" t="s">
        <v>40</v>
      </c>
      <c r="B17" s="3" t="s">
        <v>71</v>
      </c>
      <c r="C17" s="15">
        <v>0</v>
      </c>
      <c r="D17" s="15">
        <v>0</v>
      </c>
      <c r="E17" s="15">
        <v>8453060</v>
      </c>
      <c r="F17" s="15"/>
      <c r="G17" s="15">
        <v>8037.33</v>
      </c>
      <c r="H17" s="4">
        <f t="shared" si="0"/>
        <v>8461097.33</v>
      </c>
    </row>
    <row r="18" spans="1:8" ht="15" customHeight="1">
      <c r="A18" s="2" t="s">
        <v>41</v>
      </c>
      <c r="B18" s="3" t="s">
        <v>72</v>
      </c>
      <c r="C18" s="15">
        <v>0</v>
      </c>
      <c r="D18" s="15">
        <v>0</v>
      </c>
      <c r="E18" s="15">
        <v>6090756.06</v>
      </c>
      <c r="F18" s="15"/>
      <c r="G18" s="15">
        <v>0</v>
      </c>
      <c r="H18" s="4">
        <f t="shared" si="0"/>
        <v>6090756.06</v>
      </c>
    </row>
    <row r="19" spans="1:8" ht="15" customHeight="1">
      <c r="A19" s="2" t="s">
        <v>42</v>
      </c>
      <c r="B19" s="3" t="s">
        <v>73</v>
      </c>
      <c r="C19" s="15">
        <v>0</v>
      </c>
      <c r="D19" s="15">
        <v>0</v>
      </c>
      <c r="E19" s="15">
        <v>8505424.430000002</v>
      </c>
      <c r="F19" s="15"/>
      <c r="G19" s="15">
        <v>0</v>
      </c>
      <c r="H19" s="4">
        <f t="shared" si="0"/>
        <v>8505424.430000002</v>
      </c>
    </row>
    <row r="20" spans="1:8" ht="15" customHeight="1">
      <c r="A20" s="2" t="s">
        <v>43</v>
      </c>
      <c r="B20" s="3" t="s">
        <v>74</v>
      </c>
      <c r="C20" s="15">
        <v>0</v>
      </c>
      <c r="D20" s="15">
        <v>0</v>
      </c>
      <c r="E20" s="15">
        <v>1759326.3799999997</v>
      </c>
      <c r="F20" s="15"/>
      <c r="G20" s="15">
        <v>0</v>
      </c>
      <c r="H20" s="4">
        <f t="shared" si="0"/>
        <v>1759326.3799999997</v>
      </c>
    </row>
    <row r="21" spans="1:8" ht="15" customHeight="1">
      <c r="A21" s="2" t="s">
        <v>44</v>
      </c>
      <c r="B21" s="3" t="s">
        <v>75</v>
      </c>
      <c r="C21" s="15">
        <v>0</v>
      </c>
      <c r="D21" s="15">
        <v>0</v>
      </c>
      <c r="E21" s="15">
        <v>3915878.269999999</v>
      </c>
      <c r="F21" s="15"/>
      <c r="G21" s="15">
        <v>0</v>
      </c>
      <c r="H21" s="4">
        <f t="shared" si="0"/>
        <v>3915878.269999999</v>
      </c>
    </row>
    <row r="22" spans="1:8" ht="15" customHeight="1">
      <c r="A22" s="2" t="s">
        <v>45</v>
      </c>
      <c r="B22" s="3" t="s">
        <v>76</v>
      </c>
      <c r="C22" s="15">
        <v>0</v>
      </c>
      <c r="D22" s="15">
        <v>0</v>
      </c>
      <c r="E22" s="15">
        <v>12361426.080000002</v>
      </c>
      <c r="F22" s="15"/>
      <c r="G22" s="15">
        <v>0</v>
      </c>
      <c r="H22" s="4">
        <f t="shared" si="0"/>
        <v>12361426.080000002</v>
      </c>
    </row>
    <row r="23" spans="1:8" ht="15" customHeight="1">
      <c r="A23" s="2" t="s">
        <v>46</v>
      </c>
      <c r="B23" s="3" t="s">
        <v>77</v>
      </c>
      <c r="C23" s="15">
        <v>0</v>
      </c>
      <c r="D23" s="15">
        <v>0</v>
      </c>
      <c r="E23" s="15">
        <v>3568260.84</v>
      </c>
      <c r="F23" s="15"/>
      <c r="G23" s="15">
        <v>122511.02</v>
      </c>
      <c r="H23" s="4">
        <f t="shared" si="0"/>
        <v>3690771.86</v>
      </c>
    </row>
    <row r="24" spans="1:8" ht="15" customHeight="1">
      <c r="A24" s="2" t="s">
        <v>47</v>
      </c>
      <c r="B24" s="3" t="s">
        <v>78</v>
      </c>
      <c r="C24" s="15">
        <v>0</v>
      </c>
      <c r="D24" s="15">
        <v>0</v>
      </c>
      <c r="E24" s="15">
        <v>5310367.16</v>
      </c>
      <c r="F24" s="15"/>
      <c r="G24" s="15">
        <v>10785.08</v>
      </c>
      <c r="H24" s="4">
        <f t="shared" si="0"/>
        <v>5321152.24</v>
      </c>
    </row>
    <row r="25" spans="1:8" ht="15" customHeight="1">
      <c r="A25" s="2" t="s">
        <v>48</v>
      </c>
      <c r="B25" s="3" t="s">
        <v>79</v>
      </c>
      <c r="C25" s="15">
        <v>0</v>
      </c>
      <c r="D25" s="15">
        <v>0</v>
      </c>
      <c r="E25" s="15">
        <v>9517018.490000002</v>
      </c>
      <c r="F25" s="15"/>
      <c r="G25" s="15">
        <v>0</v>
      </c>
      <c r="H25" s="4">
        <f t="shared" si="0"/>
        <v>9517018.490000002</v>
      </c>
    </row>
    <row r="26" spans="1:8" ht="15" customHeight="1">
      <c r="A26" s="2" t="s">
        <v>49</v>
      </c>
      <c r="B26" s="3" t="s">
        <v>80</v>
      </c>
      <c r="C26" s="15">
        <v>0</v>
      </c>
      <c r="D26" s="15">
        <v>0</v>
      </c>
      <c r="E26" s="15">
        <v>2599439.0400000005</v>
      </c>
      <c r="F26" s="15"/>
      <c r="G26" s="15">
        <v>0</v>
      </c>
      <c r="H26" s="4">
        <f t="shared" si="0"/>
        <v>2599439.0400000005</v>
      </c>
    </row>
    <row r="27" spans="1:8" ht="15" customHeight="1">
      <c r="A27" s="2" t="s">
        <v>50</v>
      </c>
      <c r="B27" s="3" t="s">
        <v>81</v>
      </c>
      <c r="C27" s="15">
        <v>0</v>
      </c>
      <c r="D27" s="15">
        <v>0</v>
      </c>
      <c r="E27" s="15">
        <v>3256445.93</v>
      </c>
      <c r="F27" s="15"/>
      <c r="G27" s="15">
        <v>32350.519999999997</v>
      </c>
      <c r="H27" s="4">
        <f t="shared" si="0"/>
        <v>3288796.45</v>
      </c>
    </row>
    <row r="28" spans="1:8" ht="15" customHeight="1">
      <c r="A28" s="2" t="s">
        <v>51</v>
      </c>
      <c r="B28" s="3" t="s">
        <v>82</v>
      </c>
      <c r="C28" s="15">
        <v>0</v>
      </c>
      <c r="D28" s="15">
        <v>0</v>
      </c>
      <c r="E28" s="15">
        <v>1228069.7800000003</v>
      </c>
      <c r="F28" s="15"/>
      <c r="G28" s="15">
        <v>0</v>
      </c>
      <c r="H28" s="4">
        <f t="shared" si="0"/>
        <v>1228069.7800000003</v>
      </c>
    </row>
    <row r="29" spans="1:8" ht="15" customHeight="1">
      <c r="A29" s="2" t="s">
        <v>52</v>
      </c>
      <c r="B29" s="3" t="s">
        <v>83</v>
      </c>
      <c r="C29" s="15">
        <v>0</v>
      </c>
      <c r="D29" s="15">
        <v>0</v>
      </c>
      <c r="E29" s="15">
        <v>1356327.8099999998</v>
      </c>
      <c r="F29" s="15"/>
      <c r="G29" s="15">
        <v>3540</v>
      </c>
      <c r="H29" s="4">
        <f t="shared" si="0"/>
        <v>1359867.8099999998</v>
      </c>
    </row>
    <row r="30" spans="1:8" ht="15" customHeight="1">
      <c r="A30" s="2" t="s">
        <v>53</v>
      </c>
      <c r="B30" s="3" t="s">
        <v>84</v>
      </c>
      <c r="C30" s="15">
        <v>0</v>
      </c>
      <c r="D30" s="15">
        <v>0</v>
      </c>
      <c r="E30" s="15">
        <v>4729832.58</v>
      </c>
      <c r="F30" s="15"/>
      <c r="G30" s="15">
        <v>205243</v>
      </c>
      <c r="H30" s="4">
        <f t="shared" si="0"/>
        <v>4935075.58</v>
      </c>
    </row>
    <row r="31" spans="1:8" ht="15" customHeight="1">
      <c r="A31" s="2" t="s">
        <v>54</v>
      </c>
      <c r="B31" s="3" t="s">
        <v>85</v>
      </c>
      <c r="C31" s="15">
        <v>0</v>
      </c>
      <c r="D31" s="15">
        <v>0</v>
      </c>
      <c r="E31" s="15">
        <v>1808692.08</v>
      </c>
      <c r="F31" s="15"/>
      <c r="G31" s="15">
        <v>0</v>
      </c>
      <c r="H31" s="4">
        <f t="shared" si="0"/>
        <v>1808692.08</v>
      </c>
    </row>
    <row r="32" spans="1:8" ht="15" customHeight="1">
      <c r="A32" s="2" t="s">
        <v>55</v>
      </c>
      <c r="B32" s="3" t="s">
        <v>86</v>
      </c>
      <c r="C32" s="15">
        <v>0</v>
      </c>
      <c r="D32" s="15">
        <v>0</v>
      </c>
      <c r="E32" s="15">
        <v>881418.1200000001</v>
      </c>
      <c r="F32" s="15"/>
      <c r="G32" s="15">
        <v>0</v>
      </c>
      <c r="H32" s="4">
        <f t="shared" si="0"/>
        <v>881418.1200000001</v>
      </c>
    </row>
    <row r="33" spans="1:8" ht="15" customHeight="1">
      <c r="A33" s="2" t="s">
        <v>56</v>
      </c>
      <c r="B33" s="3" t="s">
        <v>87</v>
      </c>
      <c r="C33" s="15">
        <v>0</v>
      </c>
      <c r="D33" s="15">
        <v>0</v>
      </c>
      <c r="E33" s="15">
        <v>3506638.7199999997</v>
      </c>
      <c r="F33" s="15"/>
      <c r="G33" s="15">
        <v>365080</v>
      </c>
      <c r="H33" s="4">
        <f t="shared" si="0"/>
        <v>3871718.7199999997</v>
      </c>
    </row>
    <row r="34" spans="1:8" ht="15" customHeight="1">
      <c r="A34" s="2" t="s">
        <v>57</v>
      </c>
      <c r="B34" s="3" t="s">
        <v>88</v>
      </c>
      <c r="C34" s="15">
        <v>0</v>
      </c>
      <c r="D34" s="15">
        <v>0</v>
      </c>
      <c r="E34" s="15">
        <v>1312505.2399999998</v>
      </c>
      <c r="F34" s="15"/>
      <c r="G34" s="15">
        <v>12890</v>
      </c>
      <c r="H34" s="4">
        <f t="shared" si="0"/>
        <v>1325395.2399999998</v>
      </c>
    </row>
    <row r="35" spans="1:8" ht="15" customHeight="1">
      <c r="A35" s="2" t="s">
        <v>59</v>
      </c>
      <c r="B35" s="3" t="s">
        <v>90</v>
      </c>
      <c r="C35" s="15">
        <v>0</v>
      </c>
      <c r="D35" s="15">
        <v>0</v>
      </c>
      <c r="E35" s="15">
        <v>64423.71</v>
      </c>
      <c r="F35" s="15"/>
      <c r="G35" s="15">
        <v>0</v>
      </c>
      <c r="H35" s="4">
        <f t="shared" si="0"/>
        <v>64423.71</v>
      </c>
    </row>
    <row r="36" spans="1:8" ht="15" customHeight="1">
      <c r="A36" s="2" t="s">
        <v>60</v>
      </c>
      <c r="B36" s="3" t="s">
        <v>91</v>
      </c>
      <c r="C36" s="15">
        <v>0</v>
      </c>
      <c r="D36" s="15">
        <v>0</v>
      </c>
      <c r="E36" s="15">
        <v>11588177.02</v>
      </c>
      <c r="F36" s="15"/>
      <c r="G36" s="15">
        <v>0</v>
      </c>
      <c r="H36" s="4">
        <f t="shared" si="0"/>
        <v>11588177.02</v>
      </c>
    </row>
    <row r="37" spans="1:8" ht="15" customHeight="1">
      <c r="A37" s="2" t="s">
        <v>61</v>
      </c>
      <c r="B37" s="3" t="s">
        <v>92</v>
      </c>
      <c r="C37" s="15">
        <v>0</v>
      </c>
      <c r="D37" s="15">
        <v>0</v>
      </c>
      <c r="E37" s="15">
        <v>430553.82999999996</v>
      </c>
      <c r="F37" s="15"/>
      <c r="G37" s="15">
        <v>27400</v>
      </c>
      <c r="H37" s="4">
        <f t="shared" si="0"/>
        <v>457953.82999999996</v>
      </c>
    </row>
    <row r="38" spans="1:8" ht="15" customHeight="1">
      <c r="A38" s="2" t="s">
        <v>62</v>
      </c>
      <c r="B38" s="3" t="s">
        <v>93</v>
      </c>
      <c r="C38" s="15">
        <v>0</v>
      </c>
      <c r="D38" s="15">
        <v>0</v>
      </c>
      <c r="E38" s="15">
        <v>3856499.73</v>
      </c>
      <c r="F38" s="15"/>
      <c r="G38" s="15">
        <v>0</v>
      </c>
      <c r="H38" s="4">
        <f t="shared" si="0"/>
        <v>3856499.73</v>
      </c>
    </row>
    <row r="39" spans="1:8" ht="15" customHeight="1">
      <c r="A39" s="2" t="s">
        <v>63</v>
      </c>
      <c r="B39" s="3" t="s">
        <v>94</v>
      </c>
      <c r="C39" s="15">
        <v>0</v>
      </c>
      <c r="D39" s="15">
        <v>0</v>
      </c>
      <c r="E39" s="15">
        <v>1718148.5899999999</v>
      </c>
      <c r="F39" s="15"/>
      <c r="G39" s="15">
        <v>0</v>
      </c>
      <c r="H39" s="4">
        <f t="shared" si="0"/>
        <v>1718148.5899999999</v>
      </c>
    </row>
    <row r="40" spans="1:8" ht="15" customHeight="1">
      <c r="A40" s="2" t="s">
        <v>64</v>
      </c>
      <c r="B40" s="3" t="s">
        <v>95</v>
      </c>
      <c r="C40" s="15">
        <v>0</v>
      </c>
      <c r="D40" s="15">
        <v>0</v>
      </c>
      <c r="E40" s="15">
        <v>3625089.48</v>
      </c>
      <c r="F40" s="15"/>
      <c r="G40" s="15">
        <v>0</v>
      </c>
      <c r="H40" s="4">
        <f t="shared" si="0"/>
        <v>3625089.48</v>
      </c>
    </row>
    <row r="41" spans="1:8" ht="15" customHeight="1">
      <c r="A41" s="2" t="s">
        <v>65</v>
      </c>
      <c r="B41" s="3" t="s">
        <v>96</v>
      </c>
      <c r="C41" s="15">
        <v>0</v>
      </c>
      <c r="D41" s="15">
        <v>0</v>
      </c>
      <c r="E41" s="15">
        <v>1016612.8999999999</v>
      </c>
      <c r="F41" s="15"/>
      <c r="G41" s="15">
        <v>85358</v>
      </c>
      <c r="H41" s="4">
        <f t="shared" si="0"/>
        <v>1101970.9</v>
      </c>
    </row>
    <row r="42" spans="1:8" ht="15" customHeight="1">
      <c r="A42" s="2" t="s">
        <v>66</v>
      </c>
      <c r="B42" s="3" t="s">
        <v>97</v>
      </c>
      <c r="C42" s="15">
        <v>0</v>
      </c>
      <c r="D42" s="15">
        <v>0</v>
      </c>
      <c r="E42" s="15">
        <v>410690.26999999996</v>
      </c>
      <c r="F42" s="15"/>
      <c r="G42" s="15">
        <v>0</v>
      </c>
      <c r="H42" s="4">
        <f t="shared" si="0"/>
        <v>410690.26999999996</v>
      </c>
    </row>
    <row r="43" spans="1:8" ht="15" customHeight="1">
      <c r="A43" s="48" t="s">
        <v>8</v>
      </c>
      <c r="B43" s="49"/>
      <c r="C43" s="6">
        <f aca="true" t="shared" si="1" ref="C43:H43">SUM(C12:C42)</f>
        <v>0</v>
      </c>
      <c r="D43" s="6">
        <f t="shared" si="1"/>
        <v>0</v>
      </c>
      <c r="E43" s="6">
        <f t="shared" si="1"/>
        <v>109354253.83000001</v>
      </c>
      <c r="F43" s="6">
        <f t="shared" si="1"/>
        <v>0</v>
      </c>
      <c r="G43" s="6">
        <f t="shared" si="1"/>
        <v>3518934.87</v>
      </c>
      <c r="H43" s="6">
        <f t="shared" si="1"/>
        <v>112873188.70000002</v>
      </c>
    </row>
    <row r="44" ht="12.75">
      <c r="A44" s="33" t="s">
        <v>164</v>
      </c>
    </row>
    <row r="45" ht="9.75" customHeight="1">
      <c r="A45" s="33"/>
    </row>
    <row r="46" spans="1:8" ht="12.75">
      <c r="A46" s="39" t="s">
        <v>9</v>
      </c>
      <c r="H46" s="8"/>
    </row>
    <row r="47" ht="12.75">
      <c r="A47" s="13" t="s">
        <v>120</v>
      </c>
    </row>
    <row r="48" ht="12.75">
      <c r="A48" s="13" t="s">
        <v>121</v>
      </c>
    </row>
    <row r="49" ht="12.75">
      <c r="A49" s="13" t="s">
        <v>122</v>
      </c>
    </row>
    <row r="50" ht="12.75">
      <c r="A50" s="13" t="s">
        <v>123</v>
      </c>
    </row>
    <row r="51" ht="12.75">
      <c r="A51" s="13" t="s">
        <v>124</v>
      </c>
    </row>
    <row r="52" ht="12.75">
      <c r="A52" s="13" t="s">
        <v>125</v>
      </c>
    </row>
    <row r="53" ht="12.75">
      <c r="A53" s="13" t="s">
        <v>126</v>
      </c>
    </row>
    <row r="54" ht="12.75">
      <c r="A54" s="13"/>
    </row>
    <row r="55" ht="12.75">
      <c r="B55" s="12"/>
    </row>
    <row r="56" ht="12.75">
      <c r="A56" s="13"/>
    </row>
    <row r="60" ht="12.75">
      <c r="C60" s="5">
        <v>1000000</v>
      </c>
    </row>
    <row r="61" spans="3:5" ht="12.75">
      <c r="C61" s="22" t="s">
        <v>105</v>
      </c>
      <c r="D61" s="22" t="s">
        <v>103</v>
      </c>
      <c r="E61" s="22" t="s">
        <v>104</v>
      </c>
    </row>
    <row r="62" spans="3:5" ht="12.75">
      <c r="C62" s="28" t="s">
        <v>113</v>
      </c>
      <c r="D62" s="29">
        <f>+C43/$C$60</f>
        <v>0</v>
      </c>
      <c r="E62" s="29">
        <f>+C43/H43*100</f>
        <v>0</v>
      </c>
    </row>
    <row r="63" spans="3:5" ht="12.75">
      <c r="C63" s="28" t="s">
        <v>114</v>
      </c>
      <c r="D63" s="29">
        <f>+D43/$C$60</f>
        <v>0</v>
      </c>
      <c r="E63" s="29">
        <f>+D43/H43*100</f>
        <v>0</v>
      </c>
    </row>
    <row r="64" spans="3:5" ht="12.75">
      <c r="C64" s="28" t="s">
        <v>115</v>
      </c>
      <c r="D64" s="29">
        <f>+E43/$C$60</f>
        <v>109.35425383000002</v>
      </c>
      <c r="E64" s="29">
        <f>+E43/H43*100</f>
        <v>96.88239969958428</v>
      </c>
    </row>
    <row r="65" spans="3:5" ht="12.75">
      <c r="C65" s="28" t="s">
        <v>117</v>
      </c>
      <c r="D65" s="29">
        <f>+F43/$C$60</f>
        <v>0</v>
      </c>
      <c r="E65" s="29">
        <f>+F43/H43*100</f>
        <v>0</v>
      </c>
    </row>
    <row r="66" spans="3:5" ht="12.75">
      <c r="C66" s="28" t="s">
        <v>119</v>
      </c>
      <c r="D66" s="29">
        <f>+G43/$C$60</f>
        <v>3.5189348700000003</v>
      </c>
      <c r="E66" s="29">
        <f>+G43/H43*100</f>
        <v>3.1176003004157176</v>
      </c>
    </row>
  </sheetData>
  <sheetProtection/>
  <mergeCells count="5">
    <mergeCell ref="H10:H11"/>
    <mergeCell ref="A43:B43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163</v>
      </c>
    </row>
    <row r="7" ht="15.75">
      <c r="A7" s="21" t="s">
        <v>112</v>
      </c>
    </row>
    <row r="8" ht="12.75">
      <c r="A8" s="10" t="s">
        <v>0</v>
      </c>
    </row>
    <row r="9" spans="1:8" ht="12.75">
      <c r="A9" s="10"/>
      <c r="H9" s="14" t="s">
        <v>1</v>
      </c>
    </row>
    <row r="10" spans="1:8" s="10" customFormat="1" ht="12.75">
      <c r="A10" s="54" t="s">
        <v>2</v>
      </c>
      <c r="B10" s="51" t="s">
        <v>34</v>
      </c>
      <c r="C10" s="48" t="s">
        <v>13</v>
      </c>
      <c r="D10" s="58"/>
      <c r="E10" s="58"/>
      <c r="F10" s="58"/>
      <c r="G10" s="58"/>
      <c r="H10" s="54" t="s">
        <v>31</v>
      </c>
    </row>
    <row r="11" spans="1:8" s="10" customFormat="1" ht="12.75">
      <c r="A11" s="56"/>
      <c r="B11" s="53"/>
      <c r="C11" s="7" t="s">
        <v>113</v>
      </c>
      <c r="D11" s="7" t="s">
        <v>114</v>
      </c>
      <c r="E11" s="7" t="s">
        <v>115</v>
      </c>
      <c r="F11" s="7" t="s">
        <v>117</v>
      </c>
      <c r="G11" s="7" t="s">
        <v>118</v>
      </c>
      <c r="H11" s="53"/>
    </row>
    <row r="12" spans="1:8" ht="15" customHeight="1">
      <c r="A12" s="2" t="s">
        <v>63</v>
      </c>
      <c r="B12" s="3" t="s">
        <v>94</v>
      </c>
      <c r="C12" s="15">
        <v>0</v>
      </c>
      <c r="D12" s="15">
        <v>0</v>
      </c>
      <c r="E12" s="15">
        <v>6488</v>
      </c>
      <c r="F12" s="15">
        <v>0</v>
      </c>
      <c r="G12" s="15">
        <v>0</v>
      </c>
      <c r="H12" s="4">
        <f>SUM(C12:G12)</f>
        <v>6488</v>
      </c>
    </row>
    <row r="13" spans="1:8" ht="15" customHeight="1">
      <c r="A13" s="2" t="s">
        <v>64</v>
      </c>
      <c r="B13" s="3" t="s">
        <v>95</v>
      </c>
      <c r="C13" s="15">
        <v>0</v>
      </c>
      <c r="D13" s="15">
        <v>0</v>
      </c>
      <c r="E13" s="15">
        <v>43230</v>
      </c>
      <c r="F13" s="15">
        <v>0</v>
      </c>
      <c r="G13" s="15">
        <v>0</v>
      </c>
      <c r="H13" s="4">
        <f>SUM(C13:G13)</f>
        <v>43230</v>
      </c>
    </row>
    <row r="14" spans="1:8" ht="15" customHeight="1">
      <c r="A14" s="2" t="s">
        <v>65</v>
      </c>
      <c r="B14" s="3" t="s">
        <v>96</v>
      </c>
      <c r="C14" s="15">
        <v>0</v>
      </c>
      <c r="D14" s="15">
        <v>0</v>
      </c>
      <c r="E14" s="15">
        <v>422600</v>
      </c>
      <c r="F14" s="15">
        <v>0</v>
      </c>
      <c r="G14" s="15">
        <v>0</v>
      </c>
      <c r="H14" s="4">
        <f>SUM(C14:G14)</f>
        <v>422600</v>
      </c>
    </row>
    <row r="15" spans="1:8" ht="15" customHeight="1">
      <c r="A15" s="32" t="s">
        <v>66</v>
      </c>
      <c r="B15" s="3" t="s">
        <v>97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">
        <f>SUM(C15:G15)</f>
        <v>0</v>
      </c>
    </row>
    <row r="16" spans="1:8" ht="12.75">
      <c r="A16" s="48" t="s">
        <v>8</v>
      </c>
      <c r="B16" s="49"/>
      <c r="C16" s="6">
        <f aca="true" t="shared" si="0" ref="C16:H16">SUM(C12:C15)</f>
        <v>0</v>
      </c>
      <c r="D16" s="6">
        <f t="shared" si="0"/>
        <v>0</v>
      </c>
      <c r="E16" s="6">
        <f t="shared" si="0"/>
        <v>472318</v>
      </c>
      <c r="F16" s="6">
        <f t="shared" si="0"/>
        <v>0</v>
      </c>
      <c r="G16" s="6">
        <f t="shared" si="0"/>
        <v>0</v>
      </c>
      <c r="H16" s="6">
        <f t="shared" si="0"/>
        <v>472318</v>
      </c>
    </row>
    <row r="17" ht="12.75">
      <c r="A17" s="33" t="s">
        <v>164</v>
      </c>
    </row>
    <row r="18" ht="9" customHeight="1"/>
    <row r="19" ht="12.75">
      <c r="A19" s="39" t="s">
        <v>9</v>
      </c>
    </row>
    <row r="20" ht="12.75">
      <c r="A20" s="13" t="s">
        <v>120</v>
      </c>
    </row>
    <row r="21" ht="12.75">
      <c r="A21" s="13" t="s">
        <v>121</v>
      </c>
    </row>
    <row r="22" ht="12.75">
      <c r="A22" s="13" t="s">
        <v>122</v>
      </c>
    </row>
    <row r="23" ht="12.75">
      <c r="A23" s="13" t="s">
        <v>123</v>
      </c>
    </row>
    <row r="24" ht="12.75">
      <c r="A24" s="13" t="s">
        <v>124</v>
      </c>
    </row>
    <row r="25" ht="12.75">
      <c r="A25" s="13" t="s">
        <v>125</v>
      </c>
    </row>
    <row r="26" ht="12.75">
      <c r="A26" s="13" t="s">
        <v>126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2019-07-19T20:16:11Z</dcterms:modified>
  <cp:category/>
  <cp:version/>
  <cp:contentType/>
  <cp:contentStatus/>
</cp:coreProperties>
</file>