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FTE'!$A$1:$H$83</definedName>
    <definedName name="_xlnm.Print_Area" localSheetId="2">'EJECUCION RO'!$A$1:$J$90</definedName>
  </definedNames>
  <calcPr fullCalcOnLoad="1"/>
</workbook>
</file>

<file path=xl/sharedStrings.xml><?xml version="1.0" encoding="utf-8"?>
<sst xmlns="http://schemas.openxmlformats.org/spreadsheetml/2006/main" count="586" uniqueCount="164">
  <si>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</si>
  <si>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</si>
  <si>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</si>
  <si>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</si>
  <si>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</si>
  <si>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</si>
  <si>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</si>
  <si>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</si>
  <si>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</si>
  <si>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</si>
  <si>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</si>
  <si>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</si>
  <si>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</si>
  <si>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</si>
  <si>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</si>
  <si>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</si>
  <si>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</si>
  <si>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</si>
  <si>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</si>
  <si>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</si>
  <si>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</si>
  <si>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</si>
  <si>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</si>
  <si>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</si>
  <si>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</si>
  <si>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</si>
  <si>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</si>
  <si>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</si>
  <si>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</si>
  <si>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</si>
  <si>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</si>
  <si>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</si>
  <si>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</si>
  <si>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</si>
  <si>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</si>
  <si>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</si>
  <si>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</si>
  <si>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</si>
  <si>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</si>
  <si>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</si>
  <si>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</si>
  <si>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</si>
  <si>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</si>
  <si>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</si>
  <si>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</si>
  <si>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</si>
  <si>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</si>
  <si>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</si>
  <si>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</si>
  <si>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</si>
  <si>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</si>
  <si>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</si>
  <si>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</si>
  <si>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</si>
  <si>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</si>
  <si>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</si>
  <si>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</si>
  <si>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</si>
  <si>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</si>
  <si>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</si>
  <si>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</si>
  <si>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</si>
  <si>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</si>
  <si>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</si>
  <si>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</si>
  <si>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</si>
  <si>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</si>
  <si>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</si>
  <si>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</si>
  <si>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</si>
  <si>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</si>
  <si>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</si>
  <si>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</si>
  <si>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</si>
  <si>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</si>
  <si>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</si>
  <si>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</si>
  <si>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</si>
  <si>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</si>
  <si>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</si>
  <si>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</si>
  <si>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</si>
  <si>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</si>
  <si>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</si>
  <si>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</si>
  <si>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</si>
  <si>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</si>
  <si>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</si>
  <si>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</si>
  <si>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</si>
  <si>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</si>
  <si>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</si>
  <si>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</si>
  <si>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</si>
  <si>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</si>
  <si>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</si>
  <si>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</si>
  <si>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</si>
  <si>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</si>
  <si>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</si>
  <si>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</si>
  <si>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</si>
  <si>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</si>
  <si>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</si>
  <si>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</si>
  <si>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</si>
  <si>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</si>
  <si>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</si>
  <si>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</si>
  <si>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</si>
  <si>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</si>
  <si>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</si>
  <si>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</si>
  <si>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</si>
  <si>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</si>
  <si>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</si>
  <si>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</si>
  <si>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</si>
  <si>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</si>
  <si>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</si>
  <si>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</si>
  <si>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</si>
  <si>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</si>
  <si>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</si>
  <si>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</si>
  <si>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</si>
  <si>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</si>
  <si>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</si>
  <si>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</si>
  <si>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</si>
  <si>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</si>
  <si>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</si>
  <si>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</si>
  <si>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</si>
  <si>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</si>
  <si>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</si>
  <si>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</si>
  <si>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</si>
  <si>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</si>
  <si>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</si>
  <si>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</si>
  <si>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</si>
  <si>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</si>
  <si>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</si>
  <si>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</si>
  <si>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</si>
  <si>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</si>
  <si>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</si>
  <si>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</si>
  <si>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</si>
  <si>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</si>
  <si>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</si>
  <si>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</si>
  <si>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</si>
  <si>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</si>
  <si>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</si>
  <si>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</si>
  <si>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</si>
  <si>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</si>
  <si>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</si>
  <si>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</si>
  <si>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</si>
  <si>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EJECUCION PRESUPUESTAL A MES DE OCTUBRE 2019</t>
  </si>
  <si>
    <t>Fuente: SIAF, Consulta Amigable y Base de Datos al 31 de Octubre del 2019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</si>
</sst>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5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.9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sz val="10"/>
      <color indexed="63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3" fontId="55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5" fillId="0" borderId="0" xfId="49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" fontId="5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5" fillId="0" borderId="0" xfId="0" applyNumberFormat="1" applyFont="1" applyFill="1" applyBorder="1" applyAlignment="1" applyProtection="1">
      <alignment vertical="center"/>
      <protection/>
    </xf>
    <xf numFmtId="194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Setiembre- 2019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4125"/>
          <c:w val="0.999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MES'!$B$48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MES'!$A$49:$A$80</c:f>
              <c:strCache/>
            </c:strRef>
          </c:cat>
          <c:val>
            <c:numRef>
              <c:f>'EJECUCION MES'!$B$49:$B$80</c:f>
              <c:numCache/>
            </c:numRef>
          </c:val>
        </c:ser>
        <c:axId val="62145479"/>
        <c:axId val="22438400"/>
      </c:barChart>
      <c:lineChart>
        <c:grouping val="standard"/>
        <c:varyColors val="0"/>
        <c:ser>
          <c:idx val="1"/>
          <c:order val="1"/>
          <c:tx>
            <c:strRef>
              <c:f>'EJECUCION MES'!$C$48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MES'!$A$49:$A$80</c:f>
              <c:strCache/>
            </c:strRef>
          </c:cat>
          <c:val>
            <c:numRef>
              <c:f>'EJECUCION MES'!$C$49:$C$80</c:f>
              <c:numCache/>
            </c:numRef>
          </c:val>
          <c:smooth val="0"/>
        </c:ser>
        <c:axId val="619009"/>
        <c:axId val="5571082"/>
      </c:line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2438400"/>
        <c:crosses val="autoZero"/>
        <c:auto val="1"/>
        <c:lblOffset val="100"/>
        <c:tickLblSkip val="1"/>
        <c:noMultiLvlLbl val="0"/>
      </c:catAx>
      <c:valAx>
        <c:axId val="22438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145479"/>
        <c:crossesAt val="1"/>
        <c:crossBetween val="between"/>
        <c:dispUnits/>
      </c:valAx>
      <c:catAx>
        <c:axId val="619009"/>
        <c:scaling>
          <c:orientation val="minMax"/>
        </c:scaling>
        <c:axPos val="b"/>
        <c:delete val="1"/>
        <c:majorTickMark val="out"/>
        <c:minorTickMark val="none"/>
        <c:tickLblPos val="nextTo"/>
        <c:crossAx val="5571082"/>
        <c:crosses val="autoZero"/>
        <c:auto val="1"/>
        <c:lblOffset val="100"/>
        <c:tickLblSkip val="1"/>
        <c:noMultiLvlLbl val="0"/>
      </c:catAx>
      <c:valAx>
        <c:axId val="55710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0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375"/>
          <c:y val="0.97025"/>
          <c:w val="0.0495"/>
          <c:h val="0.0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SETIEMBRE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725"/>
          <c:w val="0.991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FTE'!$C$58:$C$62</c:f>
              <c:strCache/>
            </c:strRef>
          </c:cat>
          <c:val>
            <c:numRef>
              <c:f>'EJECUCION FTE'!$D$58:$D$62</c:f>
              <c:numCache/>
            </c:numRef>
          </c:val>
        </c:ser>
        <c:overlap val="-27"/>
        <c:gapWidth val="219"/>
        <c:axId val="50139739"/>
        <c:axId val="48604468"/>
      </c:barChart>
      <c:lineChart>
        <c:grouping val="standard"/>
        <c:varyColors val="0"/>
        <c:ser>
          <c:idx val="1"/>
          <c:order val="1"/>
          <c:tx>
            <c:strRef>
              <c:f>'EJECUCION FTE'!$E$57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FTE'!$C$58:$C$62</c:f>
              <c:strCache/>
            </c:strRef>
          </c:cat>
          <c:val>
            <c:numRef>
              <c:f>'EJECUCION FTE'!$E$58:$E$62</c:f>
              <c:numCache/>
            </c:numRef>
          </c:val>
          <c:smooth val="0"/>
        </c:ser>
        <c:axId val="34787029"/>
        <c:axId val="44647806"/>
      </c:line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604468"/>
        <c:crosses val="autoZero"/>
        <c:auto val="1"/>
        <c:lblOffset val="100"/>
        <c:tickLblSkip val="1"/>
        <c:noMultiLvlLbl val="0"/>
      </c:catAx>
      <c:valAx>
        <c:axId val="48604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139739"/>
        <c:crossesAt val="1"/>
        <c:crossBetween val="between"/>
        <c:dispUnits/>
      </c:valAx>
      <c:catAx>
        <c:axId val="34787029"/>
        <c:scaling>
          <c:orientation val="minMax"/>
        </c:scaling>
        <c:axPos val="b"/>
        <c:delete val="1"/>
        <c:majorTickMark val="out"/>
        <c:minorTickMark val="none"/>
        <c:tickLblPos val="nextTo"/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870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7"/>
          <c:y val="0.9515"/>
          <c:w val="0.144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SETIEMBRE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RO'!$C$59:$C$65</c:f>
              <c:strCache/>
            </c:strRef>
          </c:cat>
          <c:val>
            <c:numRef>
              <c:f>'EJECUCION RO'!$D$59:$D$65</c:f>
              <c:numCache/>
            </c:numRef>
          </c:val>
        </c:ser>
        <c:overlap val="-27"/>
        <c:gapWidth val="219"/>
        <c:axId val="66285935"/>
        <c:axId val="59702504"/>
      </c:barChart>
      <c:lineChart>
        <c:grouping val="standard"/>
        <c:varyColors val="0"/>
        <c:ser>
          <c:idx val="1"/>
          <c:order val="1"/>
          <c:tx>
            <c:strRef>
              <c:f>'EJECUCION RO'!$E$58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RO'!$C$59:$C$64</c:f>
              <c:strCache/>
            </c:strRef>
          </c:cat>
          <c:val>
            <c:numRef>
              <c:f>'EJECUCION RO'!$E$59:$E$65</c:f>
              <c:numCache/>
            </c:numRef>
          </c:val>
          <c:smooth val="0"/>
        </c:ser>
        <c:axId val="451625"/>
        <c:axId val="4064626"/>
      </c:line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285935"/>
        <c:crossesAt val="1"/>
        <c:crossBetween val="between"/>
        <c:dispUnits/>
      </c:valAx>
      <c:catAx>
        <c:axId val="451625"/>
        <c:scaling>
          <c:orientation val="minMax"/>
        </c:scaling>
        <c:axPos val="b"/>
        <c:delete val="1"/>
        <c:majorTickMark val="out"/>
        <c:minorTickMark val="none"/>
        <c:tickLblPos val="nextTo"/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6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59"/>
          <c:w val="0.124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RDR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RDR'!$D$60:$D$65</c:f>
              <c:numCache/>
            </c:numRef>
          </c:val>
        </c:ser>
        <c:overlap val="-27"/>
        <c:gapWidth val="219"/>
        <c:axId val="36581635"/>
        <c:axId val="60799260"/>
      </c:barChart>
      <c:lineChart>
        <c:grouping val="standard"/>
        <c:varyColors val="0"/>
        <c:ser>
          <c:idx val="1"/>
          <c:order val="1"/>
          <c:tx>
            <c:strRef>
              <c:f>'EJECUCION RDR'!$E$59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RDR'!$E$60:$E$65</c:f>
              <c:numCache/>
            </c:numRef>
          </c:val>
          <c:smooth val="0"/>
        </c:ser>
        <c:axId val="10322429"/>
        <c:axId val="25792998"/>
      </c:line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581635"/>
        <c:crossesAt val="1"/>
        <c:crossBetween val="between"/>
        <c:dispUnits/>
      </c:valAx>
      <c:catAx>
        <c:axId val="10322429"/>
        <c:scaling>
          <c:orientation val="minMax"/>
        </c:scaling>
        <c:axPos val="b"/>
        <c:delete val="1"/>
        <c:majorTickMark val="out"/>
        <c:minorTickMark val="none"/>
        <c:tickLblPos val="nextTo"/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3224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75"/>
          <c:y val="0.96"/>
          <c:w val="0.13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525"/>
          <c:w val="0.990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DYT'!$D$62:$D$66</c:f>
              <c:numCache/>
            </c:numRef>
          </c:val>
        </c:ser>
        <c:overlap val="-27"/>
        <c:gapWidth val="219"/>
        <c:axId val="30810391"/>
        <c:axId val="8858064"/>
      </c:barChart>
      <c:lineChart>
        <c:grouping val="standard"/>
        <c:varyColors val="0"/>
        <c:ser>
          <c:idx val="1"/>
          <c:order val="1"/>
          <c:tx>
            <c:strRef>
              <c:f>'EJECUCION DYT'!$E$61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DYT'!$C$62:$C$66</c:f>
              <c:strCache/>
            </c:strRef>
          </c:cat>
          <c:val>
            <c:numRef>
              <c:f>'EJECUCION DYT'!$E$62:$E$66</c:f>
              <c:numCache/>
            </c:numRef>
          </c:val>
          <c:smooth val="0"/>
        </c:ser>
        <c:axId val="12613713"/>
        <c:axId val="46414554"/>
      </c:line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858064"/>
        <c:crosses val="autoZero"/>
        <c:auto val="1"/>
        <c:lblOffset val="100"/>
        <c:tickLblSkip val="1"/>
        <c:noMultiLvlLbl val="0"/>
      </c:catAx>
      <c:valAx>
        <c:axId val="8858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810391"/>
        <c:crossesAt val="1"/>
        <c:crossBetween val="between"/>
        <c:dispUnits/>
      </c:valAx>
      <c:catAx>
        <c:axId val="12613713"/>
        <c:scaling>
          <c:orientation val="minMax"/>
        </c:scaling>
        <c:axPos val="b"/>
        <c:delete val="1"/>
        <c:majorTickMark val="out"/>
        <c:minorTickMark val="none"/>
        <c:tickLblPos val="nextTo"/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6137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75"/>
          <c:y val="0.95975"/>
          <c:w val="0.159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133350</xdr:rowOff>
    </xdr:from>
    <xdr:to>
      <xdr:col>26</xdr:col>
      <xdr:colOff>742950</xdr:colOff>
      <xdr:row>94</xdr:row>
      <xdr:rowOff>133350</xdr:rowOff>
    </xdr:to>
    <xdr:graphicFrame>
      <xdr:nvGraphicFramePr>
        <xdr:cNvPr id="1" name="Gráfico 9"/>
        <xdr:cNvGraphicFramePr/>
      </xdr:nvGraphicFramePr>
      <xdr:xfrm>
        <a:off x="0" y="8610600"/>
        <a:ext cx="195453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85725</xdr:rowOff>
    </xdr:from>
    <xdr:to>
      <xdr:col>8</xdr:col>
      <xdr:colOff>9525</xdr:colOff>
      <xdr:row>82</xdr:row>
      <xdr:rowOff>38100</xdr:rowOff>
    </xdr:to>
    <xdr:graphicFrame>
      <xdr:nvGraphicFramePr>
        <xdr:cNvPr id="1" name="Gráfico 4"/>
        <xdr:cNvGraphicFramePr/>
      </xdr:nvGraphicFramePr>
      <xdr:xfrm>
        <a:off x="38100" y="9515475"/>
        <a:ext cx="98107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95250</xdr:rowOff>
    </xdr:from>
    <xdr:to>
      <xdr:col>9</xdr:col>
      <xdr:colOff>781050</xdr:colOff>
      <xdr:row>89</xdr:row>
      <xdr:rowOff>85725</xdr:rowOff>
    </xdr:to>
    <xdr:graphicFrame>
      <xdr:nvGraphicFramePr>
        <xdr:cNvPr id="1" name="Gráfico 2"/>
        <xdr:cNvGraphicFramePr/>
      </xdr:nvGraphicFramePr>
      <xdr:xfrm>
        <a:off x="28575" y="97059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695325</xdr:colOff>
      <xdr:row>90</xdr:row>
      <xdr:rowOff>85725</xdr:rowOff>
    </xdr:to>
    <xdr:graphicFrame>
      <xdr:nvGraphicFramePr>
        <xdr:cNvPr id="1" name="Gráfico 1"/>
        <xdr:cNvGraphicFramePr/>
      </xdr:nvGraphicFramePr>
      <xdr:xfrm>
        <a:off x="47625" y="9753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133350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53</xdr:row>
      <xdr:rowOff>133350</xdr:rowOff>
    </xdr:from>
    <xdr:to>
      <xdr:col>8</xdr:col>
      <xdr:colOff>57150</xdr:colOff>
      <xdr:row>89</xdr:row>
      <xdr:rowOff>57150</xdr:rowOff>
    </xdr:to>
    <xdr:graphicFrame>
      <xdr:nvGraphicFramePr>
        <xdr:cNvPr id="1" name="Gráfico 1"/>
        <xdr:cNvGraphicFramePr/>
      </xdr:nvGraphicFramePr>
      <xdr:xfrm>
        <a:off x="85725" y="9601200"/>
        <a:ext cx="8867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42672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2937"/>
            <a:ext cx="1637498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9983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customWidth="1"/>
    <col min="16" max="16" width="7.7109375" style="8" customWidth="1"/>
    <col min="17" max="17" width="11.7109375" style="8" customWidth="1"/>
    <col min="18" max="18" width="7.7109375" style="8" customWidth="1"/>
    <col min="19" max="22" width="11.7109375" style="8" customWidth="1"/>
    <col min="23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7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7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7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162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59" t="s">
        <v>1</v>
      </c>
      <c r="B10" s="56" t="s">
        <v>33</v>
      </c>
      <c r="C10" s="48" t="s">
        <v>31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50" t="s">
        <v>30</v>
      </c>
    </row>
    <row r="11" spans="1:27" s="10" customFormat="1" ht="12.75" customHeight="1">
      <c r="A11" s="60"/>
      <c r="B11" s="57"/>
      <c r="C11" s="49" t="s">
        <v>2</v>
      </c>
      <c r="D11" s="49"/>
      <c r="E11" s="49" t="s">
        <v>3</v>
      </c>
      <c r="F11" s="49"/>
      <c r="G11" s="49" t="s">
        <v>4</v>
      </c>
      <c r="H11" s="49"/>
      <c r="I11" s="49" t="s">
        <v>20</v>
      </c>
      <c r="J11" s="49"/>
      <c r="K11" s="49" t="s">
        <v>21</v>
      </c>
      <c r="L11" s="49"/>
      <c r="M11" s="49" t="s">
        <v>22</v>
      </c>
      <c r="N11" s="49"/>
      <c r="O11" s="49" t="s">
        <v>24</v>
      </c>
      <c r="P11" s="49"/>
      <c r="Q11" s="49" t="s">
        <v>25</v>
      </c>
      <c r="R11" s="49"/>
      <c r="S11" s="49" t="s">
        <v>26</v>
      </c>
      <c r="T11" s="49"/>
      <c r="U11" s="49" t="s">
        <v>27</v>
      </c>
      <c r="V11" s="49"/>
      <c r="W11" s="55" t="s">
        <v>28</v>
      </c>
      <c r="X11" s="55"/>
      <c r="Y11" s="55" t="s">
        <v>29</v>
      </c>
      <c r="Z11" s="55"/>
      <c r="AA11" s="51"/>
    </row>
    <row r="12" spans="1:27" s="10" customFormat="1" ht="15.75" customHeight="1">
      <c r="A12" s="61"/>
      <c r="B12" s="58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2"/>
    </row>
    <row r="13" spans="1:28" ht="15" customHeight="1">
      <c r="A13" s="2" t="s">
        <v>5</v>
      </c>
      <c r="B13" s="3" t="s">
        <v>6</v>
      </c>
      <c r="C13" s="4">
        <v>72612221.21999998</v>
      </c>
      <c r="D13" s="40">
        <f>+C13/$C$45*100</f>
        <v>24.689107481329174</v>
      </c>
      <c r="E13" s="4">
        <v>70962725.90000002</v>
      </c>
      <c r="F13" s="40">
        <f>+E13/$E$45*100</f>
        <v>21.281303446031597</v>
      </c>
      <c r="G13" s="4">
        <v>74159644.18</v>
      </c>
      <c r="H13" s="40">
        <f>+G13/$G$45*100</f>
        <v>17.67236532072018</v>
      </c>
      <c r="I13" s="4">
        <v>79421133.45000012</v>
      </c>
      <c r="J13" s="40">
        <f>+I13/$I$45*100</f>
        <v>19.443737278089294</v>
      </c>
      <c r="K13" s="4">
        <v>73276210.02</v>
      </c>
      <c r="L13" s="40">
        <f>+K13/$K$45*100</f>
        <v>17.485162163826327</v>
      </c>
      <c r="M13" s="4">
        <v>92182133.58999999</v>
      </c>
      <c r="N13" s="40">
        <f>+M13/$M$45*100</f>
        <v>19.805857413021617</v>
      </c>
      <c r="O13" s="4">
        <v>89856594.74000002</v>
      </c>
      <c r="P13" s="40">
        <f>+O13/$O$45*100</f>
        <v>10.728948987224971</v>
      </c>
      <c r="Q13" s="4">
        <v>111143791.44</v>
      </c>
      <c r="R13" s="40">
        <f aca="true" t="shared" si="0" ref="R13:R45">+Q13/$Q$45*100</f>
        <v>27.352603718513315</v>
      </c>
      <c r="S13" s="4">
        <v>92486909.66000006</v>
      </c>
      <c r="T13" s="40">
        <f>+S13/$S$45*100</f>
        <v>15.889959911320897</v>
      </c>
      <c r="U13" s="4">
        <v>114447162.06000006</v>
      </c>
      <c r="V13" s="40">
        <f>+U13/$U$45*100</f>
        <v>21.12531056687693</v>
      </c>
      <c r="W13" s="4"/>
      <c r="X13" s="4" t="e">
        <f>+W13/$W$45*100</f>
        <v>#DIV/0!</v>
      </c>
      <c r="Y13" s="4"/>
      <c r="Z13" s="4" t="e">
        <f>+Y13/$Y$45*100</f>
        <v>#DIV/0!</v>
      </c>
      <c r="AA13" s="24">
        <f aca="true" t="shared" si="1" ref="AA13:AA44">+C13+E13+G13+I13+K13+M13+O13+Q13+S13+U13+W13+Y13</f>
        <v>870548526.2600003</v>
      </c>
      <c r="AB13" s="8"/>
    </row>
    <row r="14" spans="1:28" ht="15" customHeight="1">
      <c r="A14" s="2" t="s">
        <v>35</v>
      </c>
      <c r="B14" s="3" t="s">
        <v>66</v>
      </c>
      <c r="C14" s="4">
        <v>2540060.83</v>
      </c>
      <c r="D14" s="40">
        <f aca="true" t="shared" si="2" ref="D14:D45">+C14/$C$45*100</f>
        <v>0.863653993602266</v>
      </c>
      <c r="E14" s="4">
        <v>3132895.2400000007</v>
      </c>
      <c r="F14" s="40">
        <f aca="true" t="shared" si="3" ref="F14:F45">+E14/$E$45*100</f>
        <v>0.9395368261504169</v>
      </c>
      <c r="G14" s="4">
        <v>2840785.61</v>
      </c>
      <c r="H14" s="40">
        <f aca="true" t="shared" si="4" ref="H14:H45">+G14/$G$45*100</f>
        <v>0.6769638885525315</v>
      </c>
      <c r="I14" s="4">
        <v>2951346.3899999997</v>
      </c>
      <c r="J14" s="40">
        <f aca="true" t="shared" si="5" ref="J14:J45">+I14/$I$45*100</f>
        <v>0.7225432492716102</v>
      </c>
      <c r="K14" s="4">
        <v>3713253.9500000016</v>
      </c>
      <c r="L14" s="40">
        <f aca="true" t="shared" si="6" ref="L14:L45">+K14/$K$45*100</f>
        <v>0.8860562992204095</v>
      </c>
      <c r="M14" s="4">
        <v>3756478.3500000006</v>
      </c>
      <c r="N14" s="40">
        <f aca="true" t="shared" si="7" ref="N14:N45">+M14/$M$45*100</f>
        <v>0.8071008087761785</v>
      </c>
      <c r="O14" s="4">
        <v>3776383.140000001</v>
      </c>
      <c r="P14" s="40">
        <f aca="true" t="shared" si="8" ref="P14:P45">+O14/$O$45*100</f>
        <v>0.4509031549939242</v>
      </c>
      <c r="Q14" s="4">
        <v>3020942.040000001</v>
      </c>
      <c r="R14" s="40">
        <f t="shared" si="0"/>
        <v>0.7434570065150661</v>
      </c>
      <c r="S14" s="4">
        <v>3876428.550000001</v>
      </c>
      <c r="T14" s="40">
        <f>+S14/$S$45*100</f>
        <v>0.6660001343437664</v>
      </c>
      <c r="U14" s="4">
        <v>4694591.64</v>
      </c>
      <c r="V14" s="40">
        <f aca="true" t="shared" si="9" ref="V14:V45">+U14/$U$45*100</f>
        <v>0.8665545269499191</v>
      </c>
      <c r="W14" s="4"/>
      <c r="X14" s="4" t="e">
        <f aca="true" t="shared" si="10" ref="X14:X45">+W14/$W$45*100</f>
        <v>#DIV/0!</v>
      </c>
      <c r="Y14" s="4"/>
      <c r="Z14" s="4" t="e">
        <f aca="true" t="shared" si="11" ref="Z14:Z45">+Y14/$Y$45*100</f>
        <v>#DIV/0!</v>
      </c>
      <c r="AA14" s="24">
        <f t="shared" si="1"/>
        <v>34303165.74</v>
      </c>
      <c r="AB14" s="8"/>
    </row>
    <row r="15" spans="1:28" ht="15" customHeight="1">
      <c r="A15" s="2" t="s">
        <v>36</v>
      </c>
      <c r="B15" s="3" t="s">
        <v>67</v>
      </c>
      <c r="C15" s="4">
        <v>3238921.4099999988</v>
      </c>
      <c r="D15" s="40">
        <f t="shared" si="2"/>
        <v>1.101275755947302</v>
      </c>
      <c r="E15" s="4">
        <v>4755978.8599999985</v>
      </c>
      <c r="F15" s="40">
        <f t="shared" si="3"/>
        <v>1.426290041974999</v>
      </c>
      <c r="G15" s="4">
        <v>5800619.550000003</v>
      </c>
      <c r="H15" s="40">
        <f t="shared" si="4"/>
        <v>1.3822971901712209</v>
      </c>
      <c r="I15" s="4">
        <v>4214154.79</v>
      </c>
      <c r="J15" s="40">
        <f t="shared" si="5"/>
        <v>1.0317017023881498</v>
      </c>
      <c r="K15" s="4">
        <v>4812964.11</v>
      </c>
      <c r="L15" s="40">
        <f t="shared" si="6"/>
        <v>1.148469031477702</v>
      </c>
      <c r="M15" s="4">
        <v>5581847.700000001</v>
      </c>
      <c r="N15" s="40">
        <f t="shared" si="7"/>
        <v>1.1992918295763508</v>
      </c>
      <c r="O15" s="4">
        <v>5468846.620000001</v>
      </c>
      <c r="P15" s="40">
        <f t="shared" si="8"/>
        <v>0.6529846426376795</v>
      </c>
      <c r="Q15" s="4">
        <v>6134145.64</v>
      </c>
      <c r="R15" s="40">
        <f t="shared" si="0"/>
        <v>1.5096196797744064</v>
      </c>
      <c r="S15" s="4">
        <v>6041927.88</v>
      </c>
      <c r="T15" s="40">
        <f>+S15/$S$45*100</f>
        <v>1.0380495159069412</v>
      </c>
      <c r="U15" s="4">
        <v>6522318.16</v>
      </c>
      <c r="V15" s="40">
        <f t="shared" si="9"/>
        <v>1.2039267227416754</v>
      </c>
      <c r="W15" s="4"/>
      <c r="X15" s="4" t="e">
        <f t="shared" si="10"/>
        <v>#DIV/0!</v>
      </c>
      <c r="Y15" s="4"/>
      <c r="Z15" s="4" t="e">
        <f t="shared" si="11"/>
        <v>#DIV/0!</v>
      </c>
      <c r="AA15" s="24">
        <f t="shared" si="1"/>
        <v>52571724.72000001</v>
      </c>
      <c r="AB15" s="8"/>
    </row>
    <row r="16" spans="1:28" ht="15" customHeight="1">
      <c r="A16" s="2" t="s">
        <v>37</v>
      </c>
      <c r="B16" s="3" t="s">
        <v>68</v>
      </c>
      <c r="C16" s="4">
        <v>2044964.8299999998</v>
      </c>
      <c r="D16" s="40">
        <f t="shared" si="2"/>
        <v>0.6953148607097251</v>
      </c>
      <c r="E16" s="4">
        <v>4187484.44</v>
      </c>
      <c r="F16" s="40">
        <f t="shared" si="3"/>
        <v>1.2558019144974202</v>
      </c>
      <c r="G16" s="4">
        <v>8100618.489999999</v>
      </c>
      <c r="H16" s="40">
        <f t="shared" si="4"/>
        <v>1.930390724793532</v>
      </c>
      <c r="I16" s="4">
        <v>3263619.9599999986</v>
      </c>
      <c r="J16" s="40">
        <f t="shared" si="5"/>
        <v>0.7989934960789478</v>
      </c>
      <c r="K16" s="4">
        <v>4691033.439999999</v>
      </c>
      <c r="L16" s="40">
        <f t="shared" si="6"/>
        <v>1.1193739467685975</v>
      </c>
      <c r="M16" s="4">
        <v>9352434.310000002</v>
      </c>
      <c r="N16" s="40">
        <f t="shared" si="7"/>
        <v>2.0094238785183154</v>
      </c>
      <c r="O16" s="4">
        <v>4695223.509999999</v>
      </c>
      <c r="P16" s="40">
        <f t="shared" si="8"/>
        <v>0.5606134270742046</v>
      </c>
      <c r="Q16" s="4">
        <v>4141695.249999999</v>
      </c>
      <c r="R16" s="40">
        <f t="shared" si="0"/>
        <v>1.0192755477237379</v>
      </c>
      <c r="S16" s="4">
        <v>7855333.910000001</v>
      </c>
      <c r="T16" s="40">
        <f>+S16/$S$45*100</f>
        <v>1.349606570041164</v>
      </c>
      <c r="U16" s="4">
        <v>4743032.630000001</v>
      </c>
      <c r="V16" s="40">
        <f t="shared" si="9"/>
        <v>0.8754960414400775</v>
      </c>
      <c r="W16" s="4"/>
      <c r="X16" s="4" t="e">
        <f t="shared" si="10"/>
        <v>#DIV/0!</v>
      </c>
      <c r="Y16" s="4"/>
      <c r="Z16" s="4" t="e">
        <f t="shared" si="11"/>
        <v>#DIV/0!</v>
      </c>
      <c r="AA16" s="24">
        <f t="shared" si="1"/>
        <v>53075440.77</v>
      </c>
      <c r="AB16" s="8"/>
    </row>
    <row r="17" spans="1:28" ht="15" customHeight="1">
      <c r="A17" s="2" t="s">
        <v>38</v>
      </c>
      <c r="B17" s="3" t="s">
        <v>69</v>
      </c>
      <c r="C17" s="4">
        <v>2339602.31</v>
      </c>
      <c r="D17" s="40">
        <f t="shared" si="2"/>
        <v>0.7954954679068008</v>
      </c>
      <c r="E17" s="4">
        <v>2897219.7400000007</v>
      </c>
      <c r="F17" s="40">
        <f t="shared" si="3"/>
        <v>0.8688591320978661</v>
      </c>
      <c r="G17" s="4">
        <v>5609296.92</v>
      </c>
      <c r="H17" s="40">
        <f t="shared" si="4"/>
        <v>1.336704692406879</v>
      </c>
      <c r="I17" s="4">
        <v>589859.6399999991</v>
      </c>
      <c r="J17" s="40">
        <f t="shared" si="5"/>
        <v>0.1444083630250469</v>
      </c>
      <c r="K17" s="4">
        <v>7390142.179999999</v>
      </c>
      <c r="L17" s="40">
        <f t="shared" si="6"/>
        <v>1.763435013843706</v>
      </c>
      <c r="M17" s="4">
        <v>1640143.9699999993</v>
      </c>
      <c r="N17" s="40">
        <f t="shared" si="7"/>
        <v>0.3523942909710558</v>
      </c>
      <c r="O17" s="4">
        <v>4902674.260000002</v>
      </c>
      <c r="P17" s="40">
        <f t="shared" si="8"/>
        <v>0.5853832118690963</v>
      </c>
      <c r="Q17" s="4">
        <v>2469751.3000000003</v>
      </c>
      <c r="R17" s="40">
        <f t="shared" si="0"/>
        <v>0.607808386927772</v>
      </c>
      <c r="S17" s="4">
        <v>4065485.420000001</v>
      </c>
      <c r="T17" s="40">
        <f>+S17/$S$45*100</f>
        <v>0.6984815535662648</v>
      </c>
      <c r="U17" s="4">
        <v>4448577.1099999985</v>
      </c>
      <c r="V17" s="40">
        <f t="shared" si="9"/>
        <v>0.8211437604733365</v>
      </c>
      <c r="W17" s="4"/>
      <c r="X17" s="4" t="e">
        <f t="shared" si="10"/>
        <v>#DIV/0!</v>
      </c>
      <c r="Y17" s="4"/>
      <c r="Z17" s="4" t="e">
        <f t="shared" si="11"/>
        <v>#DIV/0!</v>
      </c>
      <c r="AA17" s="24">
        <f t="shared" si="1"/>
        <v>36352752.85</v>
      </c>
      <c r="AB17" s="8"/>
    </row>
    <row r="18" spans="1:28" ht="15" customHeight="1">
      <c r="A18" s="2" t="s">
        <v>39</v>
      </c>
      <c r="B18" s="3" t="s">
        <v>70</v>
      </c>
      <c r="C18" s="4">
        <v>12242795.690000005</v>
      </c>
      <c r="D18" s="40">
        <f t="shared" si="2"/>
        <v>4.162711091657248</v>
      </c>
      <c r="E18" s="4">
        <v>16260468.18</v>
      </c>
      <c r="F18" s="40">
        <f t="shared" si="3"/>
        <v>4.876418614481677</v>
      </c>
      <c r="G18" s="4">
        <v>15890677.759999998</v>
      </c>
      <c r="H18" s="40">
        <f t="shared" si="4"/>
        <v>3.786774676088573</v>
      </c>
      <c r="I18" s="4">
        <v>20546995.83000002</v>
      </c>
      <c r="J18" s="40">
        <f t="shared" si="5"/>
        <v>5.030278106318263</v>
      </c>
      <c r="K18" s="4">
        <v>19322578.190000013</v>
      </c>
      <c r="L18" s="40">
        <f t="shared" si="6"/>
        <v>4.610751743071169</v>
      </c>
      <c r="M18" s="4">
        <v>18298124.460000005</v>
      </c>
      <c r="N18" s="40">
        <f t="shared" si="7"/>
        <v>3.931456453290401</v>
      </c>
      <c r="O18" s="4">
        <v>19860246.830000013</v>
      </c>
      <c r="P18" s="40">
        <f t="shared" si="8"/>
        <v>2.3713292911812665</v>
      </c>
      <c r="Q18" s="4">
        <v>17100596.840000007</v>
      </c>
      <c r="R18" s="40">
        <f t="shared" si="0"/>
        <v>4.2084748293573355</v>
      </c>
      <c r="S18" s="4">
        <v>18350170.640000004</v>
      </c>
      <c r="T18" s="40">
        <f>+S18/$S$45*100</f>
        <v>3.1526999540520446</v>
      </c>
      <c r="U18" s="4">
        <v>23691268.80000002</v>
      </c>
      <c r="V18" s="40">
        <f t="shared" si="9"/>
        <v>4.3730696516614165</v>
      </c>
      <c r="W18" s="4"/>
      <c r="X18" s="4" t="e">
        <f t="shared" si="10"/>
        <v>#DIV/0!</v>
      </c>
      <c r="Y18" s="4"/>
      <c r="Z18" s="4" t="e">
        <f t="shared" si="11"/>
        <v>#DIV/0!</v>
      </c>
      <c r="AA18" s="24">
        <f t="shared" si="1"/>
        <v>181563923.2200001</v>
      </c>
      <c r="AB18" s="8"/>
    </row>
    <row r="19" spans="1:28" ht="15" customHeight="1">
      <c r="A19" s="2" t="s">
        <v>40</v>
      </c>
      <c r="B19" s="3" t="s">
        <v>71</v>
      </c>
      <c r="C19" s="4">
        <v>8982926.08</v>
      </c>
      <c r="D19" s="40">
        <f t="shared" si="2"/>
        <v>3.0543126729866343</v>
      </c>
      <c r="E19" s="4">
        <v>10588928.530000001</v>
      </c>
      <c r="F19" s="40">
        <f t="shared" si="3"/>
        <v>3.175557285282797</v>
      </c>
      <c r="G19" s="4">
        <v>11180524.429999996</v>
      </c>
      <c r="H19" s="40">
        <f t="shared" si="4"/>
        <v>2.6643373817249705</v>
      </c>
      <c r="I19" s="4">
        <v>12825284.959999999</v>
      </c>
      <c r="J19" s="40">
        <f t="shared" si="5"/>
        <v>3.1398629111212912</v>
      </c>
      <c r="K19" s="4">
        <v>12095105.309999999</v>
      </c>
      <c r="L19" s="40">
        <f t="shared" si="6"/>
        <v>2.8861328618958906</v>
      </c>
      <c r="M19" s="4">
        <v>10959847.07</v>
      </c>
      <c r="N19" s="40">
        <f t="shared" si="7"/>
        <v>2.354785682249501</v>
      </c>
      <c r="O19" s="4">
        <v>14371373.959999995</v>
      </c>
      <c r="P19" s="40">
        <f t="shared" si="8"/>
        <v>1.7159534983416758</v>
      </c>
      <c r="Q19" s="4">
        <v>12160032.069999995</v>
      </c>
      <c r="R19" s="40">
        <f t="shared" si="0"/>
        <v>2.9925966543500433</v>
      </c>
      <c r="S19" s="4">
        <v>10979269.939999996</v>
      </c>
      <c r="T19" s="40">
        <f>+S19/$S$45*100</f>
        <v>1.8863227222481553</v>
      </c>
      <c r="U19" s="4">
        <v>18534533.390000004</v>
      </c>
      <c r="V19" s="40">
        <f t="shared" si="9"/>
        <v>3.4212099892055647</v>
      </c>
      <c r="W19" s="4"/>
      <c r="X19" s="4" t="e">
        <f t="shared" si="10"/>
        <v>#DIV/0!</v>
      </c>
      <c r="Y19" s="4"/>
      <c r="Z19" s="4" t="e">
        <f t="shared" si="11"/>
        <v>#DIV/0!</v>
      </c>
      <c r="AA19" s="24">
        <f t="shared" si="1"/>
        <v>122677825.73999998</v>
      </c>
      <c r="AB19" s="8"/>
    </row>
    <row r="20" spans="1:28" ht="15" customHeight="1">
      <c r="A20" s="2" t="s">
        <v>41</v>
      </c>
      <c r="B20" s="3" t="s">
        <v>72</v>
      </c>
      <c r="C20" s="4">
        <v>9794938.919999998</v>
      </c>
      <c r="D20" s="40">
        <f t="shared" si="2"/>
        <v>3.3304076876569386</v>
      </c>
      <c r="E20" s="4">
        <v>11216481.979999991</v>
      </c>
      <c r="F20" s="40">
        <f t="shared" si="3"/>
        <v>3.363756867932339</v>
      </c>
      <c r="G20" s="4">
        <v>16298239.109999994</v>
      </c>
      <c r="H20" s="40">
        <f t="shared" si="4"/>
        <v>3.8838972168915435</v>
      </c>
      <c r="I20" s="4">
        <v>17247838.610000007</v>
      </c>
      <c r="J20" s="40">
        <f t="shared" si="5"/>
        <v>4.22258444295376</v>
      </c>
      <c r="K20" s="4">
        <v>15353169.69000001</v>
      </c>
      <c r="L20" s="40">
        <f t="shared" si="6"/>
        <v>3.663571869848645</v>
      </c>
      <c r="M20" s="4">
        <v>16690341.549999991</v>
      </c>
      <c r="N20" s="40">
        <f t="shared" si="7"/>
        <v>3.586015120719556</v>
      </c>
      <c r="O20" s="4">
        <v>15283351.270000003</v>
      </c>
      <c r="P20" s="40">
        <f t="shared" si="8"/>
        <v>1.824844315591187</v>
      </c>
      <c r="Q20" s="4">
        <v>16683186.190000005</v>
      </c>
      <c r="R20" s="40">
        <f t="shared" si="0"/>
        <v>4.105749630320908</v>
      </c>
      <c r="S20" s="4">
        <v>19559471.01000001</v>
      </c>
      <c r="T20" s="40">
        <f>+S20/$S$45*100</f>
        <v>3.3604670258537346</v>
      </c>
      <c r="U20" s="4">
        <v>23264470.229999986</v>
      </c>
      <c r="V20" s="40">
        <f t="shared" si="9"/>
        <v>4.294288734961858</v>
      </c>
      <c r="W20" s="4"/>
      <c r="X20" s="4" t="e">
        <f t="shared" si="10"/>
        <v>#DIV/0!</v>
      </c>
      <c r="Y20" s="4"/>
      <c r="Z20" s="4" t="e">
        <f t="shared" si="11"/>
        <v>#DIV/0!</v>
      </c>
      <c r="AA20" s="24">
        <f t="shared" si="1"/>
        <v>161391488.56</v>
      </c>
      <c r="AB20" s="8"/>
    </row>
    <row r="21" spans="1:28" ht="15" customHeight="1">
      <c r="A21" s="2" t="s">
        <v>42</v>
      </c>
      <c r="B21" s="3" t="s">
        <v>73</v>
      </c>
      <c r="C21" s="4">
        <v>2544879.580000001</v>
      </c>
      <c r="D21" s="40">
        <f t="shared" si="2"/>
        <v>0.8652924317973355</v>
      </c>
      <c r="E21" s="4">
        <v>3203190.5500000017</v>
      </c>
      <c r="F21" s="40">
        <f t="shared" si="3"/>
        <v>0.9606179754998794</v>
      </c>
      <c r="G21" s="4">
        <v>5363337.220000002</v>
      </c>
      <c r="H21" s="40">
        <f t="shared" si="4"/>
        <v>1.2780920908951399</v>
      </c>
      <c r="I21" s="4">
        <v>3665194.8600000013</v>
      </c>
      <c r="J21" s="40">
        <f t="shared" si="5"/>
        <v>0.8973063318934941</v>
      </c>
      <c r="K21" s="4">
        <v>4181200.830000003</v>
      </c>
      <c r="L21" s="40">
        <f t="shared" si="6"/>
        <v>0.9977177385691883</v>
      </c>
      <c r="M21" s="4">
        <v>3481905.8500000015</v>
      </c>
      <c r="N21" s="40">
        <f t="shared" si="7"/>
        <v>0.7481073403810535</v>
      </c>
      <c r="O21" s="4">
        <v>4525917.310000004</v>
      </c>
      <c r="P21" s="40">
        <f t="shared" si="8"/>
        <v>0.5403981319333546</v>
      </c>
      <c r="Q21" s="4">
        <v>4023232.3300000024</v>
      </c>
      <c r="R21" s="40">
        <f t="shared" si="0"/>
        <v>0.9901216987852025</v>
      </c>
      <c r="S21" s="4">
        <v>4089548.37</v>
      </c>
      <c r="T21" s="40">
        <f>+S21/$S$45*100</f>
        <v>0.7026157527978505</v>
      </c>
      <c r="U21" s="4">
        <v>5159469.430000001</v>
      </c>
      <c r="V21" s="40">
        <f t="shared" si="9"/>
        <v>0.9523643234763268</v>
      </c>
      <c r="W21" s="4"/>
      <c r="X21" s="4" t="e">
        <f t="shared" si="10"/>
        <v>#DIV/0!</v>
      </c>
      <c r="Y21" s="4"/>
      <c r="Z21" s="4" t="e">
        <f t="shared" si="11"/>
        <v>#DIV/0!</v>
      </c>
      <c r="AA21" s="24">
        <f t="shared" si="1"/>
        <v>40237876.33000002</v>
      </c>
      <c r="AB21" s="8"/>
    </row>
    <row r="22" spans="1:28" ht="15" customHeight="1">
      <c r="A22" s="2" t="s">
        <v>43</v>
      </c>
      <c r="B22" s="3" t="s">
        <v>74</v>
      </c>
      <c r="C22" s="4">
        <v>5874500.940000003</v>
      </c>
      <c r="D22" s="40">
        <f t="shared" si="2"/>
        <v>1.9974073602210813</v>
      </c>
      <c r="E22" s="4">
        <v>6926296.590000002</v>
      </c>
      <c r="F22" s="40">
        <f t="shared" si="3"/>
        <v>2.077155543555633</v>
      </c>
      <c r="G22" s="4">
        <v>10857994.040000001</v>
      </c>
      <c r="H22" s="40">
        <f t="shared" si="4"/>
        <v>2.587477858703534</v>
      </c>
      <c r="I22" s="4">
        <v>6617172.649999999</v>
      </c>
      <c r="J22" s="40">
        <f t="shared" si="5"/>
        <v>1.6200041593634258</v>
      </c>
      <c r="K22" s="4">
        <v>8288330.0900000045</v>
      </c>
      <c r="L22" s="40">
        <f t="shared" si="6"/>
        <v>1.9777605262528746</v>
      </c>
      <c r="M22" s="4">
        <v>7497711.009999999</v>
      </c>
      <c r="N22" s="40">
        <f t="shared" si="7"/>
        <v>1.6109259940606488</v>
      </c>
      <c r="O22" s="4">
        <v>9034141.120000003</v>
      </c>
      <c r="P22" s="40">
        <f t="shared" si="8"/>
        <v>1.0786836458729514</v>
      </c>
      <c r="Q22" s="4">
        <v>6712650.170000003</v>
      </c>
      <c r="R22" s="40">
        <f t="shared" si="0"/>
        <v>1.651990251746455</v>
      </c>
      <c r="S22" s="4">
        <v>8069936.160000004</v>
      </c>
      <c r="T22" s="40">
        <f>+S22/$S$45*100</f>
        <v>1.3864768813307855</v>
      </c>
      <c r="U22" s="4">
        <v>13583862.93000001</v>
      </c>
      <c r="V22" s="40">
        <f t="shared" si="9"/>
        <v>2.5073869716725143</v>
      </c>
      <c r="W22" s="4"/>
      <c r="X22" s="4" t="e">
        <f t="shared" si="10"/>
        <v>#DIV/0!</v>
      </c>
      <c r="Y22" s="4"/>
      <c r="Z22" s="4" t="e">
        <f t="shared" si="11"/>
        <v>#DIV/0!</v>
      </c>
      <c r="AA22" s="24">
        <f t="shared" si="1"/>
        <v>83462595.70000002</v>
      </c>
      <c r="AB22" s="8"/>
    </row>
    <row r="23" spans="1:28" ht="15" customHeight="1">
      <c r="A23" s="2" t="s">
        <v>44</v>
      </c>
      <c r="B23" s="3" t="s">
        <v>75</v>
      </c>
      <c r="C23" s="4">
        <v>10178139.370000001</v>
      </c>
      <c r="D23" s="40">
        <f t="shared" si="2"/>
        <v>3.4607008661052236</v>
      </c>
      <c r="E23" s="4">
        <v>15337741.969999997</v>
      </c>
      <c r="F23" s="40">
        <f t="shared" si="3"/>
        <v>4.5996984600122905</v>
      </c>
      <c r="G23" s="4">
        <v>15883718.39</v>
      </c>
      <c r="H23" s="40">
        <f t="shared" si="4"/>
        <v>3.785116246758148</v>
      </c>
      <c r="I23" s="4">
        <v>16830086.410000004</v>
      </c>
      <c r="J23" s="40">
        <f t="shared" si="5"/>
        <v>4.120311110009481</v>
      </c>
      <c r="K23" s="4">
        <v>13115230.239999996</v>
      </c>
      <c r="L23" s="40">
        <f t="shared" si="6"/>
        <v>3.129554974250548</v>
      </c>
      <c r="M23" s="4">
        <v>16361647.259999998</v>
      </c>
      <c r="N23" s="40">
        <f t="shared" si="7"/>
        <v>3.515393276912282</v>
      </c>
      <c r="O23" s="4">
        <v>17741537.13</v>
      </c>
      <c r="P23" s="40">
        <f t="shared" si="8"/>
        <v>2.1183536653430903</v>
      </c>
      <c r="Q23" s="4">
        <v>18524447.869999994</v>
      </c>
      <c r="R23" s="40">
        <f t="shared" si="0"/>
        <v>4.558886062168403</v>
      </c>
      <c r="S23" s="4">
        <v>18535559.71000001</v>
      </c>
      <c r="T23" s="40">
        <f>+S23/$S$45*100</f>
        <v>3.184551217124047</v>
      </c>
      <c r="U23" s="4">
        <v>26733574.54999999</v>
      </c>
      <c r="V23" s="40">
        <f t="shared" si="9"/>
        <v>4.934635815918515</v>
      </c>
      <c r="W23" s="4"/>
      <c r="X23" s="4" t="e">
        <f t="shared" si="10"/>
        <v>#DIV/0!</v>
      </c>
      <c r="Y23" s="4"/>
      <c r="Z23" s="4" t="e">
        <f t="shared" si="11"/>
        <v>#DIV/0!</v>
      </c>
      <c r="AA23" s="24">
        <f t="shared" si="1"/>
        <v>169241682.89999995</v>
      </c>
      <c r="AB23" s="8"/>
    </row>
    <row r="24" spans="1:28" ht="15" customHeight="1">
      <c r="A24" s="2" t="s">
        <v>45</v>
      </c>
      <c r="B24" s="3" t="s">
        <v>76</v>
      </c>
      <c r="C24" s="4">
        <v>8993078.32</v>
      </c>
      <c r="D24" s="40">
        <f t="shared" si="2"/>
        <v>3.0577645677272844</v>
      </c>
      <c r="E24" s="4">
        <v>9524899.400000002</v>
      </c>
      <c r="F24" s="40">
        <f t="shared" si="3"/>
        <v>2.8564612175407467</v>
      </c>
      <c r="G24" s="4">
        <v>12547868.680000003</v>
      </c>
      <c r="H24" s="40">
        <f t="shared" si="4"/>
        <v>2.9901777679940174</v>
      </c>
      <c r="I24" s="4">
        <v>11506141.020000001</v>
      </c>
      <c r="J24" s="40">
        <f t="shared" si="5"/>
        <v>2.8169124936799306</v>
      </c>
      <c r="K24" s="4">
        <v>13235181.909999987</v>
      </c>
      <c r="L24" s="40">
        <f t="shared" si="6"/>
        <v>3.1581778301706236</v>
      </c>
      <c r="M24" s="4">
        <v>13299617.800000008</v>
      </c>
      <c r="N24" s="40">
        <f t="shared" si="7"/>
        <v>2.8574987748283083</v>
      </c>
      <c r="O24" s="4">
        <v>15551286.870000005</v>
      </c>
      <c r="P24" s="40">
        <f t="shared" si="8"/>
        <v>1.8568360396552848</v>
      </c>
      <c r="Q24" s="4">
        <v>13204154.810000002</v>
      </c>
      <c r="R24" s="40">
        <f t="shared" si="0"/>
        <v>3.249556356468233</v>
      </c>
      <c r="S24" s="4">
        <v>17083884.42</v>
      </c>
      <c r="T24" s="40">
        <f>+S24/$S$45*100</f>
        <v>2.9351422764733726</v>
      </c>
      <c r="U24" s="4">
        <v>17555184.700000003</v>
      </c>
      <c r="V24" s="40">
        <f t="shared" si="9"/>
        <v>3.2404362167753873</v>
      </c>
      <c r="W24" s="4"/>
      <c r="X24" s="4" t="e">
        <f t="shared" si="10"/>
        <v>#DIV/0!</v>
      </c>
      <c r="Y24" s="4"/>
      <c r="Z24" s="4" t="e">
        <f t="shared" si="11"/>
        <v>#DIV/0!</v>
      </c>
      <c r="AA24" s="24">
        <f t="shared" si="1"/>
        <v>132501297.93000002</v>
      </c>
      <c r="AB24" s="8"/>
    </row>
    <row r="25" spans="1:28" ht="15" customHeight="1">
      <c r="A25" s="2" t="s">
        <v>46</v>
      </c>
      <c r="B25" s="3" t="s">
        <v>77</v>
      </c>
      <c r="C25" s="4">
        <v>13703975.640000004</v>
      </c>
      <c r="D25" s="40">
        <f t="shared" si="2"/>
        <v>4.659531437171989</v>
      </c>
      <c r="E25" s="4">
        <v>15999612.609999996</v>
      </c>
      <c r="F25" s="40">
        <f t="shared" si="3"/>
        <v>4.798189565775451</v>
      </c>
      <c r="G25" s="4">
        <v>18083820.560000002</v>
      </c>
      <c r="H25" s="40">
        <f t="shared" si="4"/>
        <v>4.309404216597612</v>
      </c>
      <c r="I25" s="4">
        <v>20428896.11</v>
      </c>
      <c r="J25" s="40">
        <f t="shared" si="5"/>
        <v>5.001365147908497</v>
      </c>
      <c r="K25" s="4">
        <v>18387076.689999986</v>
      </c>
      <c r="L25" s="40">
        <f t="shared" si="6"/>
        <v>4.387522465416953</v>
      </c>
      <c r="M25" s="4">
        <v>20539634.580000002</v>
      </c>
      <c r="N25" s="40">
        <f t="shared" si="7"/>
        <v>4.413057693114393</v>
      </c>
      <c r="O25" s="4">
        <v>23586416.919999983</v>
      </c>
      <c r="P25" s="40">
        <f t="shared" si="8"/>
        <v>2.816236968007983</v>
      </c>
      <c r="Q25" s="4">
        <v>18611710.47</v>
      </c>
      <c r="R25" s="40">
        <f t="shared" si="0"/>
        <v>4.580361479610284</v>
      </c>
      <c r="S25" s="4">
        <v>22815499.04000001</v>
      </c>
      <c r="T25" s="40">
        <f>+S25/$S$45*100</f>
        <v>3.9198775960310357</v>
      </c>
      <c r="U25" s="4">
        <v>26589215.95999999</v>
      </c>
      <c r="V25" s="40">
        <f t="shared" si="9"/>
        <v>4.907989283214212</v>
      </c>
      <c r="W25" s="4"/>
      <c r="X25" s="4" t="e">
        <f t="shared" si="10"/>
        <v>#DIV/0!</v>
      </c>
      <c r="Y25" s="4"/>
      <c r="Z25" s="4" t="e">
        <f t="shared" si="11"/>
        <v>#DIV/0!</v>
      </c>
      <c r="AA25" s="24">
        <f t="shared" si="1"/>
        <v>198745858.57999998</v>
      </c>
      <c r="AB25" s="8"/>
    </row>
    <row r="26" spans="1:28" ht="15" customHeight="1">
      <c r="A26" s="2" t="s">
        <v>47</v>
      </c>
      <c r="B26" s="3" t="s">
        <v>78</v>
      </c>
      <c r="C26" s="4">
        <v>11606310.380000005</v>
      </c>
      <c r="D26" s="40">
        <f t="shared" si="2"/>
        <v>3.9462977391271528</v>
      </c>
      <c r="E26" s="4">
        <v>12609394.989999998</v>
      </c>
      <c r="F26" s="40">
        <f t="shared" si="3"/>
        <v>3.7814832737852933</v>
      </c>
      <c r="G26" s="4">
        <v>18558908.029999997</v>
      </c>
      <c r="H26" s="40">
        <f t="shared" si="4"/>
        <v>4.422618342986326</v>
      </c>
      <c r="I26" s="4">
        <v>21619634.130000006</v>
      </c>
      <c r="J26" s="40">
        <f t="shared" si="5"/>
        <v>5.292879461822036</v>
      </c>
      <c r="K26" s="4">
        <v>17071885.629999995</v>
      </c>
      <c r="L26" s="40">
        <f t="shared" si="6"/>
        <v>4.073691701595545</v>
      </c>
      <c r="M26" s="4">
        <v>18325736.099999998</v>
      </c>
      <c r="N26" s="40">
        <f t="shared" si="7"/>
        <v>3.9373889717023944</v>
      </c>
      <c r="O26" s="4">
        <v>17822101.850000005</v>
      </c>
      <c r="P26" s="40">
        <f t="shared" si="8"/>
        <v>2.1279731570849174</v>
      </c>
      <c r="Q26" s="4">
        <v>18873408.59999998</v>
      </c>
      <c r="R26" s="40">
        <f t="shared" si="0"/>
        <v>4.644765664054807</v>
      </c>
      <c r="S26" s="4">
        <v>24609872.39</v>
      </c>
      <c r="T26" s="40">
        <f>+S26/$S$45*100</f>
        <v>4.228164689872315</v>
      </c>
      <c r="U26" s="4">
        <v>17457875.7</v>
      </c>
      <c r="V26" s="40">
        <f t="shared" si="9"/>
        <v>3.2224743660055575</v>
      </c>
      <c r="W26" s="4"/>
      <c r="X26" s="4" t="e">
        <f t="shared" si="10"/>
        <v>#DIV/0!</v>
      </c>
      <c r="Y26" s="4"/>
      <c r="Z26" s="4" t="e">
        <f t="shared" si="11"/>
        <v>#DIV/0!</v>
      </c>
      <c r="AA26" s="24">
        <f t="shared" si="1"/>
        <v>178555127.79999995</v>
      </c>
      <c r="AB26" s="8"/>
    </row>
    <row r="27" spans="1:28" ht="15" customHeight="1">
      <c r="A27" s="2" t="s">
        <v>48</v>
      </c>
      <c r="B27" s="3" t="s">
        <v>79</v>
      </c>
      <c r="C27" s="4">
        <v>6299989.470000001</v>
      </c>
      <c r="D27" s="40">
        <f t="shared" si="2"/>
        <v>2.1420790404526353</v>
      </c>
      <c r="E27" s="4">
        <v>7514807.499999998</v>
      </c>
      <c r="F27" s="40">
        <f t="shared" si="3"/>
        <v>2.253646498464259</v>
      </c>
      <c r="G27" s="4">
        <v>8958033.140000002</v>
      </c>
      <c r="H27" s="40">
        <f t="shared" si="4"/>
        <v>2.134714047723174</v>
      </c>
      <c r="I27" s="4">
        <v>8415946.419999998</v>
      </c>
      <c r="J27" s="40">
        <f t="shared" si="5"/>
        <v>2.06037667845643</v>
      </c>
      <c r="K27" s="4">
        <v>11360057.789999997</v>
      </c>
      <c r="L27" s="40">
        <f t="shared" si="6"/>
        <v>2.7107358936054933</v>
      </c>
      <c r="M27" s="4">
        <v>7851237.13</v>
      </c>
      <c r="N27" s="40">
        <f t="shared" si="7"/>
        <v>1.686883098239222</v>
      </c>
      <c r="O27" s="4">
        <v>11056465.669999998</v>
      </c>
      <c r="P27" s="40">
        <f t="shared" si="8"/>
        <v>1.3201508080255357</v>
      </c>
      <c r="Q27" s="4">
        <v>8632773.490000004</v>
      </c>
      <c r="R27" s="40">
        <f t="shared" si="0"/>
        <v>2.124534615963046</v>
      </c>
      <c r="S27" s="4">
        <v>7978685.920000003</v>
      </c>
      <c r="T27" s="40">
        <f>+S27/$S$45*100</f>
        <v>1.3707993907450498</v>
      </c>
      <c r="U27" s="4">
        <v>11578966.160000004</v>
      </c>
      <c r="V27" s="40">
        <f t="shared" si="9"/>
        <v>2.1373116796475884</v>
      </c>
      <c r="W27" s="4"/>
      <c r="X27" s="4" t="e">
        <f t="shared" si="10"/>
        <v>#DIV/0!</v>
      </c>
      <c r="Y27" s="4"/>
      <c r="Z27" s="4" t="e">
        <f t="shared" si="11"/>
        <v>#DIV/0!</v>
      </c>
      <c r="AA27" s="24">
        <f t="shared" si="1"/>
        <v>89646962.69</v>
      </c>
      <c r="AB27" s="8"/>
    </row>
    <row r="28" spans="1:28" ht="15" customHeight="1">
      <c r="A28" s="2" t="s">
        <v>49</v>
      </c>
      <c r="B28" s="3" t="s">
        <v>80</v>
      </c>
      <c r="C28" s="4">
        <v>4239505.089999999</v>
      </c>
      <c r="D28" s="40">
        <f t="shared" si="2"/>
        <v>1.4414873292131485</v>
      </c>
      <c r="E28" s="4">
        <v>6453825.840000003</v>
      </c>
      <c r="F28" s="40">
        <f t="shared" si="3"/>
        <v>1.9354643490221362</v>
      </c>
      <c r="G28" s="4">
        <v>6497844.620000002</v>
      </c>
      <c r="H28" s="40">
        <f t="shared" si="4"/>
        <v>1.5484470724157702</v>
      </c>
      <c r="I28" s="4">
        <v>8608660.049999997</v>
      </c>
      <c r="J28" s="40">
        <f t="shared" si="5"/>
        <v>2.107556478452433</v>
      </c>
      <c r="K28" s="4">
        <v>5991927.530000001</v>
      </c>
      <c r="L28" s="40">
        <f t="shared" si="6"/>
        <v>1.429793168988264</v>
      </c>
      <c r="M28" s="4">
        <v>5789947.67</v>
      </c>
      <c r="N28" s="40">
        <f t="shared" si="7"/>
        <v>1.2440032955943294</v>
      </c>
      <c r="O28" s="4">
        <v>6080343.250000002</v>
      </c>
      <c r="P28" s="40">
        <f t="shared" si="8"/>
        <v>0.7259978273473096</v>
      </c>
      <c r="Q28" s="4">
        <v>6335262.249999999</v>
      </c>
      <c r="R28" s="40">
        <f t="shared" si="0"/>
        <v>1.5591146885667821</v>
      </c>
      <c r="S28" s="4">
        <v>7068573.290000003</v>
      </c>
      <c r="T28" s="40">
        <f>+S28/$S$45*100</f>
        <v>1.2144350656892047</v>
      </c>
      <c r="U28" s="4">
        <v>9293316.33</v>
      </c>
      <c r="V28" s="40">
        <f t="shared" si="9"/>
        <v>1.715413384951861</v>
      </c>
      <c r="W28" s="4"/>
      <c r="X28" s="4" t="e">
        <f t="shared" si="10"/>
        <v>#DIV/0!</v>
      </c>
      <c r="Y28" s="4"/>
      <c r="Z28" s="4" t="e">
        <f t="shared" si="11"/>
        <v>#DIV/0!</v>
      </c>
      <c r="AA28" s="24">
        <f t="shared" si="1"/>
        <v>66359205.92</v>
      </c>
      <c r="AB28" s="8"/>
    </row>
    <row r="29" spans="1:28" ht="15" customHeight="1">
      <c r="A29" s="2" t="s">
        <v>50</v>
      </c>
      <c r="B29" s="3" t="s">
        <v>81</v>
      </c>
      <c r="C29" s="4">
        <v>2766187.4699999993</v>
      </c>
      <c r="D29" s="40">
        <f t="shared" si="2"/>
        <v>0.9405400167200121</v>
      </c>
      <c r="E29" s="4">
        <v>2915754.4699999997</v>
      </c>
      <c r="F29" s="40">
        <f t="shared" si="3"/>
        <v>0.8744175884341698</v>
      </c>
      <c r="G29" s="4">
        <v>4620142.530000003</v>
      </c>
      <c r="H29" s="40">
        <f t="shared" si="4"/>
        <v>1.1009875725101739</v>
      </c>
      <c r="I29" s="4">
        <v>3766023.0099999984</v>
      </c>
      <c r="J29" s="40">
        <f t="shared" si="5"/>
        <v>0.9219908959846116</v>
      </c>
      <c r="K29" s="4">
        <v>4452316.150000003</v>
      </c>
      <c r="L29" s="40">
        <f t="shared" si="6"/>
        <v>1.0624112500649903</v>
      </c>
      <c r="M29" s="4">
        <v>3841441.8600000036</v>
      </c>
      <c r="N29" s="40">
        <f t="shared" si="7"/>
        <v>0.8253557037198603</v>
      </c>
      <c r="O29" s="4">
        <v>4198180.999999999</v>
      </c>
      <c r="P29" s="40">
        <f t="shared" si="8"/>
        <v>0.5012661554610021</v>
      </c>
      <c r="Q29" s="4">
        <v>5419756.81</v>
      </c>
      <c r="R29" s="40">
        <f t="shared" si="0"/>
        <v>1.333807838962128</v>
      </c>
      <c r="S29" s="4">
        <v>3800253.1500000004</v>
      </c>
      <c r="T29" s="40">
        <f>+S29/$S$45*100</f>
        <v>0.6529126168055699</v>
      </c>
      <c r="U29" s="4">
        <v>5345404.160000001</v>
      </c>
      <c r="V29" s="40">
        <f t="shared" si="9"/>
        <v>0.98668521746546</v>
      </c>
      <c r="W29" s="4"/>
      <c r="X29" s="4" t="e">
        <f t="shared" si="10"/>
        <v>#DIV/0!</v>
      </c>
      <c r="Y29" s="4"/>
      <c r="Z29" s="4" t="e">
        <f t="shared" si="11"/>
        <v>#DIV/0!</v>
      </c>
      <c r="AA29" s="24">
        <f t="shared" si="1"/>
        <v>41125460.61000001</v>
      </c>
      <c r="AB29" s="8"/>
    </row>
    <row r="30" spans="1:28" ht="15" customHeight="1">
      <c r="A30" s="2" t="s">
        <v>51</v>
      </c>
      <c r="B30" s="3" t="s">
        <v>82</v>
      </c>
      <c r="C30" s="4">
        <v>4110571.1500000004</v>
      </c>
      <c r="D30" s="40">
        <f t="shared" si="2"/>
        <v>1.397648098720439</v>
      </c>
      <c r="E30" s="4">
        <v>4322938.86</v>
      </c>
      <c r="F30" s="40">
        <f t="shared" si="3"/>
        <v>1.29642389707442</v>
      </c>
      <c r="G30" s="4">
        <v>4827004.52</v>
      </c>
      <c r="H30" s="40">
        <f t="shared" si="4"/>
        <v>1.1502831253499082</v>
      </c>
      <c r="I30" s="4">
        <v>5495716.920000001</v>
      </c>
      <c r="J30" s="40">
        <f t="shared" si="5"/>
        <v>1.3454514095357566</v>
      </c>
      <c r="K30" s="4">
        <v>5520764.779999998</v>
      </c>
      <c r="L30" s="40">
        <f t="shared" si="6"/>
        <v>1.317364359050416</v>
      </c>
      <c r="M30" s="4">
        <v>4666133.4</v>
      </c>
      <c r="N30" s="40">
        <f t="shared" si="7"/>
        <v>1.0025453869573184</v>
      </c>
      <c r="O30" s="4">
        <v>4960674.949999999</v>
      </c>
      <c r="P30" s="40">
        <f t="shared" si="8"/>
        <v>0.5923085404555445</v>
      </c>
      <c r="Q30" s="4">
        <v>4689854.74</v>
      </c>
      <c r="R30" s="40">
        <f t="shared" si="0"/>
        <v>1.154178173504743</v>
      </c>
      <c r="S30" s="4">
        <v>5174702.71</v>
      </c>
      <c r="T30" s="40">
        <f>+S30/$S$45*100</f>
        <v>0.8890535851741808</v>
      </c>
      <c r="U30" s="4">
        <v>6334776.639999998</v>
      </c>
      <c r="V30" s="40">
        <f t="shared" si="9"/>
        <v>1.1693092382809671</v>
      </c>
      <c r="W30" s="4"/>
      <c r="X30" s="4" t="e">
        <f t="shared" si="10"/>
        <v>#DIV/0!</v>
      </c>
      <c r="Y30" s="4"/>
      <c r="Z30" s="4" t="e">
        <f t="shared" si="11"/>
        <v>#DIV/0!</v>
      </c>
      <c r="AA30" s="24">
        <f t="shared" si="1"/>
        <v>50103138.67</v>
      </c>
      <c r="AB30" s="8"/>
    </row>
    <row r="31" spans="1:28" ht="15" customHeight="1">
      <c r="A31" s="2" t="s">
        <v>52</v>
      </c>
      <c r="B31" s="3" t="s">
        <v>83</v>
      </c>
      <c r="C31" s="4">
        <v>6958419.980000006</v>
      </c>
      <c r="D31" s="40">
        <f t="shared" si="2"/>
        <v>2.3659540487811097</v>
      </c>
      <c r="E31" s="4">
        <v>7400441.320000009</v>
      </c>
      <c r="F31" s="40">
        <f t="shared" si="3"/>
        <v>2.219348754829481</v>
      </c>
      <c r="G31" s="4">
        <v>10879373.770000003</v>
      </c>
      <c r="H31" s="40">
        <f t="shared" si="4"/>
        <v>2.592572683566789</v>
      </c>
      <c r="I31" s="4">
        <v>9215911.830000013</v>
      </c>
      <c r="J31" s="40">
        <f t="shared" si="5"/>
        <v>2.2562227535239883</v>
      </c>
      <c r="K31" s="4">
        <v>9195908.150000006</v>
      </c>
      <c r="L31" s="40">
        <f t="shared" si="6"/>
        <v>2.1943267153488937</v>
      </c>
      <c r="M31" s="4">
        <v>12486236.890000008</v>
      </c>
      <c r="N31" s="40">
        <f t="shared" si="7"/>
        <v>2.6827392449872525</v>
      </c>
      <c r="O31" s="4">
        <v>11593864.319999995</v>
      </c>
      <c r="P31" s="40">
        <f t="shared" si="8"/>
        <v>1.3843166349004206</v>
      </c>
      <c r="Q31" s="4">
        <v>9250209.62</v>
      </c>
      <c r="R31" s="40">
        <f t="shared" si="0"/>
        <v>2.276486295553709</v>
      </c>
      <c r="S31" s="4">
        <v>9412321.26000001</v>
      </c>
      <c r="T31" s="40">
        <f>+S31/$S$45*100</f>
        <v>1.6171089297251955</v>
      </c>
      <c r="U31" s="4">
        <v>12738282.509999996</v>
      </c>
      <c r="V31" s="40">
        <f t="shared" si="9"/>
        <v>2.351304910219513</v>
      </c>
      <c r="W31" s="4"/>
      <c r="X31" s="4" t="e">
        <f t="shared" si="10"/>
        <v>#DIV/0!</v>
      </c>
      <c r="Y31" s="4"/>
      <c r="Z31" s="4" t="e">
        <f t="shared" si="11"/>
        <v>#DIV/0!</v>
      </c>
      <c r="AA31" s="24">
        <f t="shared" si="1"/>
        <v>99130969.65000005</v>
      </c>
      <c r="AB31" s="8"/>
    </row>
    <row r="32" spans="1:28" ht="15" customHeight="1">
      <c r="A32" s="2" t="s">
        <v>53</v>
      </c>
      <c r="B32" s="3" t="s">
        <v>84</v>
      </c>
      <c r="C32" s="4">
        <v>3405392.4199999995</v>
      </c>
      <c r="D32" s="40">
        <f t="shared" si="2"/>
        <v>1.1578780825165846</v>
      </c>
      <c r="E32" s="4">
        <v>5809647.570000001</v>
      </c>
      <c r="F32" s="40">
        <f t="shared" si="3"/>
        <v>1.7422790807937394</v>
      </c>
      <c r="G32" s="4">
        <v>4545225.96</v>
      </c>
      <c r="H32" s="40">
        <f t="shared" si="4"/>
        <v>1.083134830520179</v>
      </c>
      <c r="I32" s="4">
        <v>3947061.3799999994</v>
      </c>
      <c r="J32" s="40">
        <f t="shared" si="5"/>
        <v>0.9663123800861904</v>
      </c>
      <c r="K32" s="4">
        <v>3808989.59</v>
      </c>
      <c r="L32" s="40">
        <f t="shared" si="6"/>
        <v>0.9089007283987306</v>
      </c>
      <c r="M32" s="4">
        <v>4460574.100000001</v>
      </c>
      <c r="N32" s="40">
        <f t="shared" si="7"/>
        <v>0.9583797983864526</v>
      </c>
      <c r="O32" s="4">
        <v>5307918.69</v>
      </c>
      <c r="P32" s="40">
        <f t="shared" si="8"/>
        <v>0.6337697196085397</v>
      </c>
      <c r="Q32" s="4">
        <v>4721077.11</v>
      </c>
      <c r="R32" s="40">
        <f t="shared" si="0"/>
        <v>1.1618620315295418</v>
      </c>
      <c r="S32" s="4">
        <v>4578015.180000001</v>
      </c>
      <c r="T32" s="40">
        <f>+S32/$S$45*100</f>
        <v>0.7865380944291624</v>
      </c>
      <c r="U32" s="4">
        <v>5511619.64</v>
      </c>
      <c r="V32" s="40">
        <f t="shared" si="9"/>
        <v>1.0173662197098114</v>
      </c>
      <c r="W32" s="4"/>
      <c r="X32" s="4" t="e">
        <f t="shared" si="10"/>
        <v>#DIV/0!</v>
      </c>
      <c r="Y32" s="4"/>
      <c r="Z32" s="4" t="e">
        <f t="shared" si="11"/>
        <v>#DIV/0!</v>
      </c>
      <c r="AA32" s="24">
        <f t="shared" si="1"/>
        <v>46095521.64</v>
      </c>
      <c r="AB32" s="8"/>
    </row>
    <row r="33" spans="1:28" ht="15" customHeight="1">
      <c r="A33" s="2" t="s">
        <v>54</v>
      </c>
      <c r="B33" s="3" t="s">
        <v>85</v>
      </c>
      <c r="C33" s="4">
        <v>2151206.479999999</v>
      </c>
      <c r="D33" s="40">
        <f t="shared" si="2"/>
        <v>0.7314384150064125</v>
      </c>
      <c r="E33" s="4">
        <v>1930874.7100000007</v>
      </c>
      <c r="F33" s="40">
        <f t="shared" si="3"/>
        <v>0.5790579504750714</v>
      </c>
      <c r="G33" s="4">
        <v>2174919.1700000013</v>
      </c>
      <c r="H33" s="40">
        <f t="shared" si="4"/>
        <v>0.5182868194726759</v>
      </c>
      <c r="I33" s="4">
        <v>2460198.2299999977</v>
      </c>
      <c r="J33" s="40">
        <f t="shared" si="5"/>
        <v>0.6023012510423972</v>
      </c>
      <c r="K33" s="4">
        <v>2628917.249999998</v>
      </c>
      <c r="L33" s="40">
        <f t="shared" si="6"/>
        <v>0.627311980504779</v>
      </c>
      <c r="M33" s="4">
        <v>7981498.590000002</v>
      </c>
      <c r="N33" s="40">
        <f t="shared" si="7"/>
        <v>1.7148705162203126</v>
      </c>
      <c r="O33" s="4">
        <v>2007812.759999999</v>
      </c>
      <c r="P33" s="40">
        <f t="shared" si="8"/>
        <v>0.23973444286721873</v>
      </c>
      <c r="Q33" s="4">
        <v>1725027.54</v>
      </c>
      <c r="R33" s="40">
        <f t="shared" si="0"/>
        <v>0.42453108800606054</v>
      </c>
      <c r="S33" s="4">
        <v>3908654.9900000007</v>
      </c>
      <c r="T33" s="40">
        <f>+S33/$S$45*100</f>
        <v>0.6715368837234037</v>
      </c>
      <c r="U33" s="4">
        <v>5054311.349999999</v>
      </c>
      <c r="V33" s="40">
        <f t="shared" si="9"/>
        <v>0.9329536447086709</v>
      </c>
      <c r="W33" s="4"/>
      <c r="X33" s="4" t="e">
        <f t="shared" si="10"/>
        <v>#DIV/0!</v>
      </c>
      <c r="Y33" s="4"/>
      <c r="Z33" s="4" t="e">
        <f t="shared" si="11"/>
        <v>#DIV/0!</v>
      </c>
      <c r="AA33" s="24">
        <f t="shared" si="1"/>
        <v>32023421.069999997</v>
      </c>
      <c r="AB33" s="8"/>
    </row>
    <row r="34" spans="1:28" ht="15" customHeight="1">
      <c r="A34" s="2" t="s">
        <v>55</v>
      </c>
      <c r="B34" s="3" t="s">
        <v>86</v>
      </c>
      <c r="C34" s="4">
        <v>3577112.710000002</v>
      </c>
      <c r="D34" s="40">
        <f t="shared" si="2"/>
        <v>1.2162652331270847</v>
      </c>
      <c r="E34" s="4">
        <v>4537748.650000002</v>
      </c>
      <c r="F34" s="40">
        <f t="shared" si="3"/>
        <v>1.3608440876207974</v>
      </c>
      <c r="G34" s="4">
        <v>6334837.600000005</v>
      </c>
      <c r="H34" s="40">
        <f t="shared" si="4"/>
        <v>1.5096022311394313</v>
      </c>
      <c r="I34" s="4">
        <v>5056291.870000003</v>
      </c>
      <c r="J34" s="40">
        <f t="shared" si="5"/>
        <v>1.237872168917261</v>
      </c>
      <c r="K34" s="4">
        <v>6411699.04</v>
      </c>
      <c r="L34" s="40">
        <f t="shared" si="6"/>
        <v>1.52995900619656</v>
      </c>
      <c r="M34" s="4">
        <v>5218857.570000006</v>
      </c>
      <c r="N34" s="40">
        <f t="shared" si="7"/>
        <v>1.121301328845589</v>
      </c>
      <c r="O34" s="4">
        <v>8518808.960000005</v>
      </c>
      <c r="P34" s="40">
        <f t="shared" si="8"/>
        <v>1.0171525754811286</v>
      </c>
      <c r="Q34" s="4">
        <v>5867690.540000007</v>
      </c>
      <c r="R34" s="40">
        <f t="shared" si="0"/>
        <v>1.4440448000204515</v>
      </c>
      <c r="S34" s="4">
        <v>6698568.100000003</v>
      </c>
      <c r="T34" s="40">
        <f>+S34/$S$45*100</f>
        <v>1.1508653382791922</v>
      </c>
      <c r="U34" s="4">
        <v>7106356.360000004</v>
      </c>
      <c r="V34" s="40">
        <f t="shared" si="9"/>
        <v>1.3117318280482757</v>
      </c>
      <c r="W34" s="4"/>
      <c r="X34" s="4" t="e">
        <f t="shared" si="10"/>
        <v>#DIV/0!</v>
      </c>
      <c r="Y34" s="4"/>
      <c r="Z34" s="4" t="e">
        <f t="shared" si="11"/>
        <v>#DIV/0!</v>
      </c>
      <c r="AA34" s="24">
        <f t="shared" si="1"/>
        <v>59327971.400000036</v>
      </c>
      <c r="AB34" s="8"/>
    </row>
    <row r="35" spans="1:28" ht="15" customHeight="1">
      <c r="A35" s="2" t="s">
        <v>56</v>
      </c>
      <c r="B35" s="3" t="s">
        <v>87</v>
      </c>
      <c r="C35" s="4">
        <v>3985621.369999999</v>
      </c>
      <c r="D35" s="40">
        <f t="shared" si="2"/>
        <v>1.3551635348776407</v>
      </c>
      <c r="E35" s="4">
        <v>4144973.629999998</v>
      </c>
      <c r="F35" s="40">
        <f t="shared" si="3"/>
        <v>1.243053173015568</v>
      </c>
      <c r="G35" s="4">
        <v>4909313.97</v>
      </c>
      <c r="H35" s="40">
        <f t="shared" si="4"/>
        <v>1.1698976028171537</v>
      </c>
      <c r="I35" s="4">
        <v>5739237.390000001</v>
      </c>
      <c r="J35" s="40">
        <f t="shared" si="5"/>
        <v>1.405069647589457</v>
      </c>
      <c r="K35" s="4">
        <v>5562147.670000003</v>
      </c>
      <c r="L35" s="40">
        <f t="shared" si="6"/>
        <v>1.3272391402687727</v>
      </c>
      <c r="M35" s="4">
        <v>5429267.31</v>
      </c>
      <c r="N35" s="40">
        <f t="shared" si="7"/>
        <v>1.1665090621281142</v>
      </c>
      <c r="O35" s="4">
        <v>5316876.880000003</v>
      </c>
      <c r="P35" s="40">
        <f t="shared" si="8"/>
        <v>0.634839334630186</v>
      </c>
      <c r="Q35" s="4">
        <v>5895563.15</v>
      </c>
      <c r="R35" s="40">
        <f t="shared" si="0"/>
        <v>1.450904278593684</v>
      </c>
      <c r="S35" s="4">
        <v>5522623.380000001</v>
      </c>
      <c r="T35" s="40">
        <f>+S35/$S$45*100</f>
        <v>0.9488290227895531</v>
      </c>
      <c r="U35" s="4">
        <v>7260093.17</v>
      </c>
      <c r="V35" s="40">
        <f t="shared" si="9"/>
        <v>1.3401094461416647</v>
      </c>
      <c r="W35" s="4"/>
      <c r="X35" s="4" t="e">
        <f t="shared" si="10"/>
        <v>#DIV/0!</v>
      </c>
      <c r="Y35" s="4"/>
      <c r="Z35" s="4" t="e">
        <f t="shared" si="11"/>
        <v>#DIV/0!</v>
      </c>
      <c r="AA35" s="24">
        <f t="shared" si="1"/>
        <v>53765717.92</v>
      </c>
      <c r="AB35" s="8"/>
    </row>
    <row r="36" spans="1:28" ht="15" customHeight="1">
      <c r="A36" s="2" t="s">
        <v>57</v>
      </c>
      <c r="B36" s="3" t="s">
        <v>88</v>
      </c>
      <c r="C36" s="4">
        <v>16528820.7</v>
      </c>
      <c r="D36" s="40">
        <f t="shared" si="2"/>
        <v>5.620015803751756</v>
      </c>
      <c r="E36" s="4">
        <v>4671668.849999996</v>
      </c>
      <c r="F36" s="40">
        <f t="shared" si="3"/>
        <v>1.4010059666581007</v>
      </c>
      <c r="G36" s="4">
        <v>27545542.39000001</v>
      </c>
      <c r="H36" s="40">
        <f t="shared" si="4"/>
        <v>6.564148108530795</v>
      </c>
      <c r="I36" s="4">
        <v>15779988.490000008</v>
      </c>
      <c r="J36" s="40">
        <f t="shared" si="5"/>
        <v>3.8632280492948903</v>
      </c>
      <c r="K36" s="4">
        <v>36880923.769999936</v>
      </c>
      <c r="L36" s="40">
        <f t="shared" si="6"/>
        <v>8.800522470992366</v>
      </c>
      <c r="M36" s="4">
        <v>18804779.890000023</v>
      </c>
      <c r="N36" s="40">
        <f t="shared" si="7"/>
        <v>4.04031426351147</v>
      </c>
      <c r="O36" s="4">
        <v>406587381.6400003</v>
      </c>
      <c r="P36" s="40">
        <f t="shared" si="8"/>
        <v>48.54685723498777</v>
      </c>
      <c r="Q36" s="4">
        <v>-50239369.63999999</v>
      </c>
      <c r="R36" s="40">
        <f t="shared" si="0"/>
        <v>-12.36396159449596</v>
      </c>
      <c r="S36" s="4">
        <v>117909179.10999987</v>
      </c>
      <c r="T36" s="40">
        <f>+S36/$S$45*100</f>
        <v>20.257700642418158</v>
      </c>
      <c r="U36" s="4">
        <v>31505570.67000003</v>
      </c>
      <c r="V36" s="40">
        <f t="shared" si="9"/>
        <v>5.815478103699159</v>
      </c>
      <c r="W36" s="4"/>
      <c r="X36" s="4" t="e">
        <f t="shared" si="10"/>
        <v>#DIV/0!</v>
      </c>
      <c r="Y36" s="4"/>
      <c r="Z36" s="4" t="e">
        <f t="shared" si="11"/>
        <v>#DIV/0!</v>
      </c>
      <c r="AA36" s="24">
        <f t="shared" si="1"/>
        <v>625974485.8700002</v>
      </c>
      <c r="AB36" s="8"/>
    </row>
    <row r="37" spans="1:28" ht="15" customHeight="1">
      <c r="A37" s="2" t="s">
        <v>58</v>
      </c>
      <c r="B37" s="3" t="s">
        <v>89</v>
      </c>
      <c r="C37" s="4">
        <v>5580334.390000001</v>
      </c>
      <c r="D37" s="40">
        <f t="shared" si="2"/>
        <v>1.8973868753999745</v>
      </c>
      <c r="E37" s="4">
        <v>13167510.629999997</v>
      </c>
      <c r="F37" s="40">
        <f t="shared" si="3"/>
        <v>3.948858866283722</v>
      </c>
      <c r="G37" s="4">
        <v>22100997.999999996</v>
      </c>
      <c r="H37" s="40">
        <f t="shared" si="4"/>
        <v>5.266704215307441</v>
      </c>
      <c r="I37" s="4">
        <v>14561379.639999999</v>
      </c>
      <c r="J37" s="40">
        <f t="shared" si="5"/>
        <v>3.5648904495290603</v>
      </c>
      <c r="K37" s="4">
        <v>14308232.919999998</v>
      </c>
      <c r="L37" s="40">
        <f t="shared" si="6"/>
        <v>3.4142291586275233</v>
      </c>
      <c r="M37" s="4">
        <v>44104888.48999998</v>
      </c>
      <c r="N37" s="40">
        <f t="shared" si="7"/>
        <v>9.476186964118174</v>
      </c>
      <c r="O37" s="4">
        <v>18940502.859999996</v>
      </c>
      <c r="P37" s="40">
        <f t="shared" si="8"/>
        <v>2.2615111285412213</v>
      </c>
      <c r="Q37" s="4">
        <v>46845601.73000001</v>
      </c>
      <c r="R37" s="40">
        <f t="shared" si="0"/>
        <v>11.528751750094084</v>
      </c>
      <c r="S37" s="4">
        <v>20292688.589999996</v>
      </c>
      <c r="T37" s="40">
        <f>+S37/$S$45*100</f>
        <v>3.486439425572853</v>
      </c>
      <c r="U37" s="4">
        <v>14514016.100000001</v>
      </c>
      <c r="V37" s="40">
        <f t="shared" si="9"/>
        <v>2.679079954157421</v>
      </c>
      <c r="W37" s="4"/>
      <c r="X37" s="4" t="e">
        <f t="shared" si="10"/>
        <v>#DIV/0!</v>
      </c>
      <c r="Y37" s="4"/>
      <c r="Z37" s="4" t="e">
        <f t="shared" si="11"/>
        <v>#DIV/0!</v>
      </c>
      <c r="AA37" s="24">
        <f t="shared" si="1"/>
        <v>214416153.35</v>
      </c>
      <c r="AB37" s="8"/>
    </row>
    <row r="38" spans="1:28" ht="15" customHeight="1">
      <c r="A38" s="2" t="s">
        <v>59</v>
      </c>
      <c r="B38" s="3" t="s">
        <v>90</v>
      </c>
      <c r="C38" s="4">
        <v>6580151.2</v>
      </c>
      <c r="D38" s="40">
        <f t="shared" si="2"/>
        <v>2.237337702808772</v>
      </c>
      <c r="E38" s="4">
        <v>11525985.44</v>
      </c>
      <c r="F38" s="40">
        <f t="shared" si="3"/>
        <v>3.456575132258017</v>
      </c>
      <c r="G38" s="4">
        <v>18813232.260000005</v>
      </c>
      <c r="H38" s="40">
        <f t="shared" si="4"/>
        <v>4.483224225770257</v>
      </c>
      <c r="I38" s="4">
        <v>13085904.78</v>
      </c>
      <c r="J38" s="40">
        <f t="shared" si="5"/>
        <v>3.2036673809068197</v>
      </c>
      <c r="K38" s="4">
        <v>13302525.809999997</v>
      </c>
      <c r="L38" s="40">
        <f t="shared" si="6"/>
        <v>3.1742474250899466</v>
      </c>
      <c r="M38" s="4">
        <v>16101373.499999989</v>
      </c>
      <c r="N38" s="40">
        <f t="shared" si="7"/>
        <v>3.4594719743978604</v>
      </c>
      <c r="O38" s="4">
        <v>14122658.189999996</v>
      </c>
      <c r="P38" s="40">
        <f t="shared" si="8"/>
        <v>1.6862566372891334</v>
      </c>
      <c r="Q38" s="4">
        <v>13186519.089999998</v>
      </c>
      <c r="R38" s="40">
        <f t="shared" si="0"/>
        <v>3.2452161872675878</v>
      </c>
      <c r="S38" s="4">
        <v>15328036.850000007</v>
      </c>
      <c r="T38" s="40">
        <f>+S38/$S$45*100</f>
        <v>2.633474206902692</v>
      </c>
      <c r="U38" s="4">
        <v>16214704.380000005</v>
      </c>
      <c r="V38" s="40">
        <f t="shared" si="9"/>
        <v>2.9930027063320224</v>
      </c>
      <c r="W38" s="4"/>
      <c r="X38" s="4" t="e">
        <f t="shared" si="10"/>
        <v>#DIV/0!</v>
      </c>
      <c r="Y38" s="4"/>
      <c r="Z38" s="4" t="e">
        <f t="shared" si="11"/>
        <v>#DIV/0!</v>
      </c>
      <c r="AA38" s="24">
        <f t="shared" si="1"/>
        <v>138261091.5</v>
      </c>
      <c r="AB38" s="8"/>
    </row>
    <row r="39" spans="1:28" ht="15" customHeight="1">
      <c r="A39" s="2" t="s">
        <v>60</v>
      </c>
      <c r="B39" s="3" t="s">
        <v>91</v>
      </c>
      <c r="C39" s="4">
        <v>1188613.8900000004</v>
      </c>
      <c r="D39" s="40">
        <f t="shared" si="2"/>
        <v>0.4041443105713437</v>
      </c>
      <c r="E39" s="4">
        <v>1379322.6699999997</v>
      </c>
      <c r="F39" s="40">
        <f t="shared" si="3"/>
        <v>0.41365074294955295</v>
      </c>
      <c r="G39" s="4">
        <v>2124268.0100000007</v>
      </c>
      <c r="H39" s="40">
        <f t="shared" si="4"/>
        <v>0.5062165646415494</v>
      </c>
      <c r="I39" s="4">
        <v>2465070.99</v>
      </c>
      <c r="J39" s="40">
        <f t="shared" si="5"/>
        <v>0.6034941912730838</v>
      </c>
      <c r="K39" s="4">
        <v>1781057.9700000007</v>
      </c>
      <c r="L39" s="40">
        <f t="shared" si="6"/>
        <v>0.42499588092950524</v>
      </c>
      <c r="M39" s="4">
        <v>2674504.8900000006</v>
      </c>
      <c r="N39" s="40">
        <f t="shared" si="7"/>
        <v>0.574632636920387</v>
      </c>
      <c r="O39" s="4">
        <v>3228563.8799999994</v>
      </c>
      <c r="P39" s="40">
        <f t="shared" si="8"/>
        <v>0.38549309898450207</v>
      </c>
      <c r="Q39" s="4">
        <v>2920442.880000001</v>
      </c>
      <c r="R39" s="40">
        <f t="shared" si="0"/>
        <v>0.7187240577654506</v>
      </c>
      <c r="S39" s="4">
        <v>3326730.9899999993</v>
      </c>
      <c r="T39" s="40">
        <f>+S39/$S$45*100</f>
        <v>0.5715578805820036</v>
      </c>
      <c r="U39" s="4">
        <v>2988655.47</v>
      </c>
      <c r="V39" s="40">
        <f t="shared" si="9"/>
        <v>0.551663089278227</v>
      </c>
      <c r="W39" s="4"/>
      <c r="X39" s="4" t="e">
        <f t="shared" si="10"/>
        <v>#DIV/0!</v>
      </c>
      <c r="Y39" s="4"/>
      <c r="Z39" s="4" t="e">
        <f t="shared" si="11"/>
        <v>#DIV/0!</v>
      </c>
      <c r="AA39" s="24">
        <f t="shared" si="1"/>
        <v>24077231.639999997</v>
      </c>
      <c r="AB39" s="8"/>
    </row>
    <row r="40" spans="1:28" ht="15" customHeight="1">
      <c r="A40" s="2" t="s">
        <v>61</v>
      </c>
      <c r="B40" s="3" t="s">
        <v>92</v>
      </c>
      <c r="C40" s="4">
        <v>3841732.100000001</v>
      </c>
      <c r="D40" s="40">
        <f t="shared" si="2"/>
        <v>1.3062392960545834</v>
      </c>
      <c r="E40" s="4">
        <v>10432701.6</v>
      </c>
      <c r="F40" s="40">
        <f t="shared" si="3"/>
        <v>3.1287057493305688</v>
      </c>
      <c r="G40" s="4">
        <v>8024648.930000003</v>
      </c>
      <c r="H40" s="40">
        <f t="shared" si="4"/>
        <v>1.9122870535526661</v>
      </c>
      <c r="I40" s="4">
        <v>8515603.11</v>
      </c>
      <c r="J40" s="40">
        <f t="shared" si="5"/>
        <v>2.084774447843389</v>
      </c>
      <c r="K40" s="4">
        <v>10987178.260000002</v>
      </c>
      <c r="L40" s="40">
        <f t="shared" si="6"/>
        <v>2.6217594161397275</v>
      </c>
      <c r="M40" s="4">
        <v>7677843.350000001</v>
      </c>
      <c r="N40" s="40">
        <f t="shared" si="7"/>
        <v>1.649628455183777</v>
      </c>
      <c r="O40" s="4">
        <v>10185328.599999998</v>
      </c>
      <c r="P40" s="40">
        <f t="shared" si="8"/>
        <v>1.2161363479633178</v>
      </c>
      <c r="Q40" s="4">
        <v>8295426.200000002</v>
      </c>
      <c r="R40" s="40">
        <f t="shared" si="0"/>
        <v>2.0415130938489137</v>
      </c>
      <c r="S40" s="4">
        <v>9261858.97</v>
      </c>
      <c r="T40" s="40">
        <f>+S40/$S$45*100</f>
        <v>1.5912583551405883</v>
      </c>
      <c r="U40" s="4">
        <v>11378262.7</v>
      </c>
      <c r="V40" s="40">
        <f t="shared" si="9"/>
        <v>2.10026468915844</v>
      </c>
      <c r="W40" s="4"/>
      <c r="X40" s="4" t="e">
        <f t="shared" si="10"/>
        <v>#DIV/0!</v>
      </c>
      <c r="Y40" s="4"/>
      <c r="Z40" s="4" t="e">
        <f t="shared" si="11"/>
        <v>#DIV/0!</v>
      </c>
      <c r="AA40" s="24">
        <f t="shared" si="1"/>
        <v>88600583.82000001</v>
      </c>
      <c r="AB40" s="8"/>
    </row>
    <row r="41" spans="1:28" ht="15" customHeight="1">
      <c r="A41" s="2" t="s">
        <v>62</v>
      </c>
      <c r="B41" s="3" t="s">
        <v>93</v>
      </c>
      <c r="C41" s="4">
        <v>13107856.62000001</v>
      </c>
      <c r="D41" s="40">
        <f t="shared" si="2"/>
        <v>4.456843152622022</v>
      </c>
      <c r="E41" s="4">
        <v>14370817.460000008</v>
      </c>
      <c r="F41" s="40">
        <f t="shared" si="3"/>
        <v>4.309723495751297</v>
      </c>
      <c r="G41" s="4">
        <v>15572709.930000005</v>
      </c>
      <c r="H41" s="40">
        <f t="shared" si="4"/>
        <v>3.7110024186279316</v>
      </c>
      <c r="I41" s="4">
        <v>18046506.080000002</v>
      </c>
      <c r="J41" s="40">
        <f t="shared" si="5"/>
        <v>4.418112758713853</v>
      </c>
      <c r="K41" s="4">
        <v>17098734.049999986</v>
      </c>
      <c r="L41" s="40">
        <f t="shared" si="6"/>
        <v>4.080098268985074</v>
      </c>
      <c r="M41" s="4">
        <v>15355356.990000006</v>
      </c>
      <c r="N41" s="40">
        <f t="shared" si="7"/>
        <v>3.299186070292658</v>
      </c>
      <c r="O41" s="4">
        <v>18648668.29</v>
      </c>
      <c r="P41" s="40">
        <f t="shared" si="8"/>
        <v>2.2266658484224</v>
      </c>
      <c r="Q41" s="4">
        <v>19041731.770000014</v>
      </c>
      <c r="R41" s="40">
        <f t="shared" si="0"/>
        <v>4.686190172846559</v>
      </c>
      <c r="S41" s="4">
        <v>26749147.96999999</v>
      </c>
      <c r="T41" s="40">
        <f>+S41/$S$45*100</f>
        <v>4.595708630203251</v>
      </c>
      <c r="U41" s="4">
        <v>19521224.08</v>
      </c>
      <c r="V41" s="40">
        <f t="shared" si="9"/>
        <v>3.603338989912181</v>
      </c>
      <c r="W41" s="4"/>
      <c r="X41" s="4" t="e">
        <f t="shared" si="10"/>
        <v>#DIV/0!</v>
      </c>
      <c r="Y41" s="4"/>
      <c r="Z41" s="4" t="e">
        <f t="shared" si="11"/>
        <v>#DIV/0!</v>
      </c>
      <c r="AA41" s="24">
        <f t="shared" si="1"/>
        <v>177512753.24</v>
      </c>
      <c r="AB41" s="8"/>
    </row>
    <row r="42" spans="1:28" ht="15" customHeight="1">
      <c r="A42" s="2" t="s">
        <v>63</v>
      </c>
      <c r="B42" s="3" t="s">
        <v>94</v>
      </c>
      <c r="C42" s="4">
        <v>15888699.490000004</v>
      </c>
      <c r="D42" s="40">
        <f t="shared" si="2"/>
        <v>5.402366197538975</v>
      </c>
      <c r="E42" s="4">
        <v>17336591.919999994</v>
      </c>
      <c r="F42" s="40">
        <f t="shared" si="3"/>
        <v>5.199141784511681</v>
      </c>
      <c r="G42" s="4">
        <v>18809531.959999997</v>
      </c>
      <c r="H42" s="40">
        <f t="shared" si="4"/>
        <v>4.482342438187272</v>
      </c>
      <c r="I42" s="4">
        <v>24323793.5</v>
      </c>
      <c r="J42" s="40">
        <f t="shared" si="5"/>
        <v>5.954906834945143</v>
      </c>
      <c r="K42" s="4">
        <v>20084035.63999999</v>
      </c>
      <c r="L42" s="40">
        <f t="shared" si="6"/>
        <v>4.7924506463096055</v>
      </c>
      <c r="M42" s="4">
        <v>28547109.759999998</v>
      </c>
      <c r="N42" s="40">
        <f t="shared" si="7"/>
        <v>6.133509427924251</v>
      </c>
      <c r="O42" s="4">
        <v>23078402.719999995</v>
      </c>
      <c r="P42" s="40">
        <f t="shared" si="8"/>
        <v>2.755579667869282</v>
      </c>
      <c r="Q42" s="4">
        <v>19848306.160000004</v>
      </c>
      <c r="R42" s="40">
        <f t="shared" si="0"/>
        <v>4.884688976723348</v>
      </c>
      <c r="S42" s="4">
        <v>34129503.679999985</v>
      </c>
      <c r="T42" s="40">
        <f>+S42/$S$45*100</f>
        <v>5.863710305189567</v>
      </c>
      <c r="U42" s="4">
        <v>27760360.549999993</v>
      </c>
      <c r="V42" s="40">
        <f t="shared" si="9"/>
        <v>5.124165837854311</v>
      </c>
      <c r="W42" s="4"/>
      <c r="X42" s="4" t="e">
        <f t="shared" si="10"/>
        <v>#DIV/0!</v>
      </c>
      <c r="Y42" s="4"/>
      <c r="Z42" s="4" t="e">
        <f t="shared" si="11"/>
        <v>#DIV/0!</v>
      </c>
      <c r="AA42" s="24">
        <f t="shared" si="1"/>
        <v>229806335.37999994</v>
      </c>
      <c r="AB42" s="8"/>
    </row>
    <row r="43" spans="1:28" ht="15" customHeight="1">
      <c r="A43" s="2" t="s">
        <v>64</v>
      </c>
      <c r="B43" s="3" t="s">
        <v>95</v>
      </c>
      <c r="C43" s="4">
        <v>17981695.909999993</v>
      </c>
      <c r="D43" s="40">
        <f t="shared" si="2"/>
        <v>6.1140124287547195</v>
      </c>
      <c r="E43" s="4">
        <v>18382378.339999996</v>
      </c>
      <c r="F43" s="40">
        <f t="shared" si="3"/>
        <v>5.512766970995098</v>
      </c>
      <c r="G43" s="4">
        <v>21449149.819999985</v>
      </c>
      <c r="H43" s="40">
        <f t="shared" si="4"/>
        <v>5.111367720668306</v>
      </c>
      <c r="I43" s="4">
        <v>26092089.920000013</v>
      </c>
      <c r="J43" s="40">
        <f t="shared" si="5"/>
        <v>6.387817944705515</v>
      </c>
      <c r="K43" s="4">
        <v>23308463.380000014</v>
      </c>
      <c r="L43" s="40">
        <f t="shared" si="6"/>
        <v>5.561863282471494</v>
      </c>
      <c r="M43" s="4">
        <v>24478354.569999978</v>
      </c>
      <c r="N43" s="40">
        <f t="shared" si="7"/>
        <v>5.259314158154817</v>
      </c>
      <c r="O43" s="4">
        <v>24639626.029999983</v>
      </c>
      <c r="P43" s="40">
        <f t="shared" si="8"/>
        <v>2.941990974675681</v>
      </c>
      <c r="Q43" s="4">
        <v>24124610.58000001</v>
      </c>
      <c r="R43" s="40">
        <f t="shared" si="0"/>
        <v>5.937091982456073</v>
      </c>
      <c r="S43" s="4">
        <v>30045481.010000024</v>
      </c>
      <c r="T43" s="40">
        <f>+S43/$S$45*100</f>
        <v>5.162043910001408</v>
      </c>
      <c r="U43" s="4">
        <v>26290539.850000005</v>
      </c>
      <c r="V43" s="40">
        <f t="shared" si="9"/>
        <v>4.852857941649373</v>
      </c>
      <c r="W43" s="4"/>
      <c r="X43" s="4" t="e">
        <f t="shared" si="10"/>
        <v>#DIV/0!</v>
      </c>
      <c r="Y43" s="4"/>
      <c r="Z43" s="4" t="e">
        <f t="shared" si="11"/>
        <v>#DIV/0!</v>
      </c>
      <c r="AA43" s="24">
        <f t="shared" si="1"/>
        <v>236792389.40999997</v>
      </c>
      <c r="AB43" s="8"/>
    </row>
    <row r="44" spans="1:28" ht="15" customHeight="1">
      <c r="A44" s="2" t="s">
        <v>65</v>
      </c>
      <c r="B44" s="3" t="s">
        <v>96</v>
      </c>
      <c r="C44" s="4">
        <v>9217076.889999999</v>
      </c>
      <c r="D44" s="40">
        <f t="shared" si="2"/>
        <v>3.133927019136645</v>
      </c>
      <c r="E44" s="4">
        <v>9549723.259999996</v>
      </c>
      <c r="F44" s="40">
        <f t="shared" si="3"/>
        <v>2.8639057469139013</v>
      </c>
      <c r="G44" s="4">
        <v>10273381.189999996</v>
      </c>
      <c r="H44" s="40">
        <f t="shared" si="4"/>
        <v>2.4481636539143237</v>
      </c>
      <c r="I44" s="4">
        <v>11163656.370000005</v>
      </c>
      <c r="J44" s="40">
        <f t="shared" si="5"/>
        <v>2.7330660252765226</v>
      </c>
      <c r="K44" s="4">
        <v>11459283.16</v>
      </c>
      <c r="L44" s="40">
        <f t="shared" si="6"/>
        <v>2.734413041819657</v>
      </c>
      <c r="M44" s="4">
        <v>11991634.439999998</v>
      </c>
      <c r="N44" s="40">
        <f t="shared" si="7"/>
        <v>2.5764710862960976</v>
      </c>
      <c r="O44" s="4">
        <v>12567176.51</v>
      </c>
      <c r="P44" s="40">
        <f t="shared" si="8"/>
        <v>1.5005308856782291</v>
      </c>
      <c r="Q44" s="4">
        <v>16972924.760000005</v>
      </c>
      <c r="R44" s="40">
        <f t="shared" si="0"/>
        <v>4.177054596477808</v>
      </c>
      <c r="S44" s="4">
        <v>12441889.169999998</v>
      </c>
      <c r="T44" s="40">
        <f>+S44/$S$45*100</f>
        <v>2.137611915666612</v>
      </c>
      <c r="U44" s="4">
        <v>13932151.950000007</v>
      </c>
      <c r="V44" s="40">
        <f t="shared" si="9"/>
        <v>2.571676147411759</v>
      </c>
      <c r="W44" s="4"/>
      <c r="X44" s="4" t="e">
        <f t="shared" si="10"/>
        <v>#DIV/0!</v>
      </c>
      <c r="Y44" s="4"/>
      <c r="Z44" s="4" t="e">
        <f t="shared" si="11"/>
        <v>#DIV/0!</v>
      </c>
      <c r="AA44" s="24">
        <f t="shared" si="1"/>
        <v>119568897.7</v>
      </c>
      <c r="AB44" s="8"/>
    </row>
    <row r="45" spans="1:28" ht="18" customHeight="1">
      <c r="A45" s="53" t="s">
        <v>7</v>
      </c>
      <c r="B45" s="54"/>
      <c r="C45" s="6">
        <f>SUM(C13:C44)</f>
        <v>294106302.84999996</v>
      </c>
      <c r="D45" s="41">
        <f t="shared" si="2"/>
        <v>100</v>
      </c>
      <c r="E45" s="6">
        <f>SUM(E13:E44)</f>
        <v>333451031.70000005</v>
      </c>
      <c r="F45" s="41">
        <f t="shared" si="3"/>
        <v>100</v>
      </c>
      <c r="G45" s="6">
        <f>SUM(G13:G44)</f>
        <v>419636210.74</v>
      </c>
      <c r="H45" s="41">
        <f t="shared" si="4"/>
        <v>100</v>
      </c>
      <c r="I45" s="6">
        <f aca="true" t="shared" si="12" ref="I45:AA45">SUM(I13:I44)</f>
        <v>408466398.7900001</v>
      </c>
      <c r="J45" s="41">
        <f t="shared" si="5"/>
        <v>100</v>
      </c>
      <c r="K45" s="6">
        <f t="shared" si="12"/>
        <v>419076525.19</v>
      </c>
      <c r="L45" s="41">
        <f t="shared" si="6"/>
        <v>100</v>
      </c>
      <c r="M45" s="6">
        <f t="shared" si="12"/>
        <v>465428644</v>
      </c>
      <c r="N45" s="41">
        <f t="shared" si="7"/>
        <v>100</v>
      </c>
      <c r="O45" s="6">
        <f t="shared" si="12"/>
        <v>837515350.7300003</v>
      </c>
      <c r="P45" s="41">
        <f t="shared" si="8"/>
        <v>100</v>
      </c>
      <c r="Q45" s="6">
        <f t="shared" si="12"/>
        <v>406337153.80000013</v>
      </c>
      <c r="R45" s="41">
        <f t="shared" si="0"/>
        <v>100</v>
      </c>
      <c r="S45" s="6">
        <f t="shared" si="12"/>
        <v>582046211.4199998</v>
      </c>
      <c r="T45" s="41">
        <f>+S45/$S$45*100</f>
        <v>100</v>
      </c>
      <c r="U45" s="6">
        <f t="shared" si="12"/>
        <v>541753749.3600001</v>
      </c>
      <c r="V45" s="41">
        <f t="shared" si="9"/>
        <v>100</v>
      </c>
      <c r="W45" s="6">
        <f t="shared" si="12"/>
        <v>0</v>
      </c>
      <c r="X45" s="6" t="e">
        <f t="shared" si="10"/>
        <v>#DIV/0!</v>
      </c>
      <c r="Y45" s="6">
        <f t="shared" si="12"/>
        <v>0</v>
      </c>
      <c r="Z45" s="6" t="e">
        <f t="shared" si="11"/>
        <v>#DIV/0!</v>
      </c>
      <c r="AA45" s="6">
        <f t="shared" si="12"/>
        <v>4707817578.580001</v>
      </c>
      <c r="AB45" s="18"/>
    </row>
    <row r="46" spans="1:4" ht="12.75">
      <c r="A46" s="33" t="s">
        <v>163</v>
      </c>
      <c r="C46" s="17">
        <v>1000000</v>
      </c>
      <c r="D46" s="17"/>
    </row>
    <row r="47" ht="12.75">
      <c r="A47" s="12"/>
    </row>
    <row r="48" spans="1:27" s="16" customFormat="1" ht="12.75">
      <c r="A48" s="16" t="s">
        <v>145</v>
      </c>
      <c r="B48" s="26" t="s">
        <v>146</v>
      </c>
      <c r="C48" s="16" t="s">
        <v>103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8" s="16" customFormat="1" ht="12.75">
      <c r="A49" s="16" t="s">
        <v>127</v>
      </c>
      <c r="B49" s="35">
        <f>+AA13</f>
        <v>870548526.2600003</v>
      </c>
      <c r="C49" s="42">
        <v>24.68910748132917</v>
      </c>
      <c r="M49" s="17"/>
      <c r="N49" s="17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s="16" customFormat="1" ht="12.75">
      <c r="A50" s="16" t="s">
        <v>128</v>
      </c>
      <c r="B50" s="35">
        <f aca="true" t="shared" si="13" ref="B50:B80">+AA14</f>
        <v>34303165.74</v>
      </c>
      <c r="C50" s="42">
        <v>0.863653993602266</v>
      </c>
      <c r="M50" s="17"/>
      <c r="N50" s="17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s="16" customFormat="1" ht="12.75">
      <c r="A51" s="16" t="s">
        <v>129</v>
      </c>
      <c r="B51" s="35">
        <f t="shared" si="13"/>
        <v>52571724.72000001</v>
      </c>
      <c r="C51" s="42">
        <v>1.101275755947302</v>
      </c>
      <c r="M51" s="17"/>
      <c r="N51" s="17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s="16" customFormat="1" ht="12.75">
      <c r="A52" s="16" t="s">
        <v>130</v>
      </c>
      <c r="B52" s="35">
        <f t="shared" si="13"/>
        <v>53075440.77</v>
      </c>
      <c r="C52" s="42">
        <v>0.695314860709725</v>
      </c>
      <c r="M52" s="17"/>
      <c r="N52" s="17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s="16" customFormat="1" ht="12.75">
      <c r="A53" s="16" t="s">
        <v>131</v>
      </c>
      <c r="B53" s="35">
        <f t="shared" si="13"/>
        <v>36352752.85</v>
      </c>
      <c r="C53" s="42">
        <v>0.7954954679068008</v>
      </c>
      <c r="M53" s="17"/>
      <c r="N53" s="17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s="16" customFormat="1" ht="12.75">
      <c r="A54" s="16" t="s">
        <v>132</v>
      </c>
      <c r="B54" s="35">
        <f t="shared" si="13"/>
        <v>181563923.2200001</v>
      </c>
      <c r="C54" s="42">
        <v>4.162711091657248</v>
      </c>
      <c r="M54" s="17"/>
      <c r="N54" s="17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 s="16" customFormat="1" ht="12.75">
      <c r="A55" s="16" t="s">
        <v>133</v>
      </c>
      <c r="B55" s="35">
        <f t="shared" si="13"/>
        <v>122677825.73999998</v>
      </c>
      <c r="C55" s="42">
        <v>3.0543126729866343</v>
      </c>
      <c r="M55" s="17"/>
      <c r="N55" s="17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s="16" customFormat="1" ht="12.75">
      <c r="A56" s="16" t="s">
        <v>158</v>
      </c>
      <c r="B56" s="35">
        <f t="shared" si="13"/>
        <v>161391488.56</v>
      </c>
      <c r="C56" s="42">
        <v>3.3304076876569395</v>
      </c>
      <c r="M56" s="17"/>
      <c r="N56" s="17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7" s="16" customFormat="1" ht="12.75">
      <c r="A57" s="16" t="s">
        <v>134</v>
      </c>
      <c r="B57" s="35">
        <f t="shared" si="13"/>
        <v>40237876.33000002</v>
      </c>
      <c r="C57" s="42">
        <v>0.8652924317973354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s="16" customFormat="1" ht="12.75">
      <c r="A58" s="16" t="s">
        <v>135</v>
      </c>
      <c r="B58" s="35">
        <f t="shared" si="13"/>
        <v>83462595.70000002</v>
      </c>
      <c r="C58" s="42">
        <v>1.9974073602210813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136</v>
      </c>
      <c r="B59" s="35">
        <f t="shared" si="13"/>
        <v>169241682.89999995</v>
      </c>
      <c r="C59" s="42">
        <v>3.460700866105224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147</v>
      </c>
      <c r="B60" s="35">
        <f t="shared" si="13"/>
        <v>132501297.93000002</v>
      </c>
      <c r="C60" s="42">
        <v>3.0577645677272844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155</v>
      </c>
      <c r="B61" s="35">
        <f t="shared" si="13"/>
        <v>198745858.57999998</v>
      </c>
      <c r="C61" s="42">
        <v>4.659531437171989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157</v>
      </c>
      <c r="B62" s="35">
        <f t="shared" si="13"/>
        <v>178555127.79999995</v>
      </c>
      <c r="C62" s="42">
        <v>3.9462977391271528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160</v>
      </c>
      <c r="B63" s="35">
        <f t="shared" si="13"/>
        <v>89646962.69</v>
      </c>
      <c r="C63" s="42">
        <v>2.1420790404526353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154</v>
      </c>
      <c r="B64" s="35">
        <f t="shared" si="13"/>
        <v>66359205.92</v>
      </c>
      <c r="C64" s="42">
        <v>1.441487329213148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156</v>
      </c>
      <c r="B65" s="35">
        <f t="shared" si="13"/>
        <v>41125460.61000001</v>
      </c>
      <c r="C65" s="42">
        <v>0.9405400167200123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148</v>
      </c>
      <c r="B66" s="35">
        <f t="shared" si="13"/>
        <v>50103138.67</v>
      </c>
      <c r="C66" s="42">
        <v>1.397648098720439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149</v>
      </c>
      <c r="B67" s="35">
        <f t="shared" si="13"/>
        <v>99130969.65000005</v>
      </c>
      <c r="C67" s="42">
        <v>2.3659540487811097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137</v>
      </c>
      <c r="B68" s="35">
        <f t="shared" si="13"/>
        <v>46095521.64</v>
      </c>
      <c r="C68" s="42">
        <v>1.1578780825165846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159</v>
      </c>
      <c r="B69" s="35">
        <f t="shared" si="13"/>
        <v>32023421.069999997</v>
      </c>
      <c r="C69" s="42">
        <v>0.7314384150064125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138</v>
      </c>
      <c r="B70" s="35">
        <f t="shared" si="13"/>
        <v>59327971.400000036</v>
      </c>
      <c r="C70" s="42">
        <v>1.2162652331270847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139</v>
      </c>
      <c r="B71" s="35">
        <f t="shared" si="13"/>
        <v>53765717.92</v>
      </c>
      <c r="C71" s="42">
        <v>1.3551635348776407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140</v>
      </c>
      <c r="B72" s="35">
        <f t="shared" si="13"/>
        <v>625974485.8700002</v>
      </c>
      <c r="C72" s="42">
        <v>5.620015803751755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141</v>
      </c>
      <c r="B73" s="35">
        <f t="shared" si="13"/>
        <v>214416153.35</v>
      </c>
      <c r="C73" s="42">
        <v>1.8973868753999745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142</v>
      </c>
      <c r="B74" s="35">
        <f t="shared" si="13"/>
        <v>138261091.5</v>
      </c>
      <c r="C74" s="42">
        <v>2.237337702808772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143</v>
      </c>
      <c r="B75" s="35">
        <f t="shared" si="13"/>
        <v>24077231.639999997</v>
      </c>
      <c r="C75" s="42">
        <v>0.4041443105713437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144</v>
      </c>
      <c r="B76" s="35">
        <f t="shared" si="13"/>
        <v>88600583.82000001</v>
      </c>
      <c r="C76" s="42">
        <v>1.3062392960545834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150</v>
      </c>
      <c r="B77" s="35">
        <f t="shared" si="13"/>
        <v>177512753.24</v>
      </c>
      <c r="C77" s="42">
        <v>4.456843152622022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151</v>
      </c>
      <c r="B78" s="35">
        <f t="shared" si="13"/>
        <v>229806335.37999994</v>
      </c>
      <c r="C78" s="42">
        <v>5.402366197538974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152</v>
      </c>
      <c r="B79" s="35">
        <f t="shared" si="13"/>
        <v>236792389.40999997</v>
      </c>
      <c r="C79" s="42">
        <v>6.1140124287547195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153</v>
      </c>
      <c r="B80" s="35">
        <f t="shared" si="13"/>
        <v>119568897.7</v>
      </c>
      <c r="C80" s="42">
        <v>3.133927019136645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44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44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4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16" customFormat="1" ht="12.75">
      <c r="A84" s="4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s="16" customFormat="1" ht="12.75">
      <c r="A85" s="4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</sheetData>
  <sheetProtection/>
  <mergeCells count="17">
    <mergeCell ref="AA10:AA12"/>
    <mergeCell ref="A45:B45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8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1.8515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162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59" t="s">
        <v>1</v>
      </c>
      <c r="B10" s="56" t="s">
        <v>33</v>
      </c>
      <c r="C10" s="53" t="s">
        <v>10</v>
      </c>
      <c r="D10" s="62"/>
      <c r="E10" s="62"/>
      <c r="F10" s="62"/>
      <c r="G10" s="54"/>
      <c r="H10" s="59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1"/>
      <c r="B11" s="58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58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822074316.149999</v>
      </c>
      <c r="D12" s="15">
        <v>46981583.31999999</v>
      </c>
      <c r="E12" s="15">
        <v>0</v>
      </c>
      <c r="F12" s="15">
        <v>1492626.79</v>
      </c>
      <c r="G12" s="15">
        <v>0</v>
      </c>
      <c r="H12" s="24">
        <f>SUM(C12:G12)</f>
        <v>870548526.259999</v>
      </c>
    </row>
    <row r="13" spans="1:8" ht="15" customHeight="1">
      <c r="A13" s="2" t="s">
        <v>35</v>
      </c>
      <c r="B13" s="3" t="s">
        <v>66</v>
      </c>
      <c r="C13" s="15">
        <v>29559239.84</v>
      </c>
      <c r="D13" s="15">
        <v>1573568.3199999998</v>
      </c>
      <c r="E13" s="15">
        <v>0</v>
      </c>
      <c r="F13" s="15">
        <v>3170357.58</v>
      </c>
      <c r="G13" s="15">
        <v>0</v>
      </c>
      <c r="H13" s="24">
        <f aca="true" t="shared" si="0" ref="H13:H43">SUM(C13:G13)</f>
        <v>34303165.74</v>
      </c>
    </row>
    <row r="14" spans="1:8" ht="15" customHeight="1">
      <c r="A14" s="2" t="s">
        <v>36</v>
      </c>
      <c r="B14" s="3" t="s">
        <v>67</v>
      </c>
      <c r="C14" s="15">
        <v>39856113.649999976</v>
      </c>
      <c r="D14" s="15">
        <v>3898694.67</v>
      </c>
      <c r="E14" s="15">
        <v>0</v>
      </c>
      <c r="F14" s="15">
        <v>8816916.4</v>
      </c>
      <c r="G14" s="15">
        <v>0</v>
      </c>
      <c r="H14" s="24">
        <f t="shared" si="0"/>
        <v>52571724.71999998</v>
      </c>
    </row>
    <row r="15" spans="1:8" ht="15" customHeight="1">
      <c r="A15" s="2" t="s">
        <v>37</v>
      </c>
      <c r="B15" s="3" t="s">
        <v>68</v>
      </c>
      <c r="C15" s="15">
        <v>21205634.41</v>
      </c>
      <c r="D15" s="15">
        <v>21897291.269999996</v>
      </c>
      <c r="E15" s="15">
        <v>0</v>
      </c>
      <c r="F15" s="15">
        <v>9972515.090000002</v>
      </c>
      <c r="G15" s="15">
        <v>0</v>
      </c>
      <c r="H15" s="24">
        <f t="shared" si="0"/>
        <v>53075440.769999996</v>
      </c>
    </row>
    <row r="16" spans="1:8" ht="15" customHeight="1">
      <c r="A16" s="2" t="s">
        <v>38</v>
      </c>
      <c r="B16" s="3" t="s">
        <v>69</v>
      </c>
      <c r="C16" s="15">
        <v>31155733.33999999</v>
      </c>
      <c r="D16" s="15">
        <v>3362706.2</v>
      </c>
      <c r="E16" s="15">
        <v>0</v>
      </c>
      <c r="F16" s="15">
        <v>1834313.31</v>
      </c>
      <c r="G16" s="15">
        <v>0</v>
      </c>
      <c r="H16" s="24">
        <f t="shared" si="0"/>
        <v>36352752.849999994</v>
      </c>
    </row>
    <row r="17" spans="1:8" ht="15" customHeight="1">
      <c r="A17" s="2" t="s">
        <v>39</v>
      </c>
      <c r="B17" s="3" t="s">
        <v>70</v>
      </c>
      <c r="C17" s="15">
        <v>146040025.75999993</v>
      </c>
      <c r="D17" s="15">
        <v>11355840.4</v>
      </c>
      <c r="E17" s="15">
        <v>0</v>
      </c>
      <c r="F17" s="15">
        <v>24168057.060000006</v>
      </c>
      <c r="G17" s="15">
        <v>0</v>
      </c>
      <c r="H17" s="24">
        <f t="shared" si="0"/>
        <v>181563923.21999994</v>
      </c>
    </row>
    <row r="18" spans="1:8" ht="15" customHeight="1">
      <c r="A18" s="2" t="s">
        <v>40</v>
      </c>
      <c r="B18" s="3" t="s">
        <v>71</v>
      </c>
      <c r="C18" s="15">
        <v>101378618.50000001</v>
      </c>
      <c r="D18" s="15">
        <v>4203313.14</v>
      </c>
      <c r="E18" s="15">
        <v>0</v>
      </c>
      <c r="F18" s="15">
        <v>17095894.1</v>
      </c>
      <c r="G18" s="15">
        <v>0</v>
      </c>
      <c r="H18" s="24">
        <f t="shared" si="0"/>
        <v>122677825.74000001</v>
      </c>
    </row>
    <row r="19" spans="1:8" ht="15" customHeight="1">
      <c r="A19" s="2" t="s">
        <v>41</v>
      </c>
      <c r="B19" s="3" t="s">
        <v>72</v>
      </c>
      <c r="C19" s="15">
        <v>128618449.62999998</v>
      </c>
      <c r="D19" s="15">
        <v>7144098.669999999</v>
      </c>
      <c r="E19" s="15">
        <v>21000</v>
      </c>
      <c r="F19" s="15">
        <v>25607940.259999994</v>
      </c>
      <c r="G19" s="15">
        <v>0</v>
      </c>
      <c r="H19" s="24">
        <f t="shared" si="0"/>
        <v>161391488.55999997</v>
      </c>
    </row>
    <row r="20" spans="1:8" ht="15" customHeight="1">
      <c r="A20" s="2" t="s">
        <v>42</v>
      </c>
      <c r="B20" s="3" t="s">
        <v>73</v>
      </c>
      <c r="C20" s="15">
        <v>31131357.649999995</v>
      </c>
      <c r="D20" s="15">
        <v>3439029.99</v>
      </c>
      <c r="E20" s="15">
        <v>0</v>
      </c>
      <c r="F20" s="15">
        <v>5667488.6899999995</v>
      </c>
      <c r="G20" s="15">
        <v>0</v>
      </c>
      <c r="H20" s="24">
        <f t="shared" si="0"/>
        <v>40237876.32999999</v>
      </c>
    </row>
    <row r="21" spans="1:8" ht="15" customHeight="1">
      <c r="A21" s="2" t="s">
        <v>43</v>
      </c>
      <c r="B21" s="3" t="s">
        <v>74</v>
      </c>
      <c r="C21" s="15">
        <v>69344287.29999994</v>
      </c>
      <c r="D21" s="15">
        <v>2825795.229999999</v>
      </c>
      <c r="E21" s="15">
        <v>0</v>
      </c>
      <c r="F21" s="15">
        <v>11292513.169999998</v>
      </c>
      <c r="G21" s="15">
        <v>0</v>
      </c>
      <c r="H21" s="24">
        <f t="shared" si="0"/>
        <v>83462595.69999994</v>
      </c>
    </row>
    <row r="22" spans="1:8" ht="15" customHeight="1">
      <c r="A22" s="2" t="s">
        <v>44</v>
      </c>
      <c r="B22" s="3" t="s">
        <v>75</v>
      </c>
      <c r="C22" s="15">
        <v>131929508.48999998</v>
      </c>
      <c r="D22" s="15">
        <v>6674669.859999999</v>
      </c>
      <c r="E22" s="15">
        <v>0</v>
      </c>
      <c r="F22" s="15">
        <v>30637504.55</v>
      </c>
      <c r="G22" s="15">
        <v>0</v>
      </c>
      <c r="H22" s="24">
        <f t="shared" si="0"/>
        <v>169241682.89999998</v>
      </c>
    </row>
    <row r="23" spans="1:8" ht="15" customHeight="1">
      <c r="A23" s="2" t="s">
        <v>45</v>
      </c>
      <c r="B23" s="3" t="s">
        <v>76</v>
      </c>
      <c r="C23" s="15">
        <v>107184855.17999998</v>
      </c>
      <c r="D23" s="15">
        <v>3141831.2499999995</v>
      </c>
      <c r="E23" s="15">
        <v>0</v>
      </c>
      <c r="F23" s="15">
        <v>22174611.5</v>
      </c>
      <c r="G23" s="15">
        <v>0</v>
      </c>
      <c r="H23" s="24">
        <f t="shared" si="0"/>
        <v>132501297.92999998</v>
      </c>
    </row>
    <row r="24" spans="1:8" ht="15" customHeight="1">
      <c r="A24" s="2" t="s">
        <v>46</v>
      </c>
      <c r="B24" s="3" t="s">
        <v>77</v>
      </c>
      <c r="C24" s="15">
        <v>160698056.11999995</v>
      </c>
      <c r="D24" s="15">
        <v>14543644.379999997</v>
      </c>
      <c r="E24" s="15">
        <v>0</v>
      </c>
      <c r="F24" s="15">
        <v>23504158.08</v>
      </c>
      <c r="G24" s="15">
        <v>0</v>
      </c>
      <c r="H24" s="24">
        <f t="shared" si="0"/>
        <v>198745858.57999992</v>
      </c>
    </row>
    <row r="25" spans="1:8" ht="15" customHeight="1">
      <c r="A25" s="2" t="s">
        <v>47</v>
      </c>
      <c r="B25" s="3" t="s">
        <v>78</v>
      </c>
      <c r="C25" s="15">
        <v>149487690.17000005</v>
      </c>
      <c r="D25" s="15">
        <v>2360132.05</v>
      </c>
      <c r="E25" s="15">
        <v>0</v>
      </c>
      <c r="F25" s="15">
        <v>26707305.58</v>
      </c>
      <c r="G25" s="15">
        <v>0</v>
      </c>
      <c r="H25" s="24">
        <f t="shared" si="0"/>
        <v>178555127.80000007</v>
      </c>
    </row>
    <row r="26" spans="1:8" ht="15" customHeight="1">
      <c r="A26" s="2" t="s">
        <v>48</v>
      </c>
      <c r="B26" s="3" t="s">
        <v>79</v>
      </c>
      <c r="C26" s="15">
        <v>77821630.26</v>
      </c>
      <c r="D26" s="15">
        <v>5912985.87</v>
      </c>
      <c r="E26" s="15">
        <v>0</v>
      </c>
      <c r="F26" s="15">
        <v>5912346.5600000005</v>
      </c>
      <c r="G26" s="15">
        <v>0</v>
      </c>
      <c r="H26" s="24">
        <f t="shared" si="0"/>
        <v>89646962.69000001</v>
      </c>
    </row>
    <row r="27" spans="1:8" ht="15" customHeight="1">
      <c r="A27" s="2" t="s">
        <v>49</v>
      </c>
      <c r="B27" s="3" t="s">
        <v>80</v>
      </c>
      <c r="C27" s="15">
        <v>53509639.79</v>
      </c>
      <c r="D27" s="15">
        <v>6642062.690000001</v>
      </c>
      <c r="E27" s="15">
        <v>0</v>
      </c>
      <c r="F27" s="15">
        <v>6207503.4399999995</v>
      </c>
      <c r="G27" s="15">
        <v>0</v>
      </c>
      <c r="H27" s="24">
        <f t="shared" si="0"/>
        <v>66359205.92</v>
      </c>
    </row>
    <row r="28" spans="1:8" ht="15" customHeight="1">
      <c r="A28" s="2" t="s">
        <v>50</v>
      </c>
      <c r="B28" s="3" t="s">
        <v>81</v>
      </c>
      <c r="C28" s="15">
        <v>35858969.370000005</v>
      </c>
      <c r="D28" s="15">
        <v>1026024.6599999999</v>
      </c>
      <c r="E28" s="15">
        <v>0</v>
      </c>
      <c r="F28" s="15">
        <v>4240466.58</v>
      </c>
      <c r="G28" s="15">
        <v>0</v>
      </c>
      <c r="H28" s="24">
        <f t="shared" si="0"/>
        <v>41125460.61</v>
      </c>
    </row>
    <row r="29" spans="1:8" ht="15" customHeight="1">
      <c r="A29" s="2" t="s">
        <v>51</v>
      </c>
      <c r="B29" s="3" t="s">
        <v>82</v>
      </c>
      <c r="C29" s="15">
        <v>43673986.78</v>
      </c>
      <c r="D29" s="15">
        <v>2409924.31</v>
      </c>
      <c r="E29" s="15">
        <v>0</v>
      </c>
      <c r="F29" s="15">
        <v>4019227.58</v>
      </c>
      <c r="G29" s="15">
        <v>0</v>
      </c>
      <c r="H29" s="24">
        <f t="shared" si="0"/>
        <v>50103138.67</v>
      </c>
    </row>
    <row r="30" spans="1:8" ht="15" customHeight="1">
      <c r="A30" s="2" t="s">
        <v>52</v>
      </c>
      <c r="B30" s="3" t="s">
        <v>83</v>
      </c>
      <c r="C30" s="15">
        <v>80485352.45000003</v>
      </c>
      <c r="D30" s="15">
        <v>4366592.239999999</v>
      </c>
      <c r="E30" s="15">
        <v>0</v>
      </c>
      <c r="F30" s="15">
        <v>14279024.959999999</v>
      </c>
      <c r="G30" s="15">
        <v>0</v>
      </c>
      <c r="H30" s="24">
        <f t="shared" si="0"/>
        <v>99130969.65000002</v>
      </c>
    </row>
    <row r="31" spans="1:8" ht="15" customHeight="1">
      <c r="A31" s="2" t="s">
        <v>53</v>
      </c>
      <c r="B31" s="3" t="s">
        <v>84</v>
      </c>
      <c r="C31" s="15">
        <v>39760595.97</v>
      </c>
      <c r="D31" s="15">
        <v>1935891.5</v>
      </c>
      <c r="E31" s="15">
        <v>0</v>
      </c>
      <c r="F31" s="15">
        <v>4399034.169999999</v>
      </c>
      <c r="G31" s="15">
        <v>0</v>
      </c>
      <c r="H31" s="24">
        <f t="shared" si="0"/>
        <v>46095521.64</v>
      </c>
    </row>
    <row r="32" spans="1:8" ht="15" customHeight="1">
      <c r="A32" s="2" t="s">
        <v>54</v>
      </c>
      <c r="B32" s="3" t="s">
        <v>85</v>
      </c>
      <c r="C32" s="15">
        <v>26998841.429999996</v>
      </c>
      <c r="D32" s="15">
        <v>1879184.4799999995</v>
      </c>
      <c r="E32" s="15">
        <v>0</v>
      </c>
      <c r="F32" s="15">
        <v>3145395.16</v>
      </c>
      <c r="G32" s="15">
        <v>0</v>
      </c>
      <c r="H32" s="24">
        <f t="shared" si="0"/>
        <v>32023421.069999997</v>
      </c>
    </row>
    <row r="33" spans="1:8" ht="15" customHeight="1">
      <c r="A33" s="2" t="s">
        <v>55</v>
      </c>
      <c r="B33" s="3" t="s">
        <v>86</v>
      </c>
      <c r="C33" s="15">
        <v>50094847.850000046</v>
      </c>
      <c r="D33" s="15">
        <v>992712.9899999998</v>
      </c>
      <c r="E33" s="15">
        <v>0</v>
      </c>
      <c r="F33" s="15">
        <v>8240410.5600000005</v>
      </c>
      <c r="G33" s="15">
        <v>0</v>
      </c>
      <c r="H33" s="24">
        <f t="shared" si="0"/>
        <v>59327971.40000005</v>
      </c>
    </row>
    <row r="34" spans="1:8" ht="15" customHeight="1">
      <c r="A34" s="2" t="s">
        <v>56</v>
      </c>
      <c r="B34" s="3" t="s">
        <v>87</v>
      </c>
      <c r="C34" s="15">
        <v>45933902.79</v>
      </c>
      <c r="D34" s="15">
        <v>3194618.32</v>
      </c>
      <c r="E34" s="15">
        <v>0</v>
      </c>
      <c r="F34" s="15">
        <v>4637196.81</v>
      </c>
      <c r="G34" s="15">
        <v>0</v>
      </c>
      <c r="H34" s="24">
        <f t="shared" si="0"/>
        <v>53765717.92</v>
      </c>
    </row>
    <row r="35" spans="1:8" ht="15" customHeight="1">
      <c r="A35" s="2" t="s">
        <v>57</v>
      </c>
      <c r="B35" s="3" t="s">
        <v>88</v>
      </c>
      <c r="C35" s="15">
        <v>623046806.5099998</v>
      </c>
      <c r="D35" s="15">
        <v>2864047.95</v>
      </c>
      <c r="E35" s="15">
        <v>0</v>
      </c>
      <c r="F35" s="15">
        <v>63631.41</v>
      </c>
      <c r="G35" s="15">
        <v>0</v>
      </c>
      <c r="H35" s="24">
        <f t="shared" si="0"/>
        <v>625974485.8699998</v>
      </c>
    </row>
    <row r="36" spans="1:8" ht="15" customHeight="1">
      <c r="A36" s="2" t="s">
        <v>58</v>
      </c>
      <c r="B36" s="3" t="s">
        <v>89</v>
      </c>
      <c r="C36" s="15">
        <v>209394565.21999988</v>
      </c>
      <c r="D36" s="15">
        <v>913493.73</v>
      </c>
      <c r="E36" s="15">
        <v>4108094.4000000004</v>
      </c>
      <c r="F36" s="15">
        <v>0</v>
      </c>
      <c r="G36" s="15">
        <v>0</v>
      </c>
      <c r="H36" s="24">
        <f t="shared" si="0"/>
        <v>214416153.34999987</v>
      </c>
    </row>
    <row r="37" spans="1:8" ht="15" customHeight="1">
      <c r="A37" s="2" t="s">
        <v>59</v>
      </c>
      <c r="B37" s="3" t="s">
        <v>90</v>
      </c>
      <c r="C37" s="15">
        <v>96057455.82999998</v>
      </c>
      <c r="D37" s="15">
        <v>4989085.84</v>
      </c>
      <c r="E37" s="15">
        <v>0</v>
      </c>
      <c r="F37" s="15">
        <v>37214549.830000006</v>
      </c>
      <c r="G37" s="15">
        <v>0</v>
      </c>
      <c r="H37" s="24">
        <f t="shared" si="0"/>
        <v>138261091.5</v>
      </c>
    </row>
    <row r="38" spans="1:8" ht="15" customHeight="1">
      <c r="A38" s="2" t="s">
        <v>60</v>
      </c>
      <c r="B38" s="3" t="s">
        <v>91</v>
      </c>
      <c r="C38" s="15">
        <v>21535041.39999999</v>
      </c>
      <c r="D38" s="15">
        <v>228555.11</v>
      </c>
      <c r="E38" s="15">
        <v>0</v>
      </c>
      <c r="F38" s="15">
        <v>2313635.13</v>
      </c>
      <c r="G38" s="15">
        <v>0</v>
      </c>
      <c r="H38" s="24">
        <f t="shared" si="0"/>
        <v>24077231.63999999</v>
      </c>
    </row>
    <row r="39" spans="1:8" ht="15" customHeight="1">
      <c r="A39" s="2" t="s">
        <v>61</v>
      </c>
      <c r="B39" s="3" t="s">
        <v>92</v>
      </c>
      <c r="C39" s="15">
        <v>74711516.52999997</v>
      </c>
      <c r="D39" s="15">
        <v>2930444.44</v>
      </c>
      <c r="E39" s="15">
        <v>0</v>
      </c>
      <c r="F39" s="15">
        <v>10958622.850000001</v>
      </c>
      <c r="G39" s="15">
        <v>0</v>
      </c>
      <c r="H39" s="24">
        <f t="shared" si="0"/>
        <v>88600583.81999996</v>
      </c>
    </row>
    <row r="40" spans="1:8" ht="15" customHeight="1">
      <c r="A40" s="2" t="s">
        <v>62</v>
      </c>
      <c r="B40" s="3" t="s">
        <v>93</v>
      </c>
      <c r="C40" s="15">
        <v>159944763.01000014</v>
      </c>
      <c r="D40" s="15">
        <v>6655495.1499999985</v>
      </c>
      <c r="E40" s="15">
        <v>0</v>
      </c>
      <c r="F40" s="15">
        <v>10749941.639999997</v>
      </c>
      <c r="G40" s="15">
        <v>162553.44</v>
      </c>
      <c r="H40" s="24">
        <f t="shared" si="0"/>
        <v>177512753.24000013</v>
      </c>
    </row>
    <row r="41" spans="1:8" ht="15" customHeight="1">
      <c r="A41" s="2" t="s">
        <v>63</v>
      </c>
      <c r="B41" s="3" t="s">
        <v>94</v>
      </c>
      <c r="C41" s="15">
        <v>204488255.90000013</v>
      </c>
      <c r="D41" s="15">
        <v>7718566.539999999</v>
      </c>
      <c r="E41" s="15">
        <v>0</v>
      </c>
      <c r="F41" s="15">
        <v>16945434.66</v>
      </c>
      <c r="G41" s="15">
        <v>654078.2799999999</v>
      </c>
      <c r="H41" s="24">
        <f t="shared" si="0"/>
        <v>229806335.3800001</v>
      </c>
    </row>
    <row r="42" spans="1:8" ht="15" customHeight="1">
      <c r="A42" s="2" t="s">
        <v>64</v>
      </c>
      <c r="B42" s="3" t="s">
        <v>95</v>
      </c>
      <c r="C42" s="15">
        <v>219496160.55000022</v>
      </c>
      <c r="D42" s="15">
        <v>7298918.760000001</v>
      </c>
      <c r="E42" s="15">
        <v>0</v>
      </c>
      <c r="F42" s="15">
        <v>9279370.530000003</v>
      </c>
      <c r="G42" s="15">
        <v>717939.57</v>
      </c>
      <c r="H42" s="24">
        <f>SUM(C42:G42)</f>
        <v>236792389.4100002</v>
      </c>
    </row>
    <row r="43" spans="1:8" ht="15" customHeight="1">
      <c r="A43" s="2" t="s">
        <v>65</v>
      </c>
      <c r="B43" s="3" t="s">
        <v>96</v>
      </c>
      <c r="C43" s="15">
        <v>109941596.01999986</v>
      </c>
      <c r="D43" s="15">
        <v>6616676.079999999</v>
      </c>
      <c r="E43" s="15">
        <v>0</v>
      </c>
      <c r="F43" s="15">
        <v>2852831.08</v>
      </c>
      <c r="G43" s="15">
        <v>157794.52</v>
      </c>
      <c r="H43" s="24">
        <f t="shared" si="0"/>
        <v>119568897.69999985</v>
      </c>
    </row>
    <row r="44" spans="1:8" ht="19.5" customHeight="1">
      <c r="A44" s="53" t="s">
        <v>7</v>
      </c>
      <c r="B44" s="54"/>
      <c r="C44" s="6">
        <f aca="true" t="shared" si="1" ref="C44:H44">SUM(C12:C43)</f>
        <v>4142417813.8499985</v>
      </c>
      <c r="D44" s="6">
        <f t="shared" si="1"/>
        <v>201977479.40999997</v>
      </c>
      <c r="E44" s="6">
        <f t="shared" si="1"/>
        <v>4129094.4000000004</v>
      </c>
      <c r="F44" s="6">
        <f t="shared" si="1"/>
        <v>357600825.11</v>
      </c>
      <c r="G44" s="6">
        <f t="shared" si="1"/>
        <v>1692365.81</v>
      </c>
      <c r="H44" s="6">
        <f t="shared" si="1"/>
        <v>4707817578.579999</v>
      </c>
    </row>
    <row r="45" spans="1:8" ht="12.75">
      <c r="A45" s="33" t="s">
        <v>163</v>
      </c>
      <c r="C45" s="8"/>
      <c r="D45" s="8"/>
      <c r="E45" s="8"/>
      <c r="F45" s="8"/>
      <c r="G45" s="8"/>
      <c r="H45" s="8"/>
    </row>
    <row r="46" spans="3:8" ht="12.75">
      <c r="C46" s="8"/>
      <c r="D46" s="8"/>
      <c r="E46" s="8"/>
      <c r="F46" s="8"/>
      <c r="G46" s="8"/>
      <c r="H46" s="8"/>
    </row>
    <row r="47" ht="12.75">
      <c r="A47" s="12" t="s">
        <v>8</v>
      </c>
    </row>
    <row r="48" ht="12.75">
      <c r="A48" s="12" t="s">
        <v>15</v>
      </c>
    </row>
    <row r="49" ht="12.75">
      <c r="A49" s="12" t="s">
        <v>16</v>
      </c>
    </row>
    <row r="50" ht="12.75">
      <c r="A50" s="12" t="s">
        <v>18</v>
      </c>
    </row>
    <row r="51" ht="12.75">
      <c r="A51" s="12" t="s">
        <v>17</v>
      </c>
    </row>
    <row r="52" ht="12.75">
      <c r="A52" s="12" t="s">
        <v>32</v>
      </c>
    </row>
    <row r="53" spans="1:14" s="16" customFormat="1" ht="12.75">
      <c r="A53" s="36"/>
      <c r="I53" s="35"/>
      <c r="J53" s="35"/>
      <c r="K53" s="35"/>
      <c r="L53" s="35"/>
      <c r="M53" s="35"/>
      <c r="N53" s="35"/>
    </row>
    <row r="54" spans="1:14" s="16" customFormat="1" ht="12.75">
      <c r="A54" s="36"/>
      <c r="I54" s="35"/>
      <c r="J54" s="35"/>
      <c r="K54" s="35"/>
      <c r="L54" s="35"/>
      <c r="M54" s="35"/>
      <c r="N54" s="35"/>
    </row>
    <row r="55" spans="1:14" s="16" customFormat="1" ht="12.75">
      <c r="A55" s="36"/>
      <c r="C55" s="63"/>
      <c r="D55" s="63"/>
      <c r="E55" s="63"/>
      <c r="F55" s="63"/>
      <c r="I55" s="35"/>
      <c r="J55" s="35"/>
      <c r="K55" s="35"/>
      <c r="L55" s="35"/>
      <c r="M55" s="35"/>
      <c r="N55" s="35"/>
    </row>
    <row r="56" spans="1:14" s="16" customFormat="1" ht="12.75">
      <c r="A56" s="36"/>
      <c r="C56" s="16">
        <v>1000000</v>
      </c>
      <c r="I56" s="35"/>
      <c r="J56" s="35"/>
      <c r="K56" s="35"/>
      <c r="L56" s="35"/>
      <c r="M56" s="35"/>
      <c r="N56" s="35"/>
    </row>
    <row r="57" spans="1:14" s="16" customFormat="1" ht="12.75">
      <c r="A57" s="36"/>
      <c r="C57" s="16" t="s">
        <v>101</v>
      </c>
      <c r="D57" s="36" t="s">
        <v>102</v>
      </c>
      <c r="E57" s="36" t="s">
        <v>103</v>
      </c>
      <c r="I57" s="35"/>
      <c r="J57" s="35"/>
      <c r="K57" s="35"/>
      <c r="L57" s="35"/>
      <c r="M57" s="35"/>
      <c r="N57" s="35"/>
    </row>
    <row r="58" spans="1:14" s="16" customFormat="1" ht="12.75">
      <c r="A58" s="36"/>
      <c r="C58" s="16" t="s">
        <v>97</v>
      </c>
      <c r="D58" s="25">
        <f>+C44/$C$56</f>
        <v>4142.417813849998</v>
      </c>
      <c r="E58" s="25">
        <f>+C44/H44*100</f>
        <v>87.9901938574999</v>
      </c>
      <c r="I58" s="35"/>
      <c r="J58" s="35"/>
      <c r="K58" s="35"/>
      <c r="L58" s="35"/>
      <c r="M58" s="35"/>
      <c r="N58" s="35"/>
    </row>
    <row r="59" spans="1:14" s="16" customFormat="1" ht="12.75">
      <c r="A59" s="36"/>
      <c r="C59" s="16" t="s">
        <v>98</v>
      </c>
      <c r="D59" s="25">
        <f>+D44/$C$56</f>
        <v>201.97747940999997</v>
      </c>
      <c r="E59" s="25">
        <f>+D44/H44*100</f>
        <v>4.290257131647859</v>
      </c>
      <c r="I59" s="35"/>
      <c r="J59" s="35"/>
      <c r="K59" s="35"/>
      <c r="L59" s="35"/>
      <c r="M59" s="35"/>
      <c r="N59" s="35"/>
    </row>
    <row r="60" spans="1:14" s="16" customFormat="1" ht="12.75">
      <c r="A60" s="36"/>
      <c r="C60" s="16" t="s">
        <v>99</v>
      </c>
      <c r="D60" s="25">
        <f>+E44/$C$56</f>
        <v>4.1290944000000005</v>
      </c>
      <c r="E60" s="25">
        <f>+E44/H44*100</f>
        <v>0.08770718769535338</v>
      </c>
      <c r="I60" s="35"/>
      <c r="J60" s="35"/>
      <c r="K60" s="35"/>
      <c r="L60" s="35"/>
      <c r="M60" s="35"/>
      <c r="N60" s="35"/>
    </row>
    <row r="61" spans="1:14" s="16" customFormat="1" ht="12.75">
      <c r="A61" s="36"/>
      <c r="C61" s="16" t="s">
        <v>100</v>
      </c>
      <c r="D61" s="25">
        <f>+F44/$C$56</f>
        <v>357.60082511</v>
      </c>
      <c r="E61" s="25">
        <f>+F44/H44*100</f>
        <v>7.595893832782319</v>
      </c>
      <c r="I61" s="35"/>
      <c r="J61" s="35"/>
      <c r="K61" s="35"/>
      <c r="L61" s="35"/>
      <c r="M61" s="35"/>
      <c r="N61" s="35"/>
    </row>
    <row r="62" spans="1:14" s="16" customFormat="1" ht="12.75">
      <c r="A62" s="36"/>
      <c r="C62" s="16" t="s">
        <v>161</v>
      </c>
      <c r="D62" s="16">
        <f>+G44/C56</f>
        <v>1.69236581</v>
      </c>
      <c r="E62" s="25">
        <f>+G44/H44*100</f>
        <v>0.035947990374564635</v>
      </c>
      <c r="I62" s="35"/>
      <c r="J62" s="35"/>
      <c r="K62" s="35"/>
      <c r="L62" s="35"/>
      <c r="M62" s="35"/>
      <c r="N62" s="35"/>
    </row>
    <row r="63" spans="1:14" s="16" customFormat="1" ht="12.75">
      <c r="A63" s="36"/>
      <c r="I63" s="35"/>
      <c r="J63" s="35"/>
      <c r="K63" s="35"/>
      <c r="L63" s="35"/>
      <c r="M63" s="35"/>
      <c r="N63" s="35"/>
    </row>
    <row r="64" spans="1:14" s="16" customFormat="1" ht="12.75">
      <c r="A64" s="36"/>
      <c r="I64" s="35"/>
      <c r="J64" s="35"/>
      <c r="K64" s="35"/>
      <c r="L64" s="35"/>
      <c r="M64" s="35"/>
      <c r="N64" s="35"/>
    </row>
    <row r="65" spans="1:14" s="16" customFormat="1" ht="12.75">
      <c r="A65" s="36"/>
      <c r="I65" s="35"/>
      <c r="J65" s="35"/>
      <c r="K65" s="35"/>
      <c r="L65" s="35"/>
      <c r="M65" s="35"/>
      <c r="N65" s="35"/>
    </row>
    <row r="66" spans="1:14" s="5" customFormat="1" ht="12.75">
      <c r="A66" s="11"/>
      <c r="I66" s="18"/>
      <c r="J66" s="18"/>
      <c r="K66" s="18"/>
      <c r="L66" s="18"/>
      <c r="M66" s="18"/>
      <c r="N66" s="18"/>
    </row>
    <row r="67" spans="1:14" s="5" customFormat="1" ht="12.75">
      <c r="A67" s="11"/>
      <c r="I67" s="18"/>
      <c r="J67" s="18"/>
      <c r="K67" s="18"/>
      <c r="L67" s="18"/>
      <c r="M67" s="18"/>
      <c r="N67" s="18"/>
    </row>
    <row r="68" spans="1:14" s="5" customFormat="1" ht="12.75">
      <c r="A68" s="11"/>
      <c r="I68" s="18"/>
      <c r="J68" s="18"/>
      <c r="K68" s="18"/>
      <c r="L68" s="18"/>
      <c r="M68" s="18"/>
      <c r="N68" s="18"/>
    </row>
    <row r="69" spans="1:14" s="5" customFormat="1" ht="12.75">
      <c r="A69" s="11"/>
      <c r="I69" s="18"/>
      <c r="J69" s="18"/>
      <c r="K69" s="18"/>
      <c r="L69" s="18"/>
      <c r="M69" s="18"/>
      <c r="N69" s="18"/>
    </row>
    <row r="70" spans="1:14" s="5" customFormat="1" ht="12.75">
      <c r="A70" s="11"/>
      <c r="I70" s="18"/>
      <c r="J70" s="18"/>
      <c r="K70" s="18"/>
      <c r="L70" s="18"/>
      <c r="M70" s="18"/>
      <c r="N70" s="18"/>
    </row>
    <row r="71" spans="1:14" s="16" customFormat="1" ht="12.75">
      <c r="A71" s="19"/>
      <c r="I71" s="35"/>
      <c r="J71" s="35"/>
      <c r="K71" s="35"/>
      <c r="L71" s="35"/>
      <c r="M71" s="35"/>
      <c r="N71" s="35"/>
    </row>
    <row r="72" spans="1:14" s="16" customFormat="1" ht="12.75">
      <c r="A72" s="19"/>
      <c r="I72" s="35"/>
      <c r="J72" s="35"/>
      <c r="K72" s="35"/>
      <c r="L72" s="35"/>
      <c r="M72" s="35"/>
      <c r="N72" s="35"/>
    </row>
    <row r="73" spans="1:14" s="16" customFormat="1" ht="12.75">
      <c r="A73" s="19"/>
      <c r="I73" s="35"/>
      <c r="J73" s="35"/>
      <c r="K73" s="35"/>
      <c r="L73" s="35"/>
      <c r="M73" s="35"/>
      <c r="N73" s="35"/>
    </row>
    <row r="74" spans="1:14" s="16" customFormat="1" ht="12.75">
      <c r="A74" s="19"/>
      <c r="I74" s="35"/>
      <c r="J74" s="35"/>
      <c r="K74" s="35"/>
      <c r="L74" s="35"/>
      <c r="M74" s="35"/>
      <c r="N74" s="35"/>
    </row>
    <row r="75" spans="1:14" s="16" customFormat="1" ht="12.75">
      <c r="A75" s="19"/>
      <c r="I75" s="35"/>
      <c r="J75" s="35"/>
      <c r="K75" s="35"/>
      <c r="L75" s="35"/>
      <c r="M75" s="35"/>
      <c r="N75" s="35"/>
    </row>
    <row r="76" spans="1:14" s="16" customFormat="1" ht="12.75">
      <c r="A76" s="19"/>
      <c r="I76" s="35"/>
      <c r="J76" s="35"/>
      <c r="K76" s="35"/>
      <c r="L76" s="35"/>
      <c r="M76" s="35"/>
      <c r="N76" s="35"/>
    </row>
  </sheetData>
  <sheetProtection/>
  <mergeCells count="6">
    <mergeCell ref="H10:H11"/>
    <mergeCell ref="A44:B44"/>
    <mergeCell ref="A10:A11"/>
    <mergeCell ref="B10:B11"/>
    <mergeCell ref="C10:G10"/>
    <mergeCell ref="C55:F55"/>
  </mergeCells>
  <conditionalFormatting sqref="D46:H46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2.140625" style="5" customWidth="1"/>
    <col min="11" max="16" width="11.421875" style="5" customWidth="1"/>
    <col min="17" max="20" width="11.421875" style="16" customWidth="1"/>
    <col min="21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20" ht="15.75">
      <c r="A6" s="21" t="s">
        <v>162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59" t="s">
        <v>1</v>
      </c>
      <c r="B10" s="56" t="s">
        <v>33</v>
      </c>
      <c r="C10" s="53" t="s">
        <v>12</v>
      </c>
      <c r="D10" s="62"/>
      <c r="E10" s="62"/>
      <c r="F10" s="62"/>
      <c r="G10" s="62"/>
      <c r="H10" s="62"/>
      <c r="I10" s="62"/>
      <c r="J10" s="59" t="s">
        <v>30</v>
      </c>
      <c r="Q10" s="23"/>
      <c r="R10" s="23"/>
      <c r="S10" s="23"/>
      <c r="T10" s="23"/>
    </row>
    <row r="11" spans="1:20" s="10" customFormat="1" ht="12.75">
      <c r="A11" s="61"/>
      <c r="B11" s="58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58"/>
      <c r="Q11" s="23"/>
      <c r="R11" s="23"/>
      <c r="S11" s="23"/>
      <c r="T11" s="23"/>
    </row>
    <row r="12" spans="1:10" ht="15" customHeight="1">
      <c r="A12" s="2" t="s">
        <v>5</v>
      </c>
      <c r="B12" s="3" t="s">
        <v>6</v>
      </c>
      <c r="C12" s="15">
        <v>543140736.9699999</v>
      </c>
      <c r="D12" s="15">
        <v>23369389.830000002</v>
      </c>
      <c r="E12" s="15">
        <v>215899545.42999995</v>
      </c>
      <c r="F12" s="15">
        <v>3262373</v>
      </c>
      <c r="G12" s="15">
        <v>14546198.19</v>
      </c>
      <c r="H12" s="47">
        <v>0</v>
      </c>
      <c r="I12" s="47">
        <v>21856072.73</v>
      </c>
      <c r="J12" s="24">
        <f>SUM(C12:I12)</f>
        <v>822074316.15</v>
      </c>
    </row>
    <row r="13" spans="1:10" ht="15" customHeight="1">
      <c r="A13" s="2" t="s">
        <v>35</v>
      </c>
      <c r="B13" s="3" t="s">
        <v>66</v>
      </c>
      <c r="C13" s="15">
        <v>20965556.25</v>
      </c>
      <c r="D13" s="15">
        <v>906479.1499999999</v>
      </c>
      <c r="E13" s="15">
        <v>7120505.930000001</v>
      </c>
      <c r="F13" s="15"/>
      <c r="G13" s="15">
        <v>35193.6</v>
      </c>
      <c r="H13" s="47">
        <v>0</v>
      </c>
      <c r="I13" s="47">
        <v>531504.91</v>
      </c>
      <c r="J13" s="24">
        <f aca="true" t="shared" si="0" ref="J13:J43">SUM(C13:I13)</f>
        <v>29559239.84</v>
      </c>
    </row>
    <row r="14" spans="1:10" ht="15" customHeight="1">
      <c r="A14" s="2" t="s">
        <v>36</v>
      </c>
      <c r="B14" s="3" t="s">
        <v>67</v>
      </c>
      <c r="C14" s="15">
        <v>23883052.86</v>
      </c>
      <c r="D14" s="15">
        <v>1903164.9000000001</v>
      </c>
      <c r="E14" s="15">
        <v>13455714.640000002</v>
      </c>
      <c r="F14" s="15"/>
      <c r="G14" s="15">
        <v>89648.18</v>
      </c>
      <c r="H14" s="47">
        <v>0</v>
      </c>
      <c r="I14" s="47">
        <v>524533.0700000001</v>
      </c>
      <c r="J14" s="24">
        <f t="shared" si="0"/>
        <v>39856113.65</v>
      </c>
    </row>
    <row r="15" spans="1:10" ht="15" customHeight="1">
      <c r="A15" s="2" t="s">
        <v>37</v>
      </c>
      <c r="B15" s="3" t="s">
        <v>68</v>
      </c>
      <c r="C15" s="15">
        <v>11843367.150000004</v>
      </c>
      <c r="D15" s="15">
        <v>562942.23</v>
      </c>
      <c r="E15" s="15">
        <v>8478110.16</v>
      </c>
      <c r="F15" s="15"/>
      <c r="G15" s="15">
        <v>73587.76000000001</v>
      </c>
      <c r="H15" s="47">
        <v>0</v>
      </c>
      <c r="I15" s="47">
        <v>247627.11000000002</v>
      </c>
      <c r="J15" s="24">
        <f t="shared" si="0"/>
        <v>21205634.410000008</v>
      </c>
    </row>
    <row r="16" spans="1:10" ht="15" customHeight="1">
      <c r="A16" s="2" t="s">
        <v>38</v>
      </c>
      <c r="B16" s="3" t="s">
        <v>69</v>
      </c>
      <c r="C16" s="15">
        <v>15970196.129999997</v>
      </c>
      <c r="D16" s="15">
        <v>1314808.6899999995</v>
      </c>
      <c r="E16" s="15">
        <v>10766050.829999996</v>
      </c>
      <c r="F16" s="15"/>
      <c r="G16" s="15">
        <v>1787.23</v>
      </c>
      <c r="H16" s="47">
        <v>0</v>
      </c>
      <c r="I16" s="47">
        <v>3102890.46</v>
      </c>
      <c r="J16" s="24">
        <f t="shared" si="0"/>
        <v>31155733.339999992</v>
      </c>
    </row>
    <row r="17" spans="1:10" ht="15" customHeight="1">
      <c r="A17" s="2" t="s">
        <v>39</v>
      </c>
      <c r="B17" s="3" t="s">
        <v>70</v>
      </c>
      <c r="C17" s="15">
        <v>96507705.83999997</v>
      </c>
      <c r="D17" s="15">
        <v>11693174.220000003</v>
      </c>
      <c r="E17" s="15">
        <v>36511670.30000001</v>
      </c>
      <c r="F17" s="15"/>
      <c r="G17" s="15">
        <v>230571.4</v>
      </c>
      <c r="H17" s="47">
        <v>0</v>
      </c>
      <c r="I17" s="47">
        <v>1096904</v>
      </c>
      <c r="J17" s="24">
        <f t="shared" si="0"/>
        <v>146040025.76</v>
      </c>
    </row>
    <row r="18" spans="1:10" ht="15" customHeight="1">
      <c r="A18" s="2" t="s">
        <v>40</v>
      </c>
      <c r="B18" s="3" t="s">
        <v>71</v>
      </c>
      <c r="C18" s="15">
        <v>70376987.74</v>
      </c>
      <c r="D18" s="15">
        <v>8009038.1</v>
      </c>
      <c r="E18" s="15">
        <v>20511038.580000002</v>
      </c>
      <c r="F18" s="15"/>
      <c r="G18" s="15">
        <v>33287.28</v>
      </c>
      <c r="H18" s="47">
        <v>0</v>
      </c>
      <c r="I18" s="47">
        <v>2448266.8</v>
      </c>
      <c r="J18" s="24">
        <f t="shared" si="0"/>
        <v>101378618.49999999</v>
      </c>
    </row>
    <row r="19" spans="1:10" ht="15" customHeight="1">
      <c r="A19" s="2" t="s">
        <v>41</v>
      </c>
      <c r="B19" s="3" t="s">
        <v>72</v>
      </c>
      <c r="C19" s="15">
        <v>73858044.27000003</v>
      </c>
      <c r="D19" s="15">
        <v>8329480.55</v>
      </c>
      <c r="E19" s="15">
        <v>44973727.370000005</v>
      </c>
      <c r="F19" s="15"/>
      <c r="G19" s="15">
        <v>61334.06999999999</v>
      </c>
      <c r="H19" s="47">
        <v>0</v>
      </c>
      <c r="I19" s="47">
        <v>1395863.3699999999</v>
      </c>
      <c r="J19" s="24">
        <f t="shared" si="0"/>
        <v>128618449.63000003</v>
      </c>
    </row>
    <row r="20" spans="1:10" ht="15" customHeight="1">
      <c r="A20" s="2" t="s">
        <v>42</v>
      </c>
      <c r="B20" s="3" t="s">
        <v>73</v>
      </c>
      <c r="C20" s="15">
        <v>21581243.09999999</v>
      </c>
      <c r="D20" s="15">
        <v>1948848.6199999999</v>
      </c>
      <c r="E20" s="15">
        <v>7502905.930000001</v>
      </c>
      <c r="F20" s="15"/>
      <c r="G20" s="15">
        <v>52718</v>
      </c>
      <c r="H20" s="47">
        <v>0</v>
      </c>
      <c r="I20" s="47">
        <v>45642</v>
      </c>
      <c r="J20" s="24">
        <f t="shared" si="0"/>
        <v>31131357.64999999</v>
      </c>
    </row>
    <row r="21" spans="1:10" ht="15" customHeight="1">
      <c r="A21" s="2" t="s">
        <v>43</v>
      </c>
      <c r="B21" s="3" t="s">
        <v>74</v>
      </c>
      <c r="C21" s="15">
        <v>47498455.82999999</v>
      </c>
      <c r="D21" s="15">
        <v>4582993.68</v>
      </c>
      <c r="E21" s="15">
        <v>16084408.090000004</v>
      </c>
      <c r="F21" s="15"/>
      <c r="G21" s="15">
        <v>48324.9</v>
      </c>
      <c r="H21" s="47">
        <v>0</v>
      </c>
      <c r="I21" s="47">
        <v>1130104.8</v>
      </c>
      <c r="J21" s="24">
        <f t="shared" si="0"/>
        <v>69344287.3</v>
      </c>
    </row>
    <row r="22" spans="1:10" ht="15" customHeight="1">
      <c r="A22" s="2" t="s">
        <v>44</v>
      </c>
      <c r="B22" s="3" t="s">
        <v>75</v>
      </c>
      <c r="C22" s="15">
        <v>73198620.26999995</v>
      </c>
      <c r="D22" s="15">
        <v>7538406.640000001</v>
      </c>
      <c r="E22" s="15">
        <v>48056265.929999985</v>
      </c>
      <c r="F22" s="15"/>
      <c r="G22" s="15">
        <v>0</v>
      </c>
      <c r="H22" s="47">
        <v>0</v>
      </c>
      <c r="I22" s="47">
        <v>3136215.6499999994</v>
      </c>
      <c r="J22" s="24">
        <f t="shared" si="0"/>
        <v>131929508.48999995</v>
      </c>
    </row>
    <row r="23" spans="1:10" ht="15" customHeight="1">
      <c r="A23" s="2" t="s">
        <v>45</v>
      </c>
      <c r="B23" s="3" t="s">
        <v>76</v>
      </c>
      <c r="C23" s="15">
        <v>70447899.07000002</v>
      </c>
      <c r="D23" s="15">
        <v>3884242.67</v>
      </c>
      <c r="E23" s="15">
        <v>30105988.46</v>
      </c>
      <c r="F23" s="15"/>
      <c r="G23" s="15">
        <v>20052.8</v>
      </c>
      <c r="H23" s="47">
        <v>0</v>
      </c>
      <c r="I23" s="47">
        <v>2726672.18</v>
      </c>
      <c r="J23" s="24">
        <f t="shared" si="0"/>
        <v>107184855.18000002</v>
      </c>
    </row>
    <row r="24" spans="1:10" ht="15" customHeight="1">
      <c r="A24" s="2" t="s">
        <v>46</v>
      </c>
      <c r="B24" s="3" t="s">
        <v>77</v>
      </c>
      <c r="C24" s="15">
        <v>109781083.78999996</v>
      </c>
      <c r="D24" s="15">
        <v>13326296.86</v>
      </c>
      <c r="E24" s="15">
        <v>36422534.81999999</v>
      </c>
      <c r="F24" s="15"/>
      <c r="G24" s="15">
        <v>380218.38</v>
      </c>
      <c r="H24" s="47">
        <v>0</v>
      </c>
      <c r="I24" s="47">
        <v>787922.2700000001</v>
      </c>
      <c r="J24" s="24">
        <f t="shared" si="0"/>
        <v>160698056.11999997</v>
      </c>
    </row>
    <row r="25" spans="1:10" ht="15" customHeight="1">
      <c r="A25" s="2" t="s">
        <v>47</v>
      </c>
      <c r="B25" s="3" t="s">
        <v>78</v>
      </c>
      <c r="C25" s="15">
        <v>90464745.85000001</v>
      </c>
      <c r="D25" s="15">
        <v>11773715.790000003</v>
      </c>
      <c r="E25" s="15">
        <v>41915120.26000002</v>
      </c>
      <c r="F25" s="15"/>
      <c r="G25" s="15">
        <v>57111</v>
      </c>
      <c r="H25" s="47">
        <v>0</v>
      </c>
      <c r="I25" s="47">
        <v>5276997.27</v>
      </c>
      <c r="J25" s="24">
        <f t="shared" si="0"/>
        <v>149487690.17000005</v>
      </c>
    </row>
    <row r="26" spans="1:10" ht="15" customHeight="1">
      <c r="A26" s="2" t="s">
        <v>48</v>
      </c>
      <c r="B26" s="3" t="s">
        <v>79</v>
      </c>
      <c r="C26" s="15">
        <v>44991044.94000001</v>
      </c>
      <c r="D26" s="15">
        <v>9200924.059999999</v>
      </c>
      <c r="E26" s="15">
        <v>22728789.80000001</v>
      </c>
      <c r="F26" s="15"/>
      <c r="G26" s="15">
        <v>1670</v>
      </c>
      <c r="H26" s="47">
        <v>0</v>
      </c>
      <c r="I26" s="47">
        <v>899201.46</v>
      </c>
      <c r="J26" s="24">
        <f t="shared" si="0"/>
        <v>77821630.26000002</v>
      </c>
    </row>
    <row r="27" spans="1:10" ht="15" customHeight="1">
      <c r="A27" s="2" t="s">
        <v>49</v>
      </c>
      <c r="B27" s="3" t="s">
        <v>80</v>
      </c>
      <c r="C27" s="15">
        <v>34158530.74000001</v>
      </c>
      <c r="D27" s="15">
        <v>2340436.43</v>
      </c>
      <c r="E27" s="15">
        <v>16834887.62</v>
      </c>
      <c r="F27" s="15"/>
      <c r="G27" s="15">
        <v>90740.28</v>
      </c>
      <c r="H27" s="47">
        <v>0</v>
      </c>
      <c r="I27" s="47">
        <v>85044.72</v>
      </c>
      <c r="J27" s="24">
        <f t="shared" si="0"/>
        <v>53509639.79000001</v>
      </c>
    </row>
    <row r="28" spans="1:10" ht="15" customHeight="1">
      <c r="A28" s="2" t="s">
        <v>50</v>
      </c>
      <c r="B28" s="3" t="s">
        <v>81</v>
      </c>
      <c r="C28" s="15">
        <v>22800366.91999999</v>
      </c>
      <c r="D28" s="15">
        <v>114725.71999999997</v>
      </c>
      <c r="E28" s="15">
        <v>12574417.730000002</v>
      </c>
      <c r="F28" s="15"/>
      <c r="G28" s="15">
        <v>45869.77</v>
      </c>
      <c r="H28" s="47">
        <v>0</v>
      </c>
      <c r="I28" s="47">
        <v>323589.23</v>
      </c>
      <c r="J28" s="24">
        <f t="shared" si="0"/>
        <v>35858969.36999999</v>
      </c>
    </row>
    <row r="29" spans="1:10" ht="15" customHeight="1">
      <c r="A29" s="2" t="s">
        <v>51</v>
      </c>
      <c r="B29" s="3" t="s">
        <v>82</v>
      </c>
      <c r="C29" s="15">
        <v>31237900.150000002</v>
      </c>
      <c r="D29" s="15">
        <v>3452122.4099999997</v>
      </c>
      <c r="E29" s="15">
        <v>8776070.260000004</v>
      </c>
      <c r="F29" s="15"/>
      <c r="G29" s="15">
        <v>145000</v>
      </c>
      <c r="H29" s="47">
        <v>0</v>
      </c>
      <c r="I29" s="47">
        <v>62893.96</v>
      </c>
      <c r="J29" s="24">
        <f t="shared" si="0"/>
        <v>43673986.78000001</v>
      </c>
    </row>
    <row r="30" spans="1:10" ht="15" customHeight="1">
      <c r="A30" s="2" t="s">
        <v>52</v>
      </c>
      <c r="B30" s="3" t="s">
        <v>83</v>
      </c>
      <c r="C30" s="15">
        <v>54575575.38</v>
      </c>
      <c r="D30" s="15">
        <v>5305720.44</v>
      </c>
      <c r="E30" s="15">
        <v>18969099.039999984</v>
      </c>
      <c r="F30" s="15"/>
      <c r="G30" s="15">
        <v>170803.86000000002</v>
      </c>
      <c r="H30" s="47">
        <v>0</v>
      </c>
      <c r="I30" s="47">
        <v>1464153.7300000002</v>
      </c>
      <c r="J30" s="24">
        <f t="shared" si="0"/>
        <v>80485352.44999999</v>
      </c>
    </row>
    <row r="31" spans="1:10" ht="15" customHeight="1">
      <c r="A31" s="2" t="s">
        <v>53</v>
      </c>
      <c r="B31" s="3" t="s">
        <v>84</v>
      </c>
      <c r="C31" s="15">
        <v>23264717.87000001</v>
      </c>
      <c r="D31" s="15">
        <v>744157.3699999999</v>
      </c>
      <c r="E31" s="15">
        <v>15618238.249999996</v>
      </c>
      <c r="F31" s="15"/>
      <c r="G31" s="15"/>
      <c r="H31" s="47">
        <v>0</v>
      </c>
      <c r="I31" s="47">
        <v>133482.48</v>
      </c>
      <c r="J31" s="24">
        <f t="shared" si="0"/>
        <v>39760595.970000006</v>
      </c>
    </row>
    <row r="32" spans="1:10" ht="15" customHeight="1">
      <c r="A32" s="2" t="s">
        <v>54</v>
      </c>
      <c r="B32" s="3" t="s">
        <v>85</v>
      </c>
      <c r="C32" s="15">
        <v>13395191.479999995</v>
      </c>
      <c r="D32" s="15">
        <v>13231</v>
      </c>
      <c r="E32" s="15">
        <v>13299253.950000007</v>
      </c>
      <c r="F32" s="15"/>
      <c r="G32" s="15">
        <v>0</v>
      </c>
      <c r="H32" s="47">
        <v>0</v>
      </c>
      <c r="I32" s="47">
        <v>291165</v>
      </c>
      <c r="J32" s="24">
        <f t="shared" si="0"/>
        <v>26998841.43</v>
      </c>
    </row>
    <row r="33" spans="1:10" ht="15" customHeight="1">
      <c r="A33" s="2" t="s">
        <v>55</v>
      </c>
      <c r="B33" s="3" t="s">
        <v>86</v>
      </c>
      <c r="C33" s="15">
        <v>28966161.200000025</v>
      </c>
      <c r="D33" s="15">
        <v>120257.68</v>
      </c>
      <c r="E33" s="15">
        <v>20843822.05</v>
      </c>
      <c r="F33" s="15"/>
      <c r="G33" s="15"/>
      <c r="H33" s="47">
        <v>0</v>
      </c>
      <c r="I33" s="47">
        <v>164606.92</v>
      </c>
      <c r="J33" s="24">
        <f t="shared" si="0"/>
        <v>50094847.850000024</v>
      </c>
    </row>
    <row r="34" spans="1:10" ht="15" customHeight="1">
      <c r="A34" s="2" t="s">
        <v>56</v>
      </c>
      <c r="B34" s="3" t="s">
        <v>87</v>
      </c>
      <c r="C34" s="15">
        <v>28030302.179999996</v>
      </c>
      <c r="D34" s="15">
        <v>282.58</v>
      </c>
      <c r="E34" s="15">
        <v>17883746.03</v>
      </c>
      <c r="F34" s="15"/>
      <c r="G34" s="15"/>
      <c r="H34" s="47">
        <v>0</v>
      </c>
      <c r="I34" s="47">
        <v>19572</v>
      </c>
      <c r="J34" s="24">
        <f t="shared" si="0"/>
        <v>45933902.78999999</v>
      </c>
    </row>
    <row r="35" spans="1:10" ht="15" customHeight="1">
      <c r="A35" s="2" t="s">
        <v>57</v>
      </c>
      <c r="B35" s="3" t="s">
        <v>88</v>
      </c>
      <c r="C35" s="15"/>
      <c r="D35" s="15"/>
      <c r="E35" s="15">
        <v>145202480.87999973</v>
      </c>
      <c r="F35" s="15">
        <v>401512038.20000005</v>
      </c>
      <c r="G35" s="15">
        <v>76332287.43</v>
      </c>
      <c r="H35" s="47">
        <v>0</v>
      </c>
      <c r="I35" s="47"/>
      <c r="J35" s="24">
        <f t="shared" si="0"/>
        <v>623046806.5099998</v>
      </c>
    </row>
    <row r="36" spans="1:10" ht="15" customHeight="1">
      <c r="A36" s="2" t="s">
        <v>58</v>
      </c>
      <c r="B36" s="3" t="s">
        <v>89</v>
      </c>
      <c r="C36" s="15"/>
      <c r="D36" s="15"/>
      <c r="E36" s="15">
        <v>57868155.95999998</v>
      </c>
      <c r="F36" s="15"/>
      <c r="G36" s="15">
        <v>10431.07</v>
      </c>
      <c r="H36" s="47">
        <v>0</v>
      </c>
      <c r="I36" s="47">
        <v>151515978.19</v>
      </c>
      <c r="J36" s="24">
        <f t="shared" si="0"/>
        <v>209394565.21999997</v>
      </c>
    </row>
    <row r="37" spans="1:10" ht="15" customHeight="1">
      <c r="A37" s="2" t="s">
        <v>59</v>
      </c>
      <c r="B37" s="3" t="s">
        <v>90</v>
      </c>
      <c r="C37" s="15">
        <v>10134451.430000005</v>
      </c>
      <c r="D37" s="15"/>
      <c r="E37" s="15">
        <v>85197449.61</v>
      </c>
      <c r="F37" s="15"/>
      <c r="G37" s="15">
        <v>79676.96</v>
      </c>
      <c r="H37" s="47">
        <v>0</v>
      </c>
      <c r="I37" s="47">
        <v>645877.83</v>
      </c>
      <c r="J37" s="24">
        <f t="shared" si="0"/>
        <v>96057455.83</v>
      </c>
    </row>
    <row r="38" spans="1:10" ht="15" customHeight="1">
      <c r="A38" s="2" t="s">
        <v>60</v>
      </c>
      <c r="B38" s="3" t="s">
        <v>91</v>
      </c>
      <c r="C38" s="15">
        <v>9287560.6</v>
      </c>
      <c r="D38" s="15">
        <v>10254.689999999999</v>
      </c>
      <c r="E38" s="15">
        <v>12202725.690000003</v>
      </c>
      <c r="F38" s="15"/>
      <c r="G38" s="15">
        <v>6700.42</v>
      </c>
      <c r="H38" s="47">
        <v>0</v>
      </c>
      <c r="I38" s="47">
        <v>27800</v>
      </c>
      <c r="J38" s="24">
        <f t="shared" si="0"/>
        <v>21535041.400000006</v>
      </c>
    </row>
    <row r="39" spans="1:10" ht="15" customHeight="1">
      <c r="A39" s="2" t="s">
        <v>61</v>
      </c>
      <c r="B39" s="3" t="s">
        <v>92</v>
      </c>
      <c r="C39" s="15">
        <v>0</v>
      </c>
      <c r="D39" s="15"/>
      <c r="E39" s="15">
        <v>74657701.50999998</v>
      </c>
      <c r="F39" s="15"/>
      <c r="G39" s="15"/>
      <c r="H39" s="47">
        <v>0</v>
      </c>
      <c r="I39" s="47">
        <v>53815.020000000004</v>
      </c>
      <c r="J39" s="24">
        <f t="shared" si="0"/>
        <v>74711516.52999997</v>
      </c>
    </row>
    <row r="40" spans="1:10" ht="15" customHeight="1">
      <c r="A40" s="2" t="s">
        <v>62</v>
      </c>
      <c r="B40" s="3" t="s">
        <v>93</v>
      </c>
      <c r="C40" s="15">
        <v>109377345.36000004</v>
      </c>
      <c r="D40" s="15">
        <v>5457496.270000001</v>
      </c>
      <c r="E40" s="15">
        <v>44037596.47999998</v>
      </c>
      <c r="F40" s="15"/>
      <c r="G40" s="15">
        <v>263488.72</v>
      </c>
      <c r="H40" s="47">
        <v>0</v>
      </c>
      <c r="I40" s="47">
        <v>808836.1799999999</v>
      </c>
      <c r="J40" s="24">
        <f t="shared" si="0"/>
        <v>159944763.01000002</v>
      </c>
    </row>
    <row r="41" spans="1:10" ht="15" customHeight="1">
      <c r="A41" s="2" t="s">
        <v>63</v>
      </c>
      <c r="B41" s="3" t="s">
        <v>94</v>
      </c>
      <c r="C41" s="15">
        <v>122279710.71000002</v>
      </c>
      <c r="D41" s="15">
        <v>2616862.45</v>
      </c>
      <c r="E41" s="15">
        <v>77179045.29</v>
      </c>
      <c r="F41" s="15"/>
      <c r="G41" s="15">
        <v>295933.27</v>
      </c>
      <c r="H41" s="47">
        <v>0</v>
      </c>
      <c r="I41" s="47">
        <v>2116704.18</v>
      </c>
      <c r="J41" s="24">
        <f t="shared" si="0"/>
        <v>204488255.90000007</v>
      </c>
    </row>
    <row r="42" spans="1:10" ht="15" customHeight="1">
      <c r="A42" s="2" t="s">
        <v>64</v>
      </c>
      <c r="B42" s="3" t="s">
        <v>95</v>
      </c>
      <c r="C42" s="15">
        <v>147619069.10999987</v>
      </c>
      <c r="D42" s="15">
        <v>7895427.890000001</v>
      </c>
      <c r="E42" s="15">
        <v>61644861.530000046</v>
      </c>
      <c r="F42" s="15"/>
      <c r="G42" s="15">
        <v>605859.89</v>
      </c>
      <c r="H42" s="47">
        <v>0</v>
      </c>
      <c r="I42" s="47">
        <v>1730942.13</v>
      </c>
      <c r="J42" s="24">
        <f t="shared" si="0"/>
        <v>219496160.5499999</v>
      </c>
    </row>
    <row r="43" spans="1:10" ht="15" customHeight="1">
      <c r="A43" s="2" t="s">
        <v>65</v>
      </c>
      <c r="B43" s="3" t="s">
        <v>96</v>
      </c>
      <c r="C43" s="15">
        <v>68241238.10999995</v>
      </c>
      <c r="D43" s="15">
        <v>2554137.4400000004</v>
      </c>
      <c r="E43" s="15">
        <v>37158953.84999999</v>
      </c>
      <c r="F43" s="15"/>
      <c r="G43" s="15">
        <v>39964.5</v>
      </c>
      <c r="H43" s="47">
        <v>0</v>
      </c>
      <c r="I43" s="47">
        <v>1947302.12</v>
      </c>
      <c r="J43" s="24">
        <f t="shared" si="0"/>
        <v>109941596.01999995</v>
      </c>
    </row>
    <row r="44" spans="1:10" ht="15" customHeight="1">
      <c r="A44" s="53" t="s">
        <v>7</v>
      </c>
      <c r="B44" s="54"/>
      <c r="C44" s="6">
        <f aca="true" t="shared" si="1" ref="C44:J44">SUM(C12:C43)</f>
        <v>2017876861.3000004</v>
      </c>
      <c r="D44" s="6">
        <f t="shared" si="1"/>
        <v>138969018.36</v>
      </c>
      <c r="E44" s="6">
        <f t="shared" si="1"/>
        <v>1280480882.2599995</v>
      </c>
      <c r="F44" s="6">
        <f t="shared" si="1"/>
        <v>404774411.20000005</v>
      </c>
      <c r="G44" s="6">
        <f t="shared" si="1"/>
        <v>93718458.96</v>
      </c>
      <c r="H44" s="6">
        <f t="shared" si="1"/>
        <v>0</v>
      </c>
      <c r="I44" s="6">
        <f t="shared" si="1"/>
        <v>206598181.77000004</v>
      </c>
      <c r="J44" s="6">
        <f t="shared" si="1"/>
        <v>4142417813.849999</v>
      </c>
    </row>
    <row r="45" ht="12.75">
      <c r="A45" s="33" t="s">
        <v>163</v>
      </c>
    </row>
    <row r="46" ht="6" customHeight="1"/>
    <row r="47" ht="12.75">
      <c r="A47" s="39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s="16" customFormat="1" ht="12.75">
      <c r="A55" s="36"/>
    </row>
    <row r="56" s="16" customFormat="1" ht="12.75">
      <c r="A56" s="36"/>
    </row>
    <row r="57" spans="1:3" s="16" customFormat="1" ht="12.75">
      <c r="A57" s="36"/>
      <c r="C57" s="16">
        <v>1000000</v>
      </c>
    </row>
    <row r="58" spans="1:5" s="16" customFormat="1" ht="12.75">
      <c r="A58" s="36"/>
      <c r="C58" s="26" t="s">
        <v>104</v>
      </c>
      <c r="D58" s="26" t="s">
        <v>102</v>
      </c>
      <c r="E58" s="26" t="s">
        <v>103</v>
      </c>
    </row>
    <row r="59" spans="1:5" s="16" customFormat="1" ht="12.75">
      <c r="A59" s="36"/>
      <c r="C59" s="27" t="s">
        <v>105</v>
      </c>
      <c r="D59" s="38">
        <f>+C44/$C$57</f>
        <v>2017.8768613000004</v>
      </c>
      <c r="E59" s="25">
        <f>+C44/J44*100</f>
        <v>48.712538231979266</v>
      </c>
    </row>
    <row r="60" spans="1:5" s="16" customFormat="1" ht="12.75">
      <c r="A60" s="36"/>
      <c r="C60" s="27" t="s">
        <v>106</v>
      </c>
      <c r="D60" s="38">
        <f>+D44/$C$57</f>
        <v>138.96901836</v>
      </c>
      <c r="E60" s="25">
        <f>+D44/J44*100</f>
        <v>3.3547803385588724</v>
      </c>
    </row>
    <row r="61" spans="1:5" s="16" customFormat="1" ht="12.75">
      <c r="A61" s="36"/>
      <c r="C61" s="27" t="s">
        <v>107</v>
      </c>
      <c r="D61" s="38">
        <f>+E44/$C$57</f>
        <v>1280.4808822599996</v>
      </c>
      <c r="E61" s="25">
        <f>+E44/J44*100</f>
        <v>30.911437228247856</v>
      </c>
    </row>
    <row r="62" spans="1:5" s="16" customFormat="1" ht="12.75">
      <c r="A62" s="36"/>
      <c r="C62" s="27" t="s">
        <v>108</v>
      </c>
      <c r="D62" s="38">
        <f>+F44/$C$57</f>
        <v>404.77441120000003</v>
      </c>
      <c r="E62" s="25">
        <f>+F44/J44*100</f>
        <v>9.771453035149037</v>
      </c>
    </row>
    <row r="63" spans="1:5" s="16" customFormat="1" ht="12.75">
      <c r="A63" s="36"/>
      <c r="C63" s="27" t="s">
        <v>109</v>
      </c>
      <c r="D63" s="38">
        <f>+G44/$C$57</f>
        <v>93.71845895999999</v>
      </c>
      <c r="E63" s="25">
        <f>+G44/J44*100</f>
        <v>2.2624096161100957</v>
      </c>
    </row>
    <row r="64" spans="1:5" s="16" customFormat="1" ht="12.75">
      <c r="A64" s="36"/>
      <c r="C64" s="27" t="s">
        <v>110</v>
      </c>
      <c r="D64" s="38">
        <f>+H44/$C$57</f>
        <v>0</v>
      </c>
      <c r="E64" s="25">
        <f>+H44/J44*100</f>
        <v>0</v>
      </c>
    </row>
    <row r="65" spans="1:5" s="16" customFormat="1" ht="12.75">
      <c r="A65" s="36"/>
      <c r="C65" s="27" t="s">
        <v>117</v>
      </c>
      <c r="D65" s="38">
        <f>+I44/$C$57</f>
        <v>206.59818177000005</v>
      </c>
      <c r="E65" s="25">
        <f>+I44/J44*100</f>
        <v>4.987381549954902</v>
      </c>
    </row>
    <row r="66" s="16" customFormat="1" ht="12.75">
      <c r="A66" s="36"/>
    </row>
    <row r="67" s="16" customFormat="1" ht="12.75">
      <c r="A67" s="36"/>
    </row>
    <row r="68" s="16" customFormat="1" ht="12.75">
      <c r="A68" s="36"/>
    </row>
    <row r="69" s="16" customFormat="1" ht="12.75">
      <c r="A69" s="36"/>
    </row>
    <row r="70" s="16" customFormat="1" ht="12.75">
      <c r="A70" s="36"/>
    </row>
    <row r="71" s="16" customFormat="1" ht="12.75">
      <c r="A71" s="36"/>
    </row>
    <row r="72" s="16" customFormat="1" ht="12.75">
      <c r="A72" s="36"/>
    </row>
    <row r="73" s="16" customFormat="1" ht="12.75">
      <c r="A73" s="36"/>
    </row>
    <row r="74" s="16" customFormat="1" ht="12.75">
      <c r="A74" s="36"/>
    </row>
    <row r="75" s="16" customFormat="1" ht="12.75">
      <c r="A75" s="36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="16" customFormat="1" ht="12.75">
      <c r="A79" s="19"/>
    </row>
    <row r="80" s="16" customFormat="1" ht="12.75">
      <c r="A80" s="19"/>
    </row>
    <row r="81" s="16" customFormat="1" ht="12.75">
      <c r="A81" s="19"/>
    </row>
    <row r="82" s="16" customFormat="1" ht="12.75">
      <c r="A82" s="19"/>
    </row>
    <row r="83" s="16" customFormat="1" ht="12.75">
      <c r="A83" s="19"/>
    </row>
    <row r="84" s="16" customFormat="1" ht="12.75">
      <c r="A84" s="19"/>
    </row>
    <row r="85" s="16" customFormat="1" ht="12.75">
      <c r="A85" s="19"/>
    </row>
    <row r="86" s="16" customFormat="1" ht="12.75">
      <c r="A86" s="19"/>
    </row>
    <row r="87" s="16" customFormat="1" ht="12.75">
      <c r="A87" s="19"/>
    </row>
  </sheetData>
  <sheetProtection/>
  <mergeCells count="5">
    <mergeCell ref="J10:J11"/>
    <mergeCell ref="A44:B44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162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59" t="s">
        <v>1</v>
      </c>
      <c r="B10" s="56" t="s">
        <v>33</v>
      </c>
      <c r="C10" s="53" t="s">
        <v>12</v>
      </c>
      <c r="D10" s="62"/>
      <c r="E10" s="62"/>
      <c r="F10" s="62"/>
      <c r="G10" s="62"/>
      <c r="H10" s="62"/>
      <c r="I10" s="59" t="s">
        <v>30</v>
      </c>
      <c r="P10" s="23"/>
      <c r="Q10" s="23"/>
      <c r="R10" s="23"/>
      <c r="S10" s="23"/>
    </row>
    <row r="11" spans="1:19" s="10" customFormat="1" ht="12.75">
      <c r="A11" s="61"/>
      <c r="B11" s="58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58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30520</v>
      </c>
      <c r="D12" s="15">
        <v>149032.05</v>
      </c>
      <c r="E12" s="15">
        <v>37413723.440000005</v>
      </c>
      <c r="F12" s="15">
        <v>6143060</v>
      </c>
      <c r="G12" s="15">
        <v>98413.1</v>
      </c>
      <c r="H12" s="15">
        <v>3146834.73</v>
      </c>
      <c r="I12" s="24">
        <f>SUM(C12:H12)</f>
        <v>46981583.32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1520164.0799999998</v>
      </c>
      <c r="F13" s="15">
        <v>0</v>
      </c>
      <c r="G13" s="15">
        <v>0</v>
      </c>
      <c r="H13" s="15">
        <v>53404.24</v>
      </c>
      <c r="I13" s="24">
        <f aca="true" t="shared" si="0" ref="I13:I43">SUM(C13:H13)</f>
        <v>1573568.3199999998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3888683.69</v>
      </c>
      <c r="F14" s="15">
        <v>0</v>
      </c>
      <c r="G14" s="15">
        <v>0</v>
      </c>
      <c r="H14" s="15">
        <v>10010.98</v>
      </c>
      <c r="I14" s="24">
        <f t="shared" si="0"/>
        <v>3898694.67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16331519.45</v>
      </c>
      <c r="F15" s="15">
        <v>0</v>
      </c>
      <c r="G15" s="15">
        <v>0</v>
      </c>
      <c r="H15" s="15">
        <v>5565771.819999999</v>
      </c>
      <c r="I15" s="24">
        <f t="shared" si="0"/>
        <v>21897291.27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3180516.0399999996</v>
      </c>
      <c r="F16" s="15">
        <v>0</v>
      </c>
      <c r="G16" s="15">
        <v>127692</v>
      </c>
      <c r="H16" s="15">
        <v>54498.16</v>
      </c>
      <c r="I16" s="24">
        <f t="shared" si="0"/>
        <v>3362706.1999999997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137484</v>
      </c>
      <c r="D17" s="15">
        <v>0</v>
      </c>
      <c r="E17" s="15">
        <v>10542906.870000001</v>
      </c>
      <c r="F17" s="15">
        <v>0</v>
      </c>
      <c r="G17" s="15">
        <v>3643.8</v>
      </c>
      <c r="H17" s="15">
        <v>671805.73</v>
      </c>
      <c r="I17" s="24">
        <f t="shared" si="0"/>
        <v>11355840.400000002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44753.4</v>
      </c>
      <c r="D18" s="15">
        <v>0</v>
      </c>
      <c r="E18" s="15">
        <v>3634563.9600000004</v>
      </c>
      <c r="F18" s="15">
        <v>0</v>
      </c>
      <c r="G18" s="15">
        <v>154463.09</v>
      </c>
      <c r="H18" s="15">
        <v>369532.69</v>
      </c>
      <c r="I18" s="24">
        <f t="shared" si="0"/>
        <v>4203313.140000001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7144098.670000001</v>
      </c>
      <c r="F19" s="15">
        <v>0</v>
      </c>
      <c r="G19" s="15">
        <v>0</v>
      </c>
      <c r="H19" s="15">
        <v>0</v>
      </c>
      <c r="I19" s="24">
        <f t="shared" si="0"/>
        <v>7144098.670000001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3432999.7799999993</v>
      </c>
      <c r="F20" s="15">
        <v>0</v>
      </c>
      <c r="G20" s="15">
        <v>0</v>
      </c>
      <c r="H20" s="15">
        <v>6030.21</v>
      </c>
      <c r="I20" s="24">
        <f t="shared" si="0"/>
        <v>3439029.9899999993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2773972.9299999992</v>
      </c>
      <c r="F21" s="15">
        <v>0</v>
      </c>
      <c r="G21" s="15">
        <v>0</v>
      </c>
      <c r="H21" s="15">
        <v>51822.299999999996</v>
      </c>
      <c r="I21" s="24">
        <f t="shared" si="0"/>
        <v>2825795.229999999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6461870.500000001</v>
      </c>
      <c r="F22" s="15">
        <v>0</v>
      </c>
      <c r="G22" s="15">
        <v>99276</v>
      </c>
      <c r="H22" s="15">
        <v>113523.36</v>
      </c>
      <c r="I22" s="24">
        <f t="shared" si="0"/>
        <v>6674669.860000001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3141831.25</v>
      </c>
      <c r="F23" s="15">
        <v>0</v>
      </c>
      <c r="G23" s="15">
        <v>0</v>
      </c>
      <c r="H23" s="15">
        <v>0</v>
      </c>
      <c r="I23" s="24">
        <f t="shared" si="0"/>
        <v>3141831.25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14417570.03</v>
      </c>
      <c r="F24" s="15">
        <v>0</v>
      </c>
      <c r="G24" s="15">
        <v>0</v>
      </c>
      <c r="H24" s="15">
        <v>126074.35</v>
      </c>
      <c r="I24" s="24">
        <f t="shared" si="0"/>
        <v>14543644.379999999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1756829.3200000003</v>
      </c>
      <c r="F25" s="15">
        <v>0</v>
      </c>
      <c r="G25" s="15">
        <v>77209.82</v>
      </c>
      <c r="H25" s="15">
        <v>526092.9099999999</v>
      </c>
      <c r="I25" s="24">
        <f t="shared" si="0"/>
        <v>2360132.0500000003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5883018.599999999</v>
      </c>
      <c r="F26" s="15">
        <v>0</v>
      </c>
      <c r="G26" s="15">
        <v>21177.27</v>
      </c>
      <c r="H26" s="15">
        <v>8790</v>
      </c>
      <c r="I26" s="24">
        <f t="shared" si="0"/>
        <v>5912985.869999998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6478307.999999999</v>
      </c>
      <c r="F27" s="15">
        <v>0</v>
      </c>
      <c r="G27" s="15">
        <v>0</v>
      </c>
      <c r="H27" s="15">
        <v>163754.69</v>
      </c>
      <c r="I27" s="24">
        <f t="shared" si="0"/>
        <v>6642062.6899999995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383796</v>
      </c>
      <c r="D28" s="15">
        <v>0</v>
      </c>
      <c r="E28" s="15">
        <v>583024.75</v>
      </c>
      <c r="F28" s="15">
        <v>0</v>
      </c>
      <c r="G28" s="15">
        <v>0</v>
      </c>
      <c r="H28" s="15">
        <v>59203.91</v>
      </c>
      <c r="I28" s="24">
        <f t="shared" si="0"/>
        <v>1026024.66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2405384.4899999998</v>
      </c>
      <c r="F29" s="15">
        <v>0</v>
      </c>
      <c r="G29" s="15">
        <v>2675</v>
      </c>
      <c r="H29" s="15">
        <v>1864.8200000000002</v>
      </c>
      <c r="I29" s="24">
        <f t="shared" si="0"/>
        <v>2409924.3099999996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2353601.0800000005</v>
      </c>
      <c r="F30" s="15">
        <v>0</v>
      </c>
      <c r="G30" s="15">
        <v>0</v>
      </c>
      <c r="H30" s="15">
        <v>2012991.16</v>
      </c>
      <c r="I30" s="24">
        <f t="shared" si="0"/>
        <v>4366592.24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1882940.6199999999</v>
      </c>
      <c r="F31" s="15">
        <v>0</v>
      </c>
      <c r="G31" s="15">
        <v>29164.4</v>
      </c>
      <c r="H31" s="15">
        <v>23786.48</v>
      </c>
      <c r="I31" s="24">
        <f t="shared" si="0"/>
        <v>1935891.4999999998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1832975.0700000003</v>
      </c>
      <c r="F32" s="15">
        <v>0</v>
      </c>
      <c r="G32" s="15">
        <v>0</v>
      </c>
      <c r="H32" s="15">
        <v>46209.41</v>
      </c>
      <c r="I32" s="24">
        <f t="shared" si="0"/>
        <v>1879184.4800000002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856277.6799999999</v>
      </c>
      <c r="F33" s="15">
        <v>0</v>
      </c>
      <c r="G33" s="15">
        <v>27445.47</v>
      </c>
      <c r="H33" s="15">
        <v>108989.84000000001</v>
      </c>
      <c r="I33" s="24">
        <f t="shared" si="0"/>
        <v>992712.9899999999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3159127.72</v>
      </c>
      <c r="F34" s="15">
        <v>0</v>
      </c>
      <c r="G34" s="15">
        <v>1875</v>
      </c>
      <c r="H34" s="15">
        <v>33615.6</v>
      </c>
      <c r="I34" s="24">
        <f t="shared" si="0"/>
        <v>3194618.3200000003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2788484.66</v>
      </c>
      <c r="F35" s="15">
        <v>0</v>
      </c>
      <c r="G35" s="15">
        <v>0</v>
      </c>
      <c r="H35" s="15">
        <v>75563.29000000001</v>
      </c>
      <c r="I35" s="24">
        <f t="shared" si="0"/>
        <v>2864047.95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907428.3800000001</v>
      </c>
      <c r="F36" s="15">
        <v>0</v>
      </c>
      <c r="G36" s="15">
        <v>6065.35</v>
      </c>
      <c r="H36" s="15">
        <v>0</v>
      </c>
      <c r="I36" s="24">
        <f t="shared" si="0"/>
        <v>913493.7300000001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4948721.59</v>
      </c>
      <c r="F37" s="15">
        <v>0</v>
      </c>
      <c r="G37" s="15">
        <v>0</v>
      </c>
      <c r="H37" s="15">
        <v>40364.25</v>
      </c>
      <c r="I37" s="24">
        <f t="shared" si="0"/>
        <v>4989085.84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215320.11</v>
      </c>
      <c r="F38" s="15">
        <v>0</v>
      </c>
      <c r="G38" s="15">
        <v>0</v>
      </c>
      <c r="H38" s="15">
        <v>13235</v>
      </c>
      <c r="I38" s="24">
        <f t="shared" si="0"/>
        <v>228555.11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2479889.04</v>
      </c>
      <c r="F39" s="15">
        <v>0</v>
      </c>
      <c r="G39" s="15">
        <v>0</v>
      </c>
      <c r="H39" s="15">
        <v>450555.39999999997</v>
      </c>
      <c r="I39" s="24">
        <f t="shared" si="0"/>
        <v>2930444.44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51909.2</v>
      </c>
      <c r="E40" s="15">
        <v>6603585.95</v>
      </c>
      <c r="F40" s="15">
        <v>0</v>
      </c>
      <c r="G40" s="15">
        <v>0</v>
      </c>
      <c r="H40" s="15">
        <v>0</v>
      </c>
      <c r="I40" s="24">
        <f t="shared" si="0"/>
        <v>6655495.15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7317005.300000002</v>
      </c>
      <c r="F41" s="15">
        <v>0</v>
      </c>
      <c r="G41" s="15">
        <v>199631.24</v>
      </c>
      <c r="H41" s="15">
        <v>201930</v>
      </c>
      <c r="I41" s="24">
        <f t="shared" si="0"/>
        <v>7718566.540000002</v>
      </c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6242766.33</v>
      </c>
      <c r="F42" s="15">
        <v>0</v>
      </c>
      <c r="G42" s="15">
        <v>364226.04</v>
      </c>
      <c r="H42" s="15">
        <v>691926.3899999999</v>
      </c>
      <c r="I42" s="24">
        <f t="shared" si="0"/>
        <v>7298918.76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6461010</v>
      </c>
      <c r="F43" s="15">
        <v>0</v>
      </c>
      <c r="G43" s="15">
        <v>11078.55</v>
      </c>
      <c r="H43" s="15">
        <v>144587.53</v>
      </c>
      <c r="I43" s="24">
        <f t="shared" si="0"/>
        <v>6616676.08</v>
      </c>
      <c r="K43" s="8"/>
      <c r="L43" s="8"/>
      <c r="M43" s="8"/>
      <c r="N43" s="8"/>
    </row>
    <row r="44" spans="1:9" ht="15" customHeight="1">
      <c r="A44" s="53" t="s">
        <v>7</v>
      </c>
      <c r="B44" s="54"/>
      <c r="C44" s="6">
        <f aca="true" t="shared" si="1" ref="C44:I44">SUM(C12:C43)</f>
        <v>596553.4</v>
      </c>
      <c r="D44" s="6">
        <f t="shared" si="1"/>
        <v>200941.25</v>
      </c>
      <c r="E44" s="6">
        <f t="shared" si="1"/>
        <v>179040119.38</v>
      </c>
      <c r="F44" s="6">
        <f t="shared" si="1"/>
        <v>6143060</v>
      </c>
      <c r="G44" s="6">
        <f t="shared" si="1"/>
        <v>1224036.1300000001</v>
      </c>
      <c r="H44" s="6">
        <f t="shared" si="1"/>
        <v>14772769.25</v>
      </c>
      <c r="I44" s="6">
        <f t="shared" si="1"/>
        <v>201977479.41</v>
      </c>
    </row>
    <row r="45" ht="12.75">
      <c r="A45" s="33" t="s">
        <v>163</v>
      </c>
    </row>
    <row r="46" ht="7.5" customHeight="1"/>
    <row r="47" ht="12.75">
      <c r="A47" s="39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spans="1:19" ht="12.75">
      <c r="A55" s="13"/>
      <c r="P55" s="5"/>
      <c r="Q55" s="5"/>
      <c r="R55" s="5"/>
      <c r="S55" s="5"/>
    </row>
    <row r="56" spans="16:19" ht="12.75">
      <c r="P56" s="5"/>
      <c r="Q56" s="5"/>
      <c r="R56" s="5"/>
      <c r="S56" s="5"/>
    </row>
    <row r="57" spans="1:19" ht="12.75">
      <c r="A57" s="13"/>
      <c r="P57" s="5"/>
      <c r="Q57" s="5"/>
      <c r="R57" s="5"/>
      <c r="S57" s="5"/>
    </row>
    <row r="58" spans="3:19" ht="12.75">
      <c r="C58" s="5">
        <v>1000000</v>
      </c>
      <c r="P58" s="5"/>
      <c r="Q58" s="5"/>
      <c r="R58" s="5"/>
      <c r="S58" s="5"/>
    </row>
    <row r="59" spans="3:19" ht="12.75">
      <c r="C59" s="22" t="s">
        <v>104</v>
      </c>
      <c r="D59" s="22" t="s">
        <v>102</v>
      </c>
      <c r="E59" s="22" t="s">
        <v>103</v>
      </c>
      <c r="P59" s="5"/>
      <c r="Q59" s="5"/>
      <c r="R59" s="5"/>
      <c r="S59" s="5"/>
    </row>
    <row r="60" spans="3:19" ht="12.75">
      <c r="C60" s="28" t="s">
        <v>112</v>
      </c>
      <c r="D60" s="29">
        <f>+C44/$C$58</f>
        <v>0.5965534</v>
      </c>
      <c r="E60" s="29">
        <f>+C44/I44*100</f>
        <v>0.29535639406066594</v>
      </c>
      <c r="P60" s="5"/>
      <c r="Q60" s="5"/>
      <c r="R60" s="5"/>
      <c r="S60" s="5"/>
    </row>
    <row r="61" spans="3:19" ht="12.75">
      <c r="C61" s="28" t="s">
        <v>113</v>
      </c>
      <c r="D61" s="29">
        <f>+D44/$C$58</f>
        <v>0.20094125</v>
      </c>
      <c r="E61" s="29">
        <f>+D44/I44*100</f>
        <v>0.09948695794549624</v>
      </c>
      <c r="P61" s="5"/>
      <c r="Q61" s="5"/>
      <c r="R61" s="5"/>
      <c r="S61" s="5"/>
    </row>
    <row r="62" spans="3:19" ht="12.75">
      <c r="C62" s="28" t="s">
        <v>114</v>
      </c>
      <c r="D62" s="29">
        <f>+E44/$C$58</f>
        <v>179.04011938</v>
      </c>
      <c r="E62" s="29">
        <f>+E44/I44*100</f>
        <v>88.64360516974331</v>
      </c>
      <c r="F62" s="29"/>
      <c r="P62" s="5"/>
      <c r="Q62" s="5"/>
      <c r="R62" s="5"/>
      <c r="S62" s="5"/>
    </row>
    <row r="63" spans="3:19" ht="12.75">
      <c r="C63" s="28" t="s">
        <v>115</v>
      </c>
      <c r="D63" s="29">
        <f>+F44/$C$58</f>
        <v>6.14306</v>
      </c>
      <c r="E63" s="29">
        <f>+F44/I44*100</f>
        <v>3.041457898150131</v>
      </c>
      <c r="P63" s="5"/>
      <c r="Q63" s="5"/>
      <c r="R63" s="5"/>
      <c r="S63" s="5"/>
    </row>
    <row r="64" spans="3:19" ht="12.75">
      <c r="C64" s="28" t="s">
        <v>116</v>
      </c>
      <c r="D64" s="29">
        <f>+G44/$C$58</f>
        <v>1.2240361300000002</v>
      </c>
      <c r="E64" s="29">
        <f>+G44/I44*100</f>
        <v>0.6060260448717123</v>
      </c>
      <c r="F64" s="30"/>
      <c r="P64" s="5"/>
      <c r="Q64" s="5"/>
      <c r="R64" s="5"/>
      <c r="S64" s="5"/>
    </row>
    <row r="65" spans="3:19" ht="12.75">
      <c r="C65" s="28" t="s">
        <v>117</v>
      </c>
      <c r="D65" s="29">
        <f>+H44/$C$58</f>
        <v>14.77276925</v>
      </c>
      <c r="E65" s="29">
        <f>+H44/I44*100</f>
        <v>7.31406753522868</v>
      </c>
      <c r="P65" s="5"/>
      <c r="Q65" s="5"/>
      <c r="R65" s="5"/>
      <c r="S65" s="5"/>
    </row>
    <row r="66" spans="16:19" ht="12.75"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2:19" ht="12.75">
      <c r="L69" s="18"/>
      <c r="P69" s="5"/>
      <c r="Q69" s="5"/>
      <c r="R69" s="5"/>
      <c r="S69" s="5"/>
    </row>
    <row r="70" spans="12:19" ht="12.75">
      <c r="L70" s="31"/>
      <c r="P70" s="5"/>
      <c r="Q70" s="5"/>
      <c r="R70" s="5"/>
      <c r="S70" s="5"/>
    </row>
    <row r="71" spans="16:19" ht="12.75">
      <c r="P71" s="5"/>
      <c r="Q71" s="5"/>
      <c r="R71" s="5"/>
      <c r="S71" s="5"/>
    </row>
    <row r="72" s="16" customFormat="1" ht="12.75">
      <c r="A72" s="19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162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59" t="s">
        <v>1</v>
      </c>
      <c r="B10" s="56" t="s">
        <v>33</v>
      </c>
      <c r="C10" s="53" t="s">
        <v>12</v>
      </c>
      <c r="D10" s="62"/>
      <c r="E10" s="62"/>
      <c r="F10" s="62"/>
      <c r="G10" s="62"/>
      <c r="H10" s="59" t="s">
        <v>30</v>
      </c>
    </row>
    <row r="11" spans="1:8" s="10" customFormat="1" ht="12.75">
      <c r="A11" s="61"/>
      <c r="B11" s="58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58"/>
    </row>
    <row r="12" spans="1:8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">
        <f aca="true" t="shared" si="0" ref="H12:H17">SUM(C12:G12)</f>
        <v>0</v>
      </c>
    </row>
    <row r="13" spans="1:8" ht="15" customHeight="1">
      <c r="A13" s="32" t="s">
        <v>41</v>
      </c>
      <c r="B13" s="3" t="s">
        <v>72</v>
      </c>
      <c r="C13" s="15">
        <v>0</v>
      </c>
      <c r="D13" s="15">
        <v>0</v>
      </c>
      <c r="E13" s="15">
        <v>0</v>
      </c>
      <c r="F13" s="15">
        <v>0</v>
      </c>
      <c r="G13" s="15">
        <v>21000</v>
      </c>
      <c r="H13" s="4">
        <f t="shared" si="0"/>
        <v>21000</v>
      </c>
    </row>
    <row r="14" spans="1:8" ht="15" customHeight="1">
      <c r="A14" s="2" t="s">
        <v>49</v>
      </c>
      <c r="B14" s="3" t="s">
        <v>80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">
        <f t="shared" si="0"/>
        <v>0</v>
      </c>
    </row>
    <row r="15" spans="1:8" ht="15" customHeight="1">
      <c r="A15" s="32" t="s">
        <v>52</v>
      </c>
      <c r="B15" s="3" t="s">
        <v>83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">
        <f t="shared" si="0"/>
        <v>0</v>
      </c>
    </row>
    <row r="16" spans="1:8" ht="15" customHeight="1">
      <c r="A16" s="32">
        <v>125</v>
      </c>
      <c r="B16" s="3" t="s">
        <v>89</v>
      </c>
      <c r="C16" s="15">
        <v>0</v>
      </c>
      <c r="D16" s="15">
        <v>0</v>
      </c>
      <c r="E16" s="15">
        <v>0</v>
      </c>
      <c r="F16" s="15">
        <v>0</v>
      </c>
      <c r="G16" s="15">
        <v>4108094.4000000004</v>
      </c>
      <c r="H16" s="4">
        <f t="shared" si="0"/>
        <v>4108094.4000000004</v>
      </c>
    </row>
    <row r="17" spans="1:8" ht="15" customHeight="1">
      <c r="A17" s="32">
        <v>144</v>
      </c>
      <c r="B17" s="3" t="s">
        <v>94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4">
        <f t="shared" si="0"/>
        <v>0</v>
      </c>
    </row>
    <row r="18" spans="1:8" ht="12.75">
      <c r="A18" s="53" t="s">
        <v>7</v>
      </c>
      <c r="B18" s="54"/>
      <c r="C18" s="6">
        <f aca="true" t="shared" si="1" ref="C18:H18">SUM(C12:C17)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4129094.4000000004</v>
      </c>
      <c r="H18" s="6">
        <f t="shared" si="1"/>
        <v>4129094.4000000004</v>
      </c>
    </row>
    <row r="19" ht="12.75">
      <c r="A19" s="33" t="s">
        <v>163</v>
      </c>
    </row>
    <row r="20" ht="9" customHeight="1"/>
    <row r="21" ht="12.75">
      <c r="A21" s="39" t="s">
        <v>8</v>
      </c>
    </row>
    <row r="22" ht="12.75">
      <c r="A22" s="13" t="s">
        <v>119</v>
      </c>
    </row>
    <row r="23" ht="12.75">
      <c r="A23" s="13" t="s">
        <v>120</v>
      </c>
    </row>
    <row r="24" ht="12.75">
      <c r="A24" s="13" t="s">
        <v>121</v>
      </c>
    </row>
    <row r="25" ht="12.75">
      <c r="A25" s="13" t="s">
        <v>122</v>
      </c>
    </row>
    <row r="26" ht="12.75">
      <c r="A26" s="13" t="s">
        <v>123</v>
      </c>
    </row>
    <row r="27" ht="12.75">
      <c r="A27" s="13" t="s">
        <v>124</v>
      </c>
    </row>
    <row r="28" ht="12.75">
      <c r="A28" s="13" t="s">
        <v>125</v>
      </c>
    </row>
    <row r="29" ht="12.75">
      <c r="A29" s="13"/>
    </row>
    <row r="48" ht="12.75">
      <c r="A48" s="33"/>
    </row>
  </sheetData>
  <sheetProtection/>
  <mergeCells count="5">
    <mergeCell ref="H10:H11"/>
    <mergeCell ref="A18:B18"/>
    <mergeCell ref="A10:A11"/>
    <mergeCell ref="B10:B11"/>
    <mergeCell ref="C10:G10"/>
  </mergeCells>
  <printOptions/>
  <pageMargins left="0.37" right="0.38" top="0.69" bottom="1" header="0" footer="0"/>
  <pageSetup fitToHeight="1" fitToWidth="1" horizontalDpi="600" verticalDpi="600" orientation="portrait" paperSize="9" scale="66" r:id="rId2"/>
  <ignoredErrors>
    <ignoredError sqref="A1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3.421875" style="5" customWidth="1"/>
    <col min="3" max="7" width="11.421875" style="5" customWidth="1"/>
    <col min="8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162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59" t="s">
        <v>1</v>
      </c>
      <c r="B10" s="56" t="s">
        <v>33</v>
      </c>
      <c r="C10" s="53" t="s">
        <v>12</v>
      </c>
      <c r="D10" s="62"/>
      <c r="E10" s="62"/>
      <c r="F10" s="62"/>
      <c r="G10" s="62"/>
      <c r="H10" s="59" t="s">
        <v>30</v>
      </c>
    </row>
    <row r="11" spans="1:13" s="10" customFormat="1" ht="12.75">
      <c r="A11" s="61"/>
      <c r="B11" s="58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58"/>
      <c r="K11" s="14"/>
      <c r="L11" s="14"/>
      <c r="M11" s="14"/>
    </row>
    <row r="12" spans="1:8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1492626.79</v>
      </c>
      <c r="F12" s="15">
        <v>0</v>
      </c>
      <c r="G12" s="15">
        <v>0</v>
      </c>
      <c r="H12" s="4">
        <f>SUM(C12:G12)</f>
        <v>1492626.79</v>
      </c>
    </row>
    <row r="13" spans="1:8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2922524.6800000006</v>
      </c>
      <c r="F13" s="15">
        <v>0</v>
      </c>
      <c r="G13" s="15">
        <v>247832.9</v>
      </c>
      <c r="H13" s="4">
        <f aca="true" t="shared" si="0" ref="H13:H42">SUM(C13:G13)</f>
        <v>3170357.5800000005</v>
      </c>
    </row>
    <row r="14" spans="1:8" ht="15" customHeight="1">
      <c r="A14" s="2" t="s">
        <v>36</v>
      </c>
      <c r="B14" s="3" t="s">
        <v>67</v>
      </c>
      <c r="C14" s="15">
        <v>35815</v>
      </c>
      <c r="D14" s="15">
        <v>0</v>
      </c>
      <c r="E14" s="15">
        <v>8601175.2</v>
      </c>
      <c r="F14" s="15">
        <v>0</v>
      </c>
      <c r="G14" s="15">
        <v>179926.2</v>
      </c>
      <c r="H14" s="4">
        <f t="shared" si="0"/>
        <v>8816916.399999999</v>
      </c>
    </row>
    <row r="15" spans="1:8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6392888.940000001</v>
      </c>
      <c r="F15" s="15">
        <v>0</v>
      </c>
      <c r="G15" s="15">
        <v>3579626.15</v>
      </c>
      <c r="H15" s="4">
        <f t="shared" si="0"/>
        <v>9972515.090000002</v>
      </c>
    </row>
    <row r="16" spans="1:8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1834313.31</v>
      </c>
      <c r="F16" s="15">
        <v>0</v>
      </c>
      <c r="G16" s="15">
        <v>0</v>
      </c>
      <c r="H16" s="4">
        <f t="shared" si="0"/>
        <v>1834313.31</v>
      </c>
    </row>
    <row r="17" spans="1:8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24092222.03</v>
      </c>
      <c r="F17" s="15">
        <v>0</v>
      </c>
      <c r="G17" s="15">
        <v>75835.03</v>
      </c>
      <c r="H17" s="4">
        <f t="shared" si="0"/>
        <v>24168057.060000002</v>
      </c>
    </row>
    <row r="18" spans="1:8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16863601.14</v>
      </c>
      <c r="F18" s="15">
        <v>0</v>
      </c>
      <c r="G18" s="15">
        <v>232292.96000000002</v>
      </c>
      <c r="H18" s="4">
        <f t="shared" si="0"/>
        <v>17095894.1</v>
      </c>
    </row>
    <row r="19" spans="1:8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25607940.26</v>
      </c>
      <c r="F19" s="15">
        <v>0</v>
      </c>
      <c r="G19" s="15">
        <v>0</v>
      </c>
      <c r="H19" s="4">
        <f t="shared" si="0"/>
        <v>25607940.26</v>
      </c>
    </row>
    <row r="20" spans="1:8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5658162.029999998</v>
      </c>
      <c r="F20" s="15">
        <v>0</v>
      </c>
      <c r="G20" s="15">
        <v>9326.66</v>
      </c>
      <c r="H20" s="4">
        <f t="shared" si="0"/>
        <v>5667488.689999999</v>
      </c>
    </row>
    <row r="21" spans="1:8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11231953.169999998</v>
      </c>
      <c r="F21" s="15">
        <v>0</v>
      </c>
      <c r="G21" s="15">
        <v>60560</v>
      </c>
      <c r="H21" s="4">
        <f t="shared" si="0"/>
        <v>11292513.169999998</v>
      </c>
    </row>
    <row r="22" spans="1:8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30637504.549999997</v>
      </c>
      <c r="F22" s="15">
        <v>0</v>
      </c>
      <c r="G22" s="15">
        <v>0</v>
      </c>
      <c r="H22" s="4">
        <f t="shared" si="0"/>
        <v>30637504.549999997</v>
      </c>
    </row>
    <row r="23" spans="1:8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21777943.770000007</v>
      </c>
      <c r="F23" s="15">
        <v>0</v>
      </c>
      <c r="G23" s="15">
        <v>396667.73</v>
      </c>
      <c r="H23" s="4">
        <f t="shared" si="0"/>
        <v>22174611.500000007</v>
      </c>
    </row>
    <row r="24" spans="1:8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23385380.479999993</v>
      </c>
      <c r="F24" s="15">
        <v>0</v>
      </c>
      <c r="G24" s="15">
        <v>118777.6</v>
      </c>
      <c r="H24" s="4">
        <f t="shared" si="0"/>
        <v>23504158.079999994</v>
      </c>
    </row>
    <row r="25" spans="1:8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26707305.58</v>
      </c>
      <c r="F25" s="15">
        <v>0</v>
      </c>
      <c r="G25" s="15">
        <v>0</v>
      </c>
      <c r="H25" s="4">
        <f t="shared" si="0"/>
        <v>26707305.58</v>
      </c>
    </row>
    <row r="26" spans="1:8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5912346.5600000005</v>
      </c>
      <c r="F26" s="15">
        <v>0</v>
      </c>
      <c r="G26" s="15">
        <v>0</v>
      </c>
      <c r="H26" s="4">
        <f t="shared" si="0"/>
        <v>5912346.5600000005</v>
      </c>
    </row>
    <row r="27" spans="1:8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6173751.080000001</v>
      </c>
      <c r="F27" s="15">
        <v>0</v>
      </c>
      <c r="G27" s="15">
        <v>33752.36</v>
      </c>
      <c r="H27" s="4">
        <f t="shared" si="0"/>
        <v>6207503.440000001</v>
      </c>
    </row>
    <row r="28" spans="1:8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3895386.5799999996</v>
      </c>
      <c r="F28" s="15">
        <v>0</v>
      </c>
      <c r="G28" s="15">
        <v>345080</v>
      </c>
      <c r="H28" s="4">
        <f t="shared" si="0"/>
        <v>4240466.58</v>
      </c>
    </row>
    <row r="29" spans="1:8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3825321.2700000005</v>
      </c>
      <c r="F29" s="15">
        <v>0</v>
      </c>
      <c r="G29" s="15">
        <v>193906.31</v>
      </c>
      <c r="H29" s="4">
        <f t="shared" si="0"/>
        <v>4019227.5800000005</v>
      </c>
    </row>
    <row r="30" spans="1:8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13733513.709999999</v>
      </c>
      <c r="F30" s="15">
        <v>0</v>
      </c>
      <c r="G30" s="15">
        <v>545511.25</v>
      </c>
      <c r="H30" s="4">
        <f t="shared" si="0"/>
        <v>14279024.959999999</v>
      </c>
    </row>
    <row r="31" spans="1:8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4366355.159999999</v>
      </c>
      <c r="F31" s="15">
        <v>0</v>
      </c>
      <c r="G31" s="15">
        <v>32679.01</v>
      </c>
      <c r="H31" s="4">
        <f t="shared" si="0"/>
        <v>4399034.169999999</v>
      </c>
    </row>
    <row r="32" spans="1:8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3145395.1599999997</v>
      </c>
      <c r="F32" s="15">
        <v>0</v>
      </c>
      <c r="G32" s="15">
        <v>0</v>
      </c>
      <c r="H32" s="4">
        <f t="shared" si="0"/>
        <v>3145395.1599999997</v>
      </c>
    </row>
    <row r="33" spans="1:8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7874880.56</v>
      </c>
      <c r="F33" s="15">
        <v>0</v>
      </c>
      <c r="G33" s="15">
        <v>365530</v>
      </c>
      <c r="H33" s="4">
        <f t="shared" si="0"/>
        <v>8240410.56</v>
      </c>
    </row>
    <row r="34" spans="1:8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4602506.809999998</v>
      </c>
      <c r="F34" s="15">
        <v>0</v>
      </c>
      <c r="G34" s="15">
        <v>34690</v>
      </c>
      <c r="H34" s="4">
        <f t="shared" si="0"/>
        <v>4637196.809999998</v>
      </c>
    </row>
    <row r="35" spans="1:8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63631.41</v>
      </c>
      <c r="F35" s="15">
        <v>0</v>
      </c>
      <c r="G35" s="15">
        <v>0</v>
      </c>
      <c r="H35" s="4">
        <f t="shared" si="0"/>
        <v>63631.41</v>
      </c>
    </row>
    <row r="36" spans="1:8" ht="15" customHeight="1">
      <c r="A36" s="2" t="s">
        <v>59</v>
      </c>
      <c r="B36" s="3" t="s">
        <v>90</v>
      </c>
      <c r="C36" s="15">
        <v>0</v>
      </c>
      <c r="D36" s="15">
        <v>0</v>
      </c>
      <c r="E36" s="15">
        <v>37197604.83000001</v>
      </c>
      <c r="F36" s="15">
        <v>0</v>
      </c>
      <c r="G36" s="15">
        <v>16945</v>
      </c>
      <c r="H36" s="4">
        <f t="shared" si="0"/>
        <v>37214549.83000001</v>
      </c>
    </row>
    <row r="37" spans="1:8" ht="15" customHeight="1">
      <c r="A37" s="2" t="s">
        <v>60</v>
      </c>
      <c r="B37" s="3" t="s">
        <v>91</v>
      </c>
      <c r="C37" s="15">
        <v>0</v>
      </c>
      <c r="D37" s="15">
        <v>0</v>
      </c>
      <c r="E37" s="15">
        <v>2286235.13</v>
      </c>
      <c r="F37" s="15">
        <v>0</v>
      </c>
      <c r="G37" s="15">
        <v>27400</v>
      </c>
      <c r="H37" s="4">
        <f t="shared" si="0"/>
        <v>2313635.13</v>
      </c>
    </row>
    <row r="38" spans="1:8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10958622.850000005</v>
      </c>
      <c r="F38" s="15">
        <v>0</v>
      </c>
      <c r="G38" s="15">
        <v>0</v>
      </c>
      <c r="H38" s="4">
        <f t="shared" si="0"/>
        <v>10958622.850000005</v>
      </c>
    </row>
    <row r="39" spans="1:8" ht="15" customHeight="1">
      <c r="A39" s="2" t="s">
        <v>62</v>
      </c>
      <c r="B39" s="3" t="s">
        <v>93</v>
      </c>
      <c r="C39" s="15">
        <v>0</v>
      </c>
      <c r="D39" s="15">
        <v>0</v>
      </c>
      <c r="E39" s="15">
        <v>10153424.639999995</v>
      </c>
      <c r="F39" s="15">
        <v>0</v>
      </c>
      <c r="G39" s="15">
        <v>596517</v>
      </c>
      <c r="H39" s="4">
        <f t="shared" si="0"/>
        <v>10749941.639999995</v>
      </c>
    </row>
    <row r="40" spans="1:8" ht="15" customHeight="1">
      <c r="A40" s="2" t="s">
        <v>63</v>
      </c>
      <c r="B40" s="3" t="s">
        <v>94</v>
      </c>
      <c r="C40" s="15">
        <v>0</v>
      </c>
      <c r="D40" s="15">
        <v>0</v>
      </c>
      <c r="E40" s="15">
        <v>15989042.699999996</v>
      </c>
      <c r="F40" s="15">
        <v>0</v>
      </c>
      <c r="G40" s="15">
        <v>956391.9600000002</v>
      </c>
      <c r="H40" s="4">
        <f t="shared" si="0"/>
        <v>16945434.659999996</v>
      </c>
    </row>
    <row r="41" spans="1:8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8619440.94</v>
      </c>
      <c r="F41" s="15">
        <v>0</v>
      </c>
      <c r="G41" s="15">
        <v>659929.59</v>
      </c>
      <c r="H41" s="4">
        <f t="shared" si="0"/>
        <v>9279370.53</v>
      </c>
    </row>
    <row r="42" spans="1:8" ht="15" customHeight="1">
      <c r="A42" s="2" t="s">
        <v>65</v>
      </c>
      <c r="B42" s="3" t="s">
        <v>96</v>
      </c>
      <c r="C42" s="15">
        <v>0</v>
      </c>
      <c r="D42" s="15">
        <v>0</v>
      </c>
      <c r="E42" s="15">
        <v>2852831.08</v>
      </c>
      <c r="F42" s="15">
        <v>0</v>
      </c>
      <c r="G42" s="15">
        <v>0</v>
      </c>
      <c r="H42" s="4">
        <f t="shared" si="0"/>
        <v>2852831.08</v>
      </c>
    </row>
    <row r="43" spans="1:8" ht="15" customHeight="1">
      <c r="A43" s="53" t="s">
        <v>7</v>
      </c>
      <c r="B43" s="54"/>
      <c r="C43" s="6">
        <f aca="true" t="shared" si="1" ref="C43:H43">SUM(C12:C42)</f>
        <v>35815</v>
      </c>
      <c r="D43" s="6">
        <f t="shared" si="1"/>
        <v>0</v>
      </c>
      <c r="E43" s="6">
        <f t="shared" si="1"/>
        <v>348855832.40000004</v>
      </c>
      <c r="F43" s="6">
        <f t="shared" si="1"/>
        <v>0</v>
      </c>
      <c r="G43" s="6">
        <f t="shared" si="1"/>
        <v>8709177.71</v>
      </c>
      <c r="H43" s="6">
        <f t="shared" si="1"/>
        <v>357600825.10999995</v>
      </c>
    </row>
    <row r="44" ht="12.75">
      <c r="A44" s="33" t="s">
        <v>163</v>
      </c>
    </row>
    <row r="45" ht="9.75" customHeight="1">
      <c r="A45" s="33"/>
    </row>
    <row r="46" spans="1:8" ht="12.75">
      <c r="A46" s="39" t="s">
        <v>8</v>
      </c>
      <c r="H46" s="8"/>
    </row>
    <row r="47" ht="12.75">
      <c r="A47" s="13" t="s">
        <v>119</v>
      </c>
    </row>
    <row r="48" ht="12.75">
      <c r="A48" s="13" t="s">
        <v>120</v>
      </c>
    </row>
    <row r="49" ht="12.75">
      <c r="A49" s="13" t="s">
        <v>121</v>
      </c>
    </row>
    <row r="50" ht="12.75">
      <c r="A50" s="13" t="s">
        <v>122</v>
      </c>
    </row>
    <row r="51" ht="12.75">
      <c r="A51" s="13" t="s">
        <v>123</v>
      </c>
    </row>
    <row r="52" ht="12.75">
      <c r="A52" s="13" t="s">
        <v>124</v>
      </c>
    </row>
    <row r="53" ht="12.75">
      <c r="A53" s="13" t="s">
        <v>125</v>
      </c>
    </row>
    <row r="54" ht="12.75">
      <c r="A54" s="13"/>
    </row>
    <row r="55" ht="12.75">
      <c r="B55" s="12"/>
    </row>
    <row r="56" ht="12.75">
      <c r="A56" s="13"/>
    </row>
    <row r="60" ht="12.75">
      <c r="C60" s="5">
        <v>1000000</v>
      </c>
    </row>
    <row r="61" spans="3:5" ht="12.75">
      <c r="C61" s="22" t="s">
        <v>104</v>
      </c>
      <c r="D61" s="22" t="s">
        <v>102</v>
      </c>
      <c r="E61" s="22" t="s">
        <v>103</v>
      </c>
    </row>
    <row r="62" spans="3:5" ht="12.75">
      <c r="C62" s="28" t="s">
        <v>112</v>
      </c>
      <c r="D62" s="29">
        <f>+C43/$C$60</f>
        <v>0.035815</v>
      </c>
      <c r="E62" s="29">
        <f>+C43/H43*100</f>
        <v>0.01001535720421873</v>
      </c>
    </row>
    <row r="63" spans="3:5" ht="12.75">
      <c r="C63" s="28" t="s">
        <v>113</v>
      </c>
      <c r="D63" s="29">
        <f>+D43/$C$60</f>
        <v>0</v>
      </c>
      <c r="E63" s="29">
        <f>+D43/H43*100</f>
        <v>0</v>
      </c>
    </row>
    <row r="64" spans="3:5" ht="12.75">
      <c r="C64" s="28" t="s">
        <v>114</v>
      </c>
      <c r="D64" s="29">
        <f>+E43/$C$60</f>
        <v>348.85583240000005</v>
      </c>
      <c r="E64" s="29">
        <f>+E43/H43*100</f>
        <v>97.55453788248114</v>
      </c>
    </row>
    <row r="65" spans="3:5" ht="12.75">
      <c r="C65" s="28" t="s">
        <v>116</v>
      </c>
      <c r="D65" s="29">
        <f>+F43/$C$60</f>
        <v>0</v>
      </c>
      <c r="E65" s="29">
        <f>+F43/H43*100</f>
        <v>0</v>
      </c>
    </row>
    <row r="66" spans="3:5" ht="12.75">
      <c r="C66" s="28" t="s">
        <v>118</v>
      </c>
      <c r="D66" s="29">
        <f>+G43/$C$60</f>
        <v>8.70917771</v>
      </c>
      <c r="E66" s="29">
        <f>+G43/H43*100</f>
        <v>2.435446760314664</v>
      </c>
    </row>
  </sheetData>
  <sheetProtection/>
  <mergeCells count="5">
    <mergeCell ref="H10:H11"/>
    <mergeCell ref="A43:B43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7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7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7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7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162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59" t="s">
        <v>1</v>
      </c>
      <c r="B10" s="56" t="s">
        <v>33</v>
      </c>
      <c r="C10" s="53" t="s">
        <v>12</v>
      </c>
      <c r="D10" s="62"/>
      <c r="E10" s="62"/>
      <c r="F10" s="62"/>
      <c r="G10" s="62"/>
      <c r="H10" s="59" t="s">
        <v>30</v>
      </c>
    </row>
    <row r="11" spans="1:8" s="10" customFormat="1" ht="12.75">
      <c r="A11" s="61"/>
      <c r="B11" s="58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58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162553.44</v>
      </c>
      <c r="F12" s="15">
        <v>0</v>
      </c>
      <c r="G12" s="15">
        <v>0</v>
      </c>
      <c r="H12" s="45">
        <f>SUM(C12:G12)</f>
        <v>162553.44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654078.28</v>
      </c>
      <c r="F13" s="15">
        <v>0</v>
      </c>
      <c r="G13" s="15">
        <v>0</v>
      </c>
      <c r="H13" s="45">
        <f>SUM(C13:G13)</f>
        <v>654078.28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717939.5700000001</v>
      </c>
      <c r="F14" s="15">
        <v>0</v>
      </c>
      <c r="G14" s="15">
        <v>0</v>
      </c>
      <c r="H14" s="45">
        <f>SUM(C14:G14)</f>
        <v>717939.5700000001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157794.52</v>
      </c>
      <c r="F15" s="15">
        <v>0</v>
      </c>
      <c r="G15" s="15">
        <v>0</v>
      </c>
      <c r="H15" s="45">
        <f>SUM(C15:G15)</f>
        <v>157794.52</v>
      </c>
    </row>
    <row r="16" spans="1:8" ht="12.75">
      <c r="A16" s="53" t="s">
        <v>7</v>
      </c>
      <c r="B16" s="54"/>
      <c r="C16" s="6">
        <f aca="true" t="shared" si="0" ref="C16:H16">SUM(C12:C15)</f>
        <v>0</v>
      </c>
      <c r="D16" s="6">
        <f t="shared" si="0"/>
        <v>0</v>
      </c>
      <c r="E16" s="6">
        <f t="shared" si="0"/>
        <v>1692365.81</v>
      </c>
      <c r="F16" s="6">
        <f t="shared" si="0"/>
        <v>0</v>
      </c>
      <c r="G16" s="6">
        <f t="shared" si="0"/>
        <v>0</v>
      </c>
      <c r="H16" s="46">
        <f t="shared" si="0"/>
        <v>1692365.81</v>
      </c>
    </row>
    <row r="17" ht="12.75">
      <c r="A17" s="33" t="s">
        <v>163</v>
      </c>
    </row>
    <row r="18" ht="9" customHeight="1"/>
    <row r="19" ht="12.75">
      <c r="A19" s="39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2020-01-06T20:18:59Z</dcterms:modified>
  <cp:category/>
  <cp:version/>
  <cp:contentType/>
  <cp:contentStatus/>
</cp:coreProperties>
</file>