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FTE'!$A$1:$H$84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<sst xmlns="http://schemas.openxmlformats.org/spreadsheetml/2006/main" count="650" uniqueCount="168">
  <si>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</si>
  <si>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</si>
  <si>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</si>
  <si>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</si>
  <si>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</si>
  <si>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</si>
  <si>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</si>
  <si>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</si>
  <si>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</si>
  <si>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</si>
  <si>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</si>
  <si>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</si>
  <si>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</si>
  <si>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</si>
  <si>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</si>
  <si>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</si>
  <si>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</si>
  <si>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</si>
  <si>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</si>
  <si>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</si>
  <si>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</si>
  <si>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</si>
  <si>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</si>
  <si>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</si>
  <si>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</si>
  <si>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</si>
  <si>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</si>
  <si>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</si>
  <si>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</si>
  <si>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</si>
  <si>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</si>
  <si>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</si>
  <si>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</si>
  <si>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</si>
  <si>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</si>
  <si>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</si>
  <si>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</si>
  <si>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</si>
  <si>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</si>
  <si>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</si>
  <si>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</si>
  <si>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</si>
  <si>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</si>
  <si>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</si>
  <si>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</si>
  <si>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</si>
  <si>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</si>
  <si>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</si>
  <si>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</si>
  <si>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</si>
  <si>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</si>
  <si>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</si>
  <si>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</si>
  <si>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</si>
  <si>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</si>
  <si>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</si>
  <si>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</si>
  <si>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</si>
  <si>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</si>
  <si>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</si>
  <si>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</si>
  <si>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</si>
  <si>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</si>
  <si>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</si>
  <si>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</si>
  <si>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</si>
  <si>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</si>
  <si>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</si>
  <si>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</si>
  <si>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</si>
  <si>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</si>
  <si>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</si>
  <si>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</si>
  <si>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</si>
  <si>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</si>
  <si>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</si>
  <si>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</si>
  <si>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</si>
  <si>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</si>
  <si>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</si>
  <si>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</si>
  <si>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</si>
  <si>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</si>
  <si>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</si>
  <si>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</si>
  <si>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</si>
  <si>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</si>
  <si>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</si>
  <si>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</si>
  <si>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</si>
  <si>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</si>
  <si>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</si>
  <si>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</si>
  <si>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</si>
  <si>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</si>
  <si>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</si>
  <si>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</si>
  <si>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</si>
  <si>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</si>
  <si>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</si>
  <si>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</si>
  <si>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</si>
  <si>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</si>
  <si>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</si>
  <si>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</si>
  <si>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</si>
  <si>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</si>
  <si>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</si>
  <si>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</si>
  <si>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</si>
  <si>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</si>
  <si>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</si>
  <si>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</si>
  <si>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</si>
  <si>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</si>
  <si>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</si>
  <si>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</si>
  <si>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</si>
  <si>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</si>
  <si>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</si>
  <si>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</si>
  <si>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</si>
  <si>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</si>
  <si>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</si>
  <si>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</si>
  <si>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</si>
  <si>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</si>
  <si>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</si>
  <si>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</si>
  <si>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</si>
  <si>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</si>
  <si>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</si>
  <si>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</si>
  <si>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</si>
  <si>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</si>
  <si>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</si>
  <si>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</si>
  <si>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</si>
  <si>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</si>
  <si>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</si>
  <si>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</si>
  <si>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</si>
  <si>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</si>
  <si>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</si>
  <si>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</si>
  <si>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</si>
  <si>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</si>
  <si>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</si>
  <si>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</si>
  <si>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</si>
  <si>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</si>
  <si>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</si>
  <si>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</si>
  <si>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</si>
  <si>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</si>
  <si>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</si>
  <si>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</si>
  <si>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</si>
  <si>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</si>
  <si>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</si>
  <si>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</si>
  <si>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</si>
  <si>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</si>
  <si>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</si>
  <si>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</si>
  <si>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EJECUCION PRESUPUESTAL A MES DE AGOSTO 2020</t>
  </si>
  <si>
    <t>Fuente: SIAF, Consulta Amigable y Base de Datos al 31 de Agosto del 2020</t>
  </si>
  <si>
    <t>HOSPITAL JOSE AGURTO TELLO DE CHOSICA""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</si>
</sst>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5.25"/>
      <color indexed="63"/>
      <name val="Calibri"/>
      <family val="0"/>
    </font>
    <font>
      <sz val="10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Fill="1" applyBorder="1" applyAlignment="1" applyProtection="1">
      <alignment vertical="center"/>
      <protection/>
    </xf>
    <xf numFmtId="194" fontId="57" fillId="0" borderId="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196" fontId="57" fillId="0" borderId="0" xfId="0" applyNumberFormat="1" applyFont="1" applyFill="1" applyBorder="1" applyAlignment="1" applyProtection="1">
      <alignment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Agosto - 2020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4125"/>
          <c:w val="0.998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MES'!$B$49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MES'!$A$50:$A$82</c:f>
              <c:strCache/>
            </c:strRef>
          </c:cat>
          <c:val>
            <c:numRef>
              <c:f>'EJECUCION MES'!$B$50:$B$82</c:f>
              <c:numCache/>
            </c:numRef>
          </c:val>
        </c:ser>
        <c:axId val="20695167"/>
        <c:axId val="52038776"/>
      </c:barChart>
      <c:lineChart>
        <c:grouping val="standard"/>
        <c:varyColors val="0"/>
        <c:ser>
          <c:idx val="1"/>
          <c:order val="1"/>
          <c:tx>
            <c:strRef>
              <c:f>'EJECUCION MES'!$C$49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MES'!$A$50:$A$82</c:f>
              <c:strCache/>
            </c:strRef>
          </c:cat>
          <c:val>
            <c:numRef>
              <c:f>'EJECUCION MES'!$C$50:$C$82</c:f>
              <c:numCache/>
            </c:numRef>
          </c:val>
          <c:smooth val="0"/>
        </c:ser>
        <c:axId val="65695801"/>
        <c:axId val="54391298"/>
      </c:line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52038776"/>
        <c:crosses val="autoZero"/>
        <c:auto val="1"/>
        <c:lblOffset val="100"/>
        <c:tickLblSkip val="1"/>
        <c:noMultiLvlLbl val="0"/>
      </c:catAx>
      <c:valAx>
        <c:axId val="52038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695167"/>
        <c:crossesAt val="1"/>
        <c:crossBetween val="between"/>
        <c:dispUnits/>
      </c:valAx>
      <c:catAx>
        <c:axId val="65695801"/>
        <c:scaling>
          <c:orientation val="minMax"/>
        </c:scaling>
        <c:axPos val="b"/>
        <c:delete val="1"/>
        <c:majorTickMark val="out"/>
        <c:minorTickMark val="none"/>
        <c:tickLblPos val="nextTo"/>
        <c:crossAx val="54391298"/>
        <c:crosses val="autoZero"/>
        <c:auto val="1"/>
        <c:lblOffset val="100"/>
        <c:tickLblSkip val="1"/>
        <c:noMultiLvlLbl val="0"/>
      </c:catAx>
      <c:valAx>
        <c:axId val="543912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6958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175"/>
          <c:y val="0.974"/>
          <c:w val="0.0555"/>
          <c:h val="0.0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AGOSTO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65"/>
          <c:w val="0.991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FTE'!$D$59:$D$63</c:f>
              <c:numCache/>
            </c:numRef>
          </c:val>
        </c:ser>
        <c:overlap val="-27"/>
        <c:gapWidth val="219"/>
        <c:axId val="19759635"/>
        <c:axId val="43618988"/>
      </c:barChart>
      <c:lineChart>
        <c:grouping val="standard"/>
        <c:varyColors val="0"/>
        <c:ser>
          <c:idx val="1"/>
          <c:order val="1"/>
          <c:tx>
            <c:strRef>
              <c:f>'EJECUCION FTE'!$E$58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FTE'!$E$59:$E$63</c:f>
              <c:numCache/>
            </c:numRef>
          </c:val>
          <c:smooth val="0"/>
        </c:ser>
        <c:axId val="57026573"/>
        <c:axId val="43477110"/>
      </c:lineChart>
      <c:catAx>
        <c:axId val="19759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618988"/>
        <c:crosses val="autoZero"/>
        <c:auto val="1"/>
        <c:lblOffset val="100"/>
        <c:tickLblSkip val="1"/>
        <c:noMultiLvlLbl val="0"/>
      </c:catAx>
      <c:valAx>
        <c:axId val="43618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759635"/>
        <c:crossesAt val="1"/>
        <c:crossBetween val="between"/>
        <c:dispUnits/>
      </c:valAx>
      <c:catAx>
        <c:axId val="57026573"/>
        <c:scaling>
          <c:orientation val="minMax"/>
        </c:scaling>
        <c:axPos val="b"/>
        <c:delete val="1"/>
        <c:majorTickMark val="out"/>
        <c:minorTickMark val="none"/>
        <c:tickLblPos val="nextTo"/>
        <c:crossAx val="43477110"/>
        <c:crosses val="autoZero"/>
        <c:auto val="1"/>
        <c:lblOffset val="100"/>
        <c:tickLblSkip val="1"/>
        <c:noMultiLvlLbl val="0"/>
      </c:catAx>
      <c:valAx>
        <c:axId val="43477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0265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"/>
          <c:y val="0.958"/>
          <c:w val="0.133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AGOSTO - FUENTE RO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65"/>
          <c:w val="0.9927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55749671"/>
        <c:axId val="31984992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19429473"/>
        <c:axId val="40647530"/>
      </c:lineChart>
      <c:catAx>
        <c:axId val="55749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984992"/>
        <c:crosses val="autoZero"/>
        <c:auto val="1"/>
        <c:lblOffset val="100"/>
        <c:tickLblSkip val="1"/>
        <c:noMultiLvlLbl val="0"/>
      </c:catAx>
      <c:valAx>
        <c:axId val="31984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749671"/>
        <c:crossesAt val="1"/>
        <c:crossBetween val="between"/>
        <c:dispUnits/>
      </c:valAx>
      <c:catAx>
        <c:axId val="19429473"/>
        <c:scaling>
          <c:orientation val="minMax"/>
        </c:scaling>
        <c:axPos val="b"/>
        <c:delete val="1"/>
        <c:majorTickMark val="out"/>
        <c:minorTickMark val="none"/>
        <c:tickLblPos val="nextTo"/>
        <c:crossAx val="40647530"/>
        <c:crosses val="autoZero"/>
        <c:auto val="1"/>
        <c:lblOffset val="100"/>
        <c:tickLblSkip val="1"/>
        <c:noMultiLvlLbl val="0"/>
      </c:catAx>
      <c:valAx>
        <c:axId val="40647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42947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175"/>
          <c:y val="0.9645"/>
          <c:w val="0.11575"/>
          <c:h val="0.0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AGOSTO - FUENTE RDR</a:t>
            </a:r>
          </a:p>
        </c:rich>
      </c:tx>
      <c:layout>
        <c:manualLayout>
          <c:xMode val="factor"/>
          <c:yMode val="factor"/>
          <c:x val="0.008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45"/>
          <c:w val="0.9932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RDR'!$D$60:$D$65</c:f>
              <c:numCache/>
            </c:numRef>
          </c:val>
        </c:ser>
        <c:overlap val="-27"/>
        <c:gapWidth val="219"/>
        <c:axId val="30283451"/>
        <c:axId val="4115604"/>
      </c:barChart>
      <c:lineChart>
        <c:grouping val="standard"/>
        <c:varyColors val="0"/>
        <c:ser>
          <c:idx val="1"/>
          <c:order val="1"/>
          <c:tx>
            <c:strRef>
              <c:f>'EJECUCION RDR'!$E$59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RDR'!$E$60:$E$65</c:f>
              <c:numCache/>
            </c:numRef>
          </c:val>
          <c:smooth val="0"/>
        </c:ser>
        <c:axId val="37040437"/>
        <c:axId val="64928478"/>
      </c:line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15604"/>
        <c:crosses val="autoZero"/>
        <c:auto val="1"/>
        <c:lblOffset val="100"/>
        <c:tickLblSkip val="1"/>
        <c:noMultiLvlLbl val="0"/>
      </c:catAx>
      <c:valAx>
        <c:axId val="41156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283451"/>
        <c:crossesAt val="1"/>
        <c:crossBetween val="between"/>
        <c:dispUnits/>
      </c:valAx>
      <c:catAx>
        <c:axId val="37040437"/>
        <c:scaling>
          <c:orientation val="minMax"/>
        </c:scaling>
        <c:axPos val="b"/>
        <c:delete val="1"/>
        <c:majorTickMark val="out"/>
        <c:minorTickMark val="none"/>
        <c:tickLblPos val="nextTo"/>
        <c:crossAx val="64928478"/>
        <c:crosses val="autoZero"/>
        <c:auto val="1"/>
        <c:lblOffset val="100"/>
        <c:tickLblSkip val="1"/>
        <c:noMultiLvlLbl val="0"/>
      </c:catAx>
      <c:valAx>
        <c:axId val="64928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0404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25"/>
          <c:y val="0.96525"/>
          <c:w val="0.125"/>
          <c:h val="0.0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AGOSTO - FUENTE ROCC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175"/>
          <c:w val="0.990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ROOC'!$C$64:$C$68</c:f>
              <c:strCache/>
            </c:strRef>
          </c:cat>
          <c:val>
            <c:numRef>
              <c:f>'EJECUCION ROOC'!$D$64:$D$68</c:f>
              <c:numCache/>
            </c:numRef>
          </c:val>
        </c:ser>
        <c:overlap val="-27"/>
        <c:gapWidth val="219"/>
        <c:axId val="47485391"/>
        <c:axId val="24715336"/>
      </c:barChart>
      <c:lineChart>
        <c:grouping val="standard"/>
        <c:varyColors val="0"/>
        <c:ser>
          <c:idx val="1"/>
          <c:order val="1"/>
          <c:tx>
            <c:strRef>
              <c:f>'EJECUCION ROOC'!$E$63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ROOC'!$C$64:$C$68</c:f>
              <c:strCache/>
            </c:strRef>
          </c:cat>
          <c:val>
            <c:numRef>
              <c:f>'EJECUCION ROOC'!$E$64:$E$68</c:f>
              <c:numCache/>
            </c:numRef>
          </c:val>
          <c:smooth val="0"/>
        </c:ser>
        <c:axId val="21111433"/>
        <c:axId val="55785170"/>
      </c:line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715336"/>
        <c:crosses val="autoZero"/>
        <c:auto val="1"/>
        <c:lblOffset val="100"/>
        <c:tickLblSkip val="1"/>
        <c:noMultiLvlLbl val="0"/>
      </c:catAx>
      <c:valAx>
        <c:axId val="247153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485391"/>
        <c:crossesAt val="1"/>
        <c:crossBetween val="between"/>
        <c:dispUnits/>
      </c:valAx>
      <c:catAx>
        <c:axId val="21111433"/>
        <c:scaling>
          <c:orientation val="minMax"/>
        </c:scaling>
        <c:axPos val="b"/>
        <c:delete val="1"/>
        <c:majorTickMark val="out"/>
        <c:minorTickMark val="none"/>
        <c:tickLblPos val="nextTo"/>
        <c:crossAx val="55785170"/>
        <c:crosses val="autoZero"/>
        <c:auto val="1"/>
        <c:lblOffset val="100"/>
        <c:tickLblSkip val="1"/>
        <c:noMultiLvlLbl val="0"/>
      </c:catAx>
      <c:valAx>
        <c:axId val="55785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1114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5"/>
          <c:y val="0.9455"/>
          <c:w val="0.173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AGOSTO - FUENTE DYT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475"/>
          <c:w val="0.991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32304483"/>
        <c:axId val="22304892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66526301"/>
        <c:axId val="61865798"/>
      </c:lineChart>
      <c:catAx>
        <c:axId val="32304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304892"/>
        <c:crosses val="autoZero"/>
        <c:auto val="1"/>
        <c:lblOffset val="100"/>
        <c:tickLblSkip val="1"/>
        <c:noMultiLvlLbl val="0"/>
      </c:catAx>
      <c:valAx>
        <c:axId val="223048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304483"/>
        <c:crossesAt val="1"/>
        <c:crossBetween val="between"/>
        <c:dispUnits/>
      </c:valAx>
      <c:catAx>
        <c:axId val="66526301"/>
        <c:scaling>
          <c:orientation val="minMax"/>
        </c:scaling>
        <c:axPos val="b"/>
        <c:delete val="1"/>
        <c:majorTickMark val="out"/>
        <c:minorTickMark val="none"/>
        <c:tickLblPos val="nextTo"/>
        <c:crossAx val="61865798"/>
        <c:crosses val="autoZero"/>
        <c:auto val="1"/>
        <c:lblOffset val="100"/>
        <c:tickLblSkip val="1"/>
        <c:noMultiLvlLbl val="0"/>
      </c:catAx>
      <c:valAx>
        <c:axId val="61865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5263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35"/>
          <c:y val="0.965"/>
          <c:w val="0.133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152400</xdr:rowOff>
    </xdr:from>
    <xdr:to>
      <xdr:col>26</xdr:col>
      <xdr:colOff>742950</xdr:colOff>
      <xdr:row>95</xdr:row>
      <xdr:rowOff>152400</xdr:rowOff>
    </xdr:to>
    <xdr:graphicFrame>
      <xdr:nvGraphicFramePr>
        <xdr:cNvPr id="1" name="Gráfico 9"/>
        <xdr:cNvGraphicFramePr/>
      </xdr:nvGraphicFramePr>
      <xdr:xfrm>
        <a:off x="0" y="8820150"/>
        <a:ext cx="164211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142875</xdr:rowOff>
    </xdr:from>
    <xdr:to>
      <xdr:col>8</xdr:col>
      <xdr:colOff>19050</xdr:colOff>
      <xdr:row>83</xdr:row>
      <xdr:rowOff>95250</xdr:rowOff>
    </xdr:to>
    <xdr:graphicFrame>
      <xdr:nvGraphicFramePr>
        <xdr:cNvPr id="1" name="Gráfico 4"/>
        <xdr:cNvGraphicFramePr/>
      </xdr:nvGraphicFramePr>
      <xdr:xfrm>
        <a:off x="47625" y="9763125"/>
        <a:ext cx="98298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133350</xdr:rowOff>
    </xdr:from>
    <xdr:to>
      <xdr:col>9</xdr:col>
      <xdr:colOff>762000</xdr:colOff>
      <xdr:row>90</xdr:row>
      <xdr:rowOff>123825</xdr:rowOff>
    </xdr:to>
    <xdr:graphicFrame>
      <xdr:nvGraphicFramePr>
        <xdr:cNvPr id="1" name="Gráfico 2"/>
        <xdr:cNvGraphicFramePr/>
      </xdr:nvGraphicFramePr>
      <xdr:xfrm>
        <a:off x="57150" y="9934575"/>
        <a:ext cx="112776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695325</xdr:colOff>
      <xdr:row>90</xdr:row>
      <xdr:rowOff>85725</xdr:rowOff>
    </xdr:to>
    <xdr:graphicFrame>
      <xdr:nvGraphicFramePr>
        <xdr:cNvPr id="1" name="Gráfico 1"/>
        <xdr:cNvGraphicFramePr/>
      </xdr:nvGraphicFramePr>
      <xdr:xfrm>
        <a:off x="47625" y="9753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2</xdr:col>
      <xdr:colOff>133350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66675</xdr:colOff>
      <xdr:row>52</xdr:row>
      <xdr:rowOff>133350</xdr:rowOff>
    </xdr:from>
    <xdr:to>
      <xdr:col>7</xdr:col>
      <xdr:colOff>723900</xdr:colOff>
      <xdr:row>81</xdr:row>
      <xdr:rowOff>19050</xdr:rowOff>
    </xdr:to>
    <xdr:graphicFrame>
      <xdr:nvGraphicFramePr>
        <xdr:cNvPr id="5" name="Gráfico 1"/>
        <xdr:cNvGraphicFramePr/>
      </xdr:nvGraphicFramePr>
      <xdr:xfrm>
        <a:off x="66675" y="9372600"/>
        <a:ext cx="867727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7</xdr:col>
      <xdr:colOff>733425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0" y="97917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2"/>
  <sheetViews>
    <sheetView showGridLines="0" tabSelected="1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customWidth="1"/>
    <col min="6" max="6" width="7.7109375" style="8" customWidth="1"/>
    <col min="7" max="7" width="11.7109375" style="8" customWidth="1"/>
    <col min="8" max="8" width="7.7109375" style="8" customWidth="1"/>
    <col min="9" max="9" width="11.57421875" style="8" customWidth="1"/>
    <col min="10" max="10" width="7.7109375" style="8" customWidth="1"/>
    <col min="11" max="11" width="11.7109375" style="8" customWidth="1"/>
    <col min="12" max="12" width="7.7109375" style="8" customWidth="1"/>
    <col min="13" max="13" width="11.7109375" style="8" customWidth="1"/>
    <col min="14" max="14" width="7.7109375" style="8" customWidth="1"/>
    <col min="15" max="15" width="11.7109375" style="8" customWidth="1"/>
    <col min="16" max="16" width="7.7109375" style="8" customWidth="1"/>
    <col min="17" max="17" width="11.7109375" style="8" customWidth="1"/>
    <col min="18" max="18" width="7.7109375" style="8" customWidth="1"/>
    <col min="19" max="26" width="11.7109375" style="8" hidden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165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4" t="s">
        <v>1</v>
      </c>
      <c r="B10" s="61" t="s">
        <v>33</v>
      </c>
      <c r="C10" s="54" t="s">
        <v>31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6" t="s">
        <v>30</v>
      </c>
    </row>
    <row r="11" spans="1:27" s="10" customFormat="1" ht="12.75" customHeight="1">
      <c r="A11" s="65"/>
      <c r="B11" s="62"/>
      <c r="C11" s="55" t="s">
        <v>2</v>
      </c>
      <c r="D11" s="55"/>
      <c r="E11" s="55" t="s">
        <v>3</v>
      </c>
      <c r="F11" s="55"/>
      <c r="G11" s="55" t="s">
        <v>4</v>
      </c>
      <c r="H11" s="55"/>
      <c r="I11" s="55" t="s">
        <v>20</v>
      </c>
      <c r="J11" s="55"/>
      <c r="K11" s="55" t="s">
        <v>21</v>
      </c>
      <c r="L11" s="55"/>
      <c r="M11" s="55" t="s">
        <v>22</v>
      </c>
      <c r="N11" s="55"/>
      <c r="O11" s="55" t="s">
        <v>24</v>
      </c>
      <c r="P11" s="55"/>
      <c r="Q11" s="55" t="s">
        <v>25</v>
      </c>
      <c r="R11" s="55"/>
      <c r="S11" s="55" t="s">
        <v>26</v>
      </c>
      <c r="T11" s="55"/>
      <c r="U11" s="55" t="s">
        <v>27</v>
      </c>
      <c r="V11" s="55"/>
      <c r="W11" s="55" t="s">
        <v>28</v>
      </c>
      <c r="X11" s="55"/>
      <c r="Y11" s="55" t="s">
        <v>29</v>
      </c>
      <c r="Z11" s="55"/>
      <c r="AA11" s="57"/>
    </row>
    <row r="12" spans="1:27" s="10" customFormat="1" ht="15.75" customHeight="1">
      <c r="A12" s="66"/>
      <c r="B12" s="63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8"/>
    </row>
    <row r="13" spans="1:28" ht="15" customHeight="1">
      <c r="A13" s="2" t="s">
        <v>5</v>
      </c>
      <c r="B13" s="3" t="s">
        <v>6</v>
      </c>
      <c r="C13" s="43">
        <v>76264635.20999989</v>
      </c>
      <c r="D13" s="39">
        <f aca="true" t="shared" si="0" ref="D13:D46">+C13/$C$46*100</f>
        <v>23.164517068668506</v>
      </c>
      <c r="E13" s="43">
        <v>107936186.77000013</v>
      </c>
      <c r="F13" s="39">
        <f aca="true" t="shared" si="1" ref="F13:F46">+E13/$E$46*100</f>
        <v>26.517973432218845</v>
      </c>
      <c r="G13" s="43">
        <v>125847708.62000012</v>
      </c>
      <c r="H13" s="39">
        <f aca="true" t="shared" si="2" ref="H13:H46">+G13/$G$46*100</f>
        <v>27.533100234511732</v>
      </c>
      <c r="I13" s="4">
        <v>87570989.44000001</v>
      </c>
      <c r="J13" s="39">
        <f aca="true" t="shared" si="3" ref="J13:J46">+I13/$I$46*100</f>
        <v>17.07583950773206</v>
      </c>
      <c r="K13" s="4">
        <v>116254255.38000007</v>
      </c>
      <c r="L13" s="39">
        <f aca="true" t="shared" si="4" ref="L13:L46">+K13/$K$46*100</f>
        <v>22.925505884435445</v>
      </c>
      <c r="M13" s="4">
        <v>74453802.53000002</v>
      </c>
      <c r="N13" s="39">
        <f aca="true" t="shared" si="5" ref="N13:N46">+M13/$M$46*100</f>
        <v>13.615761310049724</v>
      </c>
      <c r="O13" s="4">
        <v>163720676.73000014</v>
      </c>
      <c r="P13" s="39">
        <f aca="true" t="shared" si="6" ref="P13:P46">+O13/$O$46*100</f>
        <v>16.243660586298493</v>
      </c>
      <c r="Q13" s="4">
        <v>125614531.65000008</v>
      </c>
      <c r="R13" s="39">
        <f aca="true" t="shared" si="7" ref="R13:R46">+Q13/$Q$46*100</f>
        <v>17.709829820164227</v>
      </c>
      <c r="S13" s="4"/>
      <c r="T13" s="39" t="e">
        <f aca="true" t="shared" si="8" ref="T13:T46">+S13/$S$46*100</f>
        <v>#DIV/0!</v>
      </c>
      <c r="U13" s="4"/>
      <c r="V13" s="39" t="e">
        <f aca="true" t="shared" si="9" ref="V13:V46">+U13/$U$46*100</f>
        <v>#DIV/0!</v>
      </c>
      <c r="W13" s="4"/>
      <c r="X13" s="39" t="e">
        <f aca="true" t="shared" si="10" ref="X13:X46">+W13/$W$46*100</f>
        <v>#DIV/0!</v>
      </c>
      <c r="Y13" s="4"/>
      <c r="Z13" s="39" t="e">
        <f aca="true" t="shared" si="11" ref="Z13:Z46">+Y13/$Y$46*100</f>
        <v>#DIV/0!</v>
      </c>
      <c r="AA13" s="24">
        <f aca="true" t="shared" si="12" ref="AA13:AA45">+C13+E13+G13+I13+K13+M13+O13+Q13+S13+U13+W13+Y13</f>
        <v>877662786.3300004</v>
      </c>
      <c r="AB13" s="8"/>
    </row>
    <row r="14" spans="1:28" ht="15" customHeight="1">
      <c r="A14" s="2" t="s">
        <v>35</v>
      </c>
      <c r="B14" s="3" t="s">
        <v>66</v>
      </c>
      <c r="C14" s="43">
        <v>2898447.7600000002</v>
      </c>
      <c r="D14" s="39">
        <f t="shared" si="0"/>
        <v>0.8803705993516691</v>
      </c>
      <c r="E14" s="43">
        <v>3295077.1899999985</v>
      </c>
      <c r="F14" s="39">
        <f t="shared" si="1"/>
        <v>0.809541007481806</v>
      </c>
      <c r="G14" s="43">
        <v>3365966.2300000004</v>
      </c>
      <c r="H14" s="39">
        <f t="shared" si="2"/>
        <v>0.7364097973083261</v>
      </c>
      <c r="I14" s="4">
        <v>4071461.170000002</v>
      </c>
      <c r="J14" s="39">
        <f t="shared" si="3"/>
        <v>0.7939115219032407</v>
      </c>
      <c r="K14" s="4">
        <v>3291970.4200000004</v>
      </c>
      <c r="L14" s="39">
        <f t="shared" si="4"/>
        <v>0.6491812879314267</v>
      </c>
      <c r="M14" s="4">
        <v>3653044.040000002</v>
      </c>
      <c r="N14" s="39">
        <f t="shared" si="5"/>
        <v>0.668051516693163</v>
      </c>
      <c r="O14" s="4">
        <v>4258862.21</v>
      </c>
      <c r="P14" s="39">
        <f t="shared" si="6"/>
        <v>0.422545970397743</v>
      </c>
      <c r="Q14" s="4">
        <v>4302070.27</v>
      </c>
      <c r="R14" s="39">
        <f t="shared" si="7"/>
        <v>0.6065296057336207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29136899.290000007</v>
      </c>
      <c r="AB14" s="8"/>
    </row>
    <row r="15" spans="1:28" ht="15" customHeight="1">
      <c r="A15" s="2" t="s">
        <v>36</v>
      </c>
      <c r="B15" s="3" t="s">
        <v>67</v>
      </c>
      <c r="C15" s="43">
        <v>3972956.3999999985</v>
      </c>
      <c r="D15" s="39">
        <f t="shared" si="0"/>
        <v>1.2067403992356405</v>
      </c>
      <c r="E15" s="43">
        <v>5827981.550000002</v>
      </c>
      <c r="F15" s="39">
        <f t="shared" si="1"/>
        <v>1.4318299036789426</v>
      </c>
      <c r="G15" s="43">
        <v>5178693.530000002</v>
      </c>
      <c r="H15" s="39">
        <f t="shared" si="2"/>
        <v>1.133000271588952</v>
      </c>
      <c r="I15" s="4">
        <v>4744425.180000002</v>
      </c>
      <c r="J15" s="39">
        <f t="shared" si="3"/>
        <v>0.9251356350795938</v>
      </c>
      <c r="K15" s="4">
        <v>4290483.630000001</v>
      </c>
      <c r="L15" s="39">
        <f t="shared" si="4"/>
        <v>0.8460895249393228</v>
      </c>
      <c r="M15" s="4">
        <v>4662134.470000003</v>
      </c>
      <c r="N15" s="39">
        <f t="shared" si="5"/>
        <v>0.8525892295869983</v>
      </c>
      <c r="O15" s="4">
        <v>6398853.530000003</v>
      </c>
      <c r="P15" s="39">
        <f t="shared" si="6"/>
        <v>0.6348666946580727</v>
      </c>
      <c r="Q15" s="4">
        <v>4949126.790000004</v>
      </c>
      <c r="R15" s="39">
        <f t="shared" si="7"/>
        <v>0.6977552044179888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40024655.08000002</v>
      </c>
      <c r="AB15" s="8"/>
    </row>
    <row r="16" spans="1:28" ht="15" customHeight="1">
      <c r="A16" s="2" t="s">
        <v>37</v>
      </c>
      <c r="B16" s="3" t="s">
        <v>68</v>
      </c>
      <c r="C16" s="43">
        <v>1967288.309999999</v>
      </c>
      <c r="D16" s="39">
        <f t="shared" si="0"/>
        <v>0.597541488404204</v>
      </c>
      <c r="E16" s="43">
        <v>3117374.6899999995</v>
      </c>
      <c r="F16" s="39">
        <f t="shared" si="1"/>
        <v>0.765882709788927</v>
      </c>
      <c r="G16" s="43">
        <v>3753859.2599999984</v>
      </c>
      <c r="H16" s="39">
        <f t="shared" si="2"/>
        <v>0.8212734614335634</v>
      </c>
      <c r="I16" s="4">
        <v>2562069.09</v>
      </c>
      <c r="J16" s="39">
        <f t="shared" si="3"/>
        <v>0.4995887435819878</v>
      </c>
      <c r="K16" s="4">
        <v>4674947.540000002</v>
      </c>
      <c r="L16" s="39">
        <f t="shared" si="4"/>
        <v>0.9219063593618364</v>
      </c>
      <c r="M16" s="4">
        <v>4743010.239999998</v>
      </c>
      <c r="N16" s="39">
        <f t="shared" si="5"/>
        <v>0.8673794101105883</v>
      </c>
      <c r="O16" s="4">
        <v>3278267.0799999977</v>
      </c>
      <c r="P16" s="39">
        <f t="shared" si="6"/>
        <v>0.32525554390771766</v>
      </c>
      <c r="Q16" s="4">
        <v>4951835.5600000005</v>
      </c>
      <c r="R16" s="39">
        <f t="shared" si="7"/>
        <v>0.6981371017597356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29048651.769999996</v>
      </c>
      <c r="AB16" s="8"/>
    </row>
    <row r="17" spans="1:28" ht="15" customHeight="1">
      <c r="A17" s="2" t="s">
        <v>38</v>
      </c>
      <c r="B17" s="3" t="s">
        <v>69</v>
      </c>
      <c r="C17" s="43">
        <v>2459341.9799999986</v>
      </c>
      <c r="D17" s="39">
        <f t="shared" si="0"/>
        <v>0.7469972040977267</v>
      </c>
      <c r="E17" s="43">
        <v>2945647.63</v>
      </c>
      <c r="F17" s="39">
        <f t="shared" si="1"/>
        <v>0.7236924698800743</v>
      </c>
      <c r="G17" s="43">
        <v>3878242.099999999</v>
      </c>
      <c r="H17" s="39">
        <f t="shared" si="2"/>
        <v>0.848486076098754</v>
      </c>
      <c r="I17" s="4">
        <v>3129966.6200000006</v>
      </c>
      <c r="J17" s="39">
        <f t="shared" si="3"/>
        <v>0.6103254971704769</v>
      </c>
      <c r="K17" s="4">
        <v>3818859.3099999996</v>
      </c>
      <c r="L17" s="39">
        <f t="shared" si="4"/>
        <v>0.7530845326656121</v>
      </c>
      <c r="M17" s="4">
        <v>3895985.809999999</v>
      </c>
      <c r="N17" s="39">
        <f t="shared" si="5"/>
        <v>0.7124795652300812</v>
      </c>
      <c r="O17" s="4">
        <v>2712161.8999999994</v>
      </c>
      <c r="P17" s="39">
        <f t="shared" si="6"/>
        <v>0.26908902551963193</v>
      </c>
      <c r="Q17" s="4">
        <v>4483249.829999999</v>
      </c>
      <c r="R17" s="39">
        <f t="shared" si="7"/>
        <v>0.632073299861562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27323455.179999992</v>
      </c>
      <c r="AB17" s="8"/>
    </row>
    <row r="18" spans="1:28" ht="15" customHeight="1">
      <c r="A18" s="2" t="s">
        <v>39</v>
      </c>
      <c r="B18" s="3" t="s">
        <v>70</v>
      </c>
      <c r="C18" s="43">
        <v>14201130.380000003</v>
      </c>
      <c r="D18" s="39">
        <f t="shared" si="0"/>
        <v>4.313432119305057</v>
      </c>
      <c r="E18" s="43">
        <v>16963019.10000001</v>
      </c>
      <c r="F18" s="39">
        <f t="shared" si="1"/>
        <v>4.167507703255695</v>
      </c>
      <c r="G18" s="43">
        <v>17780459.420000013</v>
      </c>
      <c r="H18" s="39">
        <f t="shared" si="2"/>
        <v>3.8900284859753707</v>
      </c>
      <c r="I18" s="4">
        <v>15376767.459999993</v>
      </c>
      <c r="J18" s="39">
        <f t="shared" si="3"/>
        <v>2.998381255867612</v>
      </c>
      <c r="K18" s="4">
        <v>16159628.179999998</v>
      </c>
      <c r="L18" s="39">
        <f t="shared" si="4"/>
        <v>3.18670185207356</v>
      </c>
      <c r="M18" s="4">
        <v>16723704.229999995</v>
      </c>
      <c r="N18" s="39">
        <f t="shared" si="5"/>
        <v>3.0583523913879107</v>
      </c>
      <c r="O18" s="4">
        <v>20927844.12</v>
      </c>
      <c r="P18" s="39">
        <f t="shared" si="6"/>
        <v>2.076370581150617</v>
      </c>
      <c r="Q18" s="4">
        <v>17771256.169999994</v>
      </c>
      <c r="R18" s="39">
        <f t="shared" si="7"/>
        <v>2.505489757651325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135903809.06</v>
      </c>
      <c r="AB18" s="8"/>
    </row>
    <row r="19" spans="1:28" ht="15" customHeight="1">
      <c r="A19" s="2" t="s">
        <v>40</v>
      </c>
      <c r="B19" s="3" t="s">
        <v>71</v>
      </c>
      <c r="C19" s="43">
        <v>9802671.46</v>
      </c>
      <c r="D19" s="39">
        <f t="shared" si="0"/>
        <v>2.977450160594821</v>
      </c>
      <c r="E19" s="43">
        <v>11361982.41</v>
      </c>
      <c r="F19" s="39">
        <f t="shared" si="1"/>
        <v>2.7914340565666573</v>
      </c>
      <c r="G19" s="43">
        <v>14444651.920000004</v>
      </c>
      <c r="H19" s="39">
        <f t="shared" si="2"/>
        <v>3.160216848817442</v>
      </c>
      <c r="I19" s="4">
        <v>12257572.360000007</v>
      </c>
      <c r="J19" s="39">
        <f t="shared" si="3"/>
        <v>2.3901561431732135</v>
      </c>
      <c r="K19" s="4">
        <v>14926051.820000002</v>
      </c>
      <c r="L19" s="39">
        <f t="shared" si="4"/>
        <v>2.9434388247749856</v>
      </c>
      <c r="M19" s="4">
        <v>15006706.100000001</v>
      </c>
      <c r="N19" s="39">
        <f t="shared" si="5"/>
        <v>2.7443558470413447</v>
      </c>
      <c r="O19" s="4">
        <v>13260395.40999999</v>
      </c>
      <c r="P19" s="39">
        <f t="shared" si="6"/>
        <v>1.3156393351303617</v>
      </c>
      <c r="Q19" s="4">
        <v>17568151.009999983</v>
      </c>
      <c r="R19" s="39">
        <f t="shared" si="7"/>
        <v>2.476854871448671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108628182.49000001</v>
      </c>
      <c r="AB19" s="8"/>
    </row>
    <row r="20" spans="1:28" ht="15" customHeight="1">
      <c r="A20" s="2" t="s">
        <v>41</v>
      </c>
      <c r="B20" s="3" t="s">
        <v>72</v>
      </c>
      <c r="C20" s="43">
        <v>9887291.61999999</v>
      </c>
      <c r="D20" s="39">
        <f t="shared" si="0"/>
        <v>3.0031525734533595</v>
      </c>
      <c r="E20" s="43">
        <v>13691577.219999995</v>
      </c>
      <c r="F20" s="39">
        <f t="shared" si="1"/>
        <v>3.363773464952955</v>
      </c>
      <c r="G20" s="43">
        <v>18361454.019999996</v>
      </c>
      <c r="H20" s="39">
        <f t="shared" si="2"/>
        <v>4.017139124165944</v>
      </c>
      <c r="I20" s="4">
        <v>14848175.600000016</v>
      </c>
      <c r="J20" s="39">
        <f t="shared" si="3"/>
        <v>2.895308881966464</v>
      </c>
      <c r="K20" s="4">
        <v>18545790.79999999</v>
      </c>
      <c r="L20" s="39">
        <f t="shared" si="4"/>
        <v>3.6572565428005257</v>
      </c>
      <c r="M20" s="4">
        <v>20354432.019999992</v>
      </c>
      <c r="N20" s="39">
        <f t="shared" si="5"/>
        <v>3.7223228172165337</v>
      </c>
      <c r="O20" s="4">
        <v>20452588.669999998</v>
      </c>
      <c r="P20" s="39">
        <f t="shared" si="6"/>
        <v>2.0292177817866133</v>
      </c>
      <c r="Q20" s="4">
        <v>20626439.409999974</v>
      </c>
      <c r="R20" s="39">
        <f t="shared" si="7"/>
        <v>2.908029245890421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136767749.35999995</v>
      </c>
      <c r="AB20" s="8"/>
    </row>
    <row r="21" spans="1:28" ht="15" customHeight="1">
      <c r="A21" s="2" t="s">
        <v>42</v>
      </c>
      <c r="B21" s="3" t="s">
        <v>73</v>
      </c>
      <c r="C21" s="43">
        <v>2346863.01</v>
      </c>
      <c r="D21" s="39">
        <f t="shared" si="0"/>
        <v>0.712832993998816</v>
      </c>
      <c r="E21" s="43">
        <v>3324682.37</v>
      </c>
      <c r="F21" s="39">
        <f t="shared" si="1"/>
        <v>0.8168144659964096</v>
      </c>
      <c r="G21" s="43">
        <v>3502574.3899999987</v>
      </c>
      <c r="H21" s="39">
        <f t="shared" si="2"/>
        <v>0.7662970809416686</v>
      </c>
      <c r="I21" s="4">
        <v>3603543.35</v>
      </c>
      <c r="J21" s="39">
        <f t="shared" si="3"/>
        <v>0.7026702369957273</v>
      </c>
      <c r="K21" s="4">
        <v>5250961.390000001</v>
      </c>
      <c r="L21" s="39">
        <f t="shared" si="4"/>
        <v>1.0354971166595095</v>
      </c>
      <c r="M21" s="4">
        <v>3598134.480000001</v>
      </c>
      <c r="N21" s="39">
        <f t="shared" si="5"/>
        <v>0.658009914556071</v>
      </c>
      <c r="O21" s="4">
        <v>5601462.1899999995</v>
      </c>
      <c r="P21" s="39">
        <f t="shared" si="6"/>
        <v>0.5557529593613728</v>
      </c>
      <c r="Q21" s="4">
        <v>4340623.550000001</v>
      </c>
      <c r="R21" s="39">
        <f t="shared" si="7"/>
        <v>0.6119650598872178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31568844.73</v>
      </c>
      <c r="AB21" s="8"/>
    </row>
    <row r="22" spans="1:28" ht="15" customHeight="1">
      <c r="A22" s="2" t="s">
        <v>43</v>
      </c>
      <c r="B22" s="3" t="s">
        <v>74</v>
      </c>
      <c r="C22" s="43">
        <v>6013142.510000006</v>
      </c>
      <c r="D22" s="39">
        <f t="shared" si="0"/>
        <v>1.8264237667390992</v>
      </c>
      <c r="E22" s="43">
        <v>6636137.439999996</v>
      </c>
      <c r="F22" s="39">
        <f t="shared" si="1"/>
        <v>1.6303792230631573</v>
      </c>
      <c r="G22" s="43">
        <v>7851248.419999995</v>
      </c>
      <c r="H22" s="39">
        <f t="shared" si="2"/>
        <v>1.717704772572692</v>
      </c>
      <c r="I22" s="4">
        <v>8341567.929999995</v>
      </c>
      <c r="J22" s="39">
        <f t="shared" si="3"/>
        <v>1.6265577918714518</v>
      </c>
      <c r="K22" s="4">
        <v>8377161.269999996</v>
      </c>
      <c r="L22" s="39">
        <f t="shared" si="4"/>
        <v>1.6519882163667385</v>
      </c>
      <c r="M22" s="4">
        <v>8798508.589999994</v>
      </c>
      <c r="N22" s="39">
        <f t="shared" si="5"/>
        <v>1.609029878596075</v>
      </c>
      <c r="O22" s="4">
        <v>10866839.929999996</v>
      </c>
      <c r="P22" s="39">
        <f t="shared" si="6"/>
        <v>1.0781610667274417</v>
      </c>
      <c r="Q22" s="4">
        <v>7939599.309999999</v>
      </c>
      <c r="R22" s="39">
        <f t="shared" si="7"/>
        <v>1.119368521885447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64824205.39999999</v>
      </c>
      <c r="AB22" s="8"/>
    </row>
    <row r="23" spans="1:28" ht="15" customHeight="1">
      <c r="A23" s="2" t="s">
        <v>44</v>
      </c>
      <c r="B23" s="3" t="s">
        <v>75</v>
      </c>
      <c r="C23" s="43">
        <v>11284493.770000013</v>
      </c>
      <c r="D23" s="39">
        <f t="shared" si="0"/>
        <v>3.4275368632743914</v>
      </c>
      <c r="E23" s="43">
        <v>16363005.020000003</v>
      </c>
      <c r="F23" s="39">
        <f t="shared" si="1"/>
        <v>4.020095070768481</v>
      </c>
      <c r="G23" s="43">
        <v>15715638.110000007</v>
      </c>
      <c r="H23" s="39">
        <f t="shared" si="2"/>
        <v>3.4382846066628865</v>
      </c>
      <c r="I23" s="4">
        <v>17686134.820000015</v>
      </c>
      <c r="J23" s="39">
        <f t="shared" si="3"/>
        <v>3.4486946148456337</v>
      </c>
      <c r="K23" s="4">
        <v>20272067.53999998</v>
      </c>
      <c r="L23" s="39">
        <f t="shared" si="4"/>
        <v>3.9976807916305805</v>
      </c>
      <c r="M23" s="4">
        <v>22022605.40000001</v>
      </c>
      <c r="N23" s="39">
        <f t="shared" si="5"/>
        <v>4.027390520866822</v>
      </c>
      <c r="O23" s="4">
        <v>17562912.660000015</v>
      </c>
      <c r="P23" s="39">
        <f t="shared" si="6"/>
        <v>1.7425165706242731</v>
      </c>
      <c r="Q23" s="4">
        <v>19345865.88000001</v>
      </c>
      <c r="R23" s="39">
        <f t="shared" si="7"/>
        <v>2.727486923353279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140252723.20000005</v>
      </c>
      <c r="AB23" s="8"/>
    </row>
    <row r="24" spans="1:28" ht="15" customHeight="1">
      <c r="A24" s="2" t="s">
        <v>45</v>
      </c>
      <c r="B24" s="3" t="s">
        <v>76</v>
      </c>
      <c r="C24" s="43">
        <v>10157910.169999994</v>
      </c>
      <c r="D24" s="39">
        <f t="shared" si="0"/>
        <v>3.085349885527455</v>
      </c>
      <c r="E24" s="43">
        <v>11278490.58</v>
      </c>
      <c r="F24" s="39">
        <f t="shared" si="1"/>
        <v>2.7709216205060323</v>
      </c>
      <c r="G24" s="43">
        <v>14084108.070000006</v>
      </c>
      <c r="H24" s="39">
        <f t="shared" si="2"/>
        <v>3.08133666840064</v>
      </c>
      <c r="I24" s="4">
        <v>12968517.089999998</v>
      </c>
      <c r="J24" s="39">
        <f t="shared" si="3"/>
        <v>2.5287862784038486</v>
      </c>
      <c r="K24" s="4">
        <v>12701662.660000002</v>
      </c>
      <c r="L24" s="39">
        <f t="shared" si="4"/>
        <v>2.504786092363889</v>
      </c>
      <c r="M24" s="4">
        <v>17592894.900000002</v>
      </c>
      <c r="N24" s="39">
        <f t="shared" si="5"/>
        <v>3.217305894009536</v>
      </c>
      <c r="O24" s="4">
        <v>16686295.040000001</v>
      </c>
      <c r="P24" s="39">
        <f t="shared" si="6"/>
        <v>1.6555423449635027</v>
      </c>
      <c r="Q24" s="4">
        <v>17890690.390000008</v>
      </c>
      <c r="R24" s="39">
        <f t="shared" si="7"/>
        <v>2.522328253031762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113360568.9</v>
      </c>
      <c r="AB24" s="8"/>
    </row>
    <row r="25" spans="1:28" ht="15" customHeight="1">
      <c r="A25" s="2" t="s">
        <v>46</v>
      </c>
      <c r="B25" s="3" t="s">
        <v>77</v>
      </c>
      <c r="C25" s="43">
        <v>14427870.489999993</v>
      </c>
      <c r="D25" s="39">
        <f t="shared" si="0"/>
        <v>4.382301853406374</v>
      </c>
      <c r="E25" s="43">
        <v>18107407.610000007</v>
      </c>
      <c r="F25" s="39">
        <f t="shared" si="1"/>
        <v>4.448663310216151</v>
      </c>
      <c r="G25" s="43">
        <v>21449162.43</v>
      </c>
      <c r="H25" s="39">
        <f t="shared" si="2"/>
        <v>4.692671369287523</v>
      </c>
      <c r="I25" s="4">
        <v>17495262.550000004</v>
      </c>
      <c r="J25" s="39">
        <f t="shared" si="3"/>
        <v>3.4114756194929567</v>
      </c>
      <c r="K25" s="4">
        <v>24175751.85999999</v>
      </c>
      <c r="L25" s="39">
        <f t="shared" si="4"/>
        <v>4.767492937918128</v>
      </c>
      <c r="M25" s="4">
        <v>23568157.520000003</v>
      </c>
      <c r="N25" s="39">
        <f t="shared" si="5"/>
        <v>4.310033825077939</v>
      </c>
      <c r="O25" s="4">
        <v>25177111.769999996</v>
      </c>
      <c r="P25" s="39">
        <f t="shared" si="6"/>
        <v>2.497964620618023</v>
      </c>
      <c r="Q25" s="4">
        <v>26263302.72</v>
      </c>
      <c r="R25" s="39">
        <f t="shared" si="7"/>
        <v>3.7027453398673393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170664026.95000002</v>
      </c>
      <c r="AB25" s="8"/>
    </row>
    <row r="26" spans="1:28" ht="15" customHeight="1">
      <c r="A26" s="2" t="s">
        <v>47</v>
      </c>
      <c r="B26" s="3" t="s">
        <v>78</v>
      </c>
      <c r="C26" s="43">
        <v>12234593.439999998</v>
      </c>
      <c r="D26" s="39">
        <f t="shared" si="0"/>
        <v>3.7161188510076144</v>
      </c>
      <c r="E26" s="43">
        <v>12492061.669999998</v>
      </c>
      <c r="F26" s="39">
        <f t="shared" si="1"/>
        <v>3.0690741390057252</v>
      </c>
      <c r="G26" s="43">
        <v>18005428.55999999</v>
      </c>
      <c r="H26" s="39">
        <f t="shared" si="2"/>
        <v>3.9392474820875245</v>
      </c>
      <c r="I26" s="4">
        <v>16732399.46</v>
      </c>
      <c r="J26" s="39">
        <f t="shared" si="3"/>
        <v>3.2627217025335296</v>
      </c>
      <c r="K26" s="4">
        <v>20739635.24</v>
      </c>
      <c r="L26" s="39">
        <f t="shared" si="4"/>
        <v>4.089885812622581</v>
      </c>
      <c r="M26" s="4">
        <v>20518190.119999975</v>
      </c>
      <c r="N26" s="39">
        <f t="shared" si="5"/>
        <v>3.7522701285212663</v>
      </c>
      <c r="O26" s="4">
        <v>19688411.43</v>
      </c>
      <c r="P26" s="39">
        <f t="shared" si="6"/>
        <v>1.9533994064765396</v>
      </c>
      <c r="Q26" s="4">
        <v>24234272.75</v>
      </c>
      <c r="R26" s="39">
        <f t="shared" si="7"/>
        <v>3.416681498393686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144644992.66999996</v>
      </c>
      <c r="AB26" s="8"/>
    </row>
    <row r="27" spans="1:28" ht="15" customHeight="1">
      <c r="A27" s="2" t="s">
        <v>48</v>
      </c>
      <c r="B27" s="3" t="s">
        <v>79</v>
      </c>
      <c r="C27" s="43">
        <v>7002549.65</v>
      </c>
      <c r="D27" s="39">
        <f t="shared" si="0"/>
        <v>2.1269449522044583</v>
      </c>
      <c r="E27" s="43">
        <v>9103901.419999996</v>
      </c>
      <c r="F27" s="39">
        <f t="shared" si="1"/>
        <v>2.2366643033214784</v>
      </c>
      <c r="G27" s="43">
        <v>8590573.5</v>
      </c>
      <c r="H27" s="39">
        <f t="shared" si="2"/>
        <v>1.8794551274797777</v>
      </c>
      <c r="I27" s="4">
        <v>9231126.219999999</v>
      </c>
      <c r="J27" s="39">
        <f t="shared" si="3"/>
        <v>1.8000165444783316</v>
      </c>
      <c r="K27" s="4">
        <v>10350030.419999996</v>
      </c>
      <c r="L27" s="39">
        <f t="shared" si="4"/>
        <v>2.04104084209391</v>
      </c>
      <c r="M27" s="4">
        <v>12329178.08</v>
      </c>
      <c r="N27" s="39">
        <f t="shared" si="5"/>
        <v>2.2547021130147926</v>
      </c>
      <c r="O27" s="4">
        <v>11690444.76</v>
      </c>
      <c r="P27" s="39">
        <f t="shared" si="6"/>
        <v>1.1598755916302372</v>
      </c>
      <c r="Q27" s="4">
        <v>10766303.45</v>
      </c>
      <c r="R27" s="39">
        <f t="shared" si="7"/>
        <v>1.5178928694572484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79064107.49999999</v>
      </c>
      <c r="AB27" s="8"/>
    </row>
    <row r="28" spans="1:28" ht="15" customHeight="1">
      <c r="A28" s="2" t="s">
        <v>49</v>
      </c>
      <c r="B28" s="3" t="s">
        <v>80</v>
      </c>
      <c r="C28" s="43">
        <v>4431546.66</v>
      </c>
      <c r="D28" s="39">
        <f t="shared" si="0"/>
        <v>1.3460319840710488</v>
      </c>
      <c r="E28" s="43">
        <v>7097001.8400000045</v>
      </c>
      <c r="F28" s="39">
        <f t="shared" si="1"/>
        <v>1.7436052900641874</v>
      </c>
      <c r="G28" s="43">
        <v>5900214.340000003</v>
      </c>
      <c r="H28" s="39">
        <f t="shared" si="2"/>
        <v>1.2908553887051566</v>
      </c>
      <c r="I28" s="4">
        <v>6340049.3500000015</v>
      </c>
      <c r="J28" s="39">
        <f t="shared" si="3"/>
        <v>1.2362731752149194</v>
      </c>
      <c r="K28" s="4">
        <v>6819062.210000002</v>
      </c>
      <c r="L28" s="39">
        <f t="shared" si="4"/>
        <v>1.3447288472210275</v>
      </c>
      <c r="M28" s="4">
        <v>6640850.170000001</v>
      </c>
      <c r="N28" s="39">
        <f t="shared" si="5"/>
        <v>1.2144474524869258</v>
      </c>
      <c r="O28" s="4">
        <v>6278677.060000003</v>
      </c>
      <c r="P28" s="39">
        <f t="shared" si="6"/>
        <v>0.6229433027681235</v>
      </c>
      <c r="Q28" s="4">
        <v>9005353.95</v>
      </c>
      <c r="R28" s="39">
        <f t="shared" si="7"/>
        <v>1.2696244919275117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52512755.58000001</v>
      </c>
      <c r="AB28" s="8"/>
    </row>
    <row r="29" spans="1:28" ht="15" customHeight="1">
      <c r="A29" s="2" t="s">
        <v>50</v>
      </c>
      <c r="B29" s="3" t="s">
        <v>81</v>
      </c>
      <c r="C29" s="43">
        <v>3010028.0599999996</v>
      </c>
      <c r="D29" s="39">
        <f t="shared" si="0"/>
        <v>0.9142618486411985</v>
      </c>
      <c r="E29" s="43">
        <v>3500966.710000001</v>
      </c>
      <c r="F29" s="39">
        <f t="shared" si="1"/>
        <v>0.8601243473673118</v>
      </c>
      <c r="G29" s="43">
        <v>3537801.779999999</v>
      </c>
      <c r="H29" s="39">
        <f t="shared" si="2"/>
        <v>0.7740041681068305</v>
      </c>
      <c r="I29" s="4">
        <v>4376088.890000001</v>
      </c>
      <c r="J29" s="39">
        <f t="shared" si="3"/>
        <v>0.8533121760421363</v>
      </c>
      <c r="K29" s="4">
        <v>4496568.350000001</v>
      </c>
      <c r="L29" s="39">
        <f t="shared" si="4"/>
        <v>0.8867297272752196</v>
      </c>
      <c r="M29" s="4">
        <v>5046461.070000004</v>
      </c>
      <c r="N29" s="39">
        <f t="shared" si="5"/>
        <v>0.9228730710146333</v>
      </c>
      <c r="O29" s="4">
        <v>4377713.049999997</v>
      </c>
      <c r="P29" s="39">
        <f t="shared" si="6"/>
        <v>0.43433783898707345</v>
      </c>
      <c r="Q29" s="4">
        <v>5145582.469999999</v>
      </c>
      <c r="R29" s="39">
        <f t="shared" si="7"/>
        <v>0.7254526102380306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33491210.38</v>
      </c>
      <c r="AB29" s="8"/>
    </row>
    <row r="30" spans="1:28" ht="15" customHeight="1">
      <c r="A30" s="2" t="s">
        <v>51</v>
      </c>
      <c r="B30" s="3" t="s">
        <v>82</v>
      </c>
      <c r="C30" s="43">
        <v>4259599.6899999995</v>
      </c>
      <c r="D30" s="39">
        <f t="shared" si="0"/>
        <v>1.2938050441466238</v>
      </c>
      <c r="E30" s="43">
        <v>4259405.879999999</v>
      </c>
      <c r="F30" s="39">
        <f t="shared" si="1"/>
        <v>1.0464591657621014</v>
      </c>
      <c r="G30" s="43">
        <v>4932201.959999997</v>
      </c>
      <c r="H30" s="39">
        <f t="shared" si="2"/>
        <v>1.0790725745478813</v>
      </c>
      <c r="I30" s="4">
        <v>4573592.830000001</v>
      </c>
      <c r="J30" s="39">
        <f t="shared" si="3"/>
        <v>0.8918243089202909</v>
      </c>
      <c r="K30" s="4">
        <v>5482765.8599999985</v>
      </c>
      <c r="L30" s="39">
        <f t="shared" si="4"/>
        <v>1.0812092905808233</v>
      </c>
      <c r="M30" s="4">
        <v>5629356</v>
      </c>
      <c r="N30" s="39">
        <f t="shared" si="5"/>
        <v>1.0294701549247556</v>
      </c>
      <c r="O30" s="4">
        <v>5069681.190000001</v>
      </c>
      <c r="P30" s="39">
        <f t="shared" si="6"/>
        <v>0.5029919383176604</v>
      </c>
      <c r="Q30" s="4">
        <v>5826573.72</v>
      </c>
      <c r="R30" s="39">
        <f t="shared" si="7"/>
        <v>0.8214625144115731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40033177.129999995</v>
      </c>
      <c r="AB30" s="8"/>
    </row>
    <row r="31" spans="1:28" ht="15" customHeight="1">
      <c r="A31" s="2" t="s">
        <v>52</v>
      </c>
      <c r="B31" s="3" t="s">
        <v>83</v>
      </c>
      <c r="C31" s="43">
        <v>7439501.130000007</v>
      </c>
      <c r="D31" s="39">
        <f t="shared" si="0"/>
        <v>2.2596640032924125</v>
      </c>
      <c r="E31" s="43">
        <v>7988147.450000005</v>
      </c>
      <c r="F31" s="39">
        <f t="shared" si="1"/>
        <v>1.962543686142365</v>
      </c>
      <c r="G31" s="43">
        <v>8508929.400000002</v>
      </c>
      <c r="H31" s="39">
        <f t="shared" si="2"/>
        <v>1.861592941401809</v>
      </c>
      <c r="I31" s="4">
        <v>8475462.280000005</v>
      </c>
      <c r="J31" s="39">
        <f t="shared" si="3"/>
        <v>1.652666420382025</v>
      </c>
      <c r="K31" s="4">
        <v>8827657.400000006</v>
      </c>
      <c r="L31" s="39">
        <f t="shared" si="4"/>
        <v>1.740826699271919</v>
      </c>
      <c r="M31" s="4">
        <v>12380829.469999999</v>
      </c>
      <c r="N31" s="39">
        <f t="shared" si="5"/>
        <v>2.2641478763428498</v>
      </c>
      <c r="O31" s="4">
        <v>12994758.250000002</v>
      </c>
      <c r="P31" s="39">
        <f t="shared" si="6"/>
        <v>1.2892839599124593</v>
      </c>
      <c r="Q31" s="4">
        <v>11136324.59000001</v>
      </c>
      <c r="R31" s="39">
        <f t="shared" si="7"/>
        <v>1.570060491572196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77751609.97000003</v>
      </c>
      <c r="AB31" s="8"/>
    </row>
    <row r="32" spans="1:28" ht="15" customHeight="1">
      <c r="A32" s="2" t="s">
        <v>53</v>
      </c>
      <c r="B32" s="3" t="s">
        <v>84</v>
      </c>
      <c r="C32" s="43">
        <v>3750901.44</v>
      </c>
      <c r="D32" s="39">
        <f t="shared" si="0"/>
        <v>1.1392937262536131</v>
      </c>
      <c r="E32" s="43">
        <v>5667466.599999999</v>
      </c>
      <c r="F32" s="39">
        <f t="shared" si="1"/>
        <v>1.3923942768798951</v>
      </c>
      <c r="G32" s="43">
        <v>4145661.9000000004</v>
      </c>
      <c r="H32" s="39">
        <f t="shared" si="2"/>
        <v>0.9069924743385943</v>
      </c>
      <c r="I32" s="4">
        <v>4687319.989999998</v>
      </c>
      <c r="J32" s="39">
        <f t="shared" si="3"/>
        <v>0.9140004513191463</v>
      </c>
      <c r="K32" s="4">
        <v>5184433.789999999</v>
      </c>
      <c r="L32" s="39">
        <f t="shared" si="4"/>
        <v>1.0223777785304056</v>
      </c>
      <c r="M32" s="4">
        <v>5329314.550000001</v>
      </c>
      <c r="N32" s="39">
        <f t="shared" si="5"/>
        <v>0.9745999854035267</v>
      </c>
      <c r="O32" s="4">
        <v>5505406.169999999</v>
      </c>
      <c r="P32" s="39">
        <f t="shared" si="6"/>
        <v>0.5462226946610632</v>
      </c>
      <c r="Q32" s="4">
        <v>7456645.99</v>
      </c>
      <c r="R32" s="39">
        <f t="shared" si="7"/>
        <v>1.0512790978678932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41727150.43</v>
      </c>
      <c r="AB32" s="8"/>
    </row>
    <row r="33" spans="1:28" ht="15" customHeight="1">
      <c r="A33" s="2" t="s">
        <v>54</v>
      </c>
      <c r="B33" s="3" t="s">
        <v>85</v>
      </c>
      <c r="C33" s="43">
        <v>3213749.18</v>
      </c>
      <c r="D33" s="39">
        <f t="shared" si="0"/>
        <v>0.9761398258778812</v>
      </c>
      <c r="E33" s="43">
        <v>1691308.3899999994</v>
      </c>
      <c r="F33" s="39">
        <f t="shared" si="1"/>
        <v>0.4155239525672634</v>
      </c>
      <c r="G33" s="43">
        <v>3549167.6899999976</v>
      </c>
      <c r="H33" s="39">
        <f t="shared" si="2"/>
        <v>0.7764908144090792</v>
      </c>
      <c r="I33" s="4">
        <v>2800428.1599999988</v>
      </c>
      <c r="J33" s="39">
        <f t="shared" si="3"/>
        <v>0.5460673919398549</v>
      </c>
      <c r="K33" s="4">
        <v>3241400.599999998</v>
      </c>
      <c r="L33" s="39">
        <f t="shared" si="4"/>
        <v>0.6392088469038242</v>
      </c>
      <c r="M33" s="4">
        <v>3082360.909999996</v>
      </c>
      <c r="N33" s="39">
        <f t="shared" si="5"/>
        <v>0.5636876693447184</v>
      </c>
      <c r="O33" s="4">
        <v>4227915.870000001</v>
      </c>
      <c r="P33" s="39">
        <f t="shared" si="6"/>
        <v>0.4194756077936525</v>
      </c>
      <c r="Q33" s="4">
        <v>3154303.959999999</v>
      </c>
      <c r="R33" s="39">
        <f t="shared" si="7"/>
        <v>0.44471117790988524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24960634.75999999</v>
      </c>
      <c r="AB33" s="8"/>
    </row>
    <row r="34" spans="1:28" ht="15" customHeight="1">
      <c r="A34" s="2" t="s">
        <v>55</v>
      </c>
      <c r="B34" s="3" t="s">
        <v>86</v>
      </c>
      <c r="C34" s="43">
        <v>3732259.039999996</v>
      </c>
      <c r="D34" s="39">
        <f t="shared" si="0"/>
        <v>1.1336313089115262</v>
      </c>
      <c r="E34" s="43">
        <v>4259460.399999999</v>
      </c>
      <c r="F34" s="39">
        <f t="shared" si="1"/>
        <v>1.0464725603423142</v>
      </c>
      <c r="G34" s="43">
        <v>6033424.859999998</v>
      </c>
      <c r="H34" s="39">
        <f t="shared" si="2"/>
        <v>1.3199993329189206</v>
      </c>
      <c r="I34" s="4">
        <v>6533484.859999999</v>
      </c>
      <c r="J34" s="39">
        <f t="shared" si="3"/>
        <v>1.2739919876318946</v>
      </c>
      <c r="K34" s="4">
        <v>7131183.020000002</v>
      </c>
      <c r="L34" s="39">
        <f t="shared" si="4"/>
        <v>1.4062795185742651</v>
      </c>
      <c r="M34" s="4">
        <v>10568446.020000007</v>
      </c>
      <c r="N34" s="39">
        <f t="shared" si="5"/>
        <v>1.9327077131954924</v>
      </c>
      <c r="O34" s="4">
        <v>11349749.780000003</v>
      </c>
      <c r="P34" s="39">
        <f t="shared" si="6"/>
        <v>1.1260733027006458</v>
      </c>
      <c r="Q34" s="4">
        <v>10619890.34</v>
      </c>
      <c r="R34" s="39">
        <f t="shared" si="7"/>
        <v>1.4972507412935603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60227898.32000001</v>
      </c>
      <c r="AB34" s="8"/>
    </row>
    <row r="35" spans="1:28" ht="15" customHeight="1">
      <c r="A35" s="2" t="s">
        <v>56</v>
      </c>
      <c r="B35" s="3" t="s">
        <v>87</v>
      </c>
      <c r="C35" s="43">
        <v>4097837.0099999984</v>
      </c>
      <c r="D35" s="39">
        <f t="shared" si="0"/>
        <v>1.2446714666815832</v>
      </c>
      <c r="E35" s="43">
        <v>5024856.079999999</v>
      </c>
      <c r="F35" s="39">
        <f t="shared" si="1"/>
        <v>1.2345164677171887</v>
      </c>
      <c r="G35" s="43">
        <v>5278049.920000004</v>
      </c>
      <c r="H35" s="39">
        <f t="shared" si="2"/>
        <v>1.1547375719721433</v>
      </c>
      <c r="I35" s="4">
        <v>4666842.669999998</v>
      </c>
      <c r="J35" s="39">
        <f t="shared" si="3"/>
        <v>0.9100074916403242</v>
      </c>
      <c r="K35" s="4">
        <v>5133950.659999998</v>
      </c>
      <c r="L35" s="39">
        <f t="shared" si="4"/>
        <v>1.0124224328951281</v>
      </c>
      <c r="M35" s="4">
        <v>5582770.219999998</v>
      </c>
      <c r="N35" s="39">
        <f t="shared" si="5"/>
        <v>1.020950766533989</v>
      </c>
      <c r="O35" s="4">
        <v>5794466.819999997</v>
      </c>
      <c r="P35" s="39">
        <f t="shared" si="6"/>
        <v>0.574902047698421</v>
      </c>
      <c r="Q35" s="4">
        <v>7216995.309999999</v>
      </c>
      <c r="R35" s="39">
        <f t="shared" si="7"/>
        <v>1.0174918225953777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42795768.69</v>
      </c>
      <c r="AB35" s="8"/>
    </row>
    <row r="36" spans="1:28" ht="15" customHeight="1">
      <c r="A36" s="2" t="s">
        <v>57</v>
      </c>
      <c r="B36" s="3" t="s">
        <v>88</v>
      </c>
      <c r="C36" s="43">
        <v>8436958.6</v>
      </c>
      <c r="D36" s="39">
        <f t="shared" si="0"/>
        <v>2.5626303850952334</v>
      </c>
      <c r="E36" s="43">
        <v>18352939.02</v>
      </c>
      <c r="F36" s="39">
        <f t="shared" si="1"/>
        <v>4.5089859471555975</v>
      </c>
      <c r="G36" s="43">
        <v>16774318.69000002</v>
      </c>
      <c r="H36" s="39">
        <f t="shared" si="2"/>
        <v>3.6699039094305412</v>
      </c>
      <c r="I36" s="4">
        <v>129039383.55000004</v>
      </c>
      <c r="J36" s="39">
        <f t="shared" si="3"/>
        <v>25.161937963327425</v>
      </c>
      <c r="K36" s="4">
        <v>47984136.400000006</v>
      </c>
      <c r="L36" s="39">
        <f t="shared" si="4"/>
        <v>9.46254051348045</v>
      </c>
      <c r="M36" s="4">
        <v>73567360.22000006</v>
      </c>
      <c r="N36" s="39">
        <f t="shared" si="5"/>
        <v>13.453652908625562</v>
      </c>
      <c r="O36" s="4">
        <v>440882061.4199998</v>
      </c>
      <c r="P36" s="39">
        <f t="shared" si="6"/>
        <v>43.74241975620787</v>
      </c>
      <c r="Q36" s="4">
        <v>120170431.82999997</v>
      </c>
      <c r="R36" s="39">
        <f t="shared" si="7"/>
        <v>16.942290586687424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855207589.7299998</v>
      </c>
      <c r="AB36" s="8"/>
    </row>
    <row r="37" spans="1:28" ht="15" customHeight="1">
      <c r="A37" s="2" t="s">
        <v>58</v>
      </c>
      <c r="B37" s="3" t="s">
        <v>89</v>
      </c>
      <c r="C37" s="43">
        <v>27362484.43</v>
      </c>
      <c r="D37" s="39">
        <f t="shared" si="0"/>
        <v>8.311043983552704</v>
      </c>
      <c r="E37" s="43">
        <v>17123736.580000002</v>
      </c>
      <c r="F37" s="39">
        <f t="shared" si="1"/>
        <v>4.206993088021183</v>
      </c>
      <c r="G37" s="43">
        <v>7711319.92</v>
      </c>
      <c r="H37" s="39">
        <f t="shared" si="2"/>
        <v>1.68709106129887</v>
      </c>
      <c r="I37" s="4">
        <v>13868794.390000002</v>
      </c>
      <c r="J37" s="39">
        <f t="shared" si="3"/>
        <v>2.7043351763386765</v>
      </c>
      <c r="K37" s="4">
        <v>6531364.770000001</v>
      </c>
      <c r="L37" s="39">
        <f t="shared" si="4"/>
        <v>1.287994499458032</v>
      </c>
      <c r="M37" s="4">
        <v>13707362.409999998</v>
      </c>
      <c r="N37" s="39">
        <f t="shared" si="5"/>
        <v>2.506737982787457</v>
      </c>
      <c r="O37" s="4">
        <v>34222829.629999995</v>
      </c>
      <c r="P37" s="39">
        <f t="shared" si="6"/>
        <v>3.395441797062737</v>
      </c>
      <c r="Q37" s="4">
        <v>56740056.809999995</v>
      </c>
      <c r="R37" s="39">
        <f t="shared" si="7"/>
        <v>7.999526303942157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177267948.94</v>
      </c>
      <c r="AB37" s="8"/>
    </row>
    <row r="38" spans="1:28" ht="15" customHeight="1">
      <c r="A38" s="2" t="s">
        <v>59</v>
      </c>
      <c r="B38" s="3" t="s">
        <v>90</v>
      </c>
      <c r="C38" s="43">
        <v>6616204.810000001</v>
      </c>
      <c r="D38" s="39">
        <f t="shared" si="0"/>
        <v>2.0095970934501493</v>
      </c>
      <c r="E38" s="43">
        <v>14078398.68</v>
      </c>
      <c r="F38" s="39">
        <f t="shared" si="1"/>
        <v>3.458808517665631</v>
      </c>
      <c r="G38" s="43">
        <v>11795467.390000004</v>
      </c>
      <c r="H38" s="39">
        <f t="shared" si="2"/>
        <v>2.5806253409223516</v>
      </c>
      <c r="I38" s="4">
        <v>14845445.260000011</v>
      </c>
      <c r="J38" s="39">
        <f t="shared" si="3"/>
        <v>2.8947764813627965</v>
      </c>
      <c r="K38" s="4">
        <v>13401710.570000013</v>
      </c>
      <c r="L38" s="39">
        <f t="shared" si="4"/>
        <v>2.6428365441743007</v>
      </c>
      <c r="M38" s="4">
        <v>21843567.950000007</v>
      </c>
      <c r="N38" s="39">
        <f t="shared" si="5"/>
        <v>3.994648993880638</v>
      </c>
      <c r="O38" s="4">
        <v>14059209.740000008</v>
      </c>
      <c r="P38" s="39">
        <f t="shared" si="6"/>
        <v>1.3948942533676627</v>
      </c>
      <c r="Q38" s="4">
        <v>14345818.68000001</v>
      </c>
      <c r="R38" s="39">
        <f t="shared" si="7"/>
        <v>2.0225526785517656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110985823.08000006</v>
      </c>
      <c r="AB38" s="8"/>
    </row>
    <row r="39" spans="1:28" ht="15" customHeight="1">
      <c r="A39" s="2" t="s">
        <v>60</v>
      </c>
      <c r="B39" s="3" t="s">
        <v>91</v>
      </c>
      <c r="C39" s="43">
        <v>1330679.9899999998</v>
      </c>
      <c r="D39" s="39">
        <f t="shared" si="0"/>
        <v>0.4041789389854563</v>
      </c>
      <c r="E39" s="43">
        <v>1360291.7100000002</v>
      </c>
      <c r="F39" s="39">
        <f t="shared" si="1"/>
        <v>0.3341991273298667</v>
      </c>
      <c r="G39" s="43">
        <v>3253813.9899999993</v>
      </c>
      <c r="H39" s="39">
        <f t="shared" si="2"/>
        <v>0.7118730067755002</v>
      </c>
      <c r="I39" s="4">
        <v>2508954.6299999994</v>
      </c>
      <c r="J39" s="39">
        <f t="shared" si="3"/>
        <v>0.48923172922940605</v>
      </c>
      <c r="K39" s="4">
        <v>2588349.6499999994</v>
      </c>
      <c r="L39" s="39">
        <f t="shared" si="4"/>
        <v>0.5104262630050779</v>
      </c>
      <c r="M39" s="4">
        <v>3405590.11</v>
      </c>
      <c r="N39" s="39">
        <f t="shared" si="5"/>
        <v>0.6227983055525206</v>
      </c>
      <c r="O39" s="4">
        <v>2845443.61</v>
      </c>
      <c r="P39" s="39">
        <f t="shared" si="6"/>
        <v>0.2823126628930094</v>
      </c>
      <c r="Q39" s="4">
        <v>3059883.3599999994</v>
      </c>
      <c r="R39" s="39">
        <f t="shared" si="7"/>
        <v>0.43139924070363134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20353007.049999997</v>
      </c>
      <c r="AB39" s="8"/>
    </row>
    <row r="40" spans="1:28" ht="15" customHeight="1">
      <c r="A40" s="2" t="s">
        <v>61</v>
      </c>
      <c r="B40" s="3" t="s">
        <v>92</v>
      </c>
      <c r="C40" s="43">
        <v>3690035.369999999</v>
      </c>
      <c r="D40" s="39">
        <f t="shared" si="0"/>
        <v>1.1208063485386939</v>
      </c>
      <c r="E40" s="43">
        <v>6384852.100000005</v>
      </c>
      <c r="F40" s="39">
        <f t="shared" si="1"/>
        <v>1.5686429493496423</v>
      </c>
      <c r="G40" s="43">
        <v>11714289.2</v>
      </c>
      <c r="H40" s="39">
        <f t="shared" si="2"/>
        <v>2.5628650871470904</v>
      </c>
      <c r="I40" s="4">
        <v>8632143.209999999</v>
      </c>
      <c r="J40" s="39">
        <f t="shared" si="3"/>
        <v>1.6832183009958122</v>
      </c>
      <c r="K40" s="4">
        <v>16536011.920000011</v>
      </c>
      <c r="L40" s="39">
        <f t="shared" si="4"/>
        <v>3.2609252653840763</v>
      </c>
      <c r="M40" s="4">
        <v>17876505.65000001</v>
      </c>
      <c r="N40" s="39">
        <f t="shared" si="5"/>
        <v>3.2691712943751963</v>
      </c>
      <c r="O40" s="4">
        <v>19080782.930000003</v>
      </c>
      <c r="P40" s="39">
        <f t="shared" si="6"/>
        <v>1.893113123071794</v>
      </c>
      <c r="Q40" s="4">
        <v>19508162.450000014</v>
      </c>
      <c r="R40" s="39">
        <f t="shared" si="7"/>
        <v>2.7503683893536057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103422782.83000004</v>
      </c>
      <c r="AB40" s="8"/>
    </row>
    <row r="41" spans="1:28" ht="15" customHeight="1">
      <c r="A41" s="2" t="s">
        <v>62</v>
      </c>
      <c r="B41" s="3" t="s">
        <v>93</v>
      </c>
      <c r="C41" s="43">
        <v>14453069.750000007</v>
      </c>
      <c r="D41" s="39">
        <f t="shared" si="0"/>
        <v>4.389955842529652</v>
      </c>
      <c r="E41" s="43">
        <v>16483863.309999999</v>
      </c>
      <c r="F41" s="39">
        <f t="shared" si="1"/>
        <v>4.049787771791101</v>
      </c>
      <c r="G41" s="43">
        <v>18671677.33000001</v>
      </c>
      <c r="H41" s="39">
        <f t="shared" si="2"/>
        <v>4.085010121444912</v>
      </c>
      <c r="I41" s="4">
        <v>16932666.61</v>
      </c>
      <c r="J41" s="39">
        <f t="shared" si="3"/>
        <v>3.3017726454763854</v>
      </c>
      <c r="K41" s="4">
        <v>20510408.27</v>
      </c>
      <c r="L41" s="39">
        <f t="shared" si="4"/>
        <v>4.044681925397732</v>
      </c>
      <c r="M41" s="4">
        <v>26031756.169999994</v>
      </c>
      <c r="N41" s="39">
        <f t="shared" si="5"/>
        <v>4.7605651618574765</v>
      </c>
      <c r="O41" s="4">
        <v>21009307.889999967</v>
      </c>
      <c r="P41" s="39">
        <f t="shared" si="6"/>
        <v>2.0844530656381566</v>
      </c>
      <c r="Q41" s="4">
        <v>21035524.099999987</v>
      </c>
      <c r="R41" s="39">
        <f t="shared" si="7"/>
        <v>2.965704262839265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155128273.42999995</v>
      </c>
      <c r="AB41" s="8"/>
    </row>
    <row r="42" spans="1:28" ht="15" customHeight="1">
      <c r="A42" s="2" t="s">
        <v>63</v>
      </c>
      <c r="B42" s="3" t="s">
        <v>94</v>
      </c>
      <c r="C42" s="43">
        <v>16665700.78</v>
      </c>
      <c r="D42" s="39">
        <f t="shared" si="0"/>
        <v>5.062017396616517</v>
      </c>
      <c r="E42" s="43">
        <v>20110202.679999992</v>
      </c>
      <c r="F42" s="39">
        <f t="shared" si="1"/>
        <v>4.940713919430372</v>
      </c>
      <c r="G42" s="43">
        <v>26563735.64999999</v>
      </c>
      <c r="H42" s="39">
        <f t="shared" si="2"/>
        <v>5.81164332886621</v>
      </c>
      <c r="I42" s="4">
        <v>19356001.040000007</v>
      </c>
      <c r="J42" s="39">
        <f t="shared" si="3"/>
        <v>3.774308927924052</v>
      </c>
      <c r="K42" s="4">
        <v>22591561.24999999</v>
      </c>
      <c r="L42" s="39">
        <f t="shared" si="4"/>
        <v>4.45508827769379</v>
      </c>
      <c r="M42" s="4">
        <v>30672943.279999986</v>
      </c>
      <c r="N42" s="39">
        <f t="shared" si="5"/>
        <v>5.60932363674634</v>
      </c>
      <c r="O42" s="4">
        <v>22802223.550000012</v>
      </c>
      <c r="P42" s="39">
        <f t="shared" si="6"/>
        <v>2.2623384373736344</v>
      </c>
      <c r="Q42" s="4">
        <v>39586873.18</v>
      </c>
      <c r="R42" s="39">
        <f t="shared" si="7"/>
        <v>5.581175823539545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198349241.40999997</v>
      </c>
      <c r="AB42" s="8"/>
    </row>
    <row r="43" spans="1:28" ht="15" customHeight="1">
      <c r="A43" s="2" t="s">
        <v>64</v>
      </c>
      <c r="B43" s="3" t="s">
        <v>95</v>
      </c>
      <c r="C43" s="43">
        <v>21922468.410000023</v>
      </c>
      <c r="D43" s="39">
        <f t="shared" si="0"/>
        <v>6.6587008811156725</v>
      </c>
      <c r="E43" s="43">
        <v>20130088.610000037</v>
      </c>
      <c r="F43" s="39">
        <f t="shared" si="1"/>
        <v>4.945599533599231</v>
      </c>
      <c r="G43" s="43">
        <v>23757720.830000006</v>
      </c>
      <c r="H43" s="39">
        <f t="shared" si="2"/>
        <v>5.197740317474338</v>
      </c>
      <c r="I43" s="4">
        <v>19954329.400000036</v>
      </c>
      <c r="J43" s="39">
        <f t="shared" si="3"/>
        <v>3.8909795184200666</v>
      </c>
      <c r="K43" s="4">
        <v>24460810.270000033</v>
      </c>
      <c r="L43" s="39">
        <f t="shared" si="4"/>
        <v>4.823706865180425</v>
      </c>
      <c r="M43" s="4">
        <v>26208274.560000062</v>
      </c>
      <c r="N43" s="39">
        <f t="shared" si="5"/>
        <v>4.7928460149959955</v>
      </c>
      <c r="O43" s="4">
        <v>30059136.400000047</v>
      </c>
      <c r="P43" s="39">
        <f t="shared" si="6"/>
        <v>2.9823380830759816</v>
      </c>
      <c r="Q43" s="4">
        <v>31354556.89000002</v>
      </c>
      <c r="R43" s="39">
        <f t="shared" si="7"/>
        <v>4.420538446584716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197847385.37000024</v>
      </c>
      <c r="AB43" s="8"/>
    </row>
    <row r="44" spans="1:28" ht="15" customHeight="1">
      <c r="A44" s="2" t="s">
        <v>65</v>
      </c>
      <c r="B44" s="3" t="s">
        <v>96</v>
      </c>
      <c r="C44" s="43">
        <v>9896202.469999999</v>
      </c>
      <c r="D44" s="39">
        <f t="shared" si="0"/>
        <v>3.005859142970845</v>
      </c>
      <c r="E44" s="43">
        <v>11072781.12</v>
      </c>
      <c r="F44" s="39">
        <f t="shared" si="1"/>
        <v>2.72038251811343</v>
      </c>
      <c r="G44" s="43">
        <v>13140308.469999999</v>
      </c>
      <c r="H44" s="39">
        <f t="shared" si="2"/>
        <v>2.874851152907015</v>
      </c>
      <c r="I44" s="4">
        <v>10571893.750000002</v>
      </c>
      <c r="J44" s="39">
        <f t="shared" si="3"/>
        <v>2.061458504947956</v>
      </c>
      <c r="K44" s="4">
        <v>14301513.819999998</v>
      </c>
      <c r="L44" s="39">
        <f t="shared" si="4"/>
        <v>2.820279035507462</v>
      </c>
      <c r="M44" s="4">
        <v>13868150.710000005</v>
      </c>
      <c r="N44" s="39">
        <f t="shared" si="5"/>
        <v>2.536142191032787</v>
      </c>
      <c r="O44" s="4">
        <v>14101115.27</v>
      </c>
      <c r="P44" s="39">
        <f t="shared" si="6"/>
        <v>1.3990519396147783</v>
      </c>
      <c r="Q44" s="4">
        <v>19896560.49</v>
      </c>
      <c r="R44" s="39">
        <f t="shared" si="7"/>
        <v>2.805126888235332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106848526.1</v>
      </c>
      <c r="AB44" s="8"/>
    </row>
    <row r="45" spans="1:28" ht="15" customHeight="1">
      <c r="A45" s="2">
        <v>148</v>
      </c>
      <c r="B45" s="3" t="s">
        <v>162</v>
      </c>
      <c r="C45" s="43">
        <v>0</v>
      </c>
      <c r="D45" s="39">
        <f t="shared" si="0"/>
        <v>0</v>
      </c>
      <c r="E45" s="43">
        <v>0</v>
      </c>
      <c r="F45" s="39">
        <f t="shared" si="1"/>
        <v>0</v>
      </c>
      <c r="G45" s="43">
        <v>0</v>
      </c>
      <c r="H45" s="39">
        <f t="shared" si="2"/>
        <v>0</v>
      </c>
      <c r="I45" s="4">
        <v>4052772.6799999997</v>
      </c>
      <c r="J45" s="39">
        <f t="shared" si="3"/>
        <v>0.790267373790691</v>
      </c>
      <c r="K45" s="4">
        <v>8043557.38</v>
      </c>
      <c r="L45" s="39">
        <f t="shared" si="4"/>
        <v>1.5862010508280118</v>
      </c>
      <c r="M45" s="4">
        <v>13458320.990000002</v>
      </c>
      <c r="N45" s="39">
        <f t="shared" si="5"/>
        <v>2.4611944589403105</v>
      </c>
      <c r="O45" s="4">
        <v>10961452.409999996</v>
      </c>
      <c r="P45" s="39">
        <f t="shared" si="6"/>
        <v>1.087548109604637</v>
      </c>
      <c r="Q45" s="4">
        <v>12985851.910000002</v>
      </c>
      <c r="R45" s="39">
        <f t="shared" si="7"/>
        <v>1.8308170589429926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 t="shared" si="12"/>
        <v>49501955.37</v>
      </c>
      <c r="AB45" s="8"/>
    </row>
    <row r="46" spans="1:28" ht="18" customHeight="1">
      <c r="A46" s="59" t="s">
        <v>7</v>
      </c>
      <c r="B46" s="60"/>
      <c r="C46" s="44">
        <f>SUM(C13:C45)</f>
        <v>329230412.9799999</v>
      </c>
      <c r="D46" s="40">
        <f t="shared" si="0"/>
        <v>100</v>
      </c>
      <c r="E46" s="44">
        <f>SUM(E13:E45)</f>
        <v>407030299.8300001</v>
      </c>
      <c r="F46" s="40">
        <f t="shared" si="1"/>
        <v>100</v>
      </c>
      <c r="G46" s="44">
        <f>SUM(G13:G45)</f>
        <v>457077871.9</v>
      </c>
      <c r="H46" s="40">
        <f t="shared" si="2"/>
        <v>100</v>
      </c>
      <c r="I46" s="6">
        <f aca="true" t="shared" si="13" ref="I46:AA46">SUM(I13:I45)</f>
        <v>512835631.8900002</v>
      </c>
      <c r="J46" s="40">
        <f t="shared" si="3"/>
        <v>100</v>
      </c>
      <c r="K46" s="6">
        <f t="shared" si="13"/>
        <v>507095703.65</v>
      </c>
      <c r="L46" s="40">
        <f t="shared" si="4"/>
        <v>100</v>
      </c>
      <c r="M46" s="6">
        <f t="shared" si="13"/>
        <v>546820708.99</v>
      </c>
      <c r="N46" s="40">
        <f t="shared" si="5"/>
        <v>100</v>
      </c>
      <c r="O46" s="6">
        <f t="shared" si="13"/>
        <v>1007905058.4699999</v>
      </c>
      <c r="P46" s="40">
        <f t="shared" si="6"/>
        <v>100</v>
      </c>
      <c r="Q46" s="6">
        <f t="shared" si="13"/>
        <v>709292708.7700001</v>
      </c>
      <c r="R46" s="40">
        <f t="shared" si="7"/>
        <v>100</v>
      </c>
      <c r="S46" s="6">
        <f t="shared" si="13"/>
        <v>0</v>
      </c>
      <c r="T46" s="40" t="e">
        <f t="shared" si="8"/>
        <v>#DIV/0!</v>
      </c>
      <c r="U46" s="6">
        <f t="shared" si="13"/>
        <v>0</v>
      </c>
      <c r="V46" s="40" t="e">
        <f t="shared" si="9"/>
        <v>#DIV/0!</v>
      </c>
      <c r="W46" s="6">
        <f t="shared" si="13"/>
        <v>0</v>
      </c>
      <c r="X46" s="40" t="e">
        <f t="shared" si="10"/>
        <v>#DIV/0!</v>
      </c>
      <c r="Y46" s="6">
        <f t="shared" si="13"/>
        <v>0</v>
      </c>
      <c r="Z46" s="40" t="e">
        <f t="shared" si="11"/>
        <v>#DIV/0!</v>
      </c>
      <c r="AA46" s="6">
        <f t="shared" si="13"/>
        <v>4477288396.48</v>
      </c>
      <c r="AB46" s="18"/>
    </row>
    <row r="47" spans="1:4" ht="12.75">
      <c r="A47" s="33" t="s">
        <v>166</v>
      </c>
      <c r="C47" s="17">
        <v>1000000</v>
      </c>
      <c r="D47" s="17"/>
    </row>
    <row r="48" spans="1:27" s="48" customFormat="1" ht="12.75">
      <c r="A48" s="47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 s="16" customFormat="1" ht="12.75">
      <c r="A49" s="16" t="s">
        <v>145</v>
      </c>
      <c r="B49" s="26" t="s">
        <v>146</v>
      </c>
      <c r="C49" s="16" t="s">
        <v>103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8" s="16" customFormat="1" ht="12.75">
      <c r="A50" s="16" t="s">
        <v>127</v>
      </c>
      <c r="B50" s="35">
        <f>+AA13</f>
        <v>877662786.3300004</v>
      </c>
      <c r="C50" s="41">
        <f>+B50/$B$83*100</f>
        <v>19.602552004914635</v>
      </c>
      <c r="M50" s="17"/>
      <c r="N50" s="1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s="16" customFormat="1" ht="12.75">
      <c r="A51" s="16" t="s">
        <v>128</v>
      </c>
      <c r="B51" s="35">
        <f aca="true" t="shared" si="14" ref="B51:B82">+AA14</f>
        <v>29136899.290000007</v>
      </c>
      <c r="C51" s="41">
        <f aca="true" t="shared" si="15" ref="C51:C82">+B51/$B$83*100</f>
        <v>0.6507711076397749</v>
      </c>
      <c r="M51" s="17"/>
      <c r="N51" s="17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 s="16" customFormat="1" ht="12.75">
      <c r="A52" s="16" t="s">
        <v>129</v>
      </c>
      <c r="B52" s="35">
        <f t="shared" si="14"/>
        <v>40024655.08000002</v>
      </c>
      <c r="C52" s="41">
        <f t="shared" si="15"/>
        <v>0.8939485584950706</v>
      </c>
      <c r="M52" s="17"/>
      <c r="N52" s="17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s="16" customFormat="1" ht="12.75">
      <c r="A53" s="16" t="s">
        <v>130</v>
      </c>
      <c r="B53" s="35">
        <f t="shared" si="14"/>
        <v>29048651.769999996</v>
      </c>
      <c r="C53" s="41">
        <f t="shared" si="15"/>
        <v>0.6488001039387536</v>
      </c>
      <c r="M53" s="17"/>
      <c r="N53" s="17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s="16" customFormat="1" ht="12.75">
      <c r="A54" s="16" t="s">
        <v>131</v>
      </c>
      <c r="B54" s="35">
        <f t="shared" si="14"/>
        <v>27323455.179999992</v>
      </c>
      <c r="C54" s="41">
        <f t="shared" si="15"/>
        <v>0.6102679291662656</v>
      </c>
      <c r="M54" s="17"/>
      <c r="N54" s="17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28" s="16" customFormat="1" ht="12.75">
      <c r="A55" s="16" t="s">
        <v>132</v>
      </c>
      <c r="B55" s="35">
        <f t="shared" si="14"/>
        <v>135903809.06</v>
      </c>
      <c r="C55" s="41">
        <f t="shared" si="15"/>
        <v>3.035404401620549</v>
      </c>
      <c r="M55" s="17"/>
      <c r="N55" s="1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28" s="16" customFormat="1" ht="12.75">
      <c r="A56" s="16" t="s">
        <v>133</v>
      </c>
      <c r="B56" s="35">
        <f t="shared" si="14"/>
        <v>108628182.49000001</v>
      </c>
      <c r="C56" s="41">
        <f t="shared" si="15"/>
        <v>2.4262047219339817</v>
      </c>
      <c r="M56" s="17"/>
      <c r="N56" s="17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1:28" s="16" customFormat="1" ht="12.75">
      <c r="A57" s="16" t="s">
        <v>158</v>
      </c>
      <c r="B57" s="35">
        <f t="shared" si="14"/>
        <v>136767749.35999995</v>
      </c>
      <c r="C57" s="41">
        <f t="shared" si="15"/>
        <v>3.0547004626176286</v>
      </c>
      <c r="M57" s="17"/>
      <c r="N57" s="17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7" s="16" customFormat="1" ht="12.75">
      <c r="A58" s="16" t="s">
        <v>134</v>
      </c>
      <c r="B58" s="35">
        <f t="shared" si="14"/>
        <v>31568844.73</v>
      </c>
      <c r="C58" s="41">
        <f t="shared" si="15"/>
        <v>0.7050884806710043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6" customFormat="1" ht="12.75">
      <c r="A59" s="16" t="s">
        <v>135</v>
      </c>
      <c r="B59" s="35">
        <f t="shared" si="14"/>
        <v>64824205.39999999</v>
      </c>
      <c r="C59" s="41">
        <f t="shared" si="15"/>
        <v>1.4478452058385194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6" customFormat="1" ht="12.75">
      <c r="A60" s="16" t="s">
        <v>136</v>
      </c>
      <c r="B60" s="35">
        <f t="shared" si="14"/>
        <v>140252723.20000005</v>
      </c>
      <c r="C60" s="41">
        <f t="shared" si="15"/>
        <v>3.1325371693783537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6" customFormat="1" ht="12.75">
      <c r="A61" s="16" t="s">
        <v>147</v>
      </c>
      <c r="B61" s="35">
        <f t="shared" si="14"/>
        <v>113360568.9</v>
      </c>
      <c r="C61" s="41">
        <f t="shared" si="15"/>
        <v>2.5319023226005046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6" customFormat="1" ht="12.75">
      <c r="A62" s="16" t="s">
        <v>155</v>
      </c>
      <c r="B62" s="35">
        <f t="shared" si="14"/>
        <v>170664026.95000002</v>
      </c>
      <c r="C62" s="41">
        <f t="shared" si="15"/>
        <v>3.8117720333623004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6" customFormat="1" ht="12.75">
      <c r="A63" s="16" t="s">
        <v>157</v>
      </c>
      <c r="B63" s="35">
        <f t="shared" si="14"/>
        <v>144644992.66999996</v>
      </c>
      <c r="C63" s="41">
        <f t="shared" si="15"/>
        <v>3.2306382761431776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6" customFormat="1" ht="12.75">
      <c r="A64" s="16" t="s">
        <v>160</v>
      </c>
      <c r="B64" s="35">
        <f t="shared" si="14"/>
        <v>79064107.49999999</v>
      </c>
      <c r="C64" s="41">
        <f t="shared" si="15"/>
        <v>1.7658926675833395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6" customFormat="1" ht="12.75">
      <c r="A65" s="16" t="s">
        <v>154</v>
      </c>
      <c r="B65" s="35">
        <f t="shared" si="14"/>
        <v>52512755.58000001</v>
      </c>
      <c r="C65" s="41">
        <f t="shared" si="15"/>
        <v>1.1728696239734084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6" customFormat="1" ht="12.75">
      <c r="A66" s="16" t="s">
        <v>156</v>
      </c>
      <c r="B66" s="35">
        <f t="shared" si="14"/>
        <v>33491210.38</v>
      </c>
      <c r="C66" s="41">
        <f t="shared" si="15"/>
        <v>0.748024415990948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6" customFormat="1" ht="12.75">
      <c r="A67" s="16" t="s">
        <v>148</v>
      </c>
      <c r="B67" s="35">
        <f t="shared" si="14"/>
        <v>40033177.129999995</v>
      </c>
      <c r="C67" s="41">
        <f t="shared" si="15"/>
        <v>0.8941388980319804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6" customFormat="1" ht="12.75">
      <c r="A68" s="16" t="s">
        <v>149</v>
      </c>
      <c r="B68" s="35">
        <f t="shared" si="14"/>
        <v>77751609.97000003</v>
      </c>
      <c r="C68" s="41">
        <f t="shared" si="15"/>
        <v>1.7365781045314745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6" customFormat="1" ht="12.75">
      <c r="A69" s="16" t="s">
        <v>137</v>
      </c>
      <c r="B69" s="35">
        <f t="shared" si="14"/>
        <v>41727150.43</v>
      </c>
      <c r="C69" s="41">
        <f t="shared" si="15"/>
        <v>0.9319737022704518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6" customFormat="1" ht="12.75">
      <c r="A70" s="16" t="s">
        <v>159</v>
      </c>
      <c r="B70" s="35">
        <f t="shared" si="14"/>
        <v>24960634.75999999</v>
      </c>
      <c r="C70" s="41">
        <f t="shared" si="15"/>
        <v>0.5574944598079453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6" customFormat="1" ht="12.75">
      <c r="A71" s="16" t="s">
        <v>138</v>
      </c>
      <c r="B71" s="35">
        <f t="shared" si="14"/>
        <v>60227898.32000001</v>
      </c>
      <c r="C71" s="41">
        <f t="shared" si="15"/>
        <v>1.3451869298245471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6" customFormat="1" ht="12.75">
      <c r="A72" s="16" t="s">
        <v>139</v>
      </c>
      <c r="B72" s="35">
        <f t="shared" si="14"/>
        <v>42795768.69</v>
      </c>
      <c r="C72" s="41">
        <f t="shared" si="15"/>
        <v>0.9558412347001283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6" customFormat="1" ht="12.75">
      <c r="A73" s="16" t="s">
        <v>140</v>
      </c>
      <c r="B73" s="35">
        <f t="shared" si="14"/>
        <v>855207589.7299998</v>
      </c>
      <c r="C73" s="41">
        <f t="shared" si="15"/>
        <v>19.101016374159762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6" customFormat="1" ht="12.75">
      <c r="A74" s="16" t="s">
        <v>141</v>
      </c>
      <c r="B74" s="35">
        <f t="shared" si="14"/>
        <v>177267948.94</v>
      </c>
      <c r="C74" s="41">
        <f t="shared" si="15"/>
        <v>3.959270282418401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6" customFormat="1" ht="12.75">
      <c r="A75" s="16" t="s">
        <v>142</v>
      </c>
      <c r="B75" s="35">
        <f t="shared" si="14"/>
        <v>110985823.08000006</v>
      </c>
      <c r="C75" s="41">
        <f t="shared" si="15"/>
        <v>2.4788625000626725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6" customFormat="1" ht="12.75">
      <c r="A76" s="16" t="s">
        <v>143</v>
      </c>
      <c r="B76" s="35">
        <f t="shared" si="14"/>
        <v>20353007.049999997</v>
      </c>
      <c r="C76" s="41">
        <f t="shared" si="15"/>
        <v>0.4545833381204868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6" customFormat="1" ht="12.75">
      <c r="A77" s="16" t="s">
        <v>144</v>
      </c>
      <c r="B77" s="35">
        <f t="shared" si="14"/>
        <v>103422782.83000004</v>
      </c>
      <c r="C77" s="41">
        <f t="shared" si="15"/>
        <v>2.309942395296895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6" customFormat="1" ht="12.75">
      <c r="A78" s="16" t="s">
        <v>150</v>
      </c>
      <c r="B78" s="35">
        <f t="shared" si="14"/>
        <v>155128273.42999995</v>
      </c>
      <c r="C78" s="41">
        <f t="shared" si="15"/>
        <v>3.464781798553792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6" customFormat="1" ht="12.75">
      <c r="A79" s="16" t="s">
        <v>151</v>
      </c>
      <c r="B79" s="35">
        <f t="shared" si="14"/>
        <v>198349241.40999997</v>
      </c>
      <c r="C79" s="41">
        <f t="shared" si="15"/>
        <v>4.430119836951763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6" customFormat="1" ht="12.75">
      <c r="A80" s="16" t="s">
        <v>152</v>
      </c>
      <c r="B80" s="35">
        <f t="shared" si="14"/>
        <v>197847385.37000024</v>
      </c>
      <c r="C80" s="41">
        <f t="shared" si="15"/>
        <v>4.418910908789033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6" customFormat="1" ht="12.75">
      <c r="A81" s="16" t="s">
        <v>153</v>
      </c>
      <c r="B81" s="35">
        <f t="shared" si="14"/>
        <v>106848526.1</v>
      </c>
      <c r="C81" s="41">
        <f t="shared" si="15"/>
        <v>2.386456190403175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6" customFormat="1" ht="12.75">
      <c r="A82" s="16" t="s">
        <v>163</v>
      </c>
      <c r="B82" s="35">
        <f t="shared" si="14"/>
        <v>49501955.37</v>
      </c>
      <c r="C82" s="41">
        <f t="shared" si="15"/>
        <v>1.1056235602092988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6" customFormat="1" ht="12.75">
      <c r="A83" s="46"/>
      <c r="B83" s="52">
        <f>SUM(B50:B82)</f>
        <v>4477288396.48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48" customFormat="1" ht="12.75">
      <c r="A84" s="51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</row>
    <row r="85" spans="1:27" s="48" customFormat="1" ht="12.75">
      <c r="A85" s="51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</row>
    <row r="86" spans="1:27" s="48" customFormat="1" ht="12.75">
      <c r="A86" s="51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</row>
    <row r="87" spans="1:27" s="48" customFormat="1" ht="12.75">
      <c r="A87" s="51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</row>
    <row r="88" spans="1:27" s="48" customFormat="1" ht="12.75">
      <c r="A88" s="51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</row>
    <row r="89" spans="1:27" s="48" customFormat="1" ht="12.75">
      <c r="A89" s="51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</row>
    <row r="90" spans="1:27" s="48" customFormat="1" ht="12.75">
      <c r="A90" s="51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</row>
    <row r="91" spans="1:27" s="48" customFormat="1" ht="12.75">
      <c r="A91" s="51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</row>
    <row r="92" spans="1:27" s="48" customFormat="1" ht="12.75">
      <c r="A92" s="51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</row>
    <row r="93" spans="1:27" s="48" customFormat="1" ht="12.75">
      <c r="A93" s="51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</row>
    <row r="94" spans="1:27" s="48" customFormat="1" ht="12.75">
      <c r="A94" s="51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</row>
    <row r="95" spans="1:27" s="48" customFormat="1" ht="12.75">
      <c r="A95" s="51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  <row r="96" spans="1:27" s="48" customFormat="1" ht="12.75">
      <c r="A96" s="51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</row>
    <row r="97" spans="1:27" s="48" customFormat="1" ht="12.75">
      <c r="A97" s="51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</row>
    <row r="98" spans="1:27" s="48" customFormat="1" ht="12.75">
      <c r="A98" s="51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</row>
    <row r="99" spans="1:27" s="48" customFormat="1" ht="12.75">
      <c r="A99" s="51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</row>
    <row r="100" spans="1:27" s="48" customFormat="1" ht="12.75">
      <c r="A100" s="51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</row>
    <row r="101" spans="1:27" s="48" customFormat="1" ht="12.75">
      <c r="A101" s="51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spans="1:27" s="48" customFormat="1" ht="12.75">
      <c r="A102" s="51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</row>
    <row r="103" spans="1:27" s="48" customFormat="1" ht="12.75">
      <c r="A103" s="51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1:27" s="48" customFormat="1" ht="12.75">
      <c r="A104" s="51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spans="1:27" s="48" customFormat="1" ht="12.75">
      <c r="A105" s="51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</row>
    <row r="106" spans="1:27" s="48" customFormat="1" ht="12.75">
      <c r="A106" s="51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</row>
    <row r="107" spans="1:27" s="48" customFormat="1" ht="12.75">
      <c r="A107" s="51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</row>
    <row r="108" spans="1:27" s="48" customFormat="1" ht="12.75">
      <c r="A108" s="51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</row>
    <row r="109" spans="1:27" s="48" customFormat="1" ht="12.75">
      <c r="A109" s="51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</row>
    <row r="110" spans="1:27" s="48" customFormat="1" ht="12.75">
      <c r="A110" s="51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</row>
    <row r="111" spans="1:27" s="48" customFormat="1" ht="12.75">
      <c r="A111" s="51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</row>
    <row r="112" spans="1:27" s="48" customFormat="1" ht="12.75">
      <c r="A112" s="51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</row>
    <row r="113" spans="1:27" s="48" customFormat="1" ht="12.75">
      <c r="A113" s="51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</row>
    <row r="114" spans="1:27" s="48" customFormat="1" ht="12.75">
      <c r="A114" s="51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</row>
    <row r="115" spans="1:27" s="48" customFormat="1" ht="12.75">
      <c r="A115" s="51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</row>
    <row r="116" spans="1:27" s="48" customFormat="1" ht="12.75">
      <c r="A116" s="51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</row>
    <row r="117" spans="1:27" s="48" customFormat="1" ht="12.75">
      <c r="A117" s="51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</row>
    <row r="118" spans="1:27" s="48" customFormat="1" ht="12.75">
      <c r="A118" s="51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</row>
    <row r="119" spans="1:27" s="48" customFormat="1" ht="12.75">
      <c r="A119" s="51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</row>
    <row r="120" spans="1:27" s="48" customFormat="1" ht="12.75">
      <c r="A120" s="51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</row>
    <row r="121" spans="1:27" s="48" customFormat="1" ht="12.75">
      <c r="A121" s="51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</row>
    <row r="122" spans="1:27" s="48" customFormat="1" ht="12.75">
      <c r="A122" s="51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</row>
    <row r="123" spans="1:27" s="48" customFormat="1" ht="12.75">
      <c r="A123" s="51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</row>
    <row r="124" spans="1:27" s="48" customFormat="1" ht="12.75">
      <c r="A124" s="51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</row>
    <row r="125" spans="1:27" s="48" customFormat="1" ht="12.75">
      <c r="A125" s="51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</row>
    <row r="126" spans="1:27" s="48" customFormat="1" ht="12.75">
      <c r="A126" s="51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</row>
    <row r="127" spans="1:27" s="48" customFormat="1" ht="12.75">
      <c r="A127" s="51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</row>
    <row r="128" spans="1:27" s="48" customFormat="1" ht="12.75">
      <c r="A128" s="51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</row>
    <row r="129" spans="1:27" s="48" customFormat="1" ht="12.75">
      <c r="A129" s="51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</row>
    <row r="130" spans="1:27" s="48" customFormat="1" ht="12.75">
      <c r="A130" s="51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</row>
    <row r="131" spans="1:27" s="48" customFormat="1" ht="12.75">
      <c r="A131" s="51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</row>
    <row r="132" spans="1:27" s="48" customFormat="1" ht="12.75">
      <c r="A132" s="51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</row>
    <row r="133" spans="1:27" s="48" customFormat="1" ht="12.75">
      <c r="A133" s="51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</row>
    <row r="134" spans="1:27" s="48" customFormat="1" ht="12.75">
      <c r="A134" s="51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</row>
    <row r="135" spans="1:27" s="48" customFormat="1" ht="12.75">
      <c r="A135" s="51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</row>
    <row r="136" spans="1:27" s="48" customFormat="1" ht="12.75">
      <c r="A136" s="51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</row>
    <row r="137" spans="1:27" s="48" customFormat="1" ht="12.75">
      <c r="A137" s="51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</row>
    <row r="138" spans="1:27" s="48" customFormat="1" ht="12.75">
      <c r="A138" s="51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</row>
    <row r="139" spans="1:27" s="48" customFormat="1" ht="12.75">
      <c r="A139" s="51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</row>
    <row r="140" spans="1:27" s="48" customFormat="1" ht="12.75">
      <c r="A140" s="51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</row>
    <row r="141" spans="1:27" s="48" customFormat="1" ht="12.75">
      <c r="A141" s="51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</row>
    <row r="142" spans="1:27" s="48" customFormat="1" ht="12.75">
      <c r="A142" s="51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</row>
    <row r="143" spans="1:27" s="48" customFormat="1" ht="12.75">
      <c r="A143" s="51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</row>
    <row r="144" spans="1:27" s="48" customFormat="1" ht="12.75">
      <c r="A144" s="51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</row>
    <row r="145" spans="1:27" s="48" customFormat="1" ht="12.75">
      <c r="A145" s="51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</row>
    <row r="146" spans="1:27" s="48" customFormat="1" ht="12.75">
      <c r="A146" s="51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</row>
    <row r="147" spans="1:27" s="48" customFormat="1" ht="12.75">
      <c r="A147" s="51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</row>
    <row r="148" spans="1:27" s="48" customFormat="1" ht="12.75">
      <c r="A148" s="51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</row>
    <row r="149" spans="1:27" s="48" customFormat="1" ht="12.75">
      <c r="A149" s="51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</row>
    <row r="150" spans="1:27" s="48" customFormat="1" ht="12.75">
      <c r="A150" s="51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</row>
    <row r="151" spans="1:27" s="48" customFormat="1" ht="12.75">
      <c r="A151" s="51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</row>
    <row r="152" spans="1:27" s="48" customFormat="1" ht="12.75">
      <c r="A152" s="51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</sheetData>
  <sheetProtection/>
  <mergeCells count="17">
    <mergeCell ref="AA10:AA12"/>
    <mergeCell ref="A46:B46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49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8" width="11.421875" style="5" customWidth="1"/>
    <col min="9" max="9" width="11.421875" style="18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165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4" t="s">
        <v>1</v>
      </c>
      <c r="B10" s="61" t="s">
        <v>33</v>
      </c>
      <c r="C10" s="59" t="s">
        <v>10</v>
      </c>
      <c r="D10" s="67"/>
      <c r="E10" s="67"/>
      <c r="F10" s="67"/>
      <c r="G10" s="60"/>
      <c r="H10" s="64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6"/>
      <c r="B11" s="63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3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845514001.6900007</v>
      </c>
      <c r="D12" s="15">
        <v>30260788.99</v>
      </c>
      <c r="E12" s="15">
        <v>196801.25</v>
      </c>
      <c r="F12" s="15">
        <v>1691194.4</v>
      </c>
      <c r="G12" s="15">
        <v>0</v>
      </c>
      <c r="H12" s="24">
        <f>SUM(C12:G12)</f>
        <v>877662786.3300006</v>
      </c>
    </row>
    <row r="13" spans="1:8" ht="15" customHeight="1">
      <c r="A13" s="2" t="s">
        <v>35</v>
      </c>
      <c r="B13" s="3" t="s">
        <v>66</v>
      </c>
      <c r="C13" s="15">
        <v>26792062.509999983</v>
      </c>
      <c r="D13" s="15">
        <v>727437.5700000001</v>
      </c>
      <c r="E13" s="15">
        <v>0</v>
      </c>
      <c r="F13" s="15">
        <v>1617399.2100000002</v>
      </c>
      <c r="G13" s="15">
        <v>0</v>
      </c>
      <c r="H13" s="24">
        <f aca="true" t="shared" si="0" ref="H13:H44">SUM(C13:G13)</f>
        <v>29136899.289999984</v>
      </c>
    </row>
    <row r="14" spans="1:8" ht="15" customHeight="1">
      <c r="A14" s="2" t="s">
        <v>36</v>
      </c>
      <c r="B14" s="3" t="s">
        <v>67</v>
      </c>
      <c r="C14" s="15">
        <v>33154848.819999985</v>
      </c>
      <c r="D14" s="15">
        <v>1716859.37</v>
      </c>
      <c r="E14" s="15">
        <v>120182.4</v>
      </c>
      <c r="F14" s="15">
        <v>5032764.49</v>
      </c>
      <c r="G14" s="15">
        <v>0</v>
      </c>
      <c r="H14" s="24">
        <f t="shared" si="0"/>
        <v>40024655.07999998</v>
      </c>
    </row>
    <row r="15" spans="1:8" ht="15" customHeight="1">
      <c r="A15" s="2" t="s">
        <v>37</v>
      </c>
      <c r="B15" s="3" t="s">
        <v>68</v>
      </c>
      <c r="C15" s="15">
        <v>17030731.690000005</v>
      </c>
      <c r="D15" s="15">
        <v>6703120.51</v>
      </c>
      <c r="E15" s="15">
        <v>0</v>
      </c>
      <c r="F15" s="15">
        <v>5314799.57</v>
      </c>
      <c r="G15" s="15">
        <v>0</v>
      </c>
      <c r="H15" s="24">
        <f t="shared" si="0"/>
        <v>29048651.770000003</v>
      </c>
    </row>
    <row r="16" spans="1:8" ht="15" customHeight="1">
      <c r="A16" s="2" t="s">
        <v>38</v>
      </c>
      <c r="B16" s="3" t="s">
        <v>69</v>
      </c>
      <c r="C16" s="15">
        <v>24682958.18000001</v>
      </c>
      <c r="D16" s="15">
        <v>1378196.63</v>
      </c>
      <c r="E16" s="15">
        <v>0</v>
      </c>
      <c r="F16" s="15">
        <v>1262300.37</v>
      </c>
      <c r="G16" s="15">
        <v>0</v>
      </c>
      <c r="H16" s="24">
        <f t="shared" si="0"/>
        <v>27323455.18000001</v>
      </c>
    </row>
    <row r="17" spans="1:8" ht="15" customHeight="1">
      <c r="A17" s="2" t="s">
        <v>39</v>
      </c>
      <c r="B17" s="3" t="s">
        <v>70</v>
      </c>
      <c r="C17" s="15">
        <v>120705646.9100001</v>
      </c>
      <c r="D17" s="15">
        <v>2211998.76</v>
      </c>
      <c r="E17" s="15">
        <v>67075.2</v>
      </c>
      <c r="F17" s="15">
        <v>12919088.190000001</v>
      </c>
      <c r="G17" s="15">
        <v>0</v>
      </c>
      <c r="H17" s="24">
        <f t="shared" si="0"/>
        <v>135903809.06000012</v>
      </c>
    </row>
    <row r="18" spans="1:8" ht="15" customHeight="1">
      <c r="A18" s="2" t="s">
        <v>40</v>
      </c>
      <c r="B18" s="3" t="s">
        <v>71</v>
      </c>
      <c r="C18" s="15">
        <v>89825781.66000004</v>
      </c>
      <c r="D18" s="15">
        <v>1912721.02</v>
      </c>
      <c r="E18" s="15">
        <v>2496673</v>
      </c>
      <c r="F18" s="15">
        <v>14393006.809999999</v>
      </c>
      <c r="G18" s="15">
        <v>0</v>
      </c>
      <c r="H18" s="24">
        <f t="shared" si="0"/>
        <v>108628182.49000004</v>
      </c>
    </row>
    <row r="19" spans="1:8" ht="15" customHeight="1">
      <c r="A19" s="2" t="s">
        <v>41</v>
      </c>
      <c r="B19" s="3" t="s">
        <v>72</v>
      </c>
      <c r="C19" s="15">
        <v>116974237.21999994</v>
      </c>
      <c r="D19" s="15">
        <v>3067636.3600000003</v>
      </c>
      <c r="E19" s="15">
        <v>1007107.2000000001</v>
      </c>
      <c r="F19" s="15">
        <v>15718768.579999998</v>
      </c>
      <c r="G19" s="15">
        <v>0</v>
      </c>
      <c r="H19" s="24">
        <f t="shared" si="0"/>
        <v>136767749.35999995</v>
      </c>
    </row>
    <row r="20" spans="1:8" ht="15" customHeight="1">
      <c r="A20" s="2" t="s">
        <v>42</v>
      </c>
      <c r="B20" s="3" t="s">
        <v>73</v>
      </c>
      <c r="C20" s="15">
        <v>26071321.349999998</v>
      </c>
      <c r="D20" s="15">
        <v>3275601.6499999994</v>
      </c>
      <c r="E20" s="15">
        <v>419703</v>
      </c>
      <c r="F20" s="15">
        <v>1802218.73</v>
      </c>
      <c r="G20" s="15">
        <v>0</v>
      </c>
      <c r="H20" s="24">
        <f t="shared" si="0"/>
        <v>31568844.729999997</v>
      </c>
    </row>
    <row r="21" spans="1:8" ht="15" customHeight="1">
      <c r="A21" s="2" t="s">
        <v>43</v>
      </c>
      <c r="B21" s="3" t="s">
        <v>74</v>
      </c>
      <c r="C21" s="15">
        <v>58572765.870000005</v>
      </c>
      <c r="D21" s="15">
        <v>1307045.46</v>
      </c>
      <c r="E21" s="15">
        <v>116755.20000000001</v>
      </c>
      <c r="F21" s="15">
        <v>4827638.870000001</v>
      </c>
      <c r="G21" s="15">
        <v>0</v>
      </c>
      <c r="H21" s="24">
        <f t="shared" si="0"/>
        <v>64824205.400000006</v>
      </c>
    </row>
    <row r="22" spans="1:8" ht="15" customHeight="1">
      <c r="A22" s="2" t="s">
        <v>44</v>
      </c>
      <c r="B22" s="3" t="s">
        <v>75</v>
      </c>
      <c r="C22" s="15">
        <v>113515776.30000004</v>
      </c>
      <c r="D22" s="15">
        <v>6238910.419999999</v>
      </c>
      <c r="E22" s="15">
        <v>142488</v>
      </c>
      <c r="F22" s="15">
        <v>20355548.479999997</v>
      </c>
      <c r="G22" s="15">
        <v>0</v>
      </c>
      <c r="H22" s="24">
        <f t="shared" si="0"/>
        <v>140252723.20000005</v>
      </c>
    </row>
    <row r="23" spans="1:8" ht="15" customHeight="1">
      <c r="A23" s="2" t="s">
        <v>45</v>
      </c>
      <c r="B23" s="3" t="s">
        <v>76</v>
      </c>
      <c r="C23" s="15">
        <v>93644225.2400001</v>
      </c>
      <c r="D23" s="15">
        <v>2485765.0300000003</v>
      </c>
      <c r="E23" s="15">
        <v>1101686.4</v>
      </c>
      <c r="F23" s="15">
        <v>16128892.23</v>
      </c>
      <c r="G23" s="15">
        <v>0</v>
      </c>
      <c r="H23" s="24">
        <f t="shared" si="0"/>
        <v>113360568.90000011</v>
      </c>
    </row>
    <row r="24" spans="1:8" ht="15" customHeight="1">
      <c r="A24" s="2" t="s">
        <v>46</v>
      </c>
      <c r="B24" s="3" t="s">
        <v>77</v>
      </c>
      <c r="C24" s="15">
        <v>147004995.49000004</v>
      </c>
      <c r="D24" s="15">
        <v>6404118.97</v>
      </c>
      <c r="E24" s="15">
        <v>1790778.27</v>
      </c>
      <c r="F24" s="15">
        <v>15464134.219999995</v>
      </c>
      <c r="G24" s="15">
        <v>0</v>
      </c>
      <c r="H24" s="24">
        <f t="shared" si="0"/>
        <v>170664026.95000005</v>
      </c>
    </row>
    <row r="25" spans="1:8" ht="15" customHeight="1">
      <c r="A25" s="2" t="s">
        <v>47</v>
      </c>
      <c r="B25" s="3" t="s">
        <v>78</v>
      </c>
      <c r="C25" s="15">
        <v>125593703.86999996</v>
      </c>
      <c r="D25" s="15">
        <v>3937875.97</v>
      </c>
      <c r="E25" s="15">
        <v>1329868.8</v>
      </c>
      <c r="F25" s="15">
        <v>13783544.030000001</v>
      </c>
      <c r="G25" s="15">
        <v>0</v>
      </c>
      <c r="H25" s="24">
        <f t="shared" si="0"/>
        <v>144644992.66999996</v>
      </c>
    </row>
    <row r="26" spans="1:8" ht="15" customHeight="1">
      <c r="A26" s="2" t="s">
        <v>48</v>
      </c>
      <c r="B26" s="3" t="s">
        <v>79</v>
      </c>
      <c r="C26" s="15">
        <v>70763256.72999993</v>
      </c>
      <c r="D26" s="15">
        <v>3374210.5399999996</v>
      </c>
      <c r="E26" s="15">
        <v>43344</v>
      </c>
      <c r="F26" s="15">
        <v>4883296.23</v>
      </c>
      <c r="G26" s="15">
        <v>0</v>
      </c>
      <c r="H26" s="24">
        <f t="shared" si="0"/>
        <v>79064107.49999994</v>
      </c>
    </row>
    <row r="27" spans="1:8" ht="15" customHeight="1">
      <c r="A27" s="2" t="s">
        <v>49</v>
      </c>
      <c r="B27" s="3" t="s">
        <v>80</v>
      </c>
      <c r="C27" s="15">
        <v>44721773.05000001</v>
      </c>
      <c r="D27" s="15">
        <v>4059073.99</v>
      </c>
      <c r="E27" s="15">
        <v>631958.4</v>
      </c>
      <c r="F27" s="15">
        <v>3099950.1399999997</v>
      </c>
      <c r="G27" s="15">
        <v>0</v>
      </c>
      <c r="H27" s="24">
        <f t="shared" si="0"/>
        <v>52512755.58000001</v>
      </c>
    </row>
    <row r="28" spans="1:8" ht="15" customHeight="1">
      <c r="A28" s="2" t="s">
        <v>50</v>
      </c>
      <c r="B28" s="3" t="s">
        <v>81</v>
      </c>
      <c r="C28" s="15">
        <v>30717031.160000008</v>
      </c>
      <c r="D28" s="15">
        <v>368460.67999999993</v>
      </c>
      <c r="E28" s="15">
        <v>530985.6</v>
      </c>
      <c r="F28" s="15">
        <v>1874732.94</v>
      </c>
      <c r="G28" s="15">
        <v>0</v>
      </c>
      <c r="H28" s="24">
        <f t="shared" si="0"/>
        <v>33491210.38000001</v>
      </c>
    </row>
    <row r="29" spans="1:8" ht="15" customHeight="1">
      <c r="A29" s="2" t="s">
        <v>51</v>
      </c>
      <c r="B29" s="3" t="s">
        <v>82</v>
      </c>
      <c r="C29" s="15">
        <v>35918224.69000001</v>
      </c>
      <c r="D29" s="15">
        <v>1614296.52</v>
      </c>
      <c r="E29" s="15">
        <v>334137.6</v>
      </c>
      <c r="F29" s="15">
        <v>2166518.3199999994</v>
      </c>
      <c r="G29" s="15">
        <v>0</v>
      </c>
      <c r="H29" s="24">
        <f t="shared" si="0"/>
        <v>40033177.13000002</v>
      </c>
    </row>
    <row r="30" spans="1:8" ht="15" customHeight="1">
      <c r="A30" s="2" t="s">
        <v>52</v>
      </c>
      <c r="B30" s="3" t="s">
        <v>83</v>
      </c>
      <c r="C30" s="15">
        <v>66223742.96999998</v>
      </c>
      <c r="D30" s="15">
        <v>1864276.1</v>
      </c>
      <c r="E30" s="15">
        <v>97632</v>
      </c>
      <c r="F30" s="15">
        <v>9565958.899999999</v>
      </c>
      <c r="G30" s="15">
        <v>0</v>
      </c>
      <c r="H30" s="24">
        <f t="shared" si="0"/>
        <v>77751609.96999997</v>
      </c>
    </row>
    <row r="31" spans="1:8" ht="15" customHeight="1">
      <c r="A31" s="2" t="s">
        <v>53</v>
      </c>
      <c r="B31" s="3" t="s">
        <v>84</v>
      </c>
      <c r="C31" s="15">
        <v>35930023.289999954</v>
      </c>
      <c r="D31" s="15">
        <v>1609595.01</v>
      </c>
      <c r="E31" s="15">
        <v>44641</v>
      </c>
      <c r="F31" s="15">
        <v>4142891.1300000004</v>
      </c>
      <c r="G31" s="15">
        <v>0</v>
      </c>
      <c r="H31" s="24">
        <f t="shared" si="0"/>
        <v>41727150.429999955</v>
      </c>
    </row>
    <row r="32" spans="1:8" ht="15" customHeight="1">
      <c r="A32" s="2" t="s">
        <v>54</v>
      </c>
      <c r="B32" s="3" t="s">
        <v>85</v>
      </c>
      <c r="C32" s="15">
        <v>22708074.27</v>
      </c>
      <c r="D32" s="15">
        <v>888202.2</v>
      </c>
      <c r="E32" s="15">
        <v>58320</v>
      </c>
      <c r="F32" s="15">
        <v>1306038.29</v>
      </c>
      <c r="G32" s="15">
        <v>0</v>
      </c>
      <c r="H32" s="24">
        <f t="shared" si="0"/>
        <v>24960634.759999998</v>
      </c>
    </row>
    <row r="33" spans="1:8" ht="15" customHeight="1">
      <c r="A33" s="2" t="s">
        <v>55</v>
      </c>
      <c r="B33" s="3" t="s">
        <v>86</v>
      </c>
      <c r="C33" s="15">
        <v>51268677.099999964</v>
      </c>
      <c r="D33" s="15">
        <v>1550324.8</v>
      </c>
      <c r="E33" s="15">
        <v>559123.21</v>
      </c>
      <c r="F33" s="15">
        <v>6849773.21</v>
      </c>
      <c r="G33" s="15">
        <v>0</v>
      </c>
      <c r="H33" s="24">
        <f t="shared" si="0"/>
        <v>60227898.31999996</v>
      </c>
    </row>
    <row r="34" spans="1:8" ht="15" customHeight="1">
      <c r="A34" s="2" t="s">
        <v>56</v>
      </c>
      <c r="B34" s="3" t="s">
        <v>87</v>
      </c>
      <c r="C34" s="15">
        <v>40067924.12000002</v>
      </c>
      <c r="D34" s="15">
        <v>845980.86</v>
      </c>
      <c r="E34" s="15">
        <v>0</v>
      </c>
      <c r="F34" s="15">
        <v>1881863.71</v>
      </c>
      <c r="G34" s="15">
        <v>0</v>
      </c>
      <c r="H34" s="24">
        <f t="shared" si="0"/>
        <v>42795768.69000002</v>
      </c>
    </row>
    <row r="35" spans="1:8" ht="15" customHeight="1">
      <c r="A35" s="2" t="s">
        <v>57</v>
      </c>
      <c r="B35" s="3" t="s">
        <v>88</v>
      </c>
      <c r="C35" s="15">
        <v>850194325.6700002</v>
      </c>
      <c r="D35" s="15">
        <v>5013264.0600000005</v>
      </c>
      <c r="E35" s="15">
        <v>0</v>
      </c>
      <c r="F35" s="15">
        <v>0</v>
      </c>
      <c r="G35" s="15">
        <v>0</v>
      </c>
      <c r="H35" s="24">
        <f t="shared" si="0"/>
        <v>855207589.7300001</v>
      </c>
    </row>
    <row r="36" spans="1:8" ht="15" customHeight="1">
      <c r="A36" s="2" t="s">
        <v>58</v>
      </c>
      <c r="B36" s="3" t="s">
        <v>89</v>
      </c>
      <c r="C36" s="15">
        <v>166510494.81000006</v>
      </c>
      <c r="D36" s="15">
        <v>1293263.03</v>
      </c>
      <c r="E36" s="15">
        <v>9464191.1</v>
      </c>
      <c r="F36" s="15">
        <v>0</v>
      </c>
      <c r="G36" s="15">
        <v>0</v>
      </c>
      <c r="H36" s="24">
        <f t="shared" si="0"/>
        <v>177267948.94000006</v>
      </c>
    </row>
    <row r="37" spans="1:8" ht="15" customHeight="1">
      <c r="A37" s="2" t="s">
        <v>59</v>
      </c>
      <c r="B37" s="3" t="s">
        <v>90</v>
      </c>
      <c r="C37" s="15">
        <v>83061967.04999992</v>
      </c>
      <c r="D37" s="15">
        <v>5715239.12</v>
      </c>
      <c r="E37" s="15">
        <v>332956.8</v>
      </c>
      <c r="F37" s="15">
        <v>21875660.110000007</v>
      </c>
      <c r="G37" s="15">
        <v>0</v>
      </c>
      <c r="H37" s="24">
        <f t="shared" si="0"/>
        <v>110985823.07999992</v>
      </c>
    </row>
    <row r="38" spans="1:8" ht="15" customHeight="1">
      <c r="A38" s="2" t="s">
        <v>60</v>
      </c>
      <c r="B38" s="3" t="s">
        <v>91</v>
      </c>
      <c r="C38" s="15">
        <v>18480192.04</v>
      </c>
      <c r="D38" s="15">
        <v>9073</v>
      </c>
      <c r="E38" s="15">
        <v>25689.4</v>
      </c>
      <c r="F38" s="15">
        <v>1838052.61</v>
      </c>
      <c r="G38" s="15">
        <v>0</v>
      </c>
      <c r="H38" s="24">
        <f t="shared" si="0"/>
        <v>20353007.049999997</v>
      </c>
    </row>
    <row r="39" spans="1:8" ht="15" customHeight="1">
      <c r="A39" s="2" t="s">
        <v>61</v>
      </c>
      <c r="B39" s="3" t="s">
        <v>92</v>
      </c>
      <c r="C39" s="15">
        <v>91300188.45000005</v>
      </c>
      <c r="D39" s="15">
        <v>678136.23</v>
      </c>
      <c r="E39" s="15">
        <v>1086797</v>
      </c>
      <c r="F39" s="15">
        <v>10357661.149999999</v>
      </c>
      <c r="G39" s="15">
        <v>0</v>
      </c>
      <c r="H39" s="24">
        <f t="shared" si="0"/>
        <v>103422782.83000004</v>
      </c>
    </row>
    <row r="40" spans="1:8" ht="15" customHeight="1">
      <c r="A40" s="2" t="s">
        <v>62</v>
      </c>
      <c r="B40" s="3" t="s">
        <v>93</v>
      </c>
      <c r="C40" s="15">
        <v>140761182.87999994</v>
      </c>
      <c r="D40" s="15">
        <v>2848617.6099999994</v>
      </c>
      <c r="E40" s="15">
        <v>581817.6000000001</v>
      </c>
      <c r="F40" s="15">
        <v>10936655.339999998</v>
      </c>
      <c r="G40" s="15">
        <v>0</v>
      </c>
      <c r="H40" s="24">
        <f t="shared" si="0"/>
        <v>155128273.42999995</v>
      </c>
    </row>
    <row r="41" spans="1:8" ht="15" customHeight="1">
      <c r="A41" s="2" t="s">
        <v>63</v>
      </c>
      <c r="B41" s="3" t="s">
        <v>94</v>
      </c>
      <c r="C41" s="15">
        <v>179795737.43000007</v>
      </c>
      <c r="D41" s="15">
        <v>2822812.4699999997</v>
      </c>
      <c r="E41" s="15">
        <v>1524961</v>
      </c>
      <c r="F41" s="15">
        <v>14205730.51</v>
      </c>
      <c r="G41" s="15">
        <v>0</v>
      </c>
      <c r="H41" s="24">
        <f t="shared" si="0"/>
        <v>198349241.41000006</v>
      </c>
    </row>
    <row r="42" spans="1:8" ht="15" customHeight="1">
      <c r="A42" s="2" t="s">
        <v>64</v>
      </c>
      <c r="B42" s="3" t="s">
        <v>95</v>
      </c>
      <c r="C42" s="15">
        <v>182576133.75000027</v>
      </c>
      <c r="D42" s="15">
        <v>3973008.3200000003</v>
      </c>
      <c r="E42" s="15">
        <v>1866883.2000000002</v>
      </c>
      <c r="F42" s="15">
        <v>9431360.100000001</v>
      </c>
      <c r="G42" s="15">
        <v>0</v>
      </c>
      <c r="H42" s="24">
        <f>SUM(C42:G42)</f>
        <v>197847385.37000024</v>
      </c>
    </row>
    <row r="43" spans="1:8" ht="15" customHeight="1">
      <c r="A43" s="2" t="s">
        <v>65</v>
      </c>
      <c r="B43" s="3" t="s">
        <v>96</v>
      </c>
      <c r="C43" s="15">
        <v>98156442.95999996</v>
      </c>
      <c r="D43" s="15">
        <v>2791264.45</v>
      </c>
      <c r="E43" s="15">
        <v>1283127</v>
      </c>
      <c r="F43" s="15">
        <v>4617691.69</v>
      </c>
      <c r="G43" s="15">
        <v>0</v>
      </c>
      <c r="H43" s="24">
        <f>SUM(C43:G43)</f>
        <v>106848526.09999996</v>
      </c>
    </row>
    <row r="44" spans="1:8" ht="15" customHeight="1">
      <c r="A44" s="2">
        <v>148</v>
      </c>
      <c r="B44" s="3" t="s">
        <v>162</v>
      </c>
      <c r="C44" s="15">
        <v>49153757.76999998</v>
      </c>
      <c r="D44" s="15">
        <v>0</v>
      </c>
      <c r="E44" s="15">
        <v>109497.6</v>
      </c>
      <c r="F44" s="15">
        <v>238700</v>
      </c>
      <c r="G44" s="15">
        <v>0</v>
      </c>
      <c r="H44" s="24">
        <f t="shared" si="0"/>
        <v>49501955.36999998</v>
      </c>
    </row>
    <row r="45" spans="1:8" ht="19.5" customHeight="1">
      <c r="A45" s="59" t="s">
        <v>7</v>
      </c>
      <c r="B45" s="60"/>
      <c r="C45" s="6">
        <f aca="true" t="shared" si="1" ref="C45:H45">SUM(C12:C44)</f>
        <v>4097392206.9900007</v>
      </c>
      <c r="D45" s="6">
        <f t="shared" si="1"/>
        <v>112947175.70000003</v>
      </c>
      <c r="E45" s="6">
        <f t="shared" si="1"/>
        <v>27365181.230000004</v>
      </c>
      <c r="F45" s="6">
        <f t="shared" si="1"/>
        <v>239583832.56</v>
      </c>
      <c r="G45" s="6">
        <f t="shared" si="1"/>
        <v>0</v>
      </c>
      <c r="H45" s="6">
        <f t="shared" si="1"/>
        <v>4477288396.480001</v>
      </c>
    </row>
    <row r="46" spans="1:8" ht="12.75">
      <c r="A46" s="33" t="s">
        <v>166</v>
      </c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ht="12.75">
      <c r="A48" s="12" t="s">
        <v>8</v>
      </c>
    </row>
    <row r="49" ht="12.75">
      <c r="A49" s="12" t="s">
        <v>15</v>
      </c>
    </row>
    <row r="50" ht="12.75">
      <c r="A50" s="12" t="s">
        <v>16</v>
      </c>
    </row>
    <row r="51" ht="12.75">
      <c r="A51" s="12" t="s">
        <v>18</v>
      </c>
    </row>
    <row r="52" ht="12.75">
      <c r="A52" s="12" t="s">
        <v>17</v>
      </c>
    </row>
    <row r="53" ht="12.75">
      <c r="A53" s="12" t="s">
        <v>32</v>
      </c>
    </row>
    <row r="54" spans="1:14" s="48" customFormat="1" ht="12.75">
      <c r="A54" s="51"/>
      <c r="I54" s="50"/>
      <c r="J54" s="50"/>
      <c r="K54" s="50"/>
      <c r="L54" s="50"/>
      <c r="M54" s="50"/>
      <c r="N54" s="50"/>
    </row>
    <row r="55" spans="1:14" s="48" customFormat="1" ht="12.75">
      <c r="A55" s="51"/>
      <c r="I55" s="50"/>
      <c r="J55" s="50"/>
      <c r="K55" s="50"/>
      <c r="L55" s="50"/>
      <c r="M55" s="50"/>
      <c r="N55" s="50"/>
    </row>
    <row r="56" spans="1:14" s="48" customFormat="1" ht="12.75">
      <c r="A56" s="51"/>
      <c r="C56" s="68"/>
      <c r="D56" s="68"/>
      <c r="E56" s="68"/>
      <c r="F56" s="68"/>
      <c r="I56" s="50"/>
      <c r="J56" s="50"/>
      <c r="K56" s="50"/>
      <c r="L56" s="50"/>
      <c r="M56" s="50"/>
      <c r="N56" s="50"/>
    </row>
    <row r="57" spans="1:14" s="48" customFormat="1" ht="12.75">
      <c r="A57" s="51"/>
      <c r="C57" s="16">
        <v>1000000</v>
      </c>
      <c r="D57" s="16"/>
      <c r="E57" s="16"/>
      <c r="F57" s="16"/>
      <c r="I57" s="50"/>
      <c r="J57" s="50"/>
      <c r="K57" s="50"/>
      <c r="L57" s="50"/>
      <c r="M57" s="50"/>
      <c r="N57" s="50"/>
    </row>
    <row r="58" spans="1:14" s="48" customFormat="1" ht="12.75">
      <c r="A58" s="51"/>
      <c r="C58" s="16" t="s">
        <v>101</v>
      </c>
      <c r="D58" s="46" t="s">
        <v>102</v>
      </c>
      <c r="E58" s="46" t="s">
        <v>103</v>
      </c>
      <c r="F58" s="16"/>
      <c r="I58" s="50"/>
      <c r="J58" s="50"/>
      <c r="K58" s="50"/>
      <c r="L58" s="50"/>
      <c r="M58" s="50"/>
      <c r="N58" s="50"/>
    </row>
    <row r="59" spans="1:14" s="48" customFormat="1" ht="12.75">
      <c r="A59" s="51"/>
      <c r="C59" s="16" t="s">
        <v>97</v>
      </c>
      <c r="D59" s="25">
        <f>+C45/$C$57</f>
        <v>4097.392206990001</v>
      </c>
      <c r="E59" s="25">
        <f>+C45/H45*100</f>
        <v>91.51503866070652</v>
      </c>
      <c r="F59" s="16"/>
      <c r="I59" s="50"/>
      <c r="J59" s="50"/>
      <c r="K59" s="50"/>
      <c r="L59" s="50"/>
      <c r="M59" s="50"/>
      <c r="N59" s="50"/>
    </row>
    <row r="60" spans="1:14" s="48" customFormat="1" ht="12.75">
      <c r="A60" s="51"/>
      <c r="C60" s="16" t="s">
        <v>98</v>
      </c>
      <c r="D60" s="25">
        <f>+D45/$C$57</f>
        <v>112.94717570000003</v>
      </c>
      <c r="E60" s="25">
        <f>+D45/H45*100</f>
        <v>2.5226692072996224</v>
      </c>
      <c r="F60" s="16"/>
      <c r="I60" s="50"/>
      <c r="J60" s="50"/>
      <c r="K60" s="50"/>
      <c r="L60" s="50"/>
      <c r="M60" s="50"/>
      <c r="N60" s="50"/>
    </row>
    <row r="61" spans="1:14" s="48" customFormat="1" ht="12.75">
      <c r="A61" s="51"/>
      <c r="C61" s="16" t="s">
        <v>99</v>
      </c>
      <c r="D61" s="25">
        <f>+E45/$C$57</f>
        <v>27.365181230000005</v>
      </c>
      <c r="E61" s="25">
        <f>+E45/H45*100</f>
        <v>0.6111998782904902</v>
      </c>
      <c r="F61" s="16"/>
      <c r="I61" s="50"/>
      <c r="J61" s="50"/>
      <c r="K61" s="50"/>
      <c r="L61" s="50"/>
      <c r="M61" s="50"/>
      <c r="N61" s="50"/>
    </row>
    <row r="62" spans="1:14" s="48" customFormat="1" ht="12.75">
      <c r="A62" s="51"/>
      <c r="C62" s="16" t="s">
        <v>100</v>
      </c>
      <c r="D62" s="25">
        <f>+F45/$C$57</f>
        <v>239.58383256</v>
      </c>
      <c r="E62" s="25">
        <f>+F45/H45*100</f>
        <v>5.351092253703343</v>
      </c>
      <c r="F62" s="16"/>
      <c r="I62" s="50"/>
      <c r="J62" s="50"/>
      <c r="K62" s="50"/>
      <c r="L62" s="50"/>
      <c r="M62" s="50"/>
      <c r="N62" s="50"/>
    </row>
    <row r="63" spans="1:14" s="48" customFormat="1" ht="12.75">
      <c r="A63" s="51"/>
      <c r="C63" s="16" t="s">
        <v>161</v>
      </c>
      <c r="D63" s="16">
        <f>+G45/C57</f>
        <v>0</v>
      </c>
      <c r="E63" s="25">
        <f>+G45/H45*100</f>
        <v>0</v>
      </c>
      <c r="F63" s="16"/>
      <c r="I63" s="50"/>
      <c r="J63" s="50"/>
      <c r="K63" s="50"/>
      <c r="L63" s="50"/>
      <c r="M63" s="50"/>
      <c r="N63" s="50"/>
    </row>
    <row r="64" spans="1:14" s="48" customFormat="1" ht="12.75">
      <c r="A64" s="51"/>
      <c r="C64" s="16"/>
      <c r="D64" s="16"/>
      <c r="E64" s="16"/>
      <c r="F64" s="16"/>
      <c r="I64" s="50"/>
      <c r="J64" s="50"/>
      <c r="K64" s="50"/>
      <c r="L64" s="50"/>
      <c r="M64" s="50"/>
      <c r="N64" s="50"/>
    </row>
    <row r="65" spans="1:14" s="48" customFormat="1" ht="12.75">
      <c r="A65" s="51"/>
      <c r="I65" s="50"/>
      <c r="J65" s="50"/>
      <c r="K65" s="50"/>
      <c r="L65" s="50"/>
      <c r="M65" s="50"/>
      <c r="N65" s="50"/>
    </row>
    <row r="66" spans="1:14" s="48" customFormat="1" ht="12.75">
      <c r="A66" s="51"/>
      <c r="I66" s="50"/>
      <c r="J66" s="50"/>
      <c r="K66" s="50"/>
      <c r="L66" s="50"/>
      <c r="M66" s="50"/>
      <c r="N66" s="50"/>
    </row>
    <row r="67" spans="1:14" s="48" customFormat="1" ht="12.75">
      <c r="A67" s="51"/>
      <c r="I67" s="50"/>
      <c r="J67" s="50"/>
      <c r="K67" s="50"/>
      <c r="L67" s="50"/>
      <c r="M67" s="50"/>
      <c r="N67" s="50"/>
    </row>
    <row r="68" spans="1:14" s="48" customFormat="1" ht="12.75">
      <c r="A68" s="51"/>
      <c r="I68" s="50"/>
      <c r="J68" s="50"/>
      <c r="K68" s="50"/>
      <c r="L68" s="50"/>
      <c r="M68" s="50"/>
      <c r="N68" s="50"/>
    </row>
    <row r="69" spans="1:14" s="48" customFormat="1" ht="12.75">
      <c r="A69" s="51"/>
      <c r="I69" s="50"/>
      <c r="J69" s="50"/>
      <c r="K69" s="50"/>
      <c r="L69" s="50"/>
      <c r="M69" s="50"/>
      <c r="N69" s="50"/>
    </row>
    <row r="70" spans="1:14" s="48" customFormat="1" ht="12.75">
      <c r="A70" s="51"/>
      <c r="I70" s="50"/>
      <c r="J70" s="50"/>
      <c r="K70" s="50"/>
      <c r="L70" s="50"/>
      <c r="M70" s="50"/>
      <c r="N70" s="50"/>
    </row>
    <row r="71" spans="1:14" s="48" customFormat="1" ht="12.75">
      <c r="A71" s="51"/>
      <c r="I71" s="50"/>
      <c r="J71" s="50"/>
      <c r="K71" s="50"/>
      <c r="L71" s="50"/>
      <c r="M71" s="50"/>
      <c r="N71" s="50"/>
    </row>
    <row r="72" spans="1:14" s="48" customFormat="1" ht="12.75">
      <c r="A72" s="51"/>
      <c r="I72" s="50"/>
      <c r="J72" s="50"/>
      <c r="K72" s="50"/>
      <c r="L72" s="50"/>
      <c r="M72" s="50"/>
      <c r="N72" s="50"/>
    </row>
    <row r="73" spans="1:14" s="48" customFormat="1" ht="12.75">
      <c r="A73" s="51"/>
      <c r="I73" s="50"/>
      <c r="J73" s="50"/>
      <c r="K73" s="50"/>
      <c r="L73" s="50"/>
      <c r="M73" s="50"/>
      <c r="N73" s="50"/>
    </row>
    <row r="74" spans="1:14" s="48" customFormat="1" ht="12.75">
      <c r="A74" s="51"/>
      <c r="I74" s="50"/>
      <c r="J74" s="50"/>
      <c r="K74" s="50"/>
      <c r="L74" s="50"/>
      <c r="M74" s="50"/>
      <c r="N74" s="50"/>
    </row>
    <row r="75" spans="1:14" s="48" customFormat="1" ht="12.75">
      <c r="A75" s="51"/>
      <c r="I75" s="50"/>
      <c r="J75" s="50"/>
      <c r="K75" s="50"/>
      <c r="L75" s="50"/>
      <c r="M75" s="50"/>
      <c r="N75" s="50"/>
    </row>
    <row r="76" spans="1:14" s="48" customFormat="1" ht="12.75">
      <c r="A76" s="51"/>
      <c r="I76" s="50"/>
      <c r="J76" s="50"/>
      <c r="K76" s="50"/>
      <c r="L76" s="50"/>
      <c r="M76" s="50"/>
      <c r="N76" s="50"/>
    </row>
    <row r="77" spans="1:14" s="48" customFormat="1" ht="12.75">
      <c r="A77" s="51"/>
      <c r="I77" s="50"/>
      <c r="J77" s="50"/>
      <c r="K77" s="50"/>
      <c r="L77" s="50"/>
      <c r="M77" s="50"/>
      <c r="N77" s="50"/>
    </row>
    <row r="78" spans="1:14" s="48" customFormat="1" ht="12.75">
      <c r="A78" s="51"/>
      <c r="I78" s="50"/>
      <c r="J78" s="50"/>
      <c r="K78" s="50"/>
      <c r="L78" s="50"/>
      <c r="M78" s="50"/>
      <c r="N78" s="50"/>
    </row>
    <row r="79" spans="1:14" s="48" customFormat="1" ht="12.75">
      <c r="A79" s="51"/>
      <c r="I79" s="50"/>
      <c r="J79" s="50"/>
      <c r="K79" s="50"/>
      <c r="L79" s="50"/>
      <c r="M79" s="50"/>
      <c r="N79" s="50"/>
    </row>
  </sheetData>
  <sheetProtection/>
  <mergeCells count="6">
    <mergeCell ref="H10:H11"/>
    <mergeCell ref="A45:B45"/>
    <mergeCell ref="A10:A11"/>
    <mergeCell ref="B10:B11"/>
    <mergeCell ref="C10:G10"/>
    <mergeCell ref="C56:F56"/>
  </mergeCells>
  <conditionalFormatting sqref="H47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165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7"/>
      <c r="I10" s="67"/>
      <c r="J10" s="64" t="s">
        <v>30</v>
      </c>
      <c r="L10" s="34"/>
      <c r="Q10" s="23"/>
      <c r="R10" s="23"/>
      <c r="S10" s="23"/>
      <c r="T10" s="23"/>
    </row>
    <row r="11" spans="1:20" s="10" customFormat="1" ht="12.75">
      <c r="A11" s="66"/>
      <c r="B11" s="63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3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466993459.25000006</v>
      </c>
      <c r="D12" s="15">
        <v>18382311.7</v>
      </c>
      <c r="E12" s="15">
        <v>251033154.45999986</v>
      </c>
      <c r="F12" s="15">
        <v>45131296</v>
      </c>
      <c r="G12" s="15">
        <v>11536847.41</v>
      </c>
      <c r="H12" s="45">
        <v>0</v>
      </c>
      <c r="I12" s="45">
        <v>52436932.87</v>
      </c>
      <c r="J12" s="24">
        <f>SUM(C12:I12)</f>
        <v>845514001.6899998</v>
      </c>
      <c r="M12" s="31"/>
    </row>
    <row r="13" spans="1:13" ht="15" customHeight="1">
      <c r="A13" s="2" t="s">
        <v>35</v>
      </c>
      <c r="B13" s="3" t="s">
        <v>66</v>
      </c>
      <c r="C13" s="15">
        <v>17250362.5</v>
      </c>
      <c r="D13" s="15">
        <v>664955.7799999999</v>
      </c>
      <c r="E13" s="15">
        <v>6751335.539999999</v>
      </c>
      <c r="F13" s="15">
        <v>0</v>
      </c>
      <c r="G13" s="15">
        <v>29764.77</v>
      </c>
      <c r="H13" s="45">
        <v>0</v>
      </c>
      <c r="I13" s="45">
        <v>2095643.9200000002</v>
      </c>
      <c r="J13" s="24">
        <f aca="true" t="shared" si="0" ref="J13:J44">SUM(C13:I13)</f>
        <v>26792062.51</v>
      </c>
      <c r="M13" s="31"/>
    </row>
    <row r="14" spans="1:13" ht="15" customHeight="1">
      <c r="A14" s="2" t="s">
        <v>36</v>
      </c>
      <c r="B14" s="3" t="s">
        <v>67</v>
      </c>
      <c r="C14" s="15">
        <v>19755449.53000001</v>
      </c>
      <c r="D14" s="15">
        <v>1373498.3399999999</v>
      </c>
      <c r="E14" s="15">
        <v>11815566.190000001</v>
      </c>
      <c r="F14" s="15">
        <v>0</v>
      </c>
      <c r="G14" s="15">
        <v>90834.76</v>
      </c>
      <c r="H14" s="45">
        <v>0</v>
      </c>
      <c r="I14" s="45">
        <v>119500</v>
      </c>
      <c r="J14" s="24">
        <f t="shared" si="0"/>
        <v>33154848.82000001</v>
      </c>
      <c r="M14" s="31"/>
    </row>
    <row r="15" spans="1:13" ht="15" customHeight="1">
      <c r="A15" s="2" t="s">
        <v>37</v>
      </c>
      <c r="B15" s="3" t="s">
        <v>68</v>
      </c>
      <c r="C15" s="15">
        <v>9558353.519999996</v>
      </c>
      <c r="D15" s="15">
        <v>444152.64</v>
      </c>
      <c r="E15" s="15">
        <v>6940425.449999996</v>
      </c>
      <c r="F15" s="15">
        <v>0</v>
      </c>
      <c r="G15" s="15">
        <v>74585.44</v>
      </c>
      <c r="H15" s="45">
        <v>0</v>
      </c>
      <c r="I15" s="45">
        <v>13214.64</v>
      </c>
      <c r="J15" s="24">
        <f t="shared" si="0"/>
        <v>17030731.689999994</v>
      </c>
      <c r="M15" s="31"/>
    </row>
    <row r="16" spans="1:13" ht="15" customHeight="1">
      <c r="A16" s="2" t="s">
        <v>38</v>
      </c>
      <c r="B16" s="3" t="s">
        <v>69</v>
      </c>
      <c r="C16" s="15">
        <v>12391571.869999997</v>
      </c>
      <c r="D16" s="15">
        <v>1063320.8</v>
      </c>
      <c r="E16" s="15">
        <v>10624385.969999999</v>
      </c>
      <c r="F16" s="15">
        <v>0</v>
      </c>
      <c r="G16" s="15">
        <v>0</v>
      </c>
      <c r="H16" s="45">
        <v>0</v>
      </c>
      <c r="I16" s="45">
        <v>603679.54</v>
      </c>
      <c r="J16" s="24">
        <f t="shared" si="0"/>
        <v>24682958.179999996</v>
      </c>
      <c r="M16" s="31"/>
    </row>
    <row r="17" spans="1:13" ht="15" customHeight="1">
      <c r="A17" s="2" t="s">
        <v>39</v>
      </c>
      <c r="B17" s="3" t="s">
        <v>70</v>
      </c>
      <c r="C17" s="15">
        <v>77849199.24</v>
      </c>
      <c r="D17" s="15">
        <v>9418879.659999998</v>
      </c>
      <c r="E17" s="15">
        <v>33074247.189999994</v>
      </c>
      <c r="F17" s="15">
        <v>0</v>
      </c>
      <c r="G17" s="15">
        <v>203286.9</v>
      </c>
      <c r="H17" s="45">
        <v>0</v>
      </c>
      <c r="I17" s="45">
        <v>160033.91999999998</v>
      </c>
      <c r="J17" s="24">
        <f t="shared" si="0"/>
        <v>120705646.91</v>
      </c>
      <c r="M17" s="31"/>
    </row>
    <row r="18" spans="1:13" ht="15" customHeight="1">
      <c r="A18" s="2" t="s">
        <v>40</v>
      </c>
      <c r="B18" s="3" t="s">
        <v>71</v>
      </c>
      <c r="C18" s="15">
        <v>57749410.72999999</v>
      </c>
      <c r="D18" s="15">
        <v>6141453.890000001</v>
      </c>
      <c r="E18" s="15">
        <v>25676532.840000007</v>
      </c>
      <c r="F18" s="15">
        <v>0</v>
      </c>
      <c r="G18" s="15">
        <v>162084.2</v>
      </c>
      <c r="H18" s="45">
        <v>0</v>
      </c>
      <c r="I18" s="45">
        <v>96300</v>
      </c>
      <c r="J18" s="24">
        <f t="shared" si="0"/>
        <v>89825781.66</v>
      </c>
      <c r="M18" s="31"/>
    </row>
    <row r="19" spans="1:13" ht="15" customHeight="1">
      <c r="A19" s="2" t="s">
        <v>41</v>
      </c>
      <c r="B19" s="3" t="s">
        <v>72</v>
      </c>
      <c r="C19" s="15">
        <v>59716396.179999955</v>
      </c>
      <c r="D19" s="15">
        <v>6033157</v>
      </c>
      <c r="E19" s="15">
        <v>51173828.64000003</v>
      </c>
      <c r="F19" s="15">
        <v>0</v>
      </c>
      <c r="G19" s="15">
        <v>840</v>
      </c>
      <c r="H19" s="45">
        <v>0</v>
      </c>
      <c r="I19" s="45">
        <v>50015.4</v>
      </c>
      <c r="J19" s="24">
        <f t="shared" si="0"/>
        <v>116974237.22</v>
      </c>
      <c r="M19" s="31"/>
    </row>
    <row r="20" spans="1:13" ht="15" customHeight="1">
      <c r="A20" s="2" t="s">
        <v>42</v>
      </c>
      <c r="B20" s="3" t="s">
        <v>73</v>
      </c>
      <c r="C20" s="15">
        <v>16696070.64</v>
      </c>
      <c r="D20" s="15">
        <v>1473736.25</v>
      </c>
      <c r="E20" s="15">
        <v>7839424.460000003</v>
      </c>
      <c r="F20" s="15">
        <v>0</v>
      </c>
      <c r="G20" s="15">
        <v>30000</v>
      </c>
      <c r="H20" s="45">
        <v>0</v>
      </c>
      <c r="I20" s="45">
        <v>32090</v>
      </c>
      <c r="J20" s="24">
        <f t="shared" si="0"/>
        <v>26071321.35</v>
      </c>
      <c r="M20" s="31"/>
    </row>
    <row r="21" spans="1:13" ht="15" customHeight="1">
      <c r="A21" s="2" t="s">
        <v>43</v>
      </c>
      <c r="B21" s="3" t="s">
        <v>74</v>
      </c>
      <c r="C21" s="15">
        <v>38254761.46999998</v>
      </c>
      <c r="D21" s="15">
        <v>3609703.0000000005</v>
      </c>
      <c r="E21" s="15">
        <v>16708301.40000001</v>
      </c>
      <c r="F21" s="15">
        <v>0</v>
      </c>
      <c r="G21" s="15">
        <v>0</v>
      </c>
      <c r="H21" s="45">
        <v>0</v>
      </c>
      <c r="I21" s="45">
        <v>0</v>
      </c>
      <c r="J21" s="24">
        <f t="shared" si="0"/>
        <v>58572765.86999999</v>
      </c>
      <c r="M21" s="31"/>
    </row>
    <row r="22" spans="1:13" ht="15" customHeight="1">
      <c r="A22" s="2" t="s">
        <v>44</v>
      </c>
      <c r="B22" s="3" t="s">
        <v>75</v>
      </c>
      <c r="C22" s="15">
        <v>59542092.87999997</v>
      </c>
      <c r="D22" s="15">
        <v>5980213.7</v>
      </c>
      <c r="E22" s="15">
        <v>47980856.69999999</v>
      </c>
      <c r="F22" s="15">
        <v>0</v>
      </c>
      <c r="G22" s="15">
        <v>0</v>
      </c>
      <c r="H22" s="45">
        <v>0</v>
      </c>
      <c r="I22" s="45">
        <v>12613.02</v>
      </c>
      <c r="J22" s="24">
        <f t="shared" si="0"/>
        <v>113515776.29999997</v>
      </c>
      <c r="M22" s="31"/>
    </row>
    <row r="23" spans="1:13" ht="15" customHeight="1">
      <c r="A23" s="2" t="s">
        <v>45</v>
      </c>
      <c r="B23" s="3" t="s">
        <v>76</v>
      </c>
      <c r="C23" s="15">
        <v>58269606.879999995</v>
      </c>
      <c r="D23" s="15">
        <v>2936574.7500000005</v>
      </c>
      <c r="E23" s="15">
        <v>32327327.349999998</v>
      </c>
      <c r="F23" s="15">
        <v>0</v>
      </c>
      <c r="G23" s="15">
        <v>30756.26</v>
      </c>
      <c r="H23" s="45">
        <v>0</v>
      </c>
      <c r="I23" s="45">
        <v>79960</v>
      </c>
      <c r="J23" s="24">
        <f t="shared" si="0"/>
        <v>93644225.24</v>
      </c>
      <c r="M23" s="31"/>
    </row>
    <row r="24" spans="1:13" ht="15" customHeight="1">
      <c r="A24" s="2" t="s">
        <v>46</v>
      </c>
      <c r="B24" s="3" t="s">
        <v>77</v>
      </c>
      <c r="C24" s="15">
        <v>89512503.78000005</v>
      </c>
      <c r="D24" s="15">
        <v>10634775.81</v>
      </c>
      <c r="E24" s="15">
        <v>45776272.88</v>
      </c>
      <c r="F24" s="15">
        <v>0</v>
      </c>
      <c r="G24" s="15">
        <v>135881.62</v>
      </c>
      <c r="H24" s="45">
        <v>0</v>
      </c>
      <c r="I24" s="45">
        <v>945561.4</v>
      </c>
      <c r="J24" s="24">
        <f t="shared" si="0"/>
        <v>147004995.49000007</v>
      </c>
      <c r="M24" s="31"/>
    </row>
    <row r="25" spans="1:13" ht="15" customHeight="1">
      <c r="A25" s="2" t="s">
        <v>47</v>
      </c>
      <c r="B25" s="3" t="s">
        <v>78</v>
      </c>
      <c r="C25" s="15">
        <v>72718099.17</v>
      </c>
      <c r="D25" s="15">
        <v>9464132.36</v>
      </c>
      <c r="E25" s="15">
        <v>43321572.339999974</v>
      </c>
      <c r="F25" s="15">
        <v>0</v>
      </c>
      <c r="G25" s="15">
        <v>40000</v>
      </c>
      <c r="H25" s="45">
        <v>0</v>
      </c>
      <c r="I25" s="45">
        <v>49900</v>
      </c>
      <c r="J25" s="24">
        <f t="shared" si="0"/>
        <v>125593703.86999997</v>
      </c>
      <c r="M25" s="31"/>
    </row>
    <row r="26" spans="1:13" ht="15" customHeight="1">
      <c r="A26" s="2" t="s">
        <v>48</v>
      </c>
      <c r="B26" s="3" t="s">
        <v>79</v>
      </c>
      <c r="C26" s="15">
        <v>36669632.74</v>
      </c>
      <c r="D26" s="15">
        <v>7340432.899999999</v>
      </c>
      <c r="E26" s="15">
        <v>26284671.72000001</v>
      </c>
      <c r="F26" s="15">
        <v>0</v>
      </c>
      <c r="G26" s="15">
        <v>1094.26</v>
      </c>
      <c r="H26" s="45">
        <v>0</v>
      </c>
      <c r="I26" s="45">
        <v>467425.11000000004</v>
      </c>
      <c r="J26" s="24">
        <f t="shared" si="0"/>
        <v>70763256.73000002</v>
      </c>
      <c r="M26" s="31"/>
    </row>
    <row r="27" spans="1:13" ht="15" customHeight="1">
      <c r="A27" s="2" t="s">
        <v>49</v>
      </c>
      <c r="B27" s="3" t="s">
        <v>80</v>
      </c>
      <c r="C27" s="15">
        <v>27958534.37000001</v>
      </c>
      <c r="D27" s="15">
        <v>1691622.31</v>
      </c>
      <c r="E27" s="15">
        <v>15039343.110000005</v>
      </c>
      <c r="F27" s="15">
        <v>0</v>
      </c>
      <c r="G27" s="15">
        <v>23183.26</v>
      </c>
      <c r="H27" s="45">
        <v>0</v>
      </c>
      <c r="I27" s="45">
        <v>9090</v>
      </c>
      <c r="J27" s="24">
        <f t="shared" si="0"/>
        <v>44721773.05000001</v>
      </c>
      <c r="M27" s="31"/>
    </row>
    <row r="28" spans="1:13" ht="15" customHeight="1">
      <c r="A28" s="2" t="s">
        <v>50</v>
      </c>
      <c r="B28" s="3" t="s">
        <v>81</v>
      </c>
      <c r="C28" s="15">
        <v>19478376.519999996</v>
      </c>
      <c r="D28" s="15">
        <v>91973.83999999998</v>
      </c>
      <c r="E28" s="15">
        <v>11050536.839999998</v>
      </c>
      <c r="F28" s="15">
        <v>0</v>
      </c>
      <c r="G28" s="15">
        <v>50643.96</v>
      </c>
      <c r="H28" s="45">
        <v>0</v>
      </c>
      <c r="I28" s="45">
        <v>45500</v>
      </c>
      <c r="J28" s="24">
        <f t="shared" si="0"/>
        <v>30717031.159999996</v>
      </c>
      <c r="M28" s="31"/>
    </row>
    <row r="29" spans="1:13" ht="15" customHeight="1">
      <c r="A29" s="2" t="s">
        <v>51</v>
      </c>
      <c r="B29" s="3" t="s">
        <v>82</v>
      </c>
      <c r="C29" s="15">
        <v>24984933.780000005</v>
      </c>
      <c r="D29" s="15">
        <v>2709555.9299999997</v>
      </c>
      <c r="E29" s="15">
        <v>7954751.510000002</v>
      </c>
      <c r="F29" s="15">
        <v>0</v>
      </c>
      <c r="G29" s="15">
        <v>156023</v>
      </c>
      <c r="H29" s="45">
        <v>0</v>
      </c>
      <c r="I29" s="45">
        <v>112960.47</v>
      </c>
      <c r="J29" s="24">
        <f t="shared" si="0"/>
        <v>35918224.690000005</v>
      </c>
      <c r="M29" s="31"/>
    </row>
    <row r="30" spans="1:13" ht="15" customHeight="1">
      <c r="A30" s="2" t="s">
        <v>52</v>
      </c>
      <c r="B30" s="3" t="s">
        <v>83</v>
      </c>
      <c r="C30" s="15">
        <v>43028420.970000036</v>
      </c>
      <c r="D30" s="15">
        <v>4194182.7100000004</v>
      </c>
      <c r="E30" s="15">
        <v>18637820.540000007</v>
      </c>
      <c r="F30" s="15">
        <v>0</v>
      </c>
      <c r="G30" s="15">
        <v>313049.32</v>
      </c>
      <c r="H30" s="45">
        <v>0</v>
      </c>
      <c r="I30" s="45">
        <v>50269.43</v>
      </c>
      <c r="J30" s="24">
        <f t="shared" si="0"/>
        <v>66223742.97000004</v>
      </c>
      <c r="M30" s="31"/>
    </row>
    <row r="31" spans="1:13" ht="15" customHeight="1">
      <c r="A31" s="2" t="s">
        <v>53</v>
      </c>
      <c r="B31" s="3" t="s">
        <v>84</v>
      </c>
      <c r="C31" s="15">
        <v>18737983.749999985</v>
      </c>
      <c r="D31" s="15">
        <v>547647.4299999999</v>
      </c>
      <c r="E31" s="15">
        <v>16467869.059999999</v>
      </c>
      <c r="F31" s="15">
        <v>0</v>
      </c>
      <c r="G31" s="15">
        <v>0</v>
      </c>
      <c r="H31" s="45">
        <v>0</v>
      </c>
      <c r="I31" s="45">
        <v>176523.05</v>
      </c>
      <c r="J31" s="24">
        <f t="shared" si="0"/>
        <v>35930023.28999998</v>
      </c>
      <c r="M31" s="31"/>
    </row>
    <row r="32" spans="1:13" ht="15" customHeight="1">
      <c r="A32" s="2" t="s">
        <v>54</v>
      </c>
      <c r="B32" s="3" t="s">
        <v>85</v>
      </c>
      <c r="C32" s="15">
        <v>10957844.64</v>
      </c>
      <c r="D32" s="15">
        <v>1231</v>
      </c>
      <c r="E32" s="15">
        <v>11713487.630000003</v>
      </c>
      <c r="F32" s="15">
        <v>0</v>
      </c>
      <c r="G32" s="15">
        <v>0</v>
      </c>
      <c r="H32" s="45">
        <v>0</v>
      </c>
      <c r="I32" s="45">
        <v>35511</v>
      </c>
      <c r="J32" s="24">
        <f t="shared" si="0"/>
        <v>22708074.270000003</v>
      </c>
      <c r="M32" s="31"/>
    </row>
    <row r="33" spans="1:13" ht="15" customHeight="1">
      <c r="A33" s="2" t="s">
        <v>55</v>
      </c>
      <c r="B33" s="3" t="s">
        <v>86</v>
      </c>
      <c r="C33" s="15">
        <v>25457558.829999994</v>
      </c>
      <c r="D33" s="15">
        <v>109602.75</v>
      </c>
      <c r="E33" s="15">
        <v>25445148.53</v>
      </c>
      <c r="F33" s="15">
        <v>0</v>
      </c>
      <c r="G33" s="15">
        <v>0</v>
      </c>
      <c r="H33" s="45">
        <v>0</v>
      </c>
      <c r="I33" s="45">
        <v>256366.99</v>
      </c>
      <c r="J33" s="24">
        <f t="shared" si="0"/>
        <v>51268677.1</v>
      </c>
      <c r="M33" s="31"/>
    </row>
    <row r="34" spans="1:13" ht="15" customHeight="1">
      <c r="A34" s="2" t="s">
        <v>56</v>
      </c>
      <c r="B34" s="3" t="s">
        <v>87</v>
      </c>
      <c r="C34" s="15">
        <v>23838014.390000004</v>
      </c>
      <c r="D34" s="15">
        <v>0</v>
      </c>
      <c r="E34" s="15">
        <v>16229909.729999999</v>
      </c>
      <c r="F34" s="15">
        <v>0</v>
      </c>
      <c r="G34" s="15">
        <v>0</v>
      </c>
      <c r="H34" s="45">
        <v>0</v>
      </c>
      <c r="I34" s="45">
        <v>0</v>
      </c>
      <c r="J34" s="24">
        <f t="shared" si="0"/>
        <v>40067924.120000005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364270215.32000065</v>
      </c>
      <c r="F35" s="15">
        <v>428111586.9499999</v>
      </c>
      <c r="G35" s="15">
        <v>55558159.4</v>
      </c>
      <c r="H35" s="45">
        <v>0</v>
      </c>
      <c r="I35" s="45">
        <v>2254364</v>
      </c>
      <c r="J35" s="24">
        <f t="shared" si="0"/>
        <v>850194325.6700006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60188627.58000001</v>
      </c>
      <c r="F36" s="15">
        <v>0</v>
      </c>
      <c r="G36" s="15">
        <v>2915376.65</v>
      </c>
      <c r="H36" s="45">
        <v>0</v>
      </c>
      <c r="I36" s="45">
        <v>103406490.58000004</v>
      </c>
      <c r="J36" s="24">
        <f t="shared" si="0"/>
        <v>166510494.81000006</v>
      </c>
      <c r="M36" s="31"/>
    </row>
    <row r="37" spans="1:13" ht="15" customHeight="1">
      <c r="A37" s="2" t="s">
        <v>59</v>
      </c>
      <c r="B37" s="3" t="s">
        <v>90</v>
      </c>
      <c r="C37" s="15">
        <v>8693727.86</v>
      </c>
      <c r="D37" s="15">
        <v>0</v>
      </c>
      <c r="E37" s="15">
        <v>74129432.38999993</v>
      </c>
      <c r="F37" s="15">
        <v>0</v>
      </c>
      <c r="G37" s="15">
        <v>90600.26</v>
      </c>
      <c r="H37" s="45">
        <v>0</v>
      </c>
      <c r="I37" s="45">
        <v>148206.54</v>
      </c>
      <c r="J37" s="24">
        <f t="shared" si="0"/>
        <v>83061967.04999994</v>
      </c>
      <c r="M37" s="31"/>
    </row>
    <row r="38" spans="1:13" ht="15" customHeight="1">
      <c r="A38" s="2" t="s">
        <v>60</v>
      </c>
      <c r="B38" s="3" t="s">
        <v>91</v>
      </c>
      <c r="C38" s="15">
        <v>7584303.51</v>
      </c>
      <c r="D38" s="15">
        <v>11583.279999999999</v>
      </c>
      <c r="E38" s="15">
        <v>10835047.650000006</v>
      </c>
      <c r="F38" s="15">
        <v>0</v>
      </c>
      <c r="G38" s="15">
        <v>0</v>
      </c>
      <c r="H38" s="45">
        <v>0</v>
      </c>
      <c r="I38" s="45">
        <v>49257.6</v>
      </c>
      <c r="J38" s="24">
        <f t="shared" si="0"/>
        <v>18480192.040000007</v>
      </c>
      <c r="M38" s="31"/>
    </row>
    <row r="39" spans="1:13" ht="15" customHeight="1">
      <c r="A39" s="2" t="s">
        <v>61</v>
      </c>
      <c r="B39" s="3" t="s">
        <v>92</v>
      </c>
      <c r="C39" s="15">
        <v>83472</v>
      </c>
      <c r="D39" s="15">
        <v>0</v>
      </c>
      <c r="E39" s="15">
        <v>90704716.81000005</v>
      </c>
      <c r="F39" s="15">
        <v>0</v>
      </c>
      <c r="G39" s="15">
        <v>0</v>
      </c>
      <c r="H39" s="45">
        <v>0</v>
      </c>
      <c r="I39" s="45">
        <v>511999.63999999996</v>
      </c>
      <c r="J39" s="24">
        <f t="shared" si="0"/>
        <v>91300188.45000005</v>
      </c>
      <c r="M39" s="31"/>
    </row>
    <row r="40" spans="1:13" ht="15" customHeight="1">
      <c r="A40" s="2" t="s">
        <v>62</v>
      </c>
      <c r="B40" s="3" t="s">
        <v>93</v>
      </c>
      <c r="C40" s="15">
        <v>92059266.57000001</v>
      </c>
      <c r="D40" s="15">
        <v>4137382.69</v>
      </c>
      <c r="E40" s="15">
        <v>44054637.75999996</v>
      </c>
      <c r="F40" s="15">
        <v>0</v>
      </c>
      <c r="G40" s="15">
        <v>102762.85999999999</v>
      </c>
      <c r="H40" s="45">
        <v>0</v>
      </c>
      <c r="I40" s="45">
        <v>407133</v>
      </c>
      <c r="J40" s="24">
        <f t="shared" si="0"/>
        <v>140761182.88</v>
      </c>
      <c r="M40" s="31"/>
    </row>
    <row r="41" spans="1:13" ht="15" customHeight="1">
      <c r="A41" s="2" t="s">
        <v>63</v>
      </c>
      <c r="B41" s="3" t="s">
        <v>94</v>
      </c>
      <c r="C41" s="15">
        <v>99978229.96000004</v>
      </c>
      <c r="D41" s="15">
        <v>1849663.76</v>
      </c>
      <c r="E41" s="15">
        <v>77951523.71</v>
      </c>
      <c r="F41" s="15">
        <v>0</v>
      </c>
      <c r="G41" s="15">
        <v>0</v>
      </c>
      <c r="H41" s="45">
        <v>0</v>
      </c>
      <c r="I41" s="45">
        <v>16320</v>
      </c>
      <c r="J41" s="24">
        <f t="shared" si="0"/>
        <v>179795737.43000004</v>
      </c>
      <c r="M41" s="31"/>
    </row>
    <row r="42" spans="1:13" ht="15" customHeight="1">
      <c r="A42" s="2" t="s">
        <v>64</v>
      </c>
      <c r="B42" s="3" t="s">
        <v>95</v>
      </c>
      <c r="C42" s="15">
        <v>123829442.68999998</v>
      </c>
      <c r="D42" s="15">
        <v>6193706.5</v>
      </c>
      <c r="E42" s="15">
        <v>51805747.03999999</v>
      </c>
      <c r="F42" s="15">
        <v>0</v>
      </c>
      <c r="G42" s="15">
        <v>425340.14</v>
      </c>
      <c r="H42" s="45">
        <v>0</v>
      </c>
      <c r="I42" s="45">
        <v>321897.38</v>
      </c>
      <c r="J42" s="24">
        <f t="shared" si="0"/>
        <v>182576133.74999994</v>
      </c>
      <c r="M42" s="31"/>
    </row>
    <row r="43" spans="1:13" ht="15" customHeight="1">
      <c r="A43" s="2" t="s">
        <v>65</v>
      </c>
      <c r="B43" s="3" t="s">
        <v>96</v>
      </c>
      <c r="C43" s="15">
        <v>60496887.43</v>
      </c>
      <c r="D43" s="15">
        <v>1540646.13</v>
      </c>
      <c r="E43" s="15">
        <v>35815750.239999995</v>
      </c>
      <c r="F43" s="15">
        <v>0</v>
      </c>
      <c r="G43" s="15">
        <v>51562.47</v>
      </c>
      <c r="H43" s="45">
        <v>0</v>
      </c>
      <c r="I43" s="45">
        <v>251596.69</v>
      </c>
      <c r="J43" s="24">
        <f>SUM(C43:I43)</f>
        <v>98156442.96</v>
      </c>
      <c r="M43" s="31"/>
    </row>
    <row r="44" spans="1:13" ht="15" customHeight="1">
      <c r="A44" s="2">
        <v>148</v>
      </c>
      <c r="B44" s="3" t="s">
        <v>162</v>
      </c>
      <c r="C44" s="15">
        <v>884283.3</v>
      </c>
      <c r="D44" s="15">
        <v>0</v>
      </c>
      <c r="E44" s="15">
        <v>46780388.41999999</v>
      </c>
      <c r="F44" s="15">
        <v>0</v>
      </c>
      <c r="G44" s="15">
        <v>0</v>
      </c>
      <c r="H44" s="45">
        <v>0</v>
      </c>
      <c r="I44" s="45">
        <v>1489086.0499999998</v>
      </c>
      <c r="J44" s="24">
        <f t="shared" si="0"/>
        <v>49153757.76999998</v>
      </c>
      <c r="M44" s="31"/>
    </row>
    <row r="45" spans="1:10" ht="15" customHeight="1">
      <c r="A45" s="59" t="s">
        <v>7</v>
      </c>
      <c r="B45" s="60"/>
      <c r="C45" s="6">
        <f aca="true" t="shared" si="1" ref="C45:J45">SUM(C12:C44)</f>
        <v>1680978250.9500003</v>
      </c>
      <c r="D45" s="6">
        <f t="shared" si="1"/>
        <v>108040096.91000003</v>
      </c>
      <c r="E45" s="6">
        <f t="shared" si="1"/>
        <v>1596402857.0000005</v>
      </c>
      <c r="F45" s="6">
        <f t="shared" si="1"/>
        <v>473242882.9499999</v>
      </c>
      <c r="G45" s="6">
        <f t="shared" si="1"/>
        <v>72022676.94000001</v>
      </c>
      <c r="H45" s="6">
        <f t="shared" si="1"/>
        <v>0</v>
      </c>
      <c r="I45" s="6">
        <f t="shared" si="1"/>
        <v>166705442.24</v>
      </c>
      <c r="J45" s="6">
        <f t="shared" si="1"/>
        <v>4097392206.99</v>
      </c>
    </row>
    <row r="46" ht="12.75">
      <c r="A46" s="33" t="s">
        <v>166</v>
      </c>
    </row>
    <row r="47" ht="6" customHeight="1"/>
    <row r="48" spans="1:10" ht="12.75">
      <c r="A48" s="38" t="s">
        <v>8</v>
      </c>
      <c r="J48" s="53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16" customFormat="1" ht="12.75">
      <c r="A56" s="46"/>
      <c r="L56" s="35"/>
    </row>
    <row r="57" spans="1:12" s="16" customFormat="1" ht="12.75">
      <c r="A57" s="46"/>
      <c r="L57" s="35"/>
    </row>
    <row r="58" spans="1:12" s="16" customFormat="1" ht="12.75">
      <c r="A58" s="46"/>
      <c r="C58" s="16">
        <v>1000000</v>
      </c>
      <c r="L58" s="35"/>
    </row>
    <row r="59" spans="1:12" s="16" customFormat="1" ht="12.75">
      <c r="A59" s="46"/>
      <c r="C59" s="26" t="s">
        <v>104</v>
      </c>
      <c r="D59" s="26" t="s">
        <v>102</v>
      </c>
      <c r="E59" s="26" t="s">
        <v>103</v>
      </c>
      <c r="L59" s="35"/>
    </row>
    <row r="60" spans="1:12" s="16" customFormat="1" ht="12.75">
      <c r="A60" s="46"/>
      <c r="C60" s="27" t="s">
        <v>105</v>
      </c>
      <c r="D60" s="37">
        <f>+C45/$C$58</f>
        <v>1680.9782509500003</v>
      </c>
      <c r="E60" s="25">
        <f>+C45/J45*100</f>
        <v>41.025563725198516</v>
      </c>
      <c r="L60" s="35"/>
    </row>
    <row r="61" spans="1:12" s="16" customFormat="1" ht="12.75">
      <c r="A61" s="46"/>
      <c r="C61" s="27" t="s">
        <v>106</v>
      </c>
      <c r="D61" s="37">
        <f>+D45/$C$58</f>
        <v>108.04009691000003</v>
      </c>
      <c r="E61" s="25">
        <f>+D45/J45*100</f>
        <v>2.6368014447259314</v>
      </c>
      <c r="L61" s="35"/>
    </row>
    <row r="62" spans="1:12" s="16" customFormat="1" ht="12.75">
      <c r="A62" s="46"/>
      <c r="C62" s="27" t="s">
        <v>107</v>
      </c>
      <c r="D62" s="37">
        <f>+E45/$C$58</f>
        <v>1596.4028570000005</v>
      </c>
      <c r="E62" s="25">
        <f>+E45/J45*100</f>
        <v>38.96143635643657</v>
      </c>
      <c r="L62" s="35"/>
    </row>
    <row r="63" spans="1:12" s="16" customFormat="1" ht="12.75">
      <c r="A63" s="46"/>
      <c r="C63" s="27" t="s">
        <v>108</v>
      </c>
      <c r="D63" s="37">
        <f>+F45/$C$58</f>
        <v>473.2428829499999</v>
      </c>
      <c r="E63" s="25">
        <f>+F45/J45*100</f>
        <v>11.549855592116982</v>
      </c>
      <c r="L63" s="35"/>
    </row>
    <row r="64" spans="1:12" s="16" customFormat="1" ht="12.75">
      <c r="A64" s="46"/>
      <c r="C64" s="27" t="s">
        <v>109</v>
      </c>
      <c r="D64" s="37">
        <f>+G45/$C$58</f>
        <v>72.02267694000001</v>
      </c>
      <c r="E64" s="25">
        <f>+G45/J45*100</f>
        <v>1.7577686807021302</v>
      </c>
      <c r="L64" s="35"/>
    </row>
    <row r="65" spans="1:12" s="16" customFormat="1" ht="12.75">
      <c r="A65" s="46"/>
      <c r="C65" s="27" t="s">
        <v>110</v>
      </c>
      <c r="D65" s="37">
        <f>+H45/$C$58</f>
        <v>0</v>
      </c>
      <c r="E65" s="25">
        <f>+H45/J45*100</f>
        <v>0</v>
      </c>
      <c r="L65" s="35"/>
    </row>
    <row r="66" spans="1:12" s="16" customFormat="1" ht="12.75">
      <c r="A66" s="46"/>
      <c r="C66" s="27" t="s">
        <v>117</v>
      </c>
      <c r="D66" s="37">
        <f>+I45/$C$58</f>
        <v>166.70544224</v>
      </c>
      <c r="E66" s="25">
        <f>+I45/J45*100</f>
        <v>4.068574200819895</v>
      </c>
      <c r="L66" s="35"/>
    </row>
    <row r="67" spans="1:12" s="16" customFormat="1" ht="12.75">
      <c r="A67" s="46"/>
      <c r="L67" s="35"/>
    </row>
    <row r="68" spans="1:12" s="16" customFormat="1" ht="12.75">
      <c r="A68" s="46"/>
      <c r="L68" s="35"/>
    </row>
    <row r="69" spans="1:12" s="16" customFormat="1" ht="12.75">
      <c r="A69" s="46"/>
      <c r="L69" s="35"/>
    </row>
    <row r="70" spans="1:12" s="16" customFormat="1" ht="12.75">
      <c r="A70" s="46"/>
      <c r="L70" s="35"/>
    </row>
    <row r="71" spans="1:12" s="16" customFormat="1" ht="12.75">
      <c r="A71" s="46"/>
      <c r="L71" s="35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:12" s="5" customFormat="1" ht="12.75">
      <c r="A81" s="11"/>
      <c r="L81" s="18"/>
    </row>
    <row r="82" spans="1:12" s="5" customFormat="1" ht="12.75">
      <c r="A82" s="11"/>
      <c r="L82" s="18"/>
    </row>
    <row r="83" spans="1:12" s="16" customFormat="1" ht="12.75">
      <c r="A83" s="19"/>
      <c r="L83" s="3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165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7"/>
      <c r="I10" s="64" t="s">
        <v>30</v>
      </c>
      <c r="P10" s="23"/>
      <c r="Q10" s="23"/>
      <c r="R10" s="23"/>
      <c r="S10" s="23"/>
    </row>
    <row r="11" spans="1:19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3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7630</v>
      </c>
      <c r="D12" s="15">
        <v>298064.1</v>
      </c>
      <c r="E12" s="15">
        <v>29827534.029999994</v>
      </c>
      <c r="F12" s="15">
        <v>0</v>
      </c>
      <c r="G12" s="15">
        <v>19202</v>
      </c>
      <c r="H12" s="15">
        <v>108358.86</v>
      </c>
      <c r="I12" s="24">
        <f>SUM(C12:H12)</f>
        <v>30260788.989999995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693847.6900000001</v>
      </c>
      <c r="F13" s="15">
        <v>0</v>
      </c>
      <c r="G13" s="15">
        <v>0</v>
      </c>
      <c r="H13" s="15">
        <v>33589.88</v>
      </c>
      <c r="I13" s="24">
        <f aca="true" t="shared" si="0" ref="I13:I43">SUM(C13:H13)</f>
        <v>727437.5700000001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1516582.54</v>
      </c>
      <c r="F14" s="15">
        <v>0</v>
      </c>
      <c r="G14" s="15">
        <v>8005</v>
      </c>
      <c r="H14" s="15">
        <v>192271.83000000002</v>
      </c>
      <c r="I14" s="24">
        <f t="shared" si="0"/>
        <v>1716859.37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6693397.33</v>
      </c>
      <c r="F15" s="15">
        <v>0</v>
      </c>
      <c r="G15" s="15">
        <v>0</v>
      </c>
      <c r="H15" s="15">
        <v>9723.18</v>
      </c>
      <c r="I15" s="24">
        <f t="shared" si="0"/>
        <v>6703120.51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1285303.68</v>
      </c>
      <c r="F16" s="15">
        <v>0</v>
      </c>
      <c r="G16" s="15">
        <v>92892.95</v>
      </c>
      <c r="H16" s="15">
        <v>0</v>
      </c>
      <c r="I16" s="24">
        <f t="shared" si="0"/>
        <v>1378196.63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2211998.7600000002</v>
      </c>
      <c r="F17" s="15">
        <v>0</v>
      </c>
      <c r="G17" s="15">
        <v>0</v>
      </c>
      <c r="H17" s="15">
        <v>0</v>
      </c>
      <c r="I17" s="24">
        <f t="shared" si="0"/>
        <v>2211998.7600000002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16000</v>
      </c>
      <c r="D18" s="15">
        <v>0</v>
      </c>
      <c r="E18" s="15">
        <v>1829117.02</v>
      </c>
      <c r="F18" s="15">
        <v>0</v>
      </c>
      <c r="G18" s="15">
        <v>6804</v>
      </c>
      <c r="H18" s="15">
        <v>60800</v>
      </c>
      <c r="I18" s="24">
        <f t="shared" si="0"/>
        <v>1912721.02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2845162.55</v>
      </c>
      <c r="F19" s="15">
        <v>0</v>
      </c>
      <c r="G19" s="15">
        <v>0</v>
      </c>
      <c r="H19" s="15">
        <v>222473.81000000003</v>
      </c>
      <c r="I19" s="24">
        <f t="shared" si="0"/>
        <v>3067636.36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3275601.65</v>
      </c>
      <c r="F20" s="15">
        <v>0</v>
      </c>
      <c r="G20" s="15">
        <v>0</v>
      </c>
      <c r="H20" s="15">
        <v>0</v>
      </c>
      <c r="I20" s="24">
        <f t="shared" si="0"/>
        <v>3275601.65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1307045.46</v>
      </c>
      <c r="F21" s="15">
        <v>0</v>
      </c>
      <c r="G21" s="15">
        <v>0</v>
      </c>
      <c r="H21" s="15">
        <v>0</v>
      </c>
      <c r="I21" s="24">
        <f t="shared" si="0"/>
        <v>1307045.46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6204098.48</v>
      </c>
      <c r="F22" s="15">
        <v>0</v>
      </c>
      <c r="G22" s="15">
        <v>0</v>
      </c>
      <c r="H22" s="15">
        <v>34811.94</v>
      </c>
      <c r="I22" s="24">
        <f t="shared" si="0"/>
        <v>6238910.420000001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2485765.0300000003</v>
      </c>
      <c r="F23" s="15">
        <v>0</v>
      </c>
      <c r="G23" s="15">
        <v>0</v>
      </c>
      <c r="H23" s="15">
        <v>0</v>
      </c>
      <c r="I23" s="24">
        <f t="shared" si="0"/>
        <v>2485765.0300000003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6404118.97</v>
      </c>
      <c r="F24" s="15">
        <v>0</v>
      </c>
      <c r="G24" s="15">
        <v>0</v>
      </c>
      <c r="H24" s="15">
        <v>0</v>
      </c>
      <c r="I24" s="24">
        <f t="shared" si="0"/>
        <v>6404118.97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3742494.9699999997</v>
      </c>
      <c r="F25" s="15">
        <v>0</v>
      </c>
      <c r="G25" s="15">
        <v>162381</v>
      </c>
      <c r="H25" s="15">
        <v>33000</v>
      </c>
      <c r="I25" s="24">
        <f t="shared" si="0"/>
        <v>3937875.9699999997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3353500.2199999997</v>
      </c>
      <c r="F26" s="15">
        <v>0</v>
      </c>
      <c r="G26" s="15">
        <v>20710.32</v>
      </c>
      <c r="H26" s="15">
        <v>0</v>
      </c>
      <c r="I26" s="24">
        <f t="shared" si="0"/>
        <v>3374210.5399999996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4059073.9899999998</v>
      </c>
      <c r="F27" s="15">
        <v>0</v>
      </c>
      <c r="G27" s="15">
        <v>0</v>
      </c>
      <c r="H27" s="15">
        <v>0</v>
      </c>
      <c r="I27" s="24">
        <f t="shared" si="0"/>
        <v>4059073.9899999998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170890</v>
      </c>
      <c r="D28" s="15">
        <v>0</v>
      </c>
      <c r="E28" s="15">
        <v>197570.68000000002</v>
      </c>
      <c r="F28" s="15">
        <v>0</v>
      </c>
      <c r="G28" s="15">
        <v>0</v>
      </c>
      <c r="H28" s="15">
        <v>0</v>
      </c>
      <c r="I28" s="24">
        <f t="shared" si="0"/>
        <v>368460.68000000005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1614029.52</v>
      </c>
      <c r="F29" s="15">
        <v>0</v>
      </c>
      <c r="G29" s="15">
        <v>0</v>
      </c>
      <c r="H29" s="15">
        <v>267</v>
      </c>
      <c r="I29" s="24">
        <f t="shared" si="0"/>
        <v>1614296.52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1864276.1000000006</v>
      </c>
      <c r="F30" s="15">
        <v>0</v>
      </c>
      <c r="G30" s="15">
        <v>0</v>
      </c>
      <c r="H30" s="15">
        <v>0</v>
      </c>
      <c r="I30" s="24">
        <f t="shared" si="0"/>
        <v>1864276.1000000006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1600932.01</v>
      </c>
      <c r="F31" s="15">
        <v>0</v>
      </c>
      <c r="G31" s="15">
        <v>8663</v>
      </c>
      <c r="H31" s="15">
        <v>0</v>
      </c>
      <c r="I31" s="24">
        <f t="shared" si="0"/>
        <v>1609595.01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888202.2</v>
      </c>
      <c r="F32" s="15">
        <v>0</v>
      </c>
      <c r="G32" s="15">
        <v>0</v>
      </c>
      <c r="H32" s="15">
        <v>0</v>
      </c>
      <c r="I32" s="24">
        <f t="shared" si="0"/>
        <v>888202.2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1531588.0000000002</v>
      </c>
      <c r="F33" s="15">
        <v>0</v>
      </c>
      <c r="G33" s="15">
        <v>0</v>
      </c>
      <c r="H33" s="15">
        <v>18736.8</v>
      </c>
      <c r="I33" s="24">
        <f t="shared" si="0"/>
        <v>1550324.8000000003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833180.86</v>
      </c>
      <c r="F34" s="15">
        <v>0</v>
      </c>
      <c r="G34" s="15">
        <v>0</v>
      </c>
      <c r="H34" s="15">
        <v>12800</v>
      </c>
      <c r="I34" s="24">
        <f t="shared" si="0"/>
        <v>845980.86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4507082.84</v>
      </c>
      <c r="F35" s="15">
        <v>0</v>
      </c>
      <c r="G35" s="15">
        <v>372417</v>
      </c>
      <c r="H35" s="15">
        <v>133764.22</v>
      </c>
      <c r="I35" s="24">
        <f t="shared" si="0"/>
        <v>5013264.06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1293263.03</v>
      </c>
      <c r="F36" s="15">
        <v>0</v>
      </c>
      <c r="G36" s="15">
        <v>0</v>
      </c>
      <c r="H36" s="15">
        <v>0</v>
      </c>
      <c r="I36" s="24">
        <f t="shared" si="0"/>
        <v>1293263.03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5715239.120000001</v>
      </c>
      <c r="F37" s="15">
        <v>0</v>
      </c>
      <c r="G37" s="15">
        <v>0</v>
      </c>
      <c r="H37" s="15">
        <v>0</v>
      </c>
      <c r="I37" s="24">
        <f t="shared" si="0"/>
        <v>5715239.120000001</v>
      </c>
      <c r="K37" s="8"/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9073</v>
      </c>
      <c r="F38" s="15">
        <v>0</v>
      </c>
      <c r="G38" s="15">
        <v>0</v>
      </c>
      <c r="H38" s="15">
        <v>0</v>
      </c>
      <c r="I38" s="24">
        <f t="shared" si="0"/>
        <v>9073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678136.23</v>
      </c>
      <c r="F39" s="15">
        <v>0</v>
      </c>
      <c r="G39" s="15">
        <v>0</v>
      </c>
      <c r="H39" s="15">
        <v>0</v>
      </c>
      <c r="I39" s="24">
        <f t="shared" si="0"/>
        <v>678136.23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2848617.6099999994</v>
      </c>
      <c r="F40" s="15">
        <v>0</v>
      </c>
      <c r="G40" s="15">
        <v>0</v>
      </c>
      <c r="H40" s="15">
        <v>0</v>
      </c>
      <c r="I40" s="24">
        <f t="shared" si="0"/>
        <v>2848617.6099999994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2798530.0599999996</v>
      </c>
      <c r="F41" s="15">
        <v>0</v>
      </c>
      <c r="G41" s="15">
        <v>24282.41</v>
      </c>
      <c r="H41" s="15">
        <v>0</v>
      </c>
      <c r="I41" s="24">
        <f t="shared" si="0"/>
        <v>2822812.4699999997</v>
      </c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3973008.3200000003</v>
      </c>
      <c r="F42" s="15">
        <v>0</v>
      </c>
      <c r="G42" s="15">
        <v>0</v>
      </c>
      <c r="H42" s="15">
        <v>0</v>
      </c>
      <c r="I42" s="24">
        <f t="shared" si="0"/>
        <v>3973008.3200000003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2676117.19</v>
      </c>
      <c r="F43" s="15">
        <v>0</v>
      </c>
      <c r="G43" s="15">
        <v>0</v>
      </c>
      <c r="H43" s="15">
        <v>115147.26000000001</v>
      </c>
      <c r="I43" s="24">
        <f t="shared" si="0"/>
        <v>2791264.45</v>
      </c>
      <c r="K43" s="8"/>
      <c r="L43" s="8"/>
      <c r="M43" s="8"/>
      <c r="N43" s="8"/>
    </row>
    <row r="44" spans="1:9" ht="15" customHeight="1">
      <c r="A44" s="59" t="s">
        <v>7</v>
      </c>
      <c r="B44" s="60"/>
      <c r="C44" s="6">
        <f aca="true" t="shared" si="1" ref="C44:I44">SUM(C12:C43)</f>
        <v>194520</v>
      </c>
      <c r="D44" s="6">
        <f t="shared" si="1"/>
        <v>298064.1</v>
      </c>
      <c r="E44" s="6">
        <f t="shared" si="1"/>
        <v>110763489.14000002</v>
      </c>
      <c r="F44" s="6">
        <f t="shared" si="1"/>
        <v>0</v>
      </c>
      <c r="G44" s="6">
        <f t="shared" si="1"/>
        <v>715357.68</v>
      </c>
      <c r="H44" s="6">
        <f t="shared" si="1"/>
        <v>975744.78</v>
      </c>
      <c r="I44" s="6">
        <f t="shared" si="1"/>
        <v>112947175.70000003</v>
      </c>
    </row>
    <row r="45" ht="12.75">
      <c r="A45" s="33" t="s">
        <v>166</v>
      </c>
    </row>
    <row r="46" ht="7.5" customHeight="1"/>
    <row r="47" ht="12.75">
      <c r="A47" s="38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spans="1:19" ht="12.75">
      <c r="A55" s="13"/>
      <c r="P55" s="5"/>
      <c r="Q55" s="5"/>
      <c r="R55" s="5"/>
      <c r="S55" s="5"/>
    </row>
    <row r="56" spans="16:19" ht="12.75">
      <c r="P56" s="5"/>
      <c r="Q56" s="5"/>
      <c r="R56" s="5"/>
      <c r="S56" s="5"/>
    </row>
    <row r="57" spans="1:19" ht="12.75">
      <c r="A57" s="13"/>
      <c r="P57" s="5"/>
      <c r="Q57" s="5"/>
      <c r="R57" s="5"/>
      <c r="S57" s="5"/>
    </row>
    <row r="58" spans="3:19" ht="12.75">
      <c r="C58" s="5">
        <v>1000000</v>
      </c>
      <c r="P58" s="5"/>
      <c r="Q58" s="5"/>
      <c r="R58" s="5"/>
      <c r="S58" s="5"/>
    </row>
    <row r="59" spans="3:19" ht="12.75">
      <c r="C59" s="22" t="s">
        <v>104</v>
      </c>
      <c r="D59" s="22" t="s">
        <v>102</v>
      </c>
      <c r="E59" s="22" t="s">
        <v>103</v>
      </c>
      <c r="P59" s="5"/>
      <c r="Q59" s="5"/>
      <c r="R59" s="5"/>
      <c r="S59" s="5"/>
    </row>
    <row r="60" spans="3:19" ht="12.75">
      <c r="C60" s="28" t="s">
        <v>112</v>
      </c>
      <c r="D60" s="29">
        <f>+C44/$C$58</f>
        <v>0.19452</v>
      </c>
      <c r="E60" s="29">
        <f>+C44/I44*100</f>
        <v>0.17222210187589485</v>
      </c>
      <c r="P60" s="5"/>
      <c r="Q60" s="5"/>
      <c r="R60" s="5"/>
      <c r="S60" s="5"/>
    </row>
    <row r="61" spans="3:19" ht="12.75">
      <c r="C61" s="28" t="s">
        <v>113</v>
      </c>
      <c r="D61" s="29">
        <f>+D44/$C$58</f>
        <v>0.2980641</v>
      </c>
      <c r="E61" s="29">
        <f>+D44/I44*100</f>
        <v>0.2638969041525134</v>
      </c>
      <c r="P61" s="5"/>
      <c r="Q61" s="5"/>
      <c r="R61" s="5"/>
      <c r="S61" s="5"/>
    </row>
    <row r="62" spans="3:19" ht="12.75">
      <c r="C62" s="28" t="s">
        <v>114</v>
      </c>
      <c r="D62" s="29">
        <f>+E44/$C$58</f>
        <v>110.76348914000002</v>
      </c>
      <c r="E62" s="29">
        <f>+E44/I44*100</f>
        <v>98.06663022207822</v>
      </c>
      <c r="F62" s="29"/>
      <c r="P62" s="5"/>
      <c r="Q62" s="5"/>
      <c r="R62" s="5"/>
      <c r="S62" s="5"/>
    </row>
    <row r="63" spans="3:19" ht="12.75">
      <c r="C63" s="28" t="s">
        <v>115</v>
      </c>
      <c r="D63" s="29">
        <f>+F44/$C$58</f>
        <v>0</v>
      </c>
      <c r="E63" s="29">
        <f>+F44/I44*100</f>
        <v>0</v>
      </c>
      <c r="P63" s="5"/>
      <c r="Q63" s="5"/>
      <c r="R63" s="5"/>
      <c r="S63" s="5"/>
    </row>
    <row r="64" spans="3:19" ht="12.75">
      <c r="C64" s="28" t="s">
        <v>116</v>
      </c>
      <c r="D64" s="29">
        <f>+G44/$C$58</f>
        <v>0.71535768</v>
      </c>
      <c r="E64" s="29">
        <f>+G44/I44*100</f>
        <v>0.63335596978544</v>
      </c>
      <c r="F64" s="30"/>
      <c r="P64" s="5"/>
      <c r="Q64" s="5"/>
      <c r="R64" s="5"/>
      <c r="S64" s="5"/>
    </row>
    <row r="65" spans="3:19" ht="12.75">
      <c r="C65" s="28" t="s">
        <v>117</v>
      </c>
      <c r="D65" s="29">
        <f>+H44/$C$58</f>
        <v>0.97574478</v>
      </c>
      <c r="E65" s="29">
        <f>+H44/I44*100</f>
        <v>0.8638948021079199</v>
      </c>
      <c r="P65" s="5"/>
      <c r="Q65" s="5"/>
      <c r="R65" s="5"/>
      <c r="S65" s="5"/>
    </row>
    <row r="66" spans="16:19" ht="12.75"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2:19" ht="12.75">
      <c r="L69" s="18"/>
      <c r="P69" s="5"/>
      <c r="Q69" s="5"/>
      <c r="R69" s="5"/>
      <c r="S69" s="5"/>
    </row>
    <row r="70" spans="12:19" ht="12.75">
      <c r="L70" s="31"/>
      <c r="P70" s="5"/>
      <c r="Q70" s="5"/>
      <c r="R70" s="5"/>
      <c r="S70" s="5"/>
    </row>
    <row r="71" spans="16:19" ht="12.75">
      <c r="P71" s="5"/>
      <c r="Q71" s="5"/>
      <c r="R71" s="5"/>
      <c r="S71" s="5"/>
    </row>
    <row r="72" s="16" customFormat="1" ht="12.75">
      <c r="A72" s="19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1.71093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165</v>
      </c>
    </row>
    <row r="7" ht="15.75">
      <c r="A7" s="21" t="s">
        <v>19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4" t="s">
        <v>30</v>
      </c>
    </row>
    <row r="11" spans="1:8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3"/>
    </row>
    <row r="12" spans="1:8" ht="15" customHeight="1">
      <c r="A12" s="2" t="s">
        <v>5</v>
      </c>
      <c r="B12" s="3" t="s">
        <v>6</v>
      </c>
      <c r="C12" s="15">
        <v>110832</v>
      </c>
      <c r="D12" s="15">
        <v>0</v>
      </c>
      <c r="E12" s="15">
        <v>85969.25</v>
      </c>
      <c r="F12" s="15">
        <v>0</v>
      </c>
      <c r="G12" s="15">
        <v>0</v>
      </c>
      <c r="H12" s="4">
        <f aca="true" t="shared" si="0" ref="H12:H41">SUM(C12:G12)</f>
        <v>196801.25</v>
      </c>
    </row>
    <row r="13" spans="1:8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">
        <f t="shared" si="0"/>
        <v>0</v>
      </c>
    </row>
    <row r="14" spans="1:8" ht="15" customHeight="1">
      <c r="A14" s="32" t="s">
        <v>36</v>
      </c>
      <c r="B14" s="3" t="s">
        <v>67</v>
      </c>
      <c r="C14" s="15">
        <v>105062.4</v>
      </c>
      <c r="D14" s="15">
        <v>0</v>
      </c>
      <c r="E14" s="15">
        <v>15120</v>
      </c>
      <c r="F14" s="15">
        <v>0</v>
      </c>
      <c r="G14" s="15">
        <v>0</v>
      </c>
      <c r="H14" s="4">
        <f t="shared" si="0"/>
        <v>120182.4</v>
      </c>
    </row>
    <row r="15" spans="1:8" ht="15" customHeight="1">
      <c r="A15" s="32" t="s">
        <v>39</v>
      </c>
      <c r="B15" s="3" t="s">
        <v>70</v>
      </c>
      <c r="C15" s="15">
        <v>62611.2</v>
      </c>
      <c r="D15" s="15">
        <v>0</v>
      </c>
      <c r="E15" s="15">
        <v>4464</v>
      </c>
      <c r="F15" s="15">
        <v>0</v>
      </c>
      <c r="G15" s="15">
        <v>0</v>
      </c>
      <c r="H15" s="4">
        <f t="shared" si="0"/>
        <v>67075.2</v>
      </c>
    </row>
    <row r="16" spans="1:8" ht="15" customHeight="1">
      <c r="A16" s="32" t="s">
        <v>40</v>
      </c>
      <c r="B16" s="3" t="s">
        <v>71</v>
      </c>
      <c r="C16" s="15">
        <v>2067351</v>
      </c>
      <c r="D16" s="15">
        <v>0</v>
      </c>
      <c r="E16" s="15">
        <v>429322</v>
      </c>
      <c r="F16" s="15">
        <v>0</v>
      </c>
      <c r="G16" s="15">
        <v>0</v>
      </c>
      <c r="H16" s="4">
        <f t="shared" si="0"/>
        <v>2496673</v>
      </c>
    </row>
    <row r="17" spans="1:8" ht="15" customHeight="1">
      <c r="A17" s="32" t="s">
        <v>41</v>
      </c>
      <c r="B17" s="3" t="s">
        <v>72</v>
      </c>
      <c r="C17" s="15">
        <v>603676.8</v>
      </c>
      <c r="D17" s="15">
        <v>0</v>
      </c>
      <c r="E17" s="15">
        <v>403430.4</v>
      </c>
      <c r="F17" s="15">
        <v>0</v>
      </c>
      <c r="G17" s="15">
        <v>0</v>
      </c>
      <c r="H17" s="4">
        <f t="shared" si="0"/>
        <v>1007107.2000000001</v>
      </c>
    </row>
    <row r="18" spans="1:8" ht="15" customHeight="1">
      <c r="A18" s="32" t="s">
        <v>42</v>
      </c>
      <c r="B18" s="3" t="s">
        <v>73</v>
      </c>
      <c r="C18" s="15">
        <v>333504</v>
      </c>
      <c r="D18" s="15">
        <v>0</v>
      </c>
      <c r="E18" s="15">
        <v>86199</v>
      </c>
      <c r="F18" s="15">
        <v>0</v>
      </c>
      <c r="G18" s="15">
        <v>0</v>
      </c>
      <c r="H18" s="4">
        <f t="shared" si="0"/>
        <v>419703</v>
      </c>
    </row>
    <row r="19" spans="1:8" ht="15" customHeight="1">
      <c r="A19" s="32" t="s">
        <v>43</v>
      </c>
      <c r="B19" s="3" t="s">
        <v>74</v>
      </c>
      <c r="C19" s="15">
        <v>79545.6</v>
      </c>
      <c r="D19" s="15">
        <v>0</v>
      </c>
      <c r="E19" s="15">
        <v>37209.6</v>
      </c>
      <c r="F19" s="15">
        <v>0</v>
      </c>
      <c r="G19" s="15">
        <v>0</v>
      </c>
      <c r="H19" s="4">
        <f t="shared" si="0"/>
        <v>116755.20000000001</v>
      </c>
    </row>
    <row r="20" spans="1:8" ht="15" customHeight="1">
      <c r="A20" s="32" t="s">
        <v>44</v>
      </c>
      <c r="B20" s="3" t="s">
        <v>75</v>
      </c>
      <c r="C20" s="15">
        <v>85881.6</v>
      </c>
      <c r="D20" s="15">
        <v>0</v>
      </c>
      <c r="E20" s="15">
        <v>56606.4</v>
      </c>
      <c r="F20" s="15">
        <v>0</v>
      </c>
      <c r="G20" s="15">
        <v>0</v>
      </c>
      <c r="H20" s="4">
        <f t="shared" si="0"/>
        <v>142488</v>
      </c>
    </row>
    <row r="21" spans="1:8" ht="15" customHeight="1">
      <c r="A21" s="32" t="s">
        <v>45</v>
      </c>
      <c r="B21" s="3" t="s">
        <v>76</v>
      </c>
      <c r="C21" s="15">
        <v>849801.6</v>
      </c>
      <c r="D21" s="15">
        <v>0</v>
      </c>
      <c r="E21" s="15">
        <v>251884.8</v>
      </c>
      <c r="F21" s="15">
        <v>0</v>
      </c>
      <c r="G21" s="15">
        <v>0</v>
      </c>
      <c r="H21" s="4">
        <f t="shared" si="0"/>
        <v>1101686.4</v>
      </c>
    </row>
    <row r="22" spans="1:8" ht="15" customHeight="1">
      <c r="A22" s="32" t="s">
        <v>46</v>
      </c>
      <c r="B22" s="3" t="s">
        <v>77</v>
      </c>
      <c r="C22" s="15">
        <v>1324876.8</v>
      </c>
      <c r="D22" s="15">
        <v>0</v>
      </c>
      <c r="E22" s="15">
        <v>465901.47</v>
      </c>
      <c r="F22" s="15">
        <v>0</v>
      </c>
      <c r="G22" s="15">
        <v>0</v>
      </c>
      <c r="H22" s="4">
        <f t="shared" si="0"/>
        <v>1790778.27</v>
      </c>
    </row>
    <row r="23" spans="1:8" ht="15" customHeight="1">
      <c r="A23" s="32" t="s">
        <v>47</v>
      </c>
      <c r="B23" s="3" t="s">
        <v>78</v>
      </c>
      <c r="C23" s="15">
        <v>951206.4</v>
      </c>
      <c r="D23" s="15">
        <v>0</v>
      </c>
      <c r="E23" s="15">
        <v>378662.4</v>
      </c>
      <c r="F23" s="15">
        <v>0</v>
      </c>
      <c r="G23" s="15">
        <v>0</v>
      </c>
      <c r="H23" s="4">
        <f t="shared" si="0"/>
        <v>1329868.8</v>
      </c>
    </row>
    <row r="24" spans="1:8" ht="15" customHeight="1">
      <c r="A24" s="32" t="s">
        <v>48</v>
      </c>
      <c r="B24" s="3" t="s">
        <v>79</v>
      </c>
      <c r="C24" s="15">
        <v>25084.8</v>
      </c>
      <c r="D24" s="15">
        <v>0</v>
      </c>
      <c r="E24" s="15">
        <v>18259.2</v>
      </c>
      <c r="F24" s="15">
        <v>0</v>
      </c>
      <c r="G24" s="15">
        <v>0</v>
      </c>
      <c r="H24" s="4">
        <f t="shared" si="0"/>
        <v>43344</v>
      </c>
    </row>
    <row r="25" spans="1:8" ht="15" customHeight="1">
      <c r="A25" s="32" t="s">
        <v>49</v>
      </c>
      <c r="B25" s="3" t="s">
        <v>80</v>
      </c>
      <c r="C25" s="15">
        <v>499680</v>
      </c>
      <c r="D25" s="15">
        <v>0</v>
      </c>
      <c r="E25" s="15">
        <v>132278.4</v>
      </c>
      <c r="F25" s="15">
        <v>0</v>
      </c>
      <c r="G25" s="15">
        <v>0</v>
      </c>
      <c r="H25" s="4">
        <f t="shared" si="0"/>
        <v>631958.4</v>
      </c>
    </row>
    <row r="26" spans="1:8" ht="15" customHeight="1">
      <c r="A26" s="32" t="s">
        <v>50</v>
      </c>
      <c r="B26" s="3" t="s">
        <v>81</v>
      </c>
      <c r="C26" s="15">
        <v>389980.8</v>
      </c>
      <c r="D26" s="15">
        <v>0</v>
      </c>
      <c r="E26" s="15">
        <v>141004.8</v>
      </c>
      <c r="F26" s="15">
        <v>0</v>
      </c>
      <c r="G26" s="15">
        <v>0</v>
      </c>
      <c r="H26" s="4">
        <f t="shared" si="0"/>
        <v>530985.6</v>
      </c>
    </row>
    <row r="27" spans="1:8" ht="15" customHeight="1">
      <c r="A27" s="32" t="s">
        <v>51</v>
      </c>
      <c r="B27" s="3" t="s">
        <v>82</v>
      </c>
      <c r="C27" s="15">
        <v>269337.6</v>
      </c>
      <c r="D27" s="15">
        <v>0</v>
      </c>
      <c r="E27" s="15">
        <v>64800</v>
      </c>
      <c r="F27" s="15">
        <v>0</v>
      </c>
      <c r="G27" s="15">
        <v>0</v>
      </c>
      <c r="H27" s="4">
        <f t="shared" si="0"/>
        <v>334137.6</v>
      </c>
    </row>
    <row r="28" spans="1:8" ht="15" customHeight="1">
      <c r="A28" s="32" t="s">
        <v>52</v>
      </c>
      <c r="B28" s="3" t="s">
        <v>83</v>
      </c>
      <c r="C28" s="15">
        <v>84787.2</v>
      </c>
      <c r="D28" s="15">
        <v>0</v>
      </c>
      <c r="E28" s="15">
        <v>12844.8</v>
      </c>
      <c r="F28" s="15">
        <v>0</v>
      </c>
      <c r="G28" s="15">
        <v>0</v>
      </c>
      <c r="H28" s="4">
        <f t="shared" si="0"/>
        <v>97632</v>
      </c>
    </row>
    <row r="29" spans="1:8" ht="15" customHeight="1">
      <c r="A29" s="32" t="s">
        <v>53</v>
      </c>
      <c r="B29" s="3" t="s">
        <v>84</v>
      </c>
      <c r="C29" s="15">
        <v>34215</v>
      </c>
      <c r="D29" s="15">
        <v>0</v>
      </c>
      <c r="E29" s="15">
        <v>10426</v>
      </c>
      <c r="F29" s="15">
        <v>0</v>
      </c>
      <c r="G29" s="15">
        <v>0</v>
      </c>
      <c r="H29" s="4">
        <f t="shared" si="0"/>
        <v>44641</v>
      </c>
    </row>
    <row r="30" spans="1:8" ht="15" customHeight="1">
      <c r="A30" s="32" t="s">
        <v>54</v>
      </c>
      <c r="B30" s="3" t="s">
        <v>167</v>
      </c>
      <c r="C30" s="15">
        <v>54720</v>
      </c>
      <c r="D30" s="15">
        <v>0</v>
      </c>
      <c r="E30" s="15">
        <v>3600</v>
      </c>
      <c r="F30" s="15">
        <v>0</v>
      </c>
      <c r="G30" s="15">
        <v>0</v>
      </c>
      <c r="H30" s="4">
        <f t="shared" si="0"/>
        <v>58320</v>
      </c>
    </row>
    <row r="31" spans="1:8" ht="15" customHeight="1">
      <c r="A31" s="32" t="s">
        <v>55</v>
      </c>
      <c r="B31" s="3" t="s">
        <v>86</v>
      </c>
      <c r="C31" s="15">
        <v>339351</v>
      </c>
      <c r="D31" s="15">
        <v>0</v>
      </c>
      <c r="E31" s="15">
        <v>219772.21</v>
      </c>
      <c r="F31" s="15">
        <v>0</v>
      </c>
      <c r="G31" s="15">
        <v>0</v>
      </c>
      <c r="H31" s="4">
        <f t="shared" si="0"/>
        <v>559123.21</v>
      </c>
    </row>
    <row r="32" spans="1:8" ht="15" customHeight="1">
      <c r="A32" s="32" t="s">
        <v>56</v>
      </c>
      <c r="B32" s="3" t="s">
        <v>87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4">
        <f t="shared" si="0"/>
        <v>0</v>
      </c>
    </row>
    <row r="33" spans="1:8" ht="15" customHeight="1">
      <c r="A33" s="32" t="s">
        <v>58</v>
      </c>
      <c r="B33" s="3" t="s">
        <v>89</v>
      </c>
      <c r="C33" s="15">
        <v>0</v>
      </c>
      <c r="D33" s="15">
        <v>0</v>
      </c>
      <c r="E33" s="15">
        <v>0</v>
      </c>
      <c r="F33" s="15">
        <v>0</v>
      </c>
      <c r="G33" s="15">
        <v>9464191.1</v>
      </c>
      <c r="H33" s="4">
        <f t="shared" si="0"/>
        <v>9464191.1</v>
      </c>
    </row>
    <row r="34" spans="1:8" ht="15" customHeight="1">
      <c r="A34" s="32" t="s">
        <v>59</v>
      </c>
      <c r="B34" s="3" t="s">
        <v>90</v>
      </c>
      <c r="C34" s="15">
        <v>45244.8</v>
      </c>
      <c r="D34" s="15">
        <v>0</v>
      </c>
      <c r="E34" s="15">
        <v>287712</v>
      </c>
      <c r="F34" s="15">
        <v>0</v>
      </c>
      <c r="G34" s="15">
        <v>0</v>
      </c>
      <c r="H34" s="4">
        <f t="shared" si="0"/>
        <v>332956.8</v>
      </c>
    </row>
    <row r="35" spans="1:8" ht="15" customHeight="1">
      <c r="A35" s="32" t="s">
        <v>60</v>
      </c>
      <c r="B35" s="3" t="s">
        <v>91</v>
      </c>
      <c r="C35" s="15">
        <v>14515</v>
      </c>
      <c r="D35" s="15">
        <v>0</v>
      </c>
      <c r="E35" s="15">
        <v>11174.4</v>
      </c>
      <c r="F35" s="15">
        <v>0</v>
      </c>
      <c r="G35" s="15">
        <v>0</v>
      </c>
      <c r="H35" s="4">
        <f t="shared" si="0"/>
        <v>25689.4</v>
      </c>
    </row>
    <row r="36" spans="1:8" ht="15" customHeight="1">
      <c r="A36" s="32" t="s">
        <v>61</v>
      </c>
      <c r="B36" s="3" t="s">
        <v>92</v>
      </c>
      <c r="C36" s="15">
        <v>0</v>
      </c>
      <c r="D36" s="15">
        <v>0</v>
      </c>
      <c r="E36" s="15">
        <v>1086797</v>
      </c>
      <c r="F36" s="15">
        <v>0</v>
      </c>
      <c r="G36" s="15">
        <v>0</v>
      </c>
      <c r="H36" s="4">
        <f t="shared" si="0"/>
        <v>1086797</v>
      </c>
    </row>
    <row r="37" spans="1:8" ht="15" customHeight="1">
      <c r="A37" s="32" t="s">
        <v>62</v>
      </c>
      <c r="B37" s="3" t="s">
        <v>93</v>
      </c>
      <c r="C37" s="15">
        <v>395366.4</v>
      </c>
      <c r="D37" s="15">
        <v>0</v>
      </c>
      <c r="E37" s="15">
        <v>186451.2</v>
      </c>
      <c r="F37" s="15">
        <v>0</v>
      </c>
      <c r="G37" s="15">
        <v>0</v>
      </c>
      <c r="H37" s="4">
        <f t="shared" si="0"/>
        <v>581817.6000000001</v>
      </c>
    </row>
    <row r="38" spans="1:8" ht="15" customHeight="1">
      <c r="A38" s="2" t="s">
        <v>63</v>
      </c>
      <c r="B38" s="3" t="s">
        <v>94</v>
      </c>
      <c r="C38" s="15">
        <v>1068596</v>
      </c>
      <c r="D38" s="15">
        <v>0</v>
      </c>
      <c r="E38" s="15">
        <v>456365</v>
      </c>
      <c r="F38" s="15">
        <v>0</v>
      </c>
      <c r="G38" s="15">
        <v>0</v>
      </c>
      <c r="H38" s="4">
        <f t="shared" si="0"/>
        <v>1524961</v>
      </c>
    </row>
    <row r="39" spans="1:8" ht="15" customHeight="1">
      <c r="A39" s="32" t="s">
        <v>64</v>
      </c>
      <c r="B39" s="3" t="s">
        <v>95</v>
      </c>
      <c r="C39" s="15">
        <v>1466913.6</v>
      </c>
      <c r="D39" s="15">
        <v>0</v>
      </c>
      <c r="E39" s="15">
        <v>399969.6</v>
      </c>
      <c r="F39" s="15">
        <v>0</v>
      </c>
      <c r="G39" s="15">
        <v>0</v>
      </c>
      <c r="H39" s="4">
        <f t="shared" si="0"/>
        <v>1866883.2000000002</v>
      </c>
    </row>
    <row r="40" spans="1:8" ht="15" customHeight="1">
      <c r="A40" s="32" t="s">
        <v>65</v>
      </c>
      <c r="B40" s="3" t="s">
        <v>96</v>
      </c>
      <c r="C40" s="15">
        <v>802167</v>
      </c>
      <c r="D40" s="15">
        <v>0</v>
      </c>
      <c r="E40" s="15">
        <v>480960</v>
      </c>
      <c r="F40" s="15">
        <v>0</v>
      </c>
      <c r="G40" s="15">
        <v>0</v>
      </c>
      <c r="H40" s="4">
        <f t="shared" si="0"/>
        <v>1283127</v>
      </c>
    </row>
    <row r="41" spans="1:8" ht="15" customHeight="1">
      <c r="A41" s="32" t="s">
        <v>164</v>
      </c>
      <c r="B41" s="3" t="s">
        <v>162</v>
      </c>
      <c r="C41" s="15">
        <v>0</v>
      </c>
      <c r="D41" s="15">
        <v>0</v>
      </c>
      <c r="E41" s="15">
        <v>109497.6</v>
      </c>
      <c r="F41" s="15">
        <v>0</v>
      </c>
      <c r="G41" s="15">
        <v>0</v>
      </c>
      <c r="H41" s="4">
        <f t="shared" si="0"/>
        <v>109497.6</v>
      </c>
    </row>
    <row r="42" spans="1:8" ht="12.75">
      <c r="A42" s="59" t="s">
        <v>7</v>
      </c>
      <c r="B42" s="60"/>
      <c r="C42" s="6">
        <f aca="true" t="shared" si="1" ref="C42:H42">SUM(C12:C41)</f>
        <v>12064308.6</v>
      </c>
      <c r="D42" s="6">
        <f t="shared" si="1"/>
        <v>0</v>
      </c>
      <c r="E42" s="6">
        <f t="shared" si="1"/>
        <v>5836681.529999998</v>
      </c>
      <c r="F42" s="6">
        <f t="shared" si="1"/>
        <v>0</v>
      </c>
      <c r="G42" s="6">
        <f t="shared" si="1"/>
        <v>9464191.1</v>
      </c>
      <c r="H42" s="6">
        <f t="shared" si="1"/>
        <v>27365181.230000004</v>
      </c>
    </row>
    <row r="43" ht="12.75">
      <c r="A43" s="33" t="s">
        <v>166</v>
      </c>
    </row>
    <row r="44" ht="9" customHeight="1"/>
    <row r="45" ht="12.75">
      <c r="A45" s="38" t="s">
        <v>8</v>
      </c>
    </row>
    <row r="46" ht="12.75">
      <c r="A46" s="13" t="s">
        <v>119</v>
      </c>
    </row>
    <row r="47" ht="12.75">
      <c r="A47" s="13" t="s">
        <v>120</v>
      </c>
    </row>
    <row r="48" ht="12.75">
      <c r="A48" s="13" t="s">
        <v>121</v>
      </c>
    </row>
    <row r="49" ht="12.75">
      <c r="A49" s="13" t="s">
        <v>122</v>
      </c>
    </row>
    <row r="50" ht="12.75">
      <c r="A50" s="13" t="s">
        <v>123</v>
      </c>
    </row>
    <row r="51" ht="12.75">
      <c r="A51" s="13" t="s">
        <v>124</v>
      </c>
    </row>
    <row r="52" ht="12.75">
      <c r="A52" s="13" t="s">
        <v>125</v>
      </c>
    </row>
    <row r="53" ht="12.75">
      <c r="A53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">
        <v>112</v>
      </c>
      <c r="D64" s="29">
        <f>+C42/$C$62</f>
        <v>12.0643086</v>
      </c>
      <c r="E64" s="29">
        <f>+C42/H42*100</f>
        <v>44.08634643637622</v>
      </c>
    </row>
    <row r="65" spans="3:5" ht="12.75">
      <c r="C65" s="28" t="s">
        <v>113</v>
      </c>
      <c r="D65" s="29">
        <f>+D42/$C$62</f>
        <v>0</v>
      </c>
      <c r="E65" s="29">
        <f>+D42/H42*100</f>
        <v>0</v>
      </c>
    </row>
    <row r="66" spans="3:5" ht="12.75">
      <c r="C66" s="28" t="s">
        <v>114</v>
      </c>
      <c r="D66" s="29">
        <f>+E42/$C$62</f>
        <v>5.836681529999998</v>
      </c>
      <c r="E66" s="29">
        <f>+E42/H42*100</f>
        <v>21.328861230421303</v>
      </c>
    </row>
    <row r="67" spans="3:5" ht="12.75">
      <c r="C67" s="28" t="s">
        <v>116</v>
      </c>
      <c r="D67" s="29">
        <f>+F42/$C$62</f>
        <v>0</v>
      </c>
      <c r="E67" s="29">
        <f>+F42/H42*100</f>
        <v>0</v>
      </c>
    </row>
    <row r="68" spans="3:5" ht="12.75">
      <c r="C68" s="28" t="s">
        <v>117</v>
      </c>
      <c r="D68" s="29">
        <f>+G42/$C$62</f>
        <v>9.464191099999999</v>
      </c>
      <c r="E68" s="29">
        <f>+G42/H42*100</f>
        <v>34.58479233320246</v>
      </c>
    </row>
    <row r="72" ht="12.75">
      <c r="A72" s="33"/>
    </row>
  </sheetData>
  <sheetProtection/>
  <mergeCells count="5">
    <mergeCell ref="H10:H11"/>
    <mergeCell ref="A42:B42"/>
    <mergeCell ref="A10:A11"/>
    <mergeCell ref="B10:B11"/>
    <mergeCell ref="C10:G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165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4" t="s">
        <v>30</v>
      </c>
    </row>
    <row r="11" spans="1:13" s="10" customFormat="1" ht="12.75">
      <c r="A11" s="66"/>
      <c r="B11" s="63"/>
      <c r="C11" s="7" t="s">
        <v>113</v>
      </c>
      <c r="D11" s="7" t="s">
        <v>114</v>
      </c>
      <c r="E11" s="7" t="s">
        <v>115</v>
      </c>
      <c r="F11" s="7" t="s">
        <v>116</v>
      </c>
      <c r="G11" s="7" t="s">
        <v>117</v>
      </c>
      <c r="H11" s="63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1691194.4</v>
      </c>
      <c r="E12" s="15">
        <v>0</v>
      </c>
      <c r="F12" s="15">
        <v>0</v>
      </c>
      <c r="G12" s="15">
        <v>0</v>
      </c>
      <c r="H12" s="4">
        <f>SUM(C12:G12)</f>
        <v>1691194.4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1611399.2100000002</v>
      </c>
      <c r="E13" s="15">
        <v>0</v>
      </c>
      <c r="F13" s="15">
        <v>0</v>
      </c>
      <c r="G13" s="15">
        <v>6000</v>
      </c>
      <c r="H13" s="4">
        <f aca="true" t="shared" si="0" ref="H13:H43">SUM(C13:G13)</f>
        <v>1617399.2100000002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5032764.49</v>
      </c>
      <c r="E14" s="15">
        <v>0</v>
      </c>
      <c r="F14" s="15">
        <v>0</v>
      </c>
      <c r="G14" s="15">
        <v>0</v>
      </c>
      <c r="H14" s="4">
        <f t="shared" si="0"/>
        <v>5032764.49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5314799.57</v>
      </c>
      <c r="E15" s="15">
        <v>0</v>
      </c>
      <c r="F15" s="15">
        <v>0</v>
      </c>
      <c r="G15" s="15">
        <v>0</v>
      </c>
      <c r="H15" s="4">
        <f t="shared" si="0"/>
        <v>5314799.57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1262300.37</v>
      </c>
      <c r="E16" s="15">
        <v>0</v>
      </c>
      <c r="F16" s="15">
        <v>0</v>
      </c>
      <c r="G16" s="15">
        <v>0</v>
      </c>
      <c r="H16" s="4">
        <f t="shared" si="0"/>
        <v>1262300.37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12919088.190000001</v>
      </c>
      <c r="E17" s="15">
        <v>0</v>
      </c>
      <c r="F17" s="15">
        <v>0</v>
      </c>
      <c r="G17" s="15">
        <v>0</v>
      </c>
      <c r="H17" s="4">
        <f t="shared" si="0"/>
        <v>12919088.190000001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14344316.609999998</v>
      </c>
      <c r="E18" s="15">
        <v>0</v>
      </c>
      <c r="F18" s="15">
        <v>0</v>
      </c>
      <c r="G18" s="15">
        <v>48690.2</v>
      </c>
      <c r="H18" s="4">
        <f t="shared" si="0"/>
        <v>14393006.809999997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15718768.580000002</v>
      </c>
      <c r="E19" s="15">
        <v>0</v>
      </c>
      <c r="F19" s="15">
        <v>0</v>
      </c>
      <c r="G19" s="15">
        <v>0</v>
      </c>
      <c r="H19" s="4">
        <f t="shared" si="0"/>
        <v>15718768.580000002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1753094.9800000002</v>
      </c>
      <c r="E20" s="15">
        <v>0</v>
      </c>
      <c r="F20" s="15">
        <v>0</v>
      </c>
      <c r="G20" s="15">
        <v>49123.75</v>
      </c>
      <c r="H20" s="4">
        <f t="shared" si="0"/>
        <v>1802218.7300000002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4827638.870000001</v>
      </c>
      <c r="E21" s="15">
        <v>0</v>
      </c>
      <c r="F21" s="15">
        <v>0</v>
      </c>
      <c r="G21" s="15">
        <v>0</v>
      </c>
      <c r="H21" s="4">
        <f t="shared" si="0"/>
        <v>4827638.870000001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20355548.479999997</v>
      </c>
      <c r="E22" s="15">
        <v>0</v>
      </c>
      <c r="F22" s="15">
        <v>0</v>
      </c>
      <c r="G22" s="15">
        <v>0</v>
      </c>
      <c r="H22" s="4">
        <f t="shared" si="0"/>
        <v>20355548.479999997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15856217.209999997</v>
      </c>
      <c r="E23" s="15">
        <v>0</v>
      </c>
      <c r="F23" s="15">
        <v>0</v>
      </c>
      <c r="G23" s="15">
        <v>272675.01999999996</v>
      </c>
      <c r="H23" s="4">
        <f t="shared" si="0"/>
        <v>16128892.229999997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15464134.22</v>
      </c>
      <c r="E24" s="15">
        <v>0</v>
      </c>
      <c r="F24" s="15">
        <v>0</v>
      </c>
      <c r="G24" s="15">
        <v>0</v>
      </c>
      <c r="H24" s="4">
        <f t="shared" si="0"/>
        <v>15464134.22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13694413.929999998</v>
      </c>
      <c r="E25" s="15">
        <v>0</v>
      </c>
      <c r="F25" s="15">
        <v>0</v>
      </c>
      <c r="G25" s="15">
        <v>89130.1</v>
      </c>
      <c r="H25" s="4">
        <f t="shared" si="0"/>
        <v>13783544.029999997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4876136.23</v>
      </c>
      <c r="E26" s="15">
        <v>0</v>
      </c>
      <c r="F26" s="15">
        <v>0</v>
      </c>
      <c r="G26" s="15">
        <v>7160</v>
      </c>
      <c r="H26" s="4">
        <f t="shared" si="0"/>
        <v>4883296.23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3099950.1399999997</v>
      </c>
      <c r="E27" s="15">
        <v>0</v>
      </c>
      <c r="F27" s="15">
        <v>0</v>
      </c>
      <c r="G27" s="15">
        <v>0</v>
      </c>
      <c r="H27" s="4">
        <f t="shared" si="0"/>
        <v>3099950.1399999997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1874732.94</v>
      </c>
      <c r="E28" s="15">
        <v>0</v>
      </c>
      <c r="F28" s="15">
        <v>0</v>
      </c>
      <c r="G28" s="15">
        <v>0</v>
      </c>
      <c r="H28" s="4">
        <f t="shared" si="0"/>
        <v>1874732.94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2166518.32</v>
      </c>
      <c r="E29" s="15">
        <v>0</v>
      </c>
      <c r="F29" s="15">
        <v>0</v>
      </c>
      <c r="G29" s="15">
        <v>0</v>
      </c>
      <c r="H29" s="4">
        <f t="shared" si="0"/>
        <v>2166518.32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9565958.9</v>
      </c>
      <c r="E30" s="15">
        <v>0</v>
      </c>
      <c r="F30" s="15">
        <v>0</v>
      </c>
      <c r="G30" s="15">
        <v>0</v>
      </c>
      <c r="H30" s="4">
        <f t="shared" si="0"/>
        <v>9565958.9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4084176.56</v>
      </c>
      <c r="E31" s="15">
        <v>0</v>
      </c>
      <c r="F31" s="15">
        <v>0</v>
      </c>
      <c r="G31" s="15">
        <v>58714.57</v>
      </c>
      <c r="H31" s="4">
        <f t="shared" si="0"/>
        <v>4142891.13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1306038.29</v>
      </c>
      <c r="E32" s="15">
        <v>0</v>
      </c>
      <c r="F32" s="15">
        <v>0</v>
      </c>
      <c r="G32" s="15">
        <v>0</v>
      </c>
      <c r="H32" s="4">
        <f t="shared" si="0"/>
        <v>1306038.29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6674276.359999999</v>
      </c>
      <c r="E33" s="15">
        <v>0</v>
      </c>
      <c r="F33" s="15">
        <v>0</v>
      </c>
      <c r="G33" s="15">
        <v>175496.85</v>
      </c>
      <c r="H33" s="4">
        <f t="shared" si="0"/>
        <v>6849773.209999999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1881863.7099999997</v>
      </c>
      <c r="E34" s="15">
        <v>0</v>
      </c>
      <c r="F34" s="15">
        <v>0</v>
      </c>
      <c r="G34" s="15">
        <v>0</v>
      </c>
      <c r="H34" s="4">
        <f t="shared" si="0"/>
        <v>1881863.7099999997</v>
      </c>
      <c r="J34" s="18"/>
      <c r="K34" s="31"/>
    </row>
    <row r="35" spans="1:11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4">
        <f t="shared" si="0"/>
        <v>0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21875660.109999996</v>
      </c>
      <c r="E36" s="15">
        <v>0</v>
      </c>
      <c r="F36" s="15">
        <v>0</v>
      </c>
      <c r="G36" s="15">
        <v>0</v>
      </c>
      <c r="H36" s="4">
        <f t="shared" si="0"/>
        <v>21875660.109999996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1838052.61</v>
      </c>
      <c r="E37" s="15">
        <v>0</v>
      </c>
      <c r="F37" s="15">
        <v>0</v>
      </c>
      <c r="G37" s="15">
        <v>0</v>
      </c>
      <c r="H37" s="4">
        <f t="shared" si="0"/>
        <v>1838052.61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10336074.7</v>
      </c>
      <c r="E38" s="15">
        <v>0</v>
      </c>
      <c r="F38" s="15">
        <v>0</v>
      </c>
      <c r="G38" s="15">
        <v>21586.45</v>
      </c>
      <c r="H38" s="4">
        <f t="shared" si="0"/>
        <v>10357661.149999999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10936655.339999998</v>
      </c>
      <c r="E39" s="15">
        <v>0</v>
      </c>
      <c r="F39" s="15">
        <v>0</v>
      </c>
      <c r="G39" s="15">
        <v>0</v>
      </c>
      <c r="H39" s="4">
        <f t="shared" si="0"/>
        <v>10936655.339999998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13799860.509999998</v>
      </c>
      <c r="E40" s="15">
        <v>0</v>
      </c>
      <c r="F40" s="15">
        <v>0</v>
      </c>
      <c r="G40" s="15">
        <v>405870</v>
      </c>
      <c r="H40" s="4">
        <f t="shared" si="0"/>
        <v>14205730.509999998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8927240.940000001</v>
      </c>
      <c r="E41" s="15">
        <v>0</v>
      </c>
      <c r="F41" s="15">
        <v>0</v>
      </c>
      <c r="G41" s="15">
        <v>504119.16000000003</v>
      </c>
      <c r="H41" s="4">
        <f t="shared" si="0"/>
        <v>9431360.100000001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4284975.75</v>
      </c>
      <c r="E42" s="15">
        <v>0</v>
      </c>
      <c r="F42" s="15">
        <v>0</v>
      </c>
      <c r="G42" s="15">
        <v>332715.94</v>
      </c>
      <c r="H42" s="4">
        <f t="shared" si="0"/>
        <v>4617691.69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238700</v>
      </c>
      <c r="E43" s="15">
        <v>0</v>
      </c>
      <c r="F43" s="15">
        <v>0</v>
      </c>
      <c r="G43" s="15">
        <v>0</v>
      </c>
      <c r="H43" s="4">
        <f t="shared" si="0"/>
        <v>238700</v>
      </c>
      <c r="J43" s="18"/>
      <c r="K43" s="31"/>
    </row>
    <row r="44" spans="1:11" ht="15" customHeight="1">
      <c r="A44" s="59" t="s">
        <v>7</v>
      </c>
      <c r="B44" s="60"/>
      <c r="C44" s="6">
        <f aca="true" t="shared" si="1" ref="C44:H44">SUM(C12:C43)</f>
        <v>0</v>
      </c>
      <c r="D44" s="6">
        <f t="shared" si="1"/>
        <v>237612550.51999995</v>
      </c>
      <c r="E44" s="6">
        <f t="shared" si="1"/>
        <v>0</v>
      </c>
      <c r="F44" s="6">
        <f t="shared" si="1"/>
        <v>0</v>
      </c>
      <c r="G44" s="6">
        <f t="shared" si="1"/>
        <v>1971282.04</v>
      </c>
      <c r="H44" s="6">
        <f t="shared" si="1"/>
        <v>239583832.55999994</v>
      </c>
      <c r="K44" s="31"/>
    </row>
    <row r="45" ht="12.75">
      <c r="A45" s="33" t="s">
        <v>166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+C44/H44*100</f>
        <v>0</v>
      </c>
    </row>
    <row r="64" spans="3:5" ht="12.75">
      <c r="C64" s="28" t="s">
        <v>113</v>
      </c>
      <c r="D64" s="29">
        <f>+D44/$C$61</f>
        <v>237.61255051999996</v>
      </c>
      <c r="E64" s="29">
        <f>+D44/H44*100</f>
        <v>99.17720573256699</v>
      </c>
    </row>
    <row r="65" spans="3:5" ht="12.75">
      <c r="C65" s="28" t="s">
        <v>114</v>
      </c>
      <c r="D65" s="29">
        <f>+E44/$C$61</f>
        <v>0</v>
      </c>
      <c r="E65" s="29">
        <f>+E44/H44*100</f>
        <v>0</v>
      </c>
    </row>
    <row r="66" spans="3:5" ht="12.75">
      <c r="C66" s="28" t="s">
        <v>116</v>
      </c>
      <c r="D66" s="29">
        <f>+F44/$C$61</f>
        <v>0</v>
      </c>
      <c r="E66" s="29">
        <f>+F44/H44*100</f>
        <v>0</v>
      </c>
    </row>
    <row r="67" spans="3:5" ht="12.75">
      <c r="C67" s="28" t="s">
        <v>118</v>
      </c>
      <c r="D67" s="29">
        <f>+G44/$C$61</f>
        <v>1.97128204</v>
      </c>
      <c r="E67" s="29">
        <f>+G44/H44*100</f>
        <v>0.8227942674330181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G14" sqref="G14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165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4" t="s">
        <v>30</v>
      </c>
    </row>
    <row r="11" spans="1:8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3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3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3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3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3">
        <f>SUM(C15:G15)</f>
        <v>0</v>
      </c>
    </row>
    <row r="16" spans="1:8" ht="12.75">
      <c r="A16" s="59" t="s">
        <v>7</v>
      </c>
      <c r="B16" s="60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4">
        <f t="shared" si="0"/>
        <v>0</v>
      </c>
    </row>
    <row r="17" ht="12.75">
      <c r="A17" s="33" t="s">
        <v>166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admin</cp:lastModifiedBy>
  <cp:lastPrinted>2019-03-20T20:09:06Z</cp:lastPrinted>
  <dcterms:created xsi:type="dcterms:W3CDTF">2006-10-30T16:22:15Z</dcterms:created>
  <dcterms:modified xsi:type="dcterms:W3CDTF">2020-09-23T03:49:10Z</dcterms:modified>
  <cp:category/>
  <cp:version/>
  <cp:contentType/>
  <cp:contentStatus/>
</cp:coreProperties>
</file>