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FTE'!$A$1:$H$84</definedName>
    <definedName name="_xlnm.Print_Area" localSheetId="2">'EJECUCION RO'!$A$1:$J$91</definedName>
  </definedNames>
  <calcPr fullCalcOnLoad="1"/>
</workbook>
</file>

<file path=xl/sharedStrings.xml><?xml version="1.0" encoding="utf-8"?>
<sst xmlns="http://schemas.openxmlformats.org/spreadsheetml/2006/main" count="655" uniqueCount="169">
  <si>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</si>
  <si>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</si>
  <si>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</si>
  <si>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</si>
  <si>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</si>
  <si>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</si>
  <si>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</si>
  <si>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</si>
  <si>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</si>
  <si>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</si>
  <si>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</si>
  <si>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</si>
  <si>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</si>
  <si>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</si>
  <si>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</si>
  <si>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</si>
  <si>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</si>
  <si>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</si>
  <si>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</si>
  <si>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</si>
  <si>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</si>
  <si>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</si>
  <si>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</si>
  <si>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</si>
  <si>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</si>
  <si>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</si>
  <si>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</si>
  <si>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</si>
  <si>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</si>
  <si>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</si>
  <si>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</si>
  <si>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</si>
  <si>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</si>
  <si>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</si>
  <si>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</si>
  <si>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</si>
  <si>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</si>
  <si>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</si>
  <si>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</si>
  <si>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</si>
  <si>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</si>
  <si>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</si>
  <si>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</si>
  <si>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</si>
  <si>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</si>
  <si>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</si>
  <si>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</si>
  <si>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</si>
  <si>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</si>
  <si>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</si>
  <si>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</si>
  <si>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</si>
  <si>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</si>
  <si>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</si>
  <si>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</si>
  <si>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</si>
  <si>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</si>
  <si>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</si>
  <si>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</si>
  <si>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</si>
  <si>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</si>
  <si>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</si>
  <si>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</si>
  <si>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</si>
  <si>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</si>
  <si>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</si>
  <si>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</si>
  <si>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</si>
  <si>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</si>
  <si>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</si>
  <si>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</si>
  <si>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</si>
  <si>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</si>
  <si>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</si>
  <si>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</si>
  <si>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</si>
  <si>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</si>
  <si>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</si>
  <si>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</si>
  <si>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</si>
  <si>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</si>
  <si>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</si>
  <si>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</si>
  <si>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</si>
  <si>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</si>
  <si>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</si>
  <si>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</si>
  <si>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</si>
  <si>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</si>
  <si>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</si>
  <si>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</si>
  <si>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</si>
  <si>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</si>
  <si>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</si>
  <si>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</si>
  <si>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</si>
  <si>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</si>
  <si>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</si>
  <si>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</si>
  <si>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</si>
  <si>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</si>
  <si>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</si>
  <si>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</si>
  <si>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</si>
  <si>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</si>
  <si>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</si>
  <si>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</si>
  <si>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</si>
  <si>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</si>
  <si>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</si>
  <si>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</si>
  <si>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</si>
  <si>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</si>
  <si>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</si>
  <si>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</si>
  <si>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</si>
  <si>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</si>
  <si>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</si>
  <si>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</si>
  <si>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</si>
  <si>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</si>
  <si>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</si>
  <si>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</si>
  <si>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</si>
  <si>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</si>
  <si>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</si>
  <si>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</si>
  <si>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</si>
  <si>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</si>
  <si>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</si>
  <si>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</si>
  <si>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</si>
  <si>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</si>
  <si>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</si>
  <si>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</si>
  <si>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</si>
  <si>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</si>
  <si>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</si>
  <si>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</si>
  <si>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</si>
  <si>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</si>
  <si>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</si>
  <si>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</si>
  <si>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</si>
  <si>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</si>
  <si>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</si>
  <si>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</si>
  <si>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</si>
  <si>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</si>
  <si>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</si>
  <si>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</si>
  <si>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</si>
  <si>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</si>
  <si>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</si>
  <si>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</si>
  <si>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</si>
  <si>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</si>
  <si>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</si>
  <si>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</si>
  <si>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</si>
  <si>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</si>
  <si>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</si>
  <si>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</si>
  <si>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</si>
  <si>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</si>
  <si>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Fuente: SIAF, Consulta Amigable y Base de Datos al 31 de Octubre del 2020</t>
  </si>
  <si>
    <t>EJECUCION PRESUPUESTAL A MES DE OCTUBRE 2020</t>
  </si>
  <si>
    <t xml:space="preserve">INSTITUTO NACIONAL DE SALUD MENTAL </t>
  </si>
  <si>
    <t xml:space="preserve">INSTITUTO NACIONAL DE CIENCIAS NEUROLOGICAS </t>
  </si>
</sst>
</file>

<file path=xl/styles.xml><?xml version="1.0" encoding="utf-8"?>
<styleSheet xmlns="http://schemas.openxmlformats.org/spreadsheetml/2006/main">
  <numFmts count="5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  <numFmt numFmtId="204" formatCode="0.0%"/>
    <numFmt numFmtId="205" formatCode="#,##0.000"/>
    <numFmt numFmtId="206" formatCode="_-* #,##0_-;\-* #,##0_-;_-* &quot;-&quot;??_-;_-@_-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4.8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sz val="10"/>
      <color indexed="63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7.55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Fill="1" applyBorder="1" applyAlignment="1" applyProtection="1">
      <alignment vertical="center"/>
      <protection/>
    </xf>
    <xf numFmtId="194" fontId="57" fillId="0" borderId="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06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196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196" fontId="57" fillId="0" borderId="0" xfId="0" applyNumberFormat="1" applyFont="1" applyFill="1" applyBorder="1" applyAlignment="1" applyProtection="1">
      <alignment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Octubre - 2020</a:t>
            </a:r>
          </a:p>
        </c:rich>
      </c:tx>
      <c:layout>
        <c:manualLayout>
          <c:xMode val="factor"/>
          <c:yMode val="factor"/>
          <c:x val="-0.000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4125"/>
          <c:w val="0.9987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MES'!$B$49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MES'!$A$50:$A$82</c:f>
              <c:strCache/>
            </c:strRef>
          </c:cat>
          <c:val>
            <c:numRef>
              <c:f>'EJECUCION MES'!$B$50:$B$82</c:f>
              <c:numCache/>
            </c:numRef>
          </c:val>
        </c:ser>
        <c:axId val="58134913"/>
        <c:axId val="53452170"/>
      </c:barChart>
      <c:lineChart>
        <c:grouping val="standard"/>
        <c:varyColors val="0"/>
        <c:ser>
          <c:idx val="1"/>
          <c:order val="1"/>
          <c:tx>
            <c:strRef>
              <c:f>'EJECUCION MES'!$C$49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MES'!$A$50:$A$82</c:f>
              <c:strCache/>
            </c:strRef>
          </c:cat>
          <c:val>
            <c:numRef>
              <c:f>'EJECUCION MES'!$C$50:$C$82</c:f>
              <c:numCache/>
            </c:numRef>
          </c:val>
          <c:smooth val="0"/>
        </c:ser>
        <c:axId val="11307483"/>
        <c:axId val="34658484"/>
      </c:lineChart>
      <c:catAx>
        <c:axId val="58134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53452170"/>
        <c:crosses val="autoZero"/>
        <c:auto val="1"/>
        <c:lblOffset val="100"/>
        <c:tickLblSkip val="1"/>
        <c:noMultiLvlLbl val="0"/>
      </c:catAx>
      <c:valAx>
        <c:axId val="534521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134913"/>
        <c:crossesAt val="1"/>
        <c:crossBetween val="between"/>
        <c:dispUnits/>
      </c:valAx>
      <c:catAx>
        <c:axId val="11307483"/>
        <c:scaling>
          <c:orientation val="minMax"/>
        </c:scaling>
        <c:axPos val="b"/>
        <c:delete val="1"/>
        <c:majorTickMark val="out"/>
        <c:minorTickMark val="none"/>
        <c:tickLblPos val="nextTo"/>
        <c:crossAx val="34658484"/>
        <c:crosses val="autoZero"/>
        <c:auto val="1"/>
        <c:lblOffset val="100"/>
        <c:tickLblSkip val="1"/>
        <c:noMultiLvlLbl val="0"/>
      </c:catAx>
      <c:valAx>
        <c:axId val="346584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30748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75"/>
          <c:y val="0.97525"/>
          <c:w val="0.04775"/>
          <c:h val="0.0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OCTUBRE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725"/>
          <c:w val="0.9917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FTE'!$D$58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FTE'!$C$59:$C$63</c:f>
              <c:strCache/>
            </c:strRef>
          </c:cat>
          <c:val>
            <c:numRef>
              <c:f>'EJECUCION FTE'!$D$59:$D$63</c:f>
              <c:numCache/>
            </c:numRef>
          </c:val>
        </c:ser>
        <c:overlap val="-27"/>
        <c:gapWidth val="219"/>
        <c:axId val="43490901"/>
        <c:axId val="55873790"/>
      </c:barChart>
      <c:lineChart>
        <c:grouping val="standard"/>
        <c:varyColors val="0"/>
        <c:ser>
          <c:idx val="1"/>
          <c:order val="1"/>
          <c:tx>
            <c:strRef>
              <c:f>'EJECUCION FTE'!$E$58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FTE'!$C$59:$C$63</c:f>
              <c:strCache/>
            </c:strRef>
          </c:cat>
          <c:val>
            <c:numRef>
              <c:f>'EJECUCION FTE'!$E$59:$E$63</c:f>
              <c:numCache/>
            </c:numRef>
          </c:val>
          <c:smooth val="0"/>
        </c:ser>
        <c:axId val="33102063"/>
        <c:axId val="29483112"/>
      </c:lineChart>
      <c:catAx>
        <c:axId val="434909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873790"/>
        <c:crosses val="autoZero"/>
        <c:auto val="1"/>
        <c:lblOffset val="100"/>
        <c:tickLblSkip val="1"/>
        <c:noMultiLvlLbl val="0"/>
      </c:catAx>
      <c:valAx>
        <c:axId val="558737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490901"/>
        <c:crossesAt val="1"/>
        <c:crossBetween val="between"/>
        <c:dispUnits/>
      </c:valAx>
      <c:catAx>
        <c:axId val="33102063"/>
        <c:scaling>
          <c:orientation val="minMax"/>
        </c:scaling>
        <c:axPos val="b"/>
        <c:delete val="1"/>
        <c:majorTickMark val="out"/>
        <c:minorTickMark val="none"/>
        <c:tickLblPos val="nextTo"/>
        <c:crossAx val="29483112"/>
        <c:crosses val="autoZero"/>
        <c:auto val="1"/>
        <c:lblOffset val="100"/>
        <c:tickLblSkip val="1"/>
        <c:noMultiLvlLbl val="0"/>
      </c:catAx>
      <c:valAx>
        <c:axId val="29483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10206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"/>
          <c:y val="0.95975"/>
          <c:w val="0.13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OCTUBRE - FUENTE RO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RO'!$C$60:$C$66</c:f>
              <c:strCache/>
            </c:strRef>
          </c:cat>
          <c:val>
            <c:numRef>
              <c:f>'EJECUCION RO'!$D$60:$D$66</c:f>
              <c:numCache/>
            </c:numRef>
          </c:val>
        </c:ser>
        <c:overlap val="-27"/>
        <c:gapWidth val="219"/>
        <c:axId val="64021417"/>
        <c:axId val="39321842"/>
      </c:barChart>
      <c:lineChart>
        <c:grouping val="standard"/>
        <c:varyColors val="0"/>
        <c:ser>
          <c:idx val="1"/>
          <c:order val="1"/>
          <c:tx>
            <c:strRef>
              <c:f>'EJECUCION RO'!$E$59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RO'!$C$60:$C$65</c:f>
              <c:strCache/>
            </c:strRef>
          </c:cat>
          <c:val>
            <c:numRef>
              <c:f>'EJECUCION RO'!$E$60:$E$66</c:f>
              <c:numCache/>
            </c:numRef>
          </c:val>
          <c:smooth val="0"/>
        </c:ser>
        <c:axId val="18352259"/>
        <c:axId val="30952604"/>
      </c:lineChart>
      <c:catAx>
        <c:axId val="64021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321842"/>
        <c:crosses val="autoZero"/>
        <c:auto val="1"/>
        <c:lblOffset val="100"/>
        <c:tickLblSkip val="1"/>
        <c:noMultiLvlLbl val="0"/>
      </c:catAx>
      <c:valAx>
        <c:axId val="393218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021417"/>
        <c:crossesAt val="1"/>
        <c:crossBetween val="between"/>
        <c:dispUnits/>
      </c:valAx>
      <c:catAx>
        <c:axId val="18352259"/>
        <c:scaling>
          <c:orientation val="minMax"/>
        </c:scaling>
        <c:axPos val="b"/>
        <c:delete val="1"/>
        <c:majorTickMark val="out"/>
        <c:minorTickMark val="none"/>
        <c:tickLblPos val="nextTo"/>
        <c:crossAx val="30952604"/>
        <c:crosses val="autoZero"/>
        <c:auto val="1"/>
        <c:lblOffset val="100"/>
        <c:tickLblSkip val="1"/>
        <c:noMultiLvlLbl val="0"/>
      </c:catAx>
      <c:valAx>
        <c:axId val="30952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35225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35"/>
          <c:y val="0.96575"/>
          <c:w val="0.11325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OCTUBRE - FUENTE RDR</a:t>
            </a:r>
          </a:p>
        </c:rich>
      </c:tx>
      <c:layout>
        <c:manualLayout>
          <c:xMode val="factor"/>
          <c:yMode val="factor"/>
          <c:x val="0.013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5"/>
          <c:w val="0.9932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RDR'!$C$60:$C$65</c:f>
              <c:strCache/>
            </c:strRef>
          </c:cat>
          <c:val>
            <c:numRef>
              <c:f>'EJECUCION RDR'!$D$60:$D$65</c:f>
              <c:numCache/>
            </c:numRef>
          </c:val>
        </c:ser>
        <c:overlap val="-27"/>
        <c:gapWidth val="219"/>
        <c:axId val="10137981"/>
        <c:axId val="24132966"/>
      </c:barChart>
      <c:lineChart>
        <c:grouping val="standard"/>
        <c:varyColors val="0"/>
        <c:ser>
          <c:idx val="1"/>
          <c:order val="1"/>
          <c:tx>
            <c:strRef>
              <c:f>'EJECUCION RDR'!$E$59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RDR'!$C$60:$C$65</c:f>
              <c:strCache/>
            </c:strRef>
          </c:cat>
          <c:val>
            <c:numRef>
              <c:f>'EJECUCION RDR'!$E$60:$E$65</c:f>
              <c:numCache/>
            </c:numRef>
          </c:val>
          <c:smooth val="0"/>
        </c:ser>
        <c:axId val="15870103"/>
        <c:axId val="8613200"/>
      </c:lineChart>
      <c:catAx>
        <c:axId val="10137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132966"/>
        <c:crosses val="autoZero"/>
        <c:auto val="1"/>
        <c:lblOffset val="100"/>
        <c:tickLblSkip val="1"/>
        <c:noMultiLvlLbl val="0"/>
      </c:catAx>
      <c:valAx>
        <c:axId val="241329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137981"/>
        <c:crossesAt val="1"/>
        <c:crossBetween val="between"/>
        <c:dispUnits/>
      </c:valAx>
      <c:catAx>
        <c:axId val="15870103"/>
        <c:scaling>
          <c:orientation val="minMax"/>
        </c:scaling>
        <c:axPos val="b"/>
        <c:delete val="1"/>
        <c:majorTickMark val="out"/>
        <c:minorTickMark val="none"/>
        <c:tickLblPos val="nextTo"/>
        <c:crossAx val="8613200"/>
        <c:crosses val="autoZero"/>
        <c:auto val="1"/>
        <c:lblOffset val="100"/>
        <c:tickLblSkip val="1"/>
        <c:noMultiLvlLbl val="0"/>
      </c:catAx>
      <c:valAx>
        <c:axId val="8613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87010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"/>
          <c:y val="0.9665"/>
          <c:w val="0.1222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OCTUBRE - FUENTE ROCC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225"/>
          <c:w val="0.992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ROOC'!$D$65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ROOC'!$C$66:$C$70</c:f>
              <c:strCache/>
            </c:strRef>
          </c:cat>
          <c:val>
            <c:numRef>
              <c:f>'EJECUCION ROOC'!$D$66:$D$70</c:f>
              <c:numCache/>
            </c:numRef>
          </c:val>
        </c:ser>
        <c:overlap val="-27"/>
        <c:gapWidth val="219"/>
        <c:axId val="10409937"/>
        <c:axId val="26580570"/>
      </c:barChart>
      <c:lineChart>
        <c:grouping val="standard"/>
        <c:varyColors val="0"/>
        <c:ser>
          <c:idx val="1"/>
          <c:order val="1"/>
          <c:tx>
            <c:strRef>
              <c:f>'EJECUCION ROOC'!$E$65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ROOC'!$C$66:$C$70</c:f>
              <c:strCache/>
            </c:strRef>
          </c:cat>
          <c:val>
            <c:numRef>
              <c:f>'EJECUCION ROOC'!$E$66:$E$70</c:f>
              <c:numCache/>
            </c:numRef>
          </c:val>
          <c:smooth val="0"/>
        </c:ser>
        <c:axId val="37898539"/>
        <c:axId val="5542532"/>
      </c:lineChart>
      <c:catAx>
        <c:axId val="104099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580570"/>
        <c:crosses val="autoZero"/>
        <c:auto val="1"/>
        <c:lblOffset val="100"/>
        <c:tickLblSkip val="1"/>
        <c:noMultiLvlLbl val="0"/>
      </c:catAx>
      <c:valAx>
        <c:axId val="265805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409937"/>
        <c:crossesAt val="1"/>
        <c:crossBetween val="between"/>
        <c:dispUnits/>
      </c:valAx>
      <c:catAx>
        <c:axId val="37898539"/>
        <c:scaling>
          <c:orientation val="minMax"/>
        </c:scaling>
        <c:axPos val="b"/>
        <c:delete val="1"/>
        <c:majorTickMark val="out"/>
        <c:minorTickMark val="none"/>
        <c:tickLblPos val="nextTo"/>
        <c:crossAx val="5542532"/>
        <c:crosses val="autoZero"/>
        <c:auto val="1"/>
        <c:lblOffset val="100"/>
        <c:tickLblSkip val="1"/>
        <c:noMultiLvlLbl val="0"/>
      </c:catAx>
      <c:valAx>
        <c:axId val="5542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89853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"/>
          <c:y val="0.947"/>
          <c:w val="0.1392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OCTUBRE - FUENTE DYT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525"/>
          <c:w val="0.9917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DYT'!$D$62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DYT'!$D$63:$D$67</c:f>
              <c:numCache/>
            </c:numRef>
          </c:val>
        </c:ser>
        <c:overlap val="-27"/>
        <c:gapWidth val="219"/>
        <c:axId val="49882789"/>
        <c:axId val="46291918"/>
      </c:barChart>
      <c:lineChart>
        <c:grouping val="standard"/>
        <c:varyColors val="0"/>
        <c:ser>
          <c:idx val="1"/>
          <c:order val="1"/>
          <c:tx>
            <c:strRef>
              <c:f>'EJECUCION DYT'!$E$62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DYT'!$E$63:$E$67</c:f>
              <c:numCache/>
            </c:numRef>
          </c:val>
          <c:smooth val="0"/>
        </c:ser>
        <c:axId val="13974079"/>
        <c:axId val="58657848"/>
      </c:lineChart>
      <c:catAx>
        <c:axId val="498827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291918"/>
        <c:crosses val="autoZero"/>
        <c:auto val="1"/>
        <c:lblOffset val="100"/>
        <c:tickLblSkip val="1"/>
        <c:noMultiLvlLbl val="0"/>
      </c:catAx>
      <c:valAx>
        <c:axId val="462919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882789"/>
        <c:crossesAt val="1"/>
        <c:crossBetween val="between"/>
        <c:dispUnits/>
      </c:valAx>
      <c:catAx>
        <c:axId val="13974079"/>
        <c:scaling>
          <c:orientation val="minMax"/>
        </c:scaling>
        <c:axPos val="b"/>
        <c:delete val="1"/>
        <c:majorTickMark val="out"/>
        <c:minorTickMark val="none"/>
        <c:tickLblPos val="nextTo"/>
        <c:crossAx val="58657848"/>
        <c:crosses val="autoZero"/>
        <c:auto val="1"/>
        <c:lblOffset val="100"/>
        <c:tickLblSkip val="1"/>
        <c:noMultiLvlLbl val="0"/>
      </c:catAx>
      <c:valAx>
        <c:axId val="58657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97407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5"/>
          <c:y val="0.9665"/>
          <c:w val="0.13025"/>
          <c:h val="0.0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152400</xdr:rowOff>
    </xdr:from>
    <xdr:to>
      <xdr:col>26</xdr:col>
      <xdr:colOff>742950</xdr:colOff>
      <xdr:row>95</xdr:row>
      <xdr:rowOff>152400</xdr:rowOff>
    </xdr:to>
    <xdr:graphicFrame>
      <xdr:nvGraphicFramePr>
        <xdr:cNvPr id="1" name="Gráfico 9"/>
        <xdr:cNvGraphicFramePr/>
      </xdr:nvGraphicFramePr>
      <xdr:xfrm>
        <a:off x="0" y="8820150"/>
        <a:ext cx="1901190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53</xdr:row>
      <xdr:rowOff>142875</xdr:rowOff>
    </xdr:from>
    <xdr:to>
      <xdr:col>8</xdr:col>
      <xdr:colOff>19050</xdr:colOff>
      <xdr:row>83</xdr:row>
      <xdr:rowOff>95250</xdr:rowOff>
    </xdr:to>
    <xdr:graphicFrame>
      <xdr:nvGraphicFramePr>
        <xdr:cNvPr id="1" name="Gráfico 4"/>
        <xdr:cNvGraphicFramePr/>
      </xdr:nvGraphicFramePr>
      <xdr:xfrm>
        <a:off x="47625" y="9763125"/>
        <a:ext cx="98298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55</xdr:row>
      <xdr:rowOff>133350</xdr:rowOff>
    </xdr:from>
    <xdr:to>
      <xdr:col>9</xdr:col>
      <xdr:colOff>762000</xdr:colOff>
      <xdr:row>90</xdr:row>
      <xdr:rowOff>123825</xdr:rowOff>
    </xdr:to>
    <xdr:graphicFrame>
      <xdr:nvGraphicFramePr>
        <xdr:cNvPr id="1" name="Gráfico 2"/>
        <xdr:cNvGraphicFramePr/>
      </xdr:nvGraphicFramePr>
      <xdr:xfrm>
        <a:off x="57150" y="9934575"/>
        <a:ext cx="112776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123825</xdr:rowOff>
    </xdr:from>
    <xdr:to>
      <xdr:col>8</xdr:col>
      <xdr:colOff>695325</xdr:colOff>
      <xdr:row>90</xdr:row>
      <xdr:rowOff>85725</xdr:rowOff>
    </xdr:to>
    <xdr:graphicFrame>
      <xdr:nvGraphicFramePr>
        <xdr:cNvPr id="1" name="Gráfico 1"/>
        <xdr:cNvGraphicFramePr/>
      </xdr:nvGraphicFramePr>
      <xdr:xfrm>
        <a:off x="47625" y="97536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66675</xdr:colOff>
      <xdr:row>54</xdr:row>
      <xdr:rowOff>133350</xdr:rowOff>
    </xdr:from>
    <xdr:to>
      <xdr:col>8</xdr:col>
      <xdr:colOff>723900</xdr:colOff>
      <xdr:row>83</xdr:row>
      <xdr:rowOff>19050</xdr:rowOff>
    </xdr:to>
    <xdr:graphicFrame>
      <xdr:nvGraphicFramePr>
        <xdr:cNvPr id="5" name="Gráfico 1"/>
        <xdr:cNvGraphicFramePr/>
      </xdr:nvGraphicFramePr>
      <xdr:xfrm>
        <a:off x="66675" y="9753600"/>
        <a:ext cx="10410825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7</xdr:col>
      <xdr:colOff>733425</xdr:colOff>
      <xdr:row>90</xdr:row>
      <xdr:rowOff>57150</xdr:rowOff>
    </xdr:to>
    <xdr:graphicFrame>
      <xdr:nvGraphicFramePr>
        <xdr:cNvPr id="1" name="Gráfico 1"/>
        <xdr:cNvGraphicFramePr/>
      </xdr:nvGraphicFramePr>
      <xdr:xfrm>
        <a:off x="0" y="9791700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2"/>
  <sheetViews>
    <sheetView showGridLines="0" tabSelected="1" zoomScalePageLayoutView="0" workbookViewId="0" topLeftCell="A1">
      <selection activeCell="A10" sqref="A10:A12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7.7109375" style="8" customWidth="1"/>
    <col min="5" max="5" width="11.7109375" style="8" customWidth="1"/>
    <col min="6" max="6" width="7.7109375" style="8" customWidth="1"/>
    <col min="7" max="7" width="11.7109375" style="8" customWidth="1"/>
    <col min="8" max="8" width="7.7109375" style="8" customWidth="1"/>
    <col min="9" max="9" width="11.57421875" style="8" customWidth="1"/>
    <col min="10" max="10" width="7.7109375" style="8" customWidth="1"/>
    <col min="11" max="11" width="11.7109375" style="8" customWidth="1"/>
    <col min="12" max="12" width="7.7109375" style="8" customWidth="1"/>
    <col min="13" max="13" width="11.7109375" style="8" customWidth="1"/>
    <col min="14" max="14" width="7.7109375" style="8" customWidth="1"/>
    <col min="15" max="15" width="11.7109375" style="8" customWidth="1"/>
    <col min="16" max="16" width="7.7109375" style="8" customWidth="1"/>
    <col min="17" max="17" width="11.7109375" style="8" customWidth="1"/>
    <col min="18" max="18" width="7.7109375" style="8" customWidth="1"/>
    <col min="19" max="19" width="11.7109375" style="8" customWidth="1"/>
    <col min="20" max="20" width="7.7109375" style="8" customWidth="1"/>
    <col min="21" max="21" width="11.7109375" style="8" customWidth="1"/>
    <col min="22" max="22" width="7.7109375" style="8" customWidth="1"/>
    <col min="23" max="26" width="11.7109375" style="8" hidden="1" customWidth="1"/>
    <col min="27" max="27" width="11.42187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166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4" t="s">
        <v>1</v>
      </c>
      <c r="B10" s="61" t="s">
        <v>33</v>
      </c>
      <c r="C10" s="54" t="s">
        <v>31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6" t="s">
        <v>30</v>
      </c>
    </row>
    <row r="11" spans="1:27" s="10" customFormat="1" ht="12.75" customHeight="1">
      <c r="A11" s="65"/>
      <c r="B11" s="62"/>
      <c r="C11" s="55" t="s">
        <v>2</v>
      </c>
      <c r="D11" s="55"/>
      <c r="E11" s="55" t="s">
        <v>3</v>
      </c>
      <c r="F11" s="55"/>
      <c r="G11" s="55" t="s">
        <v>4</v>
      </c>
      <c r="H11" s="55"/>
      <c r="I11" s="55" t="s">
        <v>20</v>
      </c>
      <c r="J11" s="55"/>
      <c r="K11" s="55" t="s">
        <v>21</v>
      </c>
      <c r="L11" s="55"/>
      <c r="M11" s="55" t="s">
        <v>22</v>
      </c>
      <c r="N11" s="55"/>
      <c r="O11" s="55" t="s">
        <v>24</v>
      </c>
      <c r="P11" s="55"/>
      <c r="Q11" s="55" t="s">
        <v>25</v>
      </c>
      <c r="R11" s="55"/>
      <c r="S11" s="55" t="s">
        <v>26</v>
      </c>
      <c r="T11" s="55"/>
      <c r="U11" s="55" t="s">
        <v>27</v>
      </c>
      <c r="V11" s="55"/>
      <c r="W11" s="55" t="s">
        <v>28</v>
      </c>
      <c r="X11" s="55"/>
      <c r="Y11" s="55" t="s">
        <v>29</v>
      </c>
      <c r="Z11" s="55"/>
      <c r="AA11" s="57"/>
    </row>
    <row r="12" spans="1:27" s="10" customFormat="1" ht="15.75" customHeight="1">
      <c r="A12" s="66"/>
      <c r="B12" s="63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8"/>
    </row>
    <row r="13" spans="1:28" ht="15" customHeight="1">
      <c r="A13" s="2" t="s">
        <v>5</v>
      </c>
      <c r="B13" s="3" t="s">
        <v>6</v>
      </c>
      <c r="C13" s="43">
        <v>76264635.21</v>
      </c>
      <c r="D13" s="39">
        <f aca="true" t="shared" si="0" ref="D13:D46">+C13/$C$46*100</f>
        <v>23.16451706866853</v>
      </c>
      <c r="E13" s="43">
        <v>107936186.77000012</v>
      </c>
      <c r="F13" s="39">
        <f aca="true" t="shared" si="1" ref="F13:F46">+E13/$E$46*100</f>
        <v>26.517973432218838</v>
      </c>
      <c r="G13" s="43">
        <v>125847708.62000011</v>
      </c>
      <c r="H13" s="39">
        <f aca="true" t="shared" si="2" ref="H13:H46">+G13/$G$46*100</f>
        <v>27.533100234511732</v>
      </c>
      <c r="I13" s="4">
        <v>87570989.44000001</v>
      </c>
      <c r="J13" s="39">
        <f aca="true" t="shared" si="3" ref="J13:J46">+I13/$I$46*100</f>
        <v>17.075839507732066</v>
      </c>
      <c r="K13" s="4">
        <v>116254255.38000004</v>
      </c>
      <c r="L13" s="39">
        <f aca="true" t="shared" si="4" ref="L13:L46">+K13/$K$46*100</f>
        <v>22.925505884435438</v>
      </c>
      <c r="M13" s="4">
        <v>74453802.52999999</v>
      </c>
      <c r="N13" s="39">
        <f aca="true" t="shared" si="5" ref="N13:N46">+M13/$M$46*100</f>
        <v>13.615761310049713</v>
      </c>
      <c r="O13" s="4">
        <v>163720676.72999996</v>
      </c>
      <c r="P13" s="39">
        <f aca="true" t="shared" si="6" ref="P13:P46">+O13/$O$46*100</f>
        <v>16.243660586298475</v>
      </c>
      <c r="Q13" s="4">
        <v>131706037.58000006</v>
      </c>
      <c r="R13" s="39">
        <f aca="true" t="shared" si="7" ref="R13:R46">+Q13/$Q$46*100</f>
        <v>17.730427988295897</v>
      </c>
      <c r="S13" s="4">
        <v>107840114.87000011</v>
      </c>
      <c r="T13" s="39">
        <f aca="true" t="shared" si="8" ref="T13:T46">+S13/$S$46*100</f>
        <v>16.411329786226837</v>
      </c>
      <c r="U13" s="4">
        <v>164201504.82999992</v>
      </c>
      <c r="V13" s="39">
        <f aca="true" t="shared" si="9" ref="V13:V46">+U13/$U$46*100</f>
        <v>13.204952893060845</v>
      </c>
      <c r="W13" s="4"/>
      <c r="X13" s="39" t="e">
        <f aca="true" t="shared" si="10" ref="X13:X46">+W13/$W$46*100</f>
        <v>#DIV/0!</v>
      </c>
      <c r="Y13" s="4"/>
      <c r="Z13" s="39" t="e">
        <f aca="true" t="shared" si="11" ref="Z13:Z46">+Y13/$Y$46*100</f>
        <v>#DIV/0!</v>
      </c>
      <c r="AA13" s="24">
        <f aca="true" t="shared" si="12" ref="AA13:AA45">+C13+E13+G13+I13+K13+M13+O13+Q13+S13+U13+W13+Y13</f>
        <v>1155795911.9600005</v>
      </c>
      <c r="AB13" s="8"/>
    </row>
    <row r="14" spans="1:28" ht="15" customHeight="1">
      <c r="A14" s="2" t="s">
        <v>35</v>
      </c>
      <c r="B14" s="3" t="s">
        <v>66</v>
      </c>
      <c r="C14" s="43">
        <v>2898447.76</v>
      </c>
      <c r="D14" s="39">
        <f t="shared" si="0"/>
        <v>0.8803705993516686</v>
      </c>
      <c r="E14" s="43">
        <v>3295077.1900000004</v>
      </c>
      <c r="F14" s="39">
        <f t="shared" si="1"/>
        <v>0.8095410074818064</v>
      </c>
      <c r="G14" s="43">
        <v>3365966.230000001</v>
      </c>
      <c r="H14" s="39">
        <f t="shared" si="2"/>
        <v>0.7364097973083263</v>
      </c>
      <c r="I14" s="4">
        <v>4071461.170000003</v>
      </c>
      <c r="J14" s="39">
        <f t="shared" si="3"/>
        <v>0.7939115219032412</v>
      </c>
      <c r="K14" s="4">
        <v>3291970.420000002</v>
      </c>
      <c r="L14" s="39">
        <f t="shared" si="4"/>
        <v>0.6491812879314268</v>
      </c>
      <c r="M14" s="4">
        <v>3653044.0400000038</v>
      </c>
      <c r="N14" s="39">
        <f t="shared" si="5"/>
        <v>0.668051516693163</v>
      </c>
      <c r="O14" s="4">
        <v>4258862.210000001</v>
      </c>
      <c r="P14" s="39">
        <f t="shared" si="6"/>
        <v>0.4225459703977431</v>
      </c>
      <c r="Q14" s="4">
        <v>4404848.789999999</v>
      </c>
      <c r="R14" s="39">
        <f t="shared" si="7"/>
        <v>0.5929861356810493</v>
      </c>
      <c r="S14" s="4">
        <v>3413200.38</v>
      </c>
      <c r="T14" s="39">
        <f t="shared" si="8"/>
        <v>0.5194278319360129</v>
      </c>
      <c r="U14" s="4">
        <v>4175886.5700000003</v>
      </c>
      <c r="V14" s="39">
        <f t="shared" si="9"/>
        <v>0.33582143781632884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36828764.760000005</v>
      </c>
      <c r="AB14" s="8"/>
    </row>
    <row r="15" spans="1:28" ht="15" customHeight="1">
      <c r="A15" s="2" t="s">
        <v>36</v>
      </c>
      <c r="B15" s="3" t="s">
        <v>67</v>
      </c>
      <c r="C15" s="43">
        <v>3972956.3999999994</v>
      </c>
      <c r="D15" s="39">
        <f t="shared" si="0"/>
        <v>1.2067403992356402</v>
      </c>
      <c r="E15" s="43">
        <v>5827981.549999998</v>
      </c>
      <c r="F15" s="39">
        <f t="shared" si="1"/>
        <v>1.4318299036789417</v>
      </c>
      <c r="G15" s="43">
        <v>5178693.529999999</v>
      </c>
      <c r="H15" s="39">
        <f t="shared" si="2"/>
        <v>1.1330002715889516</v>
      </c>
      <c r="I15" s="4">
        <v>4744425.18</v>
      </c>
      <c r="J15" s="39">
        <f t="shared" si="3"/>
        <v>0.9251356350795938</v>
      </c>
      <c r="K15" s="4">
        <v>4290483.629999998</v>
      </c>
      <c r="L15" s="39">
        <f t="shared" si="4"/>
        <v>0.8460895249393221</v>
      </c>
      <c r="M15" s="4">
        <v>4662134.469999999</v>
      </c>
      <c r="N15" s="39">
        <f t="shared" si="5"/>
        <v>0.8525892295869971</v>
      </c>
      <c r="O15" s="4">
        <v>6398853.530000006</v>
      </c>
      <c r="P15" s="39">
        <f t="shared" si="6"/>
        <v>0.634866694658073</v>
      </c>
      <c r="Q15" s="4">
        <v>5590459.050000001</v>
      </c>
      <c r="R15" s="39">
        <f t="shared" si="7"/>
        <v>0.7525944400789866</v>
      </c>
      <c r="S15" s="4">
        <v>5212866.249999996</v>
      </c>
      <c r="T15" s="39">
        <f t="shared" si="8"/>
        <v>0.7933046738996063</v>
      </c>
      <c r="U15" s="4">
        <v>6519337.069999995</v>
      </c>
      <c r="V15" s="39">
        <f t="shared" si="9"/>
        <v>0.5242798413599368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52398190.66</v>
      </c>
      <c r="AB15" s="8"/>
    </row>
    <row r="16" spans="1:28" ht="15" customHeight="1">
      <c r="A16" s="2" t="s">
        <v>37</v>
      </c>
      <c r="B16" s="3" t="s">
        <v>68</v>
      </c>
      <c r="C16" s="43">
        <v>1967288.309999999</v>
      </c>
      <c r="D16" s="39">
        <f t="shared" si="0"/>
        <v>0.5975414884042037</v>
      </c>
      <c r="E16" s="43">
        <v>3117374.6899999985</v>
      </c>
      <c r="F16" s="39">
        <f t="shared" si="1"/>
        <v>0.7658827097889269</v>
      </c>
      <c r="G16" s="43">
        <v>3753859.2599999993</v>
      </c>
      <c r="H16" s="39">
        <f t="shared" si="2"/>
        <v>0.8212734614335637</v>
      </c>
      <c r="I16" s="4">
        <v>2562069.09</v>
      </c>
      <c r="J16" s="39">
        <f t="shared" si="3"/>
        <v>0.49958874358198796</v>
      </c>
      <c r="K16" s="4">
        <v>4674947.540000003</v>
      </c>
      <c r="L16" s="39">
        <f t="shared" si="4"/>
        <v>0.9219063593618366</v>
      </c>
      <c r="M16" s="4">
        <v>4743010.239999998</v>
      </c>
      <c r="N16" s="39">
        <f t="shared" si="5"/>
        <v>0.867379410110588</v>
      </c>
      <c r="O16" s="4">
        <v>3278267.079999999</v>
      </c>
      <c r="P16" s="39">
        <f t="shared" si="6"/>
        <v>0.3252555439077178</v>
      </c>
      <c r="Q16" s="4">
        <v>5028638.560000003</v>
      </c>
      <c r="R16" s="39">
        <f t="shared" si="7"/>
        <v>0.6769614780422732</v>
      </c>
      <c r="S16" s="4">
        <v>4211955.77</v>
      </c>
      <c r="T16" s="39">
        <f t="shared" si="8"/>
        <v>0.6409840648797419</v>
      </c>
      <c r="U16" s="4">
        <v>4482762.019999999</v>
      </c>
      <c r="V16" s="39">
        <f t="shared" si="9"/>
        <v>0.36050011457682624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37820172.559999995</v>
      </c>
      <c r="AB16" s="8"/>
    </row>
    <row r="17" spans="1:28" ht="15" customHeight="1">
      <c r="A17" s="2" t="s">
        <v>38</v>
      </c>
      <c r="B17" s="3" t="s">
        <v>69</v>
      </c>
      <c r="C17" s="43">
        <v>2459341.98</v>
      </c>
      <c r="D17" s="39">
        <f t="shared" si="0"/>
        <v>0.746997204097727</v>
      </c>
      <c r="E17" s="43">
        <v>2945647.6300000013</v>
      </c>
      <c r="F17" s="39">
        <f t="shared" si="1"/>
        <v>0.7236924698800747</v>
      </c>
      <c r="G17" s="43">
        <v>3878242.1000000006</v>
      </c>
      <c r="H17" s="39">
        <f t="shared" si="2"/>
        <v>0.8484860760987544</v>
      </c>
      <c r="I17" s="4">
        <v>3129966.6200000015</v>
      </c>
      <c r="J17" s="39">
        <f t="shared" si="3"/>
        <v>0.6103254971704772</v>
      </c>
      <c r="K17" s="4">
        <v>3818859.3100000005</v>
      </c>
      <c r="L17" s="39">
        <f t="shared" si="4"/>
        <v>0.7530845326656121</v>
      </c>
      <c r="M17" s="4">
        <v>3895985.81</v>
      </c>
      <c r="N17" s="39">
        <f t="shared" si="5"/>
        <v>0.7124795652300809</v>
      </c>
      <c r="O17" s="4">
        <v>2712161.8999999994</v>
      </c>
      <c r="P17" s="39">
        <f t="shared" si="6"/>
        <v>0.269089025519632</v>
      </c>
      <c r="Q17" s="4">
        <v>4504782.510000001</v>
      </c>
      <c r="R17" s="39">
        <f t="shared" si="7"/>
        <v>0.6064393353871471</v>
      </c>
      <c r="S17" s="4">
        <v>5284338.520000001</v>
      </c>
      <c r="T17" s="39">
        <f t="shared" si="8"/>
        <v>0.8041814704882813</v>
      </c>
      <c r="U17" s="4">
        <v>4095769.100000002</v>
      </c>
      <c r="V17" s="39">
        <f t="shared" si="9"/>
        <v>0.32937845534575705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36725095.480000004</v>
      </c>
      <c r="AB17" s="8"/>
    </row>
    <row r="18" spans="1:28" ht="15" customHeight="1">
      <c r="A18" s="2" t="s">
        <v>39</v>
      </c>
      <c r="B18" s="3" t="s">
        <v>70</v>
      </c>
      <c r="C18" s="43">
        <v>14201130.380000005</v>
      </c>
      <c r="D18" s="39">
        <f t="shared" si="0"/>
        <v>4.313432119305056</v>
      </c>
      <c r="E18" s="43">
        <v>16963019.1</v>
      </c>
      <c r="F18" s="39">
        <f t="shared" si="1"/>
        <v>4.167507703255694</v>
      </c>
      <c r="G18" s="43">
        <v>17780459.420000017</v>
      </c>
      <c r="H18" s="39">
        <f t="shared" si="2"/>
        <v>3.890028485975372</v>
      </c>
      <c r="I18" s="4">
        <v>15376767.459999997</v>
      </c>
      <c r="J18" s="39">
        <f t="shared" si="3"/>
        <v>2.998381255867614</v>
      </c>
      <c r="K18" s="4">
        <v>16159628.179999998</v>
      </c>
      <c r="L18" s="39">
        <f t="shared" si="4"/>
        <v>3.186701852073559</v>
      </c>
      <c r="M18" s="4">
        <v>16723704.229999999</v>
      </c>
      <c r="N18" s="39">
        <f t="shared" si="5"/>
        <v>3.0583523913879103</v>
      </c>
      <c r="O18" s="4">
        <v>20927844.11999999</v>
      </c>
      <c r="P18" s="39">
        <f t="shared" si="6"/>
        <v>2.076370581150616</v>
      </c>
      <c r="Q18" s="4">
        <v>18870238.129999984</v>
      </c>
      <c r="R18" s="39">
        <f t="shared" si="7"/>
        <v>2.540334554387708</v>
      </c>
      <c r="S18" s="4">
        <v>18103304.659999993</v>
      </c>
      <c r="T18" s="39">
        <f t="shared" si="8"/>
        <v>2.7549980204856643</v>
      </c>
      <c r="U18" s="4">
        <v>19594954.52</v>
      </c>
      <c r="V18" s="39">
        <f t="shared" si="9"/>
        <v>1.575810475343436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174701050.2</v>
      </c>
      <c r="AB18" s="8"/>
    </row>
    <row r="19" spans="1:28" ht="15" customHeight="1">
      <c r="A19" s="2" t="s">
        <v>40</v>
      </c>
      <c r="B19" s="3" t="s">
        <v>71</v>
      </c>
      <c r="C19" s="43">
        <v>9802671.459999999</v>
      </c>
      <c r="D19" s="39">
        <f t="shared" si="0"/>
        <v>2.97745016059482</v>
      </c>
      <c r="E19" s="43">
        <v>11361982.409999998</v>
      </c>
      <c r="F19" s="39">
        <f t="shared" si="1"/>
        <v>2.791434056566657</v>
      </c>
      <c r="G19" s="43">
        <v>14444651.919999998</v>
      </c>
      <c r="H19" s="39">
        <f t="shared" si="2"/>
        <v>3.160216848817441</v>
      </c>
      <c r="I19" s="4">
        <v>12257572.360000003</v>
      </c>
      <c r="J19" s="39">
        <f t="shared" si="3"/>
        <v>2.3901561431732135</v>
      </c>
      <c r="K19" s="4">
        <v>14926051.819999995</v>
      </c>
      <c r="L19" s="39">
        <f t="shared" si="4"/>
        <v>2.943438824774984</v>
      </c>
      <c r="M19" s="4">
        <v>15006706.099999998</v>
      </c>
      <c r="N19" s="39">
        <f t="shared" si="5"/>
        <v>2.744355847041343</v>
      </c>
      <c r="O19" s="4">
        <v>13260395.409999993</v>
      </c>
      <c r="P19" s="39">
        <f t="shared" si="6"/>
        <v>1.3156393351303621</v>
      </c>
      <c r="Q19" s="4">
        <v>18129148.069999993</v>
      </c>
      <c r="R19" s="39">
        <f t="shared" si="7"/>
        <v>2.440568103410163</v>
      </c>
      <c r="S19" s="4">
        <v>13916702.630000005</v>
      </c>
      <c r="T19" s="39">
        <f t="shared" si="8"/>
        <v>2.117872339742067</v>
      </c>
      <c r="U19" s="4">
        <v>19391828.799999997</v>
      </c>
      <c r="V19" s="39">
        <f t="shared" si="9"/>
        <v>1.559475268386922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142497710.97999996</v>
      </c>
      <c r="AB19" s="8"/>
    </row>
    <row r="20" spans="1:28" ht="15" customHeight="1">
      <c r="A20" s="2" t="s">
        <v>41</v>
      </c>
      <c r="B20" s="3" t="s">
        <v>72</v>
      </c>
      <c r="C20" s="43">
        <v>9887291.619999984</v>
      </c>
      <c r="D20" s="39">
        <f t="shared" si="0"/>
        <v>3.0031525734533564</v>
      </c>
      <c r="E20" s="43">
        <v>13691577.220000004</v>
      </c>
      <c r="F20" s="39">
        <f t="shared" si="1"/>
        <v>3.363773464952957</v>
      </c>
      <c r="G20" s="43">
        <v>18361454.01999999</v>
      </c>
      <c r="H20" s="39">
        <f t="shared" si="2"/>
        <v>4.017139124165943</v>
      </c>
      <c r="I20" s="4">
        <v>14848175.600000009</v>
      </c>
      <c r="J20" s="39">
        <f t="shared" si="3"/>
        <v>2.895308881966464</v>
      </c>
      <c r="K20" s="4">
        <v>18545790.799999993</v>
      </c>
      <c r="L20" s="39">
        <f t="shared" si="4"/>
        <v>3.6572565428005266</v>
      </c>
      <c r="M20" s="4">
        <v>20354432.01999999</v>
      </c>
      <c r="N20" s="39">
        <f t="shared" si="5"/>
        <v>3.7223228172165315</v>
      </c>
      <c r="O20" s="4">
        <v>20452588.66999999</v>
      </c>
      <c r="P20" s="39">
        <f t="shared" si="6"/>
        <v>2.029217781786613</v>
      </c>
      <c r="Q20" s="4">
        <v>20821524.819999997</v>
      </c>
      <c r="R20" s="39">
        <f t="shared" si="7"/>
        <v>2.8030191569865117</v>
      </c>
      <c r="S20" s="4">
        <v>22025158.42000001</v>
      </c>
      <c r="T20" s="39">
        <f t="shared" si="8"/>
        <v>3.3518337666855134</v>
      </c>
      <c r="U20" s="4">
        <v>20915311.919999998</v>
      </c>
      <c r="V20" s="39">
        <f t="shared" si="9"/>
        <v>1.6819925550208132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179903305.10999995</v>
      </c>
      <c r="AB20" s="8"/>
    </row>
    <row r="21" spans="1:28" ht="15" customHeight="1">
      <c r="A21" s="2" t="s">
        <v>42</v>
      </c>
      <c r="B21" s="3" t="s">
        <v>73</v>
      </c>
      <c r="C21" s="43">
        <v>2346863.0099999993</v>
      </c>
      <c r="D21" s="39">
        <f t="shared" si="0"/>
        <v>0.7128329939988156</v>
      </c>
      <c r="E21" s="43">
        <v>3324682.37</v>
      </c>
      <c r="F21" s="39">
        <f t="shared" si="1"/>
        <v>0.8168144659964096</v>
      </c>
      <c r="G21" s="43">
        <v>3502574.389999999</v>
      </c>
      <c r="H21" s="39">
        <f t="shared" si="2"/>
        <v>0.7662970809416687</v>
      </c>
      <c r="I21" s="4">
        <v>3603543.3500000006</v>
      </c>
      <c r="J21" s="39">
        <f t="shared" si="3"/>
        <v>0.7026702369957276</v>
      </c>
      <c r="K21" s="4">
        <v>5250961.390000001</v>
      </c>
      <c r="L21" s="39">
        <f t="shared" si="4"/>
        <v>1.0354971166595093</v>
      </c>
      <c r="M21" s="4">
        <v>3598134.4800000004</v>
      </c>
      <c r="N21" s="39">
        <f t="shared" si="5"/>
        <v>0.6580099145560706</v>
      </c>
      <c r="O21" s="4">
        <v>5601462.1899999995</v>
      </c>
      <c r="P21" s="39">
        <f t="shared" si="6"/>
        <v>0.5557529593613729</v>
      </c>
      <c r="Q21" s="4">
        <v>4378957.55</v>
      </c>
      <c r="R21" s="39">
        <f t="shared" si="7"/>
        <v>0.5895006252611581</v>
      </c>
      <c r="S21" s="4">
        <v>3190858.4499999993</v>
      </c>
      <c r="T21" s="39">
        <f t="shared" si="8"/>
        <v>0.48559138115946376</v>
      </c>
      <c r="U21" s="4">
        <v>5916735.680000001</v>
      </c>
      <c r="V21" s="39">
        <f t="shared" si="9"/>
        <v>0.47581912246164626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40714772.86</v>
      </c>
      <c r="AB21" s="8"/>
    </row>
    <row r="22" spans="1:28" ht="15" customHeight="1">
      <c r="A22" s="2" t="s">
        <v>43</v>
      </c>
      <c r="B22" s="3" t="s">
        <v>74</v>
      </c>
      <c r="C22" s="43">
        <v>6013142.510000006</v>
      </c>
      <c r="D22" s="39">
        <f t="shared" si="0"/>
        <v>1.8264237667390986</v>
      </c>
      <c r="E22" s="43">
        <v>6636137.439999994</v>
      </c>
      <c r="F22" s="39">
        <f t="shared" si="1"/>
        <v>1.630379223063157</v>
      </c>
      <c r="G22" s="43">
        <v>7851248.419999994</v>
      </c>
      <c r="H22" s="39">
        <f t="shared" si="2"/>
        <v>1.717704772572692</v>
      </c>
      <c r="I22" s="4">
        <v>8341567.929999993</v>
      </c>
      <c r="J22" s="39">
        <f t="shared" si="3"/>
        <v>1.626557791871452</v>
      </c>
      <c r="K22" s="4">
        <v>8377161.269999994</v>
      </c>
      <c r="L22" s="39">
        <f t="shared" si="4"/>
        <v>1.6519882163667379</v>
      </c>
      <c r="M22" s="4">
        <v>8798508.589999998</v>
      </c>
      <c r="N22" s="39">
        <f t="shared" si="5"/>
        <v>1.609029878596075</v>
      </c>
      <c r="O22" s="4">
        <v>10866839.930000002</v>
      </c>
      <c r="P22" s="39">
        <f t="shared" si="6"/>
        <v>1.0781610667274424</v>
      </c>
      <c r="Q22" s="4">
        <v>9590162.069999995</v>
      </c>
      <c r="R22" s="39">
        <f t="shared" si="7"/>
        <v>1.291039356300871</v>
      </c>
      <c r="S22" s="4">
        <v>10955343.299999993</v>
      </c>
      <c r="T22" s="39">
        <f t="shared" si="8"/>
        <v>1.6672066052077852</v>
      </c>
      <c r="U22" s="4">
        <v>10456886.860000007</v>
      </c>
      <c r="V22" s="39">
        <f t="shared" si="9"/>
        <v>0.8409344271072665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87886998.31999996</v>
      </c>
      <c r="AB22" s="8"/>
    </row>
    <row r="23" spans="1:28" ht="15" customHeight="1">
      <c r="A23" s="2" t="s">
        <v>44</v>
      </c>
      <c r="B23" s="3" t="s">
        <v>75</v>
      </c>
      <c r="C23" s="43">
        <v>11284493.770000013</v>
      </c>
      <c r="D23" s="39">
        <f t="shared" si="0"/>
        <v>3.42753686327439</v>
      </c>
      <c r="E23" s="43">
        <v>16363005.020000005</v>
      </c>
      <c r="F23" s="39">
        <f t="shared" si="1"/>
        <v>4.020095070768481</v>
      </c>
      <c r="G23" s="43">
        <v>15715638.11000001</v>
      </c>
      <c r="H23" s="39">
        <f t="shared" si="2"/>
        <v>3.438284606662888</v>
      </c>
      <c r="I23" s="4">
        <v>17686134.820000004</v>
      </c>
      <c r="J23" s="39">
        <f t="shared" si="3"/>
        <v>3.4486946148456328</v>
      </c>
      <c r="K23" s="4">
        <v>20272067.540000003</v>
      </c>
      <c r="L23" s="39">
        <f t="shared" si="4"/>
        <v>3.997680791630584</v>
      </c>
      <c r="M23" s="4">
        <v>22022605.4</v>
      </c>
      <c r="N23" s="39">
        <f t="shared" si="5"/>
        <v>4.027390520866818</v>
      </c>
      <c r="O23" s="4">
        <v>17562912.66000001</v>
      </c>
      <c r="P23" s="39">
        <f t="shared" si="6"/>
        <v>1.7425165706242727</v>
      </c>
      <c r="Q23" s="4">
        <v>21403702.900000006</v>
      </c>
      <c r="R23" s="39">
        <f t="shared" si="7"/>
        <v>2.8813926827068848</v>
      </c>
      <c r="S23" s="4">
        <v>19745394.67</v>
      </c>
      <c r="T23" s="39">
        <f t="shared" si="8"/>
        <v>3.0048946449956175</v>
      </c>
      <c r="U23" s="4">
        <v>24263311.080000002</v>
      </c>
      <c r="V23" s="39">
        <f t="shared" si="9"/>
        <v>1.9512359534877077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186319265.97000006</v>
      </c>
      <c r="AB23" s="8"/>
    </row>
    <row r="24" spans="1:28" ht="15" customHeight="1">
      <c r="A24" s="2" t="s">
        <v>45</v>
      </c>
      <c r="B24" s="3" t="s">
        <v>76</v>
      </c>
      <c r="C24" s="43">
        <v>10157910.169999996</v>
      </c>
      <c r="D24" s="39">
        <f t="shared" si="0"/>
        <v>3.0853498855274544</v>
      </c>
      <c r="E24" s="43">
        <v>11278490.58</v>
      </c>
      <c r="F24" s="39">
        <f t="shared" si="1"/>
        <v>2.7709216205060323</v>
      </c>
      <c r="G24" s="43">
        <v>14084108.070000006</v>
      </c>
      <c r="H24" s="39">
        <f t="shared" si="2"/>
        <v>3.081336668400641</v>
      </c>
      <c r="I24" s="4">
        <v>12968517.089999998</v>
      </c>
      <c r="J24" s="39">
        <f t="shared" si="3"/>
        <v>2.5287862784038495</v>
      </c>
      <c r="K24" s="4">
        <v>12701662.659999998</v>
      </c>
      <c r="L24" s="39">
        <f t="shared" si="4"/>
        <v>2.5047860923638883</v>
      </c>
      <c r="M24" s="4">
        <v>17592894.900000002</v>
      </c>
      <c r="N24" s="39">
        <f t="shared" si="5"/>
        <v>3.2173058940095345</v>
      </c>
      <c r="O24" s="4">
        <v>16686295.040000007</v>
      </c>
      <c r="P24" s="39">
        <f t="shared" si="6"/>
        <v>1.6555423449635036</v>
      </c>
      <c r="Q24" s="4">
        <v>18209810.599999998</v>
      </c>
      <c r="R24" s="39">
        <f t="shared" si="7"/>
        <v>2.4514269919303655</v>
      </c>
      <c r="S24" s="4">
        <v>14086664.530000007</v>
      </c>
      <c r="T24" s="39">
        <f t="shared" si="8"/>
        <v>2.14373749015809</v>
      </c>
      <c r="U24" s="4">
        <v>16004064.010000004</v>
      </c>
      <c r="V24" s="39">
        <f t="shared" si="9"/>
        <v>1.2870339499529946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143770417.65</v>
      </c>
      <c r="AB24" s="8"/>
    </row>
    <row r="25" spans="1:28" ht="15" customHeight="1">
      <c r="A25" s="2" t="s">
        <v>46</v>
      </c>
      <c r="B25" s="3" t="s">
        <v>77</v>
      </c>
      <c r="C25" s="43">
        <v>14427870.489999993</v>
      </c>
      <c r="D25" s="39">
        <f t="shared" si="0"/>
        <v>4.382301853406371</v>
      </c>
      <c r="E25" s="43">
        <v>18107407.61</v>
      </c>
      <c r="F25" s="39">
        <f t="shared" si="1"/>
        <v>4.4486633102161495</v>
      </c>
      <c r="G25" s="43">
        <v>21449162.42999998</v>
      </c>
      <c r="H25" s="39">
        <f t="shared" si="2"/>
        <v>4.6926713692875195</v>
      </c>
      <c r="I25" s="4">
        <v>17495262.549999982</v>
      </c>
      <c r="J25" s="39">
        <f t="shared" si="3"/>
        <v>3.411475619492953</v>
      </c>
      <c r="K25" s="4">
        <v>24175751.859999985</v>
      </c>
      <c r="L25" s="39">
        <f t="shared" si="4"/>
        <v>4.767492937918127</v>
      </c>
      <c r="M25" s="4">
        <v>23568157.52</v>
      </c>
      <c r="N25" s="39">
        <f t="shared" si="5"/>
        <v>4.310033825077936</v>
      </c>
      <c r="O25" s="4">
        <v>25177111.769999996</v>
      </c>
      <c r="P25" s="39">
        <f t="shared" si="6"/>
        <v>2.4979646206180233</v>
      </c>
      <c r="Q25" s="4">
        <v>26769183.85000001</v>
      </c>
      <c r="R25" s="39">
        <f t="shared" si="7"/>
        <v>3.6037002955888213</v>
      </c>
      <c r="S25" s="4">
        <v>23641717.24</v>
      </c>
      <c r="T25" s="39">
        <f t="shared" si="8"/>
        <v>3.597845002354494</v>
      </c>
      <c r="U25" s="4">
        <v>25209148.870000005</v>
      </c>
      <c r="V25" s="39">
        <f t="shared" si="9"/>
        <v>2.027299467487519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220020774.18999994</v>
      </c>
      <c r="AB25" s="8"/>
    </row>
    <row r="26" spans="1:28" ht="15" customHeight="1">
      <c r="A26" s="2" t="s">
        <v>47</v>
      </c>
      <c r="B26" s="3" t="s">
        <v>78</v>
      </c>
      <c r="C26" s="43">
        <v>12234593.439999998</v>
      </c>
      <c r="D26" s="39">
        <f t="shared" si="0"/>
        <v>3.716118851007613</v>
      </c>
      <c r="E26" s="43">
        <v>12492061.670000002</v>
      </c>
      <c r="F26" s="39">
        <f t="shared" si="1"/>
        <v>3.069074139005726</v>
      </c>
      <c r="G26" s="43">
        <v>18005428.559999995</v>
      </c>
      <c r="H26" s="39">
        <f t="shared" si="2"/>
        <v>3.939247482087526</v>
      </c>
      <c r="I26" s="4">
        <v>16732399.46</v>
      </c>
      <c r="J26" s="39">
        <f t="shared" si="3"/>
        <v>3.262721702533531</v>
      </c>
      <c r="K26" s="4">
        <v>20739635.240000013</v>
      </c>
      <c r="L26" s="39">
        <f t="shared" si="4"/>
        <v>4.089885812622584</v>
      </c>
      <c r="M26" s="4">
        <v>20518190.12</v>
      </c>
      <c r="N26" s="39">
        <f t="shared" si="5"/>
        <v>3.75227012852127</v>
      </c>
      <c r="O26" s="4">
        <v>19688411.430000007</v>
      </c>
      <c r="P26" s="39">
        <f t="shared" si="6"/>
        <v>1.9533994064765408</v>
      </c>
      <c r="Q26" s="4">
        <v>24401640.629999995</v>
      </c>
      <c r="R26" s="39">
        <f t="shared" si="7"/>
        <v>3.2849787294199913</v>
      </c>
      <c r="S26" s="4">
        <v>26033275.810000006</v>
      </c>
      <c r="T26" s="39">
        <f t="shared" si="8"/>
        <v>3.9617972889656587</v>
      </c>
      <c r="U26" s="4">
        <v>32665335.579999987</v>
      </c>
      <c r="V26" s="39">
        <f t="shared" si="9"/>
        <v>2.6269200030566155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203510971.94</v>
      </c>
      <c r="AB26" s="8"/>
    </row>
    <row r="27" spans="1:28" ht="15" customHeight="1">
      <c r="A27" s="2" t="s">
        <v>48</v>
      </c>
      <c r="B27" s="3" t="s">
        <v>79</v>
      </c>
      <c r="C27" s="43">
        <v>7002549.650000002</v>
      </c>
      <c r="D27" s="39">
        <f t="shared" si="0"/>
        <v>2.1269449522044583</v>
      </c>
      <c r="E27" s="43">
        <v>9103901.420000002</v>
      </c>
      <c r="F27" s="39">
        <f t="shared" si="1"/>
        <v>2.2366643033214797</v>
      </c>
      <c r="G27" s="43">
        <v>8590573.5</v>
      </c>
      <c r="H27" s="39">
        <f t="shared" si="2"/>
        <v>1.8794551274797782</v>
      </c>
      <c r="I27" s="4">
        <v>9231126.219999999</v>
      </c>
      <c r="J27" s="39">
        <f t="shared" si="3"/>
        <v>1.8000165444783323</v>
      </c>
      <c r="K27" s="4">
        <v>10350030.419999998</v>
      </c>
      <c r="L27" s="39">
        <f t="shared" si="4"/>
        <v>2.04104084209391</v>
      </c>
      <c r="M27" s="4">
        <v>12329178.080000002</v>
      </c>
      <c r="N27" s="39">
        <f t="shared" si="5"/>
        <v>2.254702113014792</v>
      </c>
      <c r="O27" s="4">
        <v>11690444.760000004</v>
      </c>
      <c r="P27" s="39">
        <f t="shared" si="6"/>
        <v>1.1598755916302377</v>
      </c>
      <c r="Q27" s="4">
        <v>11754713.819999998</v>
      </c>
      <c r="R27" s="39">
        <f t="shared" si="7"/>
        <v>1.5824339623150663</v>
      </c>
      <c r="S27" s="4">
        <v>9222242.319999997</v>
      </c>
      <c r="T27" s="39">
        <f t="shared" si="8"/>
        <v>1.4034597446828319</v>
      </c>
      <c r="U27" s="4">
        <v>12591750.739999998</v>
      </c>
      <c r="V27" s="39">
        <f t="shared" si="9"/>
        <v>1.0126184625104944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101866510.92999999</v>
      </c>
      <c r="AB27" s="8"/>
    </row>
    <row r="28" spans="1:28" ht="15" customHeight="1">
      <c r="A28" s="2" t="s">
        <v>49</v>
      </c>
      <c r="B28" s="3" t="s">
        <v>80</v>
      </c>
      <c r="C28" s="43">
        <v>4431546.660000001</v>
      </c>
      <c r="D28" s="39">
        <f t="shared" si="0"/>
        <v>1.3460319840710486</v>
      </c>
      <c r="E28" s="43">
        <v>7097001.840000002</v>
      </c>
      <c r="F28" s="39">
        <f t="shared" si="1"/>
        <v>1.7436052900641867</v>
      </c>
      <c r="G28" s="43">
        <v>5900214.339999999</v>
      </c>
      <c r="H28" s="39">
        <f t="shared" si="2"/>
        <v>1.2908553887051561</v>
      </c>
      <c r="I28" s="4">
        <v>6340049.3500000015</v>
      </c>
      <c r="J28" s="39">
        <f t="shared" si="3"/>
        <v>1.2362731752149199</v>
      </c>
      <c r="K28" s="4">
        <v>6819062.210000002</v>
      </c>
      <c r="L28" s="39">
        <f t="shared" si="4"/>
        <v>1.3447288472210273</v>
      </c>
      <c r="M28" s="4">
        <v>6640850.170000001</v>
      </c>
      <c r="N28" s="39">
        <f t="shared" si="5"/>
        <v>1.2144474524869253</v>
      </c>
      <c r="O28" s="4">
        <v>6278677.0600000005</v>
      </c>
      <c r="P28" s="39">
        <f t="shared" si="6"/>
        <v>0.6229433027681233</v>
      </c>
      <c r="Q28" s="4">
        <v>9160481.000000002</v>
      </c>
      <c r="R28" s="39">
        <f t="shared" si="7"/>
        <v>1.2331951647242985</v>
      </c>
      <c r="S28" s="4">
        <v>6874819.630000002</v>
      </c>
      <c r="T28" s="39">
        <f t="shared" si="8"/>
        <v>1.04622414678216</v>
      </c>
      <c r="U28" s="4">
        <v>7151010.360000003</v>
      </c>
      <c r="V28" s="39">
        <f t="shared" si="9"/>
        <v>0.575078499063413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66693712.62000002</v>
      </c>
      <c r="AB28" s="8"/>
    </row>
    <row r="29" spans="1:28" ht="15" customHeight="1">
      <c r="A29" s="2" t="s">
        <v>50</v>
      </c>
      <c r="B29" s="3" t="s">
        <v>81</v>
      </c>
      <c r="C29" s="43">
        <v>3010028.0599999987</v>
      </c>
      <c r="D29" s="39">
        <f t="shared" si="0"/>
        <v>0.914261848641198</v>
      </c>
      <c r="E29" s="43">
        <v>3500966.71</v>
      </c>
      <c r="F29" s="39">
        <f t="shared" si="1"/>
        <v>0.8601243473673116</v>
      </c>
      <c r="G29" s="43">
        <v>3537801.7799999993</v>
      </c>
      <c r="H29" s="39">
        <f t="shared" si="2"/>
        <v>0.7740041681068306</v>
      </c>
      <c r="I29" s="4">
        <v>4376088.889999997</v>
      </c>
      <c r="J29" s="39">
        <f t="shared" si="3"/>
        <v>0.8533121760421359</v>
      </c>
      <c r="K29" s="4">
        <v>4496568.35</v>
      </c>
      <c r="L29" s="39">
        <f t="shared" si="4"/>
        <v>0.8867297272752194</v>
      </c>
      <c r="M29" s="4">
        <v>5046461.069999999</v>
      </c>
      <c r="N29" s="39">
        <f t="shared" si="5"/>
        <v>0.9228730710146321</v>
      </c>
      <c r="O29" s="4">
        <v>4377713.05</v>
      </c>
      <c r="P29" s="39">
        <f t="shared" si="6"/>
        <v>0.43433783898707384</v>
      </c>
      <c r="Q29" s="4">
        <v>5417351.089999999</v>
      </c>
      <c r="R29" s="39">
        <f t="shared" si="7"/>
        <v>0.7292904346182154</v>
      </c>
      <c r="S29" s="4">
        <v>4437316.509999999</v>
      </c>
      <c r="T29" s="39">
        <f t="shared" si="8"/>
        <v>0.6752799243515774</v>
      </c>
      <c r="U29" s="4">
        <v>5622841.730000002</v>
      </c>
      <c r="V29" s="39">
        <f t="shared" si="9"/>
        <v>0.45218440748553534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43823137.239999995</v>
      </c>
      <c r="AB29" s="8"/>
    </row>
    <row r="30" spans="1:28" ht="15" customHeight="1">
      <c r="A30" s="2" t="s">
        <v>51</v>
      </c>
      <c r="B30" s="3" t="s">
        <v>82</v>
      </c>
      <c r="C30" s="43">
        <v>4259599.689999999</v>
      </c>
      <c r="D30" s="39">
        <f t="shared" si="0"/>
        <v>1.293805044146623</v>
      </c>
      <c r="E30" s="43">
        <v>4259405.88</v>
      </c>
      <c r="F30" s="39">
        <f t="shared" si="1"/>
        <v>1.0464591657621016</v>
      </c>
      <c r="G30" s="43">
        <v>4932201.959999998</v>
      </c>
      <c r="H30" s="39">
        <f t="shared" si="2"/>
        <v>1.0790725745478817</v>
      </c>
      <c r="I30" s="4">
        <v>4573592.829999999</v>
      </c>
      <c r="J30" s="39">
        <f t="shared" si="3"/>
        <v>0.8918243089202909</v>
      </c>
      <c r="K30" s="4">
        <v>5482765.859999999</v>
      </c>
      <c r="L30" s="39">
        <f t="shared" si="4"/>
        <v>1.0812092905808233</v>
      </c>
      <c r="M30" s="4">
        <v>5629356</v>
      </c>
      <c r="N30" s="39">
        <f t="shared" si="5"/>
        <v>1.0294701549247551</v>
      </c>
      <c r="O30" s="4">
        <v>5069681.190000002</v>
      </c>
      <c r="P30" s="39">
        <f t="shared" si="6"/>
        <v>0.5029919383176605</v>
      </c>
      <c r="Q30" s="4">
        <v>5826573.719999999</v>
      </c>
      <c r="R30" s="39">
        <f t="shared" si="7"/>
        <v>0.7843804859606898</v>
      </c>
      <c r="S30" s="4">
        <v>5151970.620000001</v>
      </c>
      <c r="T30" s="39">
        <f t="shared" si="8"/>
        <v>0.7840374520714887</v>
      </c>
      <c r="U30" s="4">
        <v>5171206.4399999995</v>
      </c>
      <c r="V30" s="39">
        <f t="shared" si="9"/>
        <v>0.41586426087379547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50356354.19</v>
      </c>
      <c r="AB30" s="8"/>
    </row>
    <row r="31" spans="1:28" ht="15" customHeight="1">
      <c r="A31" s="2" t="s">
        <v>52</v>
      </c>
      <c r="B31" s="3" t="s">
        <v>83</v>
      </c>
      <c r="C31" s="43">
        <v>7439501.130000006</v>
      </c>
      <c r="D31" s="39">
        <f t="shared" si="0"/>
        <v>2.259664003292411</v>
      </c>
      <c r="E31" s="43">
        <v>7988147.450000006</v>
      </c>
      <c r="F31" s="39">
        <f t="shared" si="1"/>
        <v>1.9625436861423655</v>
      </c>
      <c r="G31" s="43">
        <v>8508929.400000002</v>
      </c>
      <c r="H31" s="39">
        <f t="shared" si="2"/>
        <v>1.8615929414018093</v>
      </c>
      <c r="I31" s="4">
        <v>8475462.280000005</v>
      </c>
      <c r="J31" s="39">
        <f t="shared" si="3"/>
        <v>1.6526664203820256</v>
      </c>
      <c r="K31" s="4">
        <v>8827657.400000008</v>
      </c>
      <c r="L31" s="39">
        <f t="shared" si="4"/>
        <v>1.740826699271919</v>
      </c>
      <c r="M31" s="4">
        <v>12380829.469999999</v>
      </c>
      <c r="N31" s="39">
        <f t="shared" si="5"/>
        <v>2.264147876342849</v>
      </c>
      <c r="O31" s="4">
        <v>12994758.250000006</v>
      </c>
      <c r="P31" s="39">
        <f t="shared" si="6"/>
        <v>1.2892839599124597</v>
      </c>
      <c r="Q31" s="4">
        <v>11406658.290000007</v>
      </c>
      <c r="R31" s="39">
        <f t="shared" si="7"/>
        <v>1.5355783008436281</v>
      </c>
      <c r="S31" s="4">
        <v>11388803.830000002</v>
      </c>
      <c r="T31" s="39">
        <f t="shared" si="8"/>
        <v>1.733171517390216</v>
      </c>
      <c r="U31" s="4">
        <v>12911429.01000001</v>
      </c>
      <c r="V31" s="39">
        <f t="shared" si="9"/>
        <v>1.0383267317535547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102322176.51000005</v>
      </c>
      <c r="AB31" s="8"/>
    </row>
    <row r="32" spans="1:28" ht="15" customHeight="1">
      <c r="A32" s="2" t="s">
        <v>53</v>
      </c>
      <c r="B32" s="3" t="s">
        <v>84</v>
      </c>
      <c r="C32" s="43">
        <v>3750901.4400000004</v>
      </c>
      <c r="D32" s="39">
        <f t="shared" si="0"/>
        <v>1.139293726253613</v>
      </c>
      <c r="E32" s="43">
        <v>5667466.600000001</v>
      </c>
      <c r="F32" s="39">
        <f t="shared" si="1"/>
        <v>1.3923942768798956</v>
      </c>
      <c r="G32" s="43">
        <v>4145661.9000000004</v>
      </c>
      <c r="H32" s="39">
        <f t="shared" si="2"/>
        <v>0.9069924743385945</v>
      </c>
      <c r="I32" s="4">
        <v>4687319.989999995</v>
      </c>
      <c r="J32" s="39">
        <f t="shared" si="3"/>
        <v>0.914000451319146</v>
      </c>
      <c r="K32" s="4">
        <v>5184433.789999993</v>
      </c>
      <c r="L32" s="39">
        <f t="shared" si="4"/>
        <v>1.0223777785304042</v>
      </c>
      <c r="M32" s="4">
        <v>5329314.550000001</v>
      </c>
      <c r="N32" s="39">
        <f t="shared" si="5"/>
        <v>0.9745999854035261</v>
      </c>
      <c r="O32" s="4">
        <v>5505406.17</v>
      </c>
      <c r="P32" s="39">
        <f t="shared" si="6"/>
        <v>0.5462226946610634</v>
      </c>
      <c r="Q32" s="4">
        <v>8675421.78</v>
      </c>
      <c r="R32" s="39">
        <f t="shared" si="7"/>
        <v>1.167895898811412</v>
      </c>
      <c r="S32" s="4">
        <v>5848235.379999998</v>
      </c>
      <c r="T32" s="39">
        <f t="shared" si="8"/>
        <v>0.8899964508045918</v>
      </c>
      <c r="U32" s="4">
        <v>5904504.180000001</v>
      </c>
      <c r="V32" s="39">
        <f t="shared" si="9"/>
        <v>0.4748354750737695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54698665.77999999</v>
      </c>
      <c r="AB32" s="8"/>
    </row>
    <row r="33" spans="1:28" ht="15" customHeight="1">
      <c r="A33" s="2" t="s">
        <v>54</v>
      </c>
      <c r="B33" s="3" t="s">
        <v>85</v>
      </c>
      <c r="C33" s="43">
        <v>3213749.1799999997</v>
      </c>
      <c r="D33" s="39">
        <f t="shared" si="0"/>
        <v>0.9761398258778806</v>
      </c>
      <c r="E33" s="43">
        <v>1691308.3899999997</v>
      </c>
      <c r="F33" s="39">
        <f t="shared" si="1"/>
        <v>0.4155239525672634</v>
      </c>
      <c r="G33" s="43">
        <v>3549167.6899999985</v>
      </c>
      <c r="H33" s="39">
        <f t="shared" si="2"/>
        <v>0.7764908144090795</v>
      </c>
      <c r="I33" s="4">
        <v>2800428.159999999</v>
      </c>
      <c r="J33" s="39">
        <f t="shared" si="3"/>
        <v>0.5460673919398551</v>
      </c>
      <c r="K33" s="4">
        <v>3241400.5999999996</v>
      </c>
      <c r="L33" s="39">
        <f t="shared" si="4"/>
        <v>0.6392088469038244</v>
      </c>
      <c r="M33" s="4">
        <v>3082360.909999998</v>
      </c>
      <c r="N33" s="39">
        <f t="shared" si="5"/>
        <v>0.5636876693447185</v>
      </c>
      <c r="O33" s="4">
        <v>4227915.869999999</v>
      </c>
      <c r="P33" s="39">
        <f t="shared" si="6"/>
        <v>0.41947560779365234</v>
      </c>
      <c r="Q33" s="4">
        <v>3214048.0399999977</v>
      </c>
      <c r="R33" s="39">
        <f t="shared" si="7"/>
        <v>0.43267908116610954</v>
      </c>
      <c r="S33" s="4">
        <v>3678088.2199999993</v>
      </c>
      <c r="T33" s="39">
        <f t="shared" si="8"/>
        <v>0.5597390065285264</v>
      </c>
      <c r="U33" s="4">
        <v>3920842.8599999994</v>
      </c>
      <c r="V33" s="39">
        <f t="shared" si="9"/>
        <v>0.3153110278800237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32619309.919999994</v>
      </c>
      <c r="AB33" s="8"/>
    </row>
    <row r="34" spans="1:28" ht="15" customHeight="1">
      <c r="A34" s="2" t="s">
        <v>55</v>
      </c>
      <c r="B34" s="3" t="s">
        <v>86</v>
      </c>
      <c r="C34" s="43">
        <v>3732259.04</v>
      </c>
      <c r="D34" s="39">
        <f t="shared" si="0"/>
        <v>1.1336313089115269</v>
      </c>
      <c r="E34" s="43">
        <v>4259460.399999997</v>
      </c>
      <c r="F34" s="39">
        <f t="shared" si="1"/>
        <v>1.0464725603423133</v>
      </c>
      <c r="G34" s="43">
        <v>6033424.86</v>
      </c>
      <c r="H34" s="39">
        <f t="shared" si="2"/>
        <v>1.3199993329189212</v>
      </c>
      <c r="I34" s="4">
        <v>6533484.860000001</v>
      </c>
      <c r="J34" s="39">
        <f t="shared" si="3"/>
        <v>1.2739919876318953</v>
      </c>
      <c r="K34" s="4">
        <v>7131183.02</v>
      </c>
      <c r="L34" s="39">
        <f t="shared" si="4"/>
        <v>1.4062795185742645</v>
      </c>
      <c r="M34" s="4">
        <v>10568446.020000005</v>
      </c>
      <c r="N34" s="39">
        <f t="shared" si="5"/>
        <v>1.932707713195491</v>
      </c>
      <c r="O34" s="4">
        <v>11349749.780000001</v>
      </c>
      <c r="P34" s="39">
        <f t="shared" si="6"/>
        <v>1.1260733027006458</v>
      </c>
      <c r="Q34" s="4">
        <v>10719989.940000005</v>
      </c>
      <c r="R34" s="39">
        <f t="shared" si="7"/>
        <v>1.4431381670789039</v>
      </c>
      <c r="S34" s="4">
        <v>8625718.740000004</v>
      </c>
      <c r="T34" s="39">
        <f t="shared" si="8"/>
        <v>1.3126795632221393</v>
      </c>
      <c r="U34" s="4">
        <v>9536508.620000008</v>
      </c>
      <c r="V34" s="39">
        <f t="shared" si="9"/>
        <v>0.7669183496323313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78490225.28000002</v>
      </c>
      <c r="AB34" s="8"/>
    </row>
    <row r="35" spans="1:28" ht="15" customHeight="1">
      <c r="A35" s="2" t="s">
        <v>56</v>
      </c>
      <c r="B35" s="3" t="s">
        <v>87</v>
      </c>
      <c r="C35" s="43">
        <v>4097837.009999999</v>
      </c>
      <c r="D35" s="39">
        <f t="shared" si="0"/>
        <v>1.244671466681583</v>
      </c>
      <c r="E35" s="43">
        <v>5024856.080000001</v>
      </c>
      <c r="F35" s="39">
        <f t="shared" si="1"/>
        <v>1.234516467717189</v>
      </c>
      <c r="G35" s="43">
        <v>5278049.92</v>
      </c>
      <c r="H35" s="39">
        <f t="shared" si="2"/>
        <v>1.1547375719721427</v>
      </c>
      <c r="I35" s="4">
        <v>4666842.670000003</v>
      </c>
      <c r="J35" s="39">
        <f t="shared" si="3"/>
        <v>0.9100074916403255</v>
      </c>
      <c r="K35" s="4">
        <v>5133950.659999997</v>
      </c>
      <c r="L35" s="39">
        <f t="shared" si="4"/>
        <v>1.0124224328951277</v>
      </c>
      <c r="M35" s="4">
        <v>5582770.22</v>
      </c>
      <c r="N35" s="39">
        <f t="shared" si="5"/>
        <v>1.020950766533989</v>
      </c>
      <c r="O35" s="4">
        <v>5794466.819999994</v>
      </c>
      <c r="P35" s="39">
        <f t="shared" si="6"/>
        <v>0.5749020476984208</v>
      </c>
      <c r="Q35" s="4">
        <v>7335500.389999997</v>
      </c>
      <c r="R35" s="39">
        <f t="shared" si="7"/>
        <v>0.9875140412147789</v>
      </c>
      <c r="S35" s="4">
        <v>4876106.699999997</v>
      </c>
      <c r="T35" s="39">
        <f t="shared" si="8"/>
        <v>0.7420559151202443</v>
      </c>
      <c r="U35" s="4">
        <v>6055867.839999999</v>
      </c>
      <c r="V35" s="39">
        <f t="shared" si="9"/>
        <v>0.48700801881562245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53846248.30999999</v>
      </c>
      <c r="AB35" s="8"/>
    </row>
    <row r="36" spans="1:28" ht="15" customHeight="1">
      <c r="A36" s="2" t="s">
        <v>57</v>
      </c>
      <c r="B36" s="3" t="s">
        <v>88</v>
      </c>
      <c r="C36" s="43">
        <v>8436958.6</v>
      </c>
      <c r="D36" s="39">
        <f t="shared" si="0"/>
        <v>2.562630385095233</v>
      </c>
      <c r="E36" s="43">
        <v>18352939.02000001</v>
      </c>
      <c r="F36" s="39">
        <f t="shared" si="1"/>
        <v>4.5089859471556</v>
      </c>
      <c r="G36" s="43">
        <v>16774318.690000022</v>
      </c>
      <c r="H36" s="39">
        <f t="shared" si="2"/>
        <v>3.669903909430542</v>
      </c>
      <c r="I36" s="4">
        <v>129039383.55000003</v>
      </c>
      <c r="J36" s="39">
        <f t="shared" si="3"/>
        <v>25.16193796332743</v>
      </c>
      <c r="K36" s="4">
        <v>47984136.400000006</v>
      </c>
      <c r="L36" s="39">
        <f t="shared" si="4"/>
        <v>9.462540513480448</v>
      </c>
      <c r="M36" s="4">
        <v>73567360.22000001</v>
      </c>
      <c r="N36" s="39">
        <f t="shared" si="5"/>
        <v>13.45365290862555</v>
      </c>
      <c r="O36" s="4">
        <v>440882061.4199999</v>
      </c>
      <c r="P36" s="39">
        <f t="shared" si="6"/>
        <v>43.74241975620789</v>
      </c>
      <c r="Q36" s="4">
        <v>127523540.86999999</v>
      </c>
      <c r="R36" s="39">
        <f t="shared" si="7"/>
        <v>17.167375161785216</v>
      </c>
      <c r="S36" s="4">
        <v>132173683.07000002</v>
      </c>
      <c r="T36" s="39">
        <f t="shared" si="8"/>
        <v>20.114462086180776</v>
      </c>
      <c r="U36" s="4">
        <v>621033510.22</v>
      </c>
      <c r="V36" s="39">
        <f t="shared" si="9"/>
        <v>49.94301517490743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1615767892.06</v>
      </c>
      <c r="AB36" s="8"/>
    </row>
    <row r="37" spans="1:28" ht="15" customHeight="1">
      <c r="A37" s="2" t="s">
        <v>58</v>
      </c>
      <c r="B37" s="3" t="s">
        <v>89</v>
      </c>
      <c r="C37" s="43">
        <v>27362484.429999996</v>
      </c>
      <c r="D37" s="39">
        <f t="shared" si="0"/>
        <v>8.311043983552699</v>
      </c>
      <c r="E37" s="43">
        <v>17123736.58</v>
      </c>
      <c r="F37" s="39">
        <f t="shared" si="1"/>
        <v>4.206993088021182</v>
      </c>
      <c r="G37" s="43">
        <v>7711319.919999999</v>
      </c>
      <c r="H37" s="39">
        <f t="shared" si="2"/>
        <v>1.68709106129887</v>
      </c>
      <c r="I37" s="4">
        <v>13868794.39</v>
      </c>
      <c r="J37" s="39">
        <f t="shared" si="3"/>
        <v>2.704335176338677</v>
      </c>
      <c r="K37" s="4">
        <v>6531364.770000001</v>
      </c>
      <c r="L37" s="39">
        <f t="shared" si="4"/>
        <v>1.2879944994580317</v>
      </c>
      <c r="M37" s="4">
        <v>13707362.41</v>
      </c>
      <c r="N37" s="39">
        <f t="shared" si="5"/>
        <v>2.5067379827874565</v>
      </c>
      <c r="O37" s="4">
        <v>34222829.629999995</v>
      </c>
      <c r="P37" s="39">
        <f t="shared" si="6"/>
        <v>3.395441797062737</v>
      </c>
      <c r="Q37" s="4">
        <v>60863467.84000001</v>
      </c>
      <c r="R37" s="39">
        <f t="shared" si="7"/>
        <v>8.19351453800743</v>
      </c>
      <c r="S37" s="4">
        <v>35881003.679999985</v>
      </c>
      <c r="T37" s="39">
        <f t="shared" si="8"/>
        <v>5.460444707084703</v>
      </c>
      <c r="U37" s="4">
        <v>42279613.70000001</v>
      </c>
      <c r="V37" s="39">
        <f t="shared" si="9"/>
        <v>3.4000925133014226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259551977.35</v>
      </c>
      <c r="AB37" s="8"/>
    </row>
    <row r="38" spans="1:28" ht="15" customHeight="1">
      <c r="A38" s="2" t="s">
        <v>59</v>
      </c>
      <c r="B38" s="3" t="s">
        <v>90</v>
      </c>
      <c r="C38" s="43">
        <v>6616204.8100000005</v>
      </c>
      <c r="D38" s="39">
        <f t="shared" si="0"/>
        <v>2.0095970934501484</v>
      </c>
      <c r="E38" s="43">
        <v>14078398.680000015</v>
      </c>
      <c r="F38" s="39">
        <f t="shared" si="1"/>
        <v>3.4588085176656347</v>
      </c>
      <c r="G38" s="43">
        <v>11795467.390000015</v>
      </c>
      <c r="H38" s="39">
        <f t="shared" si="2"/>
        <v>2.5806253409223547</v>
      </c>
      <c r="I38" s="4">
        <v>14845445.259999994</v>
      </c>
      <c r="J38" s="39">
        <f t="shared" si="3"/>
        <v>2.894776481362794</v>
      </c>
      <c r="K38" s="4">
        <v>13401710.570000036</v>
      </c>
      <c r="L38" s="39">
        <f t="shared" si="4"/>
        <v>2.642836544174305</v>
      </c>
      <c r="M38" s="4">
        <v>21843567.95000003</v>
      </c>
      <c r="N38" s="39">
        <f t="shared" si="5"/>
        <v>3.99464899388064</v>
      </c>
      <c r="O38" s="4">
        <v>14059209.740000006</v>
      </c>
      <c r="P38" s="39">
        <f t="shared" si="6"/>
        <v>1.3948942533676625</v>
      </c>
      <c r="Q38" s="4">
        <v>15608473.310000008</v>
      </c>
      <c r="R38" s="39">
        <f t="shared" si="7"/>
        <v>2.1012317818922686</v>
      </c>
      <c r="S38" s="4">
        <v>18007320.129999984</v>
      </c>
      <c r="T38" s="39">
        <f t="shared" si="8"/>
        <v>2.7403908979125378</v>
      </c>
      <c r="U38" s="4">
        <v>18281663.329999972</v>
      </c>
      <c r="V38" s="39">
        <f t="shared" si="9"/>
        <v>1.4701966545884038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148537461.17000008</v>
      </c>
      <c r="AB38" s="8"/>
    </row>
    <row r="39" spans="1:28" ht="15" customHeight="1">
      <c r="A39" s="2" t="s">
        <v>60</v>
      </c>
      <c r="B39" s="3" t="s">
        <v>91</v>
      </c>
      <c r="C39" s="43">
        <v>1330679.9899999998</v>
      </c>
      <c r="D39" s="39">
        <f t="shared" si="0"/>
        <v>0.4041789389854562</v>
      </c>
      <c r="E39" s="43">
        <v>1360291.7099999997</v>
      </c>
      <c r="F39" s="39">
        <f t="shared" si="1"/>
        <v>0.33419912732986656</v>
      </c>
      <c r="G39" s="43">
        <v>3253813.9900000007</v>
      </c>
      <c r="H39" s="39">
        <f t="shared" si="2"/>
        <v>0.7118730067755007</v>
      </c>
      <c r="I39" s="4">
        <v>2508954.6299999994</v>
      </c>
      <c r="J39" s="39">
        <f t="shared" si="3"/>
        <v>0.4892317292294062</v>
      </c>
      <c r="K39" s="4">
        <v>2588349.65</v>
      </c>
      <c r="L39" s="39">
        <f t="shared" si="4"/>
        <v>0.510426263005078</v>
      </c>
      <c r="M39" s="4">
        <v>3405590.1099999994</v>
      </c>
      <c r="N39" s="39">
        <f t="shared" si="5"/>
        <v>0.6227983055525202</v>
      </c>
      <c r="O39" s="4">
        <v>2845443.6100000003</v>
      </c>
      <c r="P39" s="39">
        <f t="shared" si="6"/>
        <v>0.2823126628930095</v>
      </c>
      <c r="Q39" s="4">
        <v>4176225.3800000004</v>
      </c>
      <c r="R39" s="39">
        <f t="shared" si="7"/>
        <v>0.5622085723899101</v>
      </c>
      <c r="S39" s="4">
        <v>3245432.190000001</v>
      </c>
      <c r="T39" s="39">
        <f t="shared" si="8"/>
        <v>0.4938965248055689</v>
      </c>
      <c r="U39" s="4">
        <v>3480063.0300000003</v>
      </c>
      <c r="V39" s="39">
        <f t="shared" si="9"/>
        <v>0.2798638686265968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28194844.29</v>
      </c>
      <c r="AB39" s="8"/>
    </row>
    <row r="40" spans="1:28" ht="15" customHeight="1">
      <c r="A40" s="2" t="s">
        <v>61</v>
      </c>
      <c r="B40" s="3" t="s">
        <v>92</v>
      </c>
      <c r="C40" s="43">
        <v>3690035.3699999987</v>
      </c>
      <c r="D40" s="39">
        <f t="shared" si="0"/>
        <v>1.1208063485386934</v>
      </c>
      <c r="E40" s="43">
        <v>6384852.100000002</v>
      </c>
      <c r="F40" s="39">
        <f t="shared" si="1"/>
        <v>1.5686429493496417</v>
      </c>
      <c r="G40" s="43">
        <v>11714289.200000005</v>
      </c>
      <c r="H40" s="39">
        <f t="shared" si="2"/>
        <v>2.5628650871470917</v>
      </c>
      <c r="I40" s="4">
        <v>8632143.209999999</v>
      </c>
      <c r="J40" s="39">
        <f t="shared" si="3"/>
        <v>1.6832183009958128</v>
      </c>
      <c r="K40" s="4">
        <v>16536011.920000013</v>
      </c>
      <c r="L40" s="39">
        <f t="shared" si="4"/>
        <v>3.2609252653840763</v>
      </c>
      <c r="M40" s="4">
        <v>17876505.650000006</v>
      </c>
      <c r="N40" s="39">
        <f t="shared" si="5"/>
        <v>3.269171294375194</v>
      </c>
      <c r="O40" s="4">
        <v>19080782.929999992</v>
      </c>
      <c r="P40" s="39">
        <f t="shared" si="6"/>
        <v>1.8931131230717928</v>
      </c>
      <c r="Q40" s="4">
        <v>20281318.999999996</v>
      </c>
      <c r="R40" s="39">
        <f t="shared" si="7"/>
        <v>2.7302959882817324</v>
      </c>
      <c r="S40" s="4">
        <v>17089778.28</v>
      </c>
      <c r="T40" s="39">
        <f t="shared" si="8"/>
        <v>2.6007574979373365</v>
      </c>
      <c r="U40" s="4">
        <v>19476256.25999998</v>
      </c>
      <c r="V40" s="39">
        <f t="shared" si="9"/>
        <v>1.5662648567852426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140761973.92</v>
      </c>
      <c r="AB40" s="8"/>
    </row>
    <row r="41" spans="1:28" ht="15" customHeight="1">
      <c r="A41" s="2" t="s">
        <v>62</v>
      </c>
      <c r="B41" s="3" t="s">
        <v>93</v>
      </c>
      <c r="C41" s="43">
        <v>14453069.75000001</v>
      </c>
      <c r="D41" s="39">
        <f t="shared" si="0"/>
        <v>4.389955842529651</v>
      </c>
      <c r="E41" s="43">
        <v>16483863.309999997</v>
      </c>
      <c r="F41" s="39">
        <f t="shared" si="1"/>
        <v>4.049787771791101</v>
      </c>
      <c r="G41" s="43">
        <v>18671677.330000002</v>
      </c>
      <c r="H41" s="39">
        <f t="shared" si="2"/>
        <v>4.0850101214449115</v>
      </c>
      <c r="I41" s="4">
        <v>16932666.61</v>
      </c>
      <c r="J41" s="39">
        <f t="shared" si="3"/>
        <v>3.301772645476387</v>
      </c>
      <c r="K41" s="4">
        <v>20510408.270000003</v>
      </c>
      <c r="L41" s="39">
        <f t="shared" si="4"/>
        <v>4.044681925397732</v>
      </c>
      <c r="M41" s="4">
        <v>26031756.169999994</v>
      </c>
      <c r="N41" s="39">
        <f t="shared" si="5"/>
        <v>4.760565161857475</v>
      </c>
      <c r="O41" s="4">
        <v>21009307.889999975</v>
      </c>
      <c r="P41" s="39">
        <f t="shared" si="6"/>
        <v>2.0844530656381575</v>
      </c>
      <c r="Q41" s="4">
        <v>21325619.099999987</v>
      </c>
      <c r="R41" s="39">
        <f t="shared" si="7"/>
        <v>2.870880945975667</v>
      </c>
      <c r="S41" s="4">
        <v>23553007.90999999</v>
      </c>
      <c r="T41" s="39">
        <f t="shared" si="8"/>
        <v>3.584345034633759</v>
      </c>
      <c r="U41" s="4">
        <v>27506886.97999998</v>
      </c>
      <c r="V41" s="39">
        <f t="shared" si="9"/>
        <v>2.2120817174099745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206478263.31999993</v>
      </c>
      <c r="AB41" s="8"/>
    </row>
    <row r="42" spans="1:28" ht="15" customHeight="1">
      <c r="A42" s="2" t="s">
        <v>63</v>
      </c>
      <c r="B42" s="3" t="s">
        <v>94</v>
      </c>
      <c r="C42" s="43">
        <v>16665700.780000003</v>
      </c>
      <c r="D42" s="39">
        <f t="shared" si="0"/>
        <v>5.0620173966165165</v>
      </c>
      <c r="E42" s="43">
        <v>20110202.680000003</v>
      </c>
      <c r="F42" s="39">
        <f t="shared" si="1"/>
        <v>4.940713919430375</v>
      </c>
      <c r="G42" s="43">
        <v>26563735.65</v>
      </c>
      <c r="H42" s="39">
        <f t="shared" si="2"/>
        <v>5.811643328866213</v>
      </c>
      <c r="I42" s="4">
        <v>19356001.04</v>
      </c>
      <c r="J42" s="39">
        <f t="shared" si="3"/>
        <v>3.774308927924052</v>
      </c>
      <c r="K42" s="4">
        <v>22591561.24999997</v>
      </c>
      <c r="L42" s="39">
        <f t="shared" si="4"/>
        <v>4.455088277693785</v>
      </c>
      <c r="M42" s="4">
        <v>30672943.279999994</v>
      </c>
      <c r="N42" s="39">
        <f t="shared" si="5"/>
        <v>5.609323636746338</v>
      </c>
      <c r="O42" s="4">
        <v>22802223.549999986</v>
      </c>
      <c r="P42" s="39">
        <f t="shared" si="6"/>
        <v>2.262338437373632</v>
      </c>
      <c r="Q42" s="4">
        <v>37093920.58000001</v>
      </c>
      <c r="R42" s="39">
        <f t="shared" si="7"/>
        <v>4.993628991744337</v>
      </c>
      <c r="S42" s="4">
        <v>31440079.37999998</v>
      </c>
      <c r="T42" s="39">
        <f t="shared" si="8"/>
        <v>4.784615741853848</v>
      </c>
      <c r="U42" s="4">
        <v>30694770.919999998</v>
      </c>
      <c r="V42" s="39">
        <f t="shared" si="9"/>
        <v>2.4684487787217932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257991139.10999992</v>
      </c>
      <c r="AB42" s="8"/>
    </row>
    <row r="43" spans="1:28" ht="15" customHeight="1">
      <c r="A43" s="2" t="s">
        <v>64</v>
      </c>
      <c r="B43" s="3" t="s">
        <v>95</v>
      </c>
      <c r="C43" s="43">
        <v>21922468.41</v>
      </c>
      <c r="D43" s="39">
        <f t="shared" si="0"/>
        <v>6.6587008811156645</v>
      </c>
      <c r="E43" s="43">
        <v>20130088.609999992</v>
      </c>
      <c r="F43" s="39">
        <f t="shared" si="1"/>
        <v>4.94559953359922</v>
      </c>
      <c r="G43" s="43">
        <v>23757720.82999998</v>
      </c>
      <c r="H43" s="39">
        <f t="shared" si="2"/>
        <v>5.197740317474333</v>
      </c>
      <c r="I43" s="4">
        <v>19954329.40000001</v>
      </c>
      <c r="J43" s="39">
        <f t="shared" si="3"/>
        <v>3.890979518420063</v>
      </c>
      <c r="K43" s="4">
        <v>24460810.270000007</v>
      </c>
      <c r="L43" s="39">
        <f t="shared" si="4"/>
        <v>4.823706865180419</v>
      </c>
      <c r="M43" s="4">
        <v>26208274.559999995</v>
      </c>
      <c r="N43" s="39">
        <f t="shared" si="5"/>
        <v>4.79284601499598</v>
      </c>
      <c r="O43" s="4">
        <v>30059136.4</v>
      </c>
      <c r="P43" s="39">
        <f t="shared" si="6"/>
        <v>2.982338083075977</v>
      </c>
      <c r="Q43" s="4">
        <v>32463505.210000005</v>
      </c>
      <c r="R43" s="39">
        <f t="shared" si="7"/>
        <v>4.370276806968331</v>
      </c>
      <c r="S43" s="4">
        <v>26665767.38999999</v>
      </c>
      <c r="T43" s="39">
        <f t="shared" si="8"/>
        <v>4.058051154411781</v>
      </c>
      <c r="U43" s="4">
        <v>29821070.93999999</v>
      </c>
      <c r="V43" s="39">
        <f t="shared" si="9"/>
        <v>2.398186529356217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255443172.01999998</v>
      </c>
      <c r="AB43" s="8"/>
    </row>
    <row r="44" spans="1:28" ht="15" customHeight="1">
      <c r="A44" s="2" t="s">
        <v>65</v>
      </c>
      <c r="B44" s="3" t="s">
        <v>96</v>
      </c>
      <c r="C44" s="43">
        <v>9896202.469999999</v>
      </c>
      <c r="D44" s="39">
        <f t="shared" si="0"/>
        <v>3.0058591429708437</v>
      </c>
      <c r="E44" s="43">
        <v>11072781.12</v>
      </c>
      <c r="F44" s="39">
        <f t="shared" si="1"/>
        <v>2.72038251811343</v>
      </c>
      <c r="G44" s="43">
        <v>13140308.470000003</v>
      </c>
      <c r="H44" s="39">
        <f t="shared" si="2"/>
        <v>2.8748511529070164</v>
      </c>
      <c r="I44" s="4">
        <v>10571893.750000002</v>
      </c>
      <c r="J44" s="39">
        <f t="shared" si="3"/>
        <v>2.061458504947957</v>
      </c>
      <c r="K44" s="4">
        <v>14301513.819999997</v>
      </c>
      <c r="L44" s="39">
        <f t="shared" si="4"/>
        <v>2.820279035507461</v>
      </c>
      <c r="M44" s="4">
        <v>13868150.710000012</v>
      </c>
      <c r="N44" s="39">
        <f t="shared" si="5"/>
        <v>2.5361421910327873</v>
      </c>
      <c r="O44" s="4">
        <v>14101115.270000001</v>
      </c>
      <c r="P44" s="39">
        <f t="shared" si="6"/>
        <v>1.3990519396147787</v>
      </c>
      <c r="Q44" s="4">
        <v>19921920.31</v>
      </c>
      <c r="R44" s="39">
        <f t="shared" si="7"/>
        <v>2.681913296726972</v>
      </c>
      <c r="S44" s="4">
        <v>13846194.049999999</v>
      </c>
      <c r="T44" s="39">
        <f t="shared" si="8"/>
        <v>2.107142199473452</v>
      </c>
      <c r="U44" s="4">
        <v>13410830.839999998</v>
      </c>
      <c r="V44" s="39">
        <f t="shared" si="9"/>
        <v>1.0784882250765646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134130910.81</v>
      </c>
      <c r="AB44" s="8"/>
    </row>
    <row r="45" spans="1:28" ht="15" customHeight="1">
      <c r="A45" s="2">
        <v>148</v>
      </c>
      <c r="B45" s="3" t="s">
        <v>162</v>
      </c>
      <c r="C45" s="43">
        <v>0</v>
      </c>
      <c r="D45" s="39">
        <f t="shared" si="0"/>
        <v>0</v>
      </c>
      <c r="E45" s="43">
        <v>0</v>
      </c>
      <c r="F45" s="39">
        <f t="shared" si="1"/>
        <v>0</v>
      </c>
      <c r="G45" s="43">
        <v>0</v>
      </c>
      <c r="H45" s="39">
        <f t="shared" si="2"/>
        <v>0</v>
      </c>
      <c r="I45" s="4">
        <v>4052772.6799999997</v>
      </c>
      <c r="J45" s="39">
        <f t="shared" si="3"/>
        <v>0.7902673737906911</v>
      </c>
      <c r="K45" s="4">
        <v>8043557.38</v>
      </c>
      <c r="L45" s="39">
        <f t="shared" si="4"/>
        <v>1.5862010508280115</v>
      </c>
      <c r="M45" s="4">
        <v>13458320.990000002</v>
      </c>
      <c r="N45" s="39">
        <f t="shared" si="5"/>
        <v>2.4611944589403096</v>
      </c>
      <c r="O45" s="4">
        <v>10961452.409999996</v>
      </c>
      <c r="P45" s="39">
        <f t="shared" si="6"/>
        <v>1.087548109604637</v>
      </c>
      <c r="Q45" s="4">
        <v>16247055.56</v>
      </c>
      <c r="R45" s="39">
        <f t="shared" si="7"/>
        <v>2.1871985060172086</v>
      </c>
      <c r="S45" s="4">
        <v>17441255.799999997</v>
      </c>
      <c r="T45" s="39">
        <f t="shared" si="8"/>
        <v>2.6542460675676507</v>
      </c>
      <c r="U45" s="4">
        <v>10740750.14</v>
      </c>
      <c r="V45" s="39">
        <f t="shared" si="9"/>
        <v>0.8637624836731941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 t="shared" si="12"/>
        <v>80945164.96</v>
      </c>
      <c r="AB45" s="8"/>
    </row>
    <row r="46" spans="1:28" ht="18" customHeight="1">
      <c r="A46" s="59" t="s">
        <v>7</v>
      </c>
      <c r="B46" s="60"/>
      <c r="C46" s="44">
        <f>SUM(C13:C45)</f>
        <v>329230412.98</v>
      </c>
      <c r="D46" s="40">
        <f t="shared" si="0"/>
        <v>100</v>
      </c>
      <c r="E46" s="44">
        <f>SUM(E13:E45)</f>
        <v>407030299.8300001</v>
      </c>
      <c r="F46" s="40">
        <f t="shared" si="1"/>
        <v>100</v>
      </c>
      <c r="G46" s="6">
        <f aca="true" t="shared" si="13" ref="G46:AA46">SUM(G13:G45)</f>
        <v>457077871.8999999</v>
      </c>
      <c r="H46" s="40">
        <f t="shared" si="2"/>
        <v>100</v>
      </c>
      <c r="I46" s="6">
        <f t="shared" si="13"/>
        <v>512835631.89000005</v>
      </c>
      <c r="J46" s="40">
        <f t="shared" si="3"/>
        <v>100</v>
      </c>
      <c r="K46" s="6">
        <f t="shared" si="13"/>
        <v>507095703.65000004</v>
      </c>
      <c r="L46" s="40">
        <f t="shared" si="4"/>
        <v>100</v>
      </c>
      <c r="M46" s="6">
        <f t="shared" si="13"/>
        <v>546820708.9900002</v>
      </c>
      <c r="N46" s="40">
        <f t="shared" si="5"/>
        <v>100</v>
      </c>
      <c r="O46" s="6">
        <f t="shared" si="13"/>
        <v>1007905058.4699998</v>
      </c>
      <c r="P46" s="40">
        <f t="shared" si="6"/>
        <v>100</v>
      </c>
      <c r="Q46" s="6">
        <f t="shared" si="13"/>
        <v>742824920.34</v>
      </c>
      <c r="R46" s="40">
        <f t="shared" si="7"/>
        <v>100</v>
      </c>
      <c r="S46" s="6">
        <f t="shared" si="13"/>
        <v>657107719.3299999</v>
      </c>
      <c r="T46" s="40">
        <f t="shared" si="8"/>
        <v>100</v>
      </c>
      <c r="U46" s="6">
        <f t="shared" si="13"/>
        <v>1243484215.05</v>
      </c>
      <c r="V46" s="40">
        <f t="shared" si="9"/>
        <v>100</v>
      </c>
      <c r="W46" s="6">
        <f t="shared" si="13"/>
        <v>0</v>
      </c>
      <c r="X46" s="40" t="e">
        <f t="shared" si="10"/>
        <v>#DIV/0!</v>
      </c>
      <c r="Y46" s="6">
        <f t="shared" si="13"/>
        <v>0</v>
      </c>
      <c r="Z46" s="40" t="e">
        <f t="shared" si="11"/>
        <v>#DIV/0!</v>
      </c>
      <c r="AA46" s="6">
        <f t="shared" si="13"/>
        <v>6411412542.43</v>
      </c>
      <c r="AB46" s="18"/>
    </row>
    <row r="47" spans="1:4" ht="12.75">
      <c r="A47" s="33" t="s">
        <v>165</v>
      </c>
      <c r="C47" s="17">
        <v>1000000</v>
      </c>
      <c r="D47" s="17"/>
    </row>
    <row r="48" spans="1:27" s="48" customFormat="1" ht="12.75">
      <c r="A48" s="47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</row>
    <row r="49" spans="1:27" s="16" customFormat="1" ht="12.75">
      <c r="A49" s="16" t="s">
        <v>145</v>
      </c>
      <c r="B49" s="26" t="s">
        <v>146</v>
      </c>
      <c r="C49" s="16" t="s">
        <v>103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8" s="16" customFormat="1" ht="12.75">
      <c r="A50" s="16" t="s">
        <v>127</v>
      </c>
      <c r="B50" s="35">
        <f>+AA13</f>
        <v>1155795911.9600005</v>
      </c>
      <c r="C50" s="41">
        <f>+B50/$B$83*100</f>
        <v>18.02716490806159</v>
      </c>
      <c r="M50" s="17"/>
      <c r="N50" s="17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1:28" s="16" customFormat="1" ht="12.75">
      <c r="A51" s="16" t="s">
        <v>128</v>
      </c>
      <c r="B51" s="35">
        <f aca="true" t="shared" si="14" ref="B51:B82">+AA14</f>
        <v>36828764.760000005</v>
      </c>
      <c r="C51" s="41">
        <f aca="true" t="shared" si="15" ref="C51:C82">+B51/$B$83*100</f>
        <v>0.5744251288818403</v>
      </c>
      <c r="M51" s="17"/>
      <c r="N51" s="17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1:28" s="16" customFormat="1" ht="12.75">
      <c r="A52" s="16" t="s">
        <v>129</v>
      </c>
      <c r="B52" s="35">
        <f t="shared" si="14"/>
        <v>52398190.66</v>
      </c>
      <c r="C52" s="41">
        <f t="shared" si="15"/>
        <v>0.8172643752563842</v>
      </c>
      <c r="M52" s="17"/>
      <c r="N52" s="17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</row>
    <row r="53" spans="1:28" s="16" customFormat="1" ht="12.75">
      <c r="A53" s="16" t="s">
        <v>130</v>
      </c>
      <c r="B53" s="35">
        <f t="shared" si="14"/>
        <v>37820172.559999995</v>
      </c>
      <c r="C53" s="41">
        <f t="shared" si="15"/>
        <v>0.5898883016762747</v>
      </c>
      <c r="M53" s="17"/>
      <c r="N53" s="17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</row>
    <row r="54" spans="1:28" s="16" customFormat="1" ht="12.75">
      <c r="A54" s="16" t="s">
        <v>131</v>
      </c>
      <c r="B54" s="35">
        <f t="shared" si="14"/>
        <v>36725095.480000004</v>
      </c>
      <c r="C54" s="41">
        <f t="shared" si="15"/>
        <v>0.5728081797413205</v>
      </c>
      <c r="M54" s="17"/>
      <c r="N54" s="17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</row>
    <row r="55" spans="1:28" s="16" customFormat="1" ht="12.75">
      <c r="A55" s="16" t="s">
        <v>132</v>
      </c>
      <c r="B55" s="35">
        <f t="shared" si="14"/>
        <v>174701050.2</v>
      </c>
      <c r="C55" s="41">
        <f t="shared" si="15"/>
        <v>2.7248449392992304</v>
      </c>
      <c r="M55" s="17"/>
      <c r="N55" s="17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</row>
    <row r="56" spans="1:28" s="16" customFormat="1" ht="12.75">
      <c r="A56" s="16" t="s">
        <v>133</v>
      </c>
      <c r="B56" s="35">
        <f t="shared" si="14"/>
        <v>142497710.97999996</v>
      </c>
      <c r="C56" s="41">
        <f t="shared" si="15"/>
        <v>2.222563437260764</v>
      </c>
      <c r="M56" s="17"/>
      <c r="N56" s="17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</row>
    <row r="57" spans="1:28" s="16" customFormat="1" ht="12.75">
      <c r="A57" s="16" t="s">
        <v>158</v>
      </c>
      <c r="B57" s="35">
        <f t="shared" si="14"/>
        <v>179903305.10999995</v>
      </c>
      <c r="C57" s="41">
        <f t="shared" si="15"/>
        <v>2.805985481661339</v>
      </c>
      <c r="M57" s="17"/>
      <c r="N57" s="17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</row>
    <row r="58" spans="1:27" s="16" customFormat="1" ht="12.75">
      <c r="A58" s="16" t="s">
        <v>134</v>
      </c>
      <c r="B58" s="35">
        <f t="shared" si="14"/>
        <v>40714772.86</v>
      </c>
      <c r="C58" s="41">
        <f t="shared" si="15"/>
        <v>0.63503592368381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s="16" customFormat="1" ht="12.75">
      <c r="A59" s="16" t="s">
        <v>135</v>
      </c>
      <c r="B59" s="35">
        <f t="shared" si="14"/>
        <v>87886998.31999996</v>
      </c>
      <c r="C59" s="41">
        <f t="shared" si="15"/>
        <v>1.3707899427524557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s="16" customFormat="1" ht="12.75">
      <c r="A60" s="16" t="s">
        <v>136</v>
      </c>
      <c r="B60" s="35">
        <f t="shared" si="14"/>
        <v>186319265.97000006</v>
      </c>
      <c r="C60" s="41">
        <f t="shared" si="15"/>
        <v>2.906056422620761</v>
      </c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s="16" customFormat="1" ht="12.75">
      <c r="A61" s="16" t="s">
        <v>147</v>
      </c>
      <c r="B61" s="35">
        <f t="shared" si="14"/>
        <v>143770417.65</v>
      </c>
      <c r="C61" s="41">
        <f t="shared" si="15"/>
        <v>2.242414081117752</v>
      </c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s="16" customFormat="1" ht="12.75">
      <c r="A62" s="16" t="s">
        <v>155</v>
      </c>
      <c r="B62" s="35">
        <f t="shared" si="14"/>
        <v>220020774.18999994</v>
      </c>
      <c r="C62" s="41">
        <f t="shared" si="15"/>
        <v>3.431705146626074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s="16" customFormat="1" ht="12.75">
      <c r="A63" s="16" t="s">
        <v>157</v>
      </c>
      <c r="B63" s="35">
        <f t="shared" si="14"/>
        <v>203510971.94</v>
      </c>
      <c r="C63" s="41">
        <f t="shared" si="15"/>
        <v>3.1741986745227746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s="16" customFormat="1" ht="12.75">
      <c r="A64" s="16" t="s">
        <v>160</v>
      </c>
      <c r="B64" s="35">
        <f t="shared" si="14"/>
        <v>101866510.92999999</v>
      </c>
      <c r="C64" s="41">
        <f t="shared" si="15"/>
        <v>1.588831014317968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s="16" customFormat="1" ht="12.75">
      <c r="A65" s="16" t="s">
        <v>154</v>
      </c>
      <c r="B65" s="35">
        <f t="shared" si="14"/>
        <v>66693712.62000002</v>
      </c>
      <c r="C65" s="41">
        <f t="shared" si="15"/>
        <v>1.0402343037299284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s="16" customFormat="1" ht="12.75">
      <c r="A66" s="16" t="s">
        <v>156</v>
      </c>
      <c r="B66" s="35">
        <f t="shared" si="14"/>
        <v>43823137.239999995</v>
      </c>
      <c r="C66" s="41">
        <f t="shared" si="15"/>
        <v>0.6835176640090378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s="16" customFormat="1" ht="12.75">
      <c r="A67" s="16" t="s">
        <v>148</v>
      </c>
      <c r="B67" s="35">
        <f t="shared" si="14"/>
        <v>50356354.19</v>
      </c>
      <c r="C67" s="41">
        <f t="shared" si="15"/>
        <v>0.7854174701245218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s="16" customFormat="1" ht="12.75">
      <c r="A68" s="16" t="s">
        <v>149</v>
      </c>
      <c r="B68" s="35">
        <f t="shared" si="14"/>
        <v>102322176.51000005</v>
      </c>
      <c r="C68" s="41">
        <f t="shared" si="15"/>
        <v>1.5959381155532186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s="16" customFormat="1" ht="12.75">
      <c r="A69" s="16" t="s">
        <v>137</v>
      </c>
      <c r="B69" s="35">
        <f t="shared" si="14"/>
        <v>54698665.77999999</v>
      </c>
      <c r="C69" s="41">
        <f t="shared" si="15"/>
        <v>0.8531453157632648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s="16" customFormat="1" ht="12.75">
      <c r="A70" s="16" t="s">
        <v>159</v>
      </c>
      <c r="B70" s="35">
        <f t="shared" si="14"/>
        <v>32619309.919999994</v>
      </c>
      <c r="C70" s="41">
        <f t="shared" si="15"/>
        <v>0.5087694748096321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s="16" customFormat="1" ht="12.75">
      <c r="A71" s="16" t="s">
        <v>138</v>
      </c>
      <c r="B71" s="35">
        <f t="shared" si="14"/>
        <v>78490225.28000002</v>
      </c>
      <c r="C71" s="41">
        <f t="shared" si="15"/>
        <v>1.2242267169763388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s="16" customFormat="1" ht="12.75">
      <c r="A72" s="16" t="s">
        <v>139</v>
      </c>
      <c r="B72" s="35">
        <f t="shared" si="14"/>
        <v>53846248.30999999</v>
      </c>
      <c r="C72" s="41">
        <f t="shared" si="15"/>
        <v>0.8398500011292618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s="16" customFormat="1" ht="12.75">
      <c r="A73" s="16" t="s">
        <v>140</v>
      </c>
      <c r="B73" s="35">
        <f t="shared" si="14"/>
        <v>1615767892.06</v>
      </c>
      <c r="C73" s="41">
        <f t="shared" si="15"/>
        <v>25.201433870727108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s="16" customFormat="1" ht="12.75">
      <c r="A74" s="16" t="s">
        <v>141</v>
      </c>
      <c r="B74" s="35">
        <f t="shared" si="14"/>
        <v>259551977.35</v>
      </c>
      <c r="C74" s="41">
        <f t="shared" si="15"/>
        <v>4.0482807124376174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s="16" customFormat="1" ht="12.75">
      <c r="A75" s="16" t="s">
        <v>142</v>
      </c>
      <c r="B75" s="35">
        <f t="shared" si="14"/>
        <v>148537461.17000008</v>
      </c>
      <c r="C75" s="41">
        <f t="shared" si="15"/>
        <v>2.3167665500698327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s="16" customFormat="1" ht="12.75">
      <c r="A76" s="16" t="s">
        <v>143</v>
      </c>
      <c r="B76" s="35">
        <f t="shared" si="14"/>
        <v>28194844.29</v>
      </c>
      <c r="C76" s="41">
        <f t="shared" si="15"/>
        <v>0.4397602572507964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s="16" customFormat="1" ht="12.75">
      <c r="A77" s="16" t="s">
        <v>144</v>
      </c>
      <c r="B77" s="35">
        <f t="shared" si="14"/>
        <v>140761973.92</v>
      </c>
      <c r="C77" s="41">
        <f t="shared" si="15"/>
        <v>2.1954908218501497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s="16" customFormat="1" ht="12.75">
      <c r="A78" s="16" t="s">
        <v>150</v>
      </c>
      <c r="B78" s="35">
        <f t="shared" si="14"/>
        <v>206478263.31999993</v>
      </c>
      <c r="C78" s="41">
        <f t="shared" si="15"/>
        <v>3.220480072894237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s="16" customFormat="1" ht="12.75">
      <c r="A79" s="16" t="s">
        <v>151</v>
      </c>
      <c r="B79" s="35">
        <f t="shared" si="14"/>
        <v>257991139.10999992</v>
      </c>
      <c r="C79" s="41">
        <f t="shared" si="15"/>
        <v>4.023936026618843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s="16" customFormat="1" ht="12.75">
      <c r="A80" s="16" t="s">
        <v>152</v>
      </c>
      <c r="B80" s="35">
        <f t="shared" si="14"/>
        <v>255443172.01999998</v>
      </c>
      <c r="C80" s="41">
        <f t="shared" si="15"/>
        <v>3.984194907588711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s="16" customFormat="1" ht="12.75">
      <c r="A81" s="16" t="s">
        <v>153</v>
      </c>
      <c r="B81" s="35">
        <f t="shared" si="14"/>
        <v>134130910.81</v>
      </c>
      <c r="C81" s="41">
        <f t="shared" si="15"/>
        <v>2.092064890885384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s="16" customFormat="1" ht="12.75">
      <c r="A82" s="16" t="s">
        <v>163</v>
      </c>
      <c r="B82" s="35">
        <f t="shared" si="14"/>
        <v>80945164.96</v>
      </c>
      <c r="C82" s="41">
        <f t="shared" si="15"/>
        <v>1.2625168701017768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s="16" customFormat="1" ht="12.75">
      <c r="A83" s="46"/>
      <c r="B83" s="52">
        <f>SUM(B50:B82)</f>
        <v>6411412542.43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s="48" customFormat="1" ht="12.75">
      <c r="A84" s="51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</row>
    <row r="85" spans="1:27" s="48" customFormat="1" ht="12.75">
      <c r="A85" s="51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</row>
    <row r="86" spans="1:27" s="48" customFormat="1" ht="12.75">
      <c r="A86" s="51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</row>
    <row r="87" spans="1:27" s="48" customFormat="1" ht="12.75">
      <c r="A87" s="51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</row>
    <row r="88" spans="1:27" s="48" customFormat="1" ht="12.75">
      <c r="A88" s="51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</row>
    <row r="89" spans="1:27" s="48" customFormat="1" ht="12.75">
      <c r="A89" s="51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</row>
    <row r="90" spans="1:27" s="48" customFormat="1" ht="12.75">
      <c r="A90" s="51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</row>
    <row r="91" spans="1:27" s="48" customFormat="1" ht="12.75">
      <c r="A91" s="51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</row>
    <row r="92" spans="1:27" s="48" customFormat="1" ht="12.75">
      <c r="A92" s="51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</row>
    <row r="93" spans="1:27" s="48" customFormat="1" ht="12.75">
      <c r="A93" s="51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</row>
    <row r="94" spans="1:27" s="48" customFormat="1" ht="12.75">
      <c r="A94" s="51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</row>
    <row r="95" spans="1:27" s="48" customFormat="1" ht="12.75">
      <c r="A95" s="51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</row>
    <row r="96" spans="1:27" s="48" customFormat="1" ht="12.75">
      <c r="A96" s="51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</row>
    <row r="97" spans="1:27" s="48" customFormat="1" ht="12.75">
      <c r="A97" s="51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</row>
    <row r="98" spans="1:27" s="48" customFormat="1" ht="12.75">
      <c r="A98" s="51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</row>
    <row r="99" spans="1:27" s="48" customFormat="1" ht="12.75">
      <c r="A99" s="51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</row>
    <row r="100" spans="1:27" s="48" customFormat="1" ht="12.75">
      <c r="A100" s="51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</row>
    <row r="101" spans="1:27" s="48" customFormat="1" ht="12.75">
      <c r="A101" s="51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</row>
    <row r="102" spans="1:27" s="48" customFormat="1" ht="12.75">
      <c r="A102" s="51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</row>
    <row r="103" spans="1:27" s="48" customFormat="1" ht="12.75">
      <c r="A103" s="51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</row>
    <row r="104" spans="1:27" s="48" customFormat="1" ht="12.75">
      <c r="A104" s="51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</row>
    <row r="105" spans="1:27" s="48" customFormat="1" ht="12.75">
      <c r="A105" s="51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</row>
    <row r="106" spans="1:27" s="48" customFormat="1" ht="12.75">
      <c r="A106" s="51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</row>
    <row r="107" spans="1:27" s="48" customFormat="1" ht="12.75">
      <c r="A107" s="51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</row>
    <row r="108" spans="1:27" s="48" customFormat="1" ht="12.75">
      <c r="A108" s="51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</row>
    <row r="109" spans="1:27" s="48" customFormat="1" ht="12.75">
      <c r="A109" s="51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</row>
    <row r="110" spans="1:27" s="48" customFormat="1" ht="12.75">
      <c r="A110" s="51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</row>
    <row r="111" spans="1:27" s="48" customFormat="1" ht="12.75">
      <c r="A111" s="51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</row>
    <row r="112" spans="1:27" s="48" customFormat="1" ht="12.75">
      <c r="A112" s="51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</row>
    <row r="113" spans="1:27" s="48" customFormat="1" ht="12.75">
      <c r="A113" s="51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</row>
    <row r="114" spans="1:27" s="48" customFormat="1" ht="12.75">
      <c r="A114" s="51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</row>
    <row r="115" spans="1:27" s="48" customFormat="1" ht="12.75">
      <c r="A115" s="51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</row>
    <row r="116" spans="1:27" s="48" customFormat="1" ht="12.75">
      <c r="A116" s="51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</row>
    <row r="117" spans="1:27" s="48" customFormat="1" ht="12.75">
      <c r="A117" s="51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</row>
    <row r="118" spans="1:27" s="48" customFormat="1" ht="12.75">
      <c r="A118" s="51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</row>
    <row r="119" spans="1:27" s="48" customFormat="1" ht="12.75">
      <c r="A119" s="51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</row>
    <row r="120" spans="1:27" s="48" customFormat="1" ht="12.75">
      <c r="A120" s="51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</row>
    <row r="121" spans="1:27" s="48" customFormat="1" ht="12.75">
      <c r="A121" s="51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</row>
    <row r="122" spans="1:27" s="48" customFormat="1" ht="12.75">
      <c r="A122" s="51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</row>
    <row r="123" spans="1:27" s="48" customFormat="1" ht="12.75">
      <c r="A123" s="51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</row>
    <row r="124" spans="1:27" s="48" customFormat="1" ht="12.75">
      <c r="A124" s="51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</row>
    <row r="125" spans="1:27" s="48" customFormat="1" ht="12.75">
      <c r="A125" s="51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</row>
    <row r="126" spans="1:27" s="48" customFormat="1" ht="12.75">
      <c r="A126" s="51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</row>
    <row r="127" spans="1:27" s="48" customFormat="1" ht="12.75">
      <c r="A127" s="51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</row>
    <row r="128" spans="1:27" s="48" customFormat="1" ht="12.75">
      <c r="A128" s="51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</row>
    <row r="129" spans="1:27" s="48" customFormat="1" ht="12.75">
      <c r="A129" s="51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</row>
    <row r="130" spans="1:27" s="48" customFormat="1" ht="12.75">
      <c r="A130" s="51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</row>
    <row r="131" spans="1:27" s="48" customFormat="1" ht="12.75">
      <c r="A131" s="51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</row>
    <row r="132" spans="1:27" s="48" customFormat="1" ht="12.75">
      <c r="A132" s="51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</row>
    <row r="133" spans="1:27" s="48" customFormat="1" ht="12.75">
      <c r="A133" s="51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</row>
    <row r="134" spans="1:27" s="48" customFormat="1" ht="12.75">
      <c r="A134" s="51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</row>
    <row r="135" spans="1:27" s="48" customFormat="1" ht="12.75">
      <c r="A135" s="51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</row>
    <row r="136" spans="1:27" s="48" customFormat="1" ht="12.75">
      <c r="A136" s="51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</row>
    <row r="137" spans="1:27" s="48" customFormat="1" ht="12.75">
      <c r="A137" s="51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</row>
    <row r="138" spans="1:27" s="48" customFormat="1" ht="12.75">
      <c r="A138" s="51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</row>
    <row r="139" spans="1:27" s="48" customFormat="1" ht="12.75">
      <c r="A139" s="51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</row>
    <row r="140" spans="1:27" s="48" customFormat="1" ht="12.75">
      <c r="A140" s="51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</row>
    <row r="141" spans="1:27" s="48" customFormat="1" ht="12.75">
      <c r="A141" s="51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</row>
    <row r="142" spans="1:27" s="48" customFormat="1" ht="12.75">
      <c r="A142" s="51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</row>
    <row r="143" spans="1:27" s="48" customFormat="1" ht="12.75">
      <c r="A143" s="51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</row>
    <row r="144" spans="1:27" s="48" customFormat="1" ht="12.75">
      <c r="A144" s="51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</row>
    <row r="145" spans="1:27" s="48" customFormat="1" ht="12.75">
      <c r="A145" s="51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</row>
    <row r="146" spans="1:27" s="48" customFormat="1" ht="12.75">
      <c r="A146" s="51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</row>
    <row r="147" spans="1:27" s="48" customFormat="1" ht="12.75">
      <c r="A147" s="51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</row>
    <row r="148" spans="1:27" s="48" customFormat="1" ht="12.75">
      <c r="A148" s="51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</row>
    <row r="149" spans="1:27" s="48" customFormat="1" ht="12.75">
      <c r="A149" s="51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</row>
    <row r="150" spans="1:27" s="48" customFormat="1" ht="12.75">
      <c r="A150" s="51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</row>
    <row r="151" spans="1:27" s="48" customFormat="1" ht="12.75">
      <c r="A151" s="51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</row>
    <row r="152" spans="1:27" s="48" customFormat="1" ht="12.75">
      <c r="A152" s="51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</row>
  </sheetData>
  <sheetProtection/>
  <mergeCells count="17">
    <mergeCell ref="AA10:AA12"/>
    <mergeCell ref="A46:B46"/>
    <mergeCell ref="Y11:Z11"/>
    <mergeCell ref="W11:X11"/>
    <mergeCell ref="U11:V11"/>
    <mergeCell ref="S11:T11"/>
    <mergeCell ref="B10:B12"/>
    <mergeCell ref="A10:A12"/>
    <mergeCell ref="E11:F11"/>
    <mergeCell ref="C11:D11"/>
    <mergeCell ref="C10:Z10"/>
    <mergeCell ref="Q11:R11"/>
    <mergeCell ref="O11:P11"/>
    <mergeCell ref="M11:N11"/>
    <mergeCell ref="K11:L11"/>
    <mergeCell ref="I11:J11"/>
    <mergeCell ref="G11:H11"/>
  </mergeCells>
  <conditionalFormatting sqref="AA49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8" width="11.421875" style="5" customWidth="1"/>
    <col min="9" max="9" width="11.421875" style="18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166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4" t="s">
        <v>1</v>
      </c>
      <c r="B10" s="61" t="s">
        <v>33</v>
      </c>
      <c r="C10" s="59" t="s">
        <v>10</v>
      </c>
      <c r="D10" s="67"/>
      <c r="E10" s="67"/>
      <c r="F10" s="67"/>
      <c r="G10" s="60"/>
      <c r="H10" s="64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6"/>
      <c r="B11" s="63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3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1107484523.950001</v>
      </c>
      <c r="D12" s="15">
        <v>44226577.62</v>
      </c>
      <c r="E12" s="15">
        <v>843040.25</v>
      </c>
      <c r="F12" s="15">
        <v>3241770.14</v>
      </c>
      <c r="G12" s="15">
        <v>0</v>
      </c>
      <c r="H12" s="24">
        <f>SUM(C12:G12)</f>
        <v>1155795911.960001</v>
      </c>
    </row>
    <row r="13" spans="1:8" ht="15" customHeight="1">
      <c r="A13" s="2" t="s">
        <v>35</v>
      </c>
      <c r="B13" s="3" t="s">
        <v>66</v>
      </c>
      <c r="C13" s="15">
        <v>33678635.16999999</v>
      </c>
      <c r="D13" s="15">
        <v>748317.5700000001</v>
      </c>
      <c r="E13" s="15">
        <v>446928</v>
      </c>
      <c r="F13" s="15">
        <v>1954884.0200000003</v>
      </c>
      <c r="G13" s="15">
        <v>0</v>
      </c>
      <c r="H13" s="24">
        <f aca="true" t="shared" si="0" ref="H13:H44">SUM(C13:G13)</f>
        <v>36828764.75999999</v>
      </c>
    </row>
    <row r="14" spans="1:8" ht="15" customHeight="1">
      <c r="A14" s="2" t="s">
        <v>36</v>
      </c>
      <c r="B14" s="3" t="s">
        <v>67</v>
      </c>
      <c r="C14" s="15">
        <v>42153709.76999998</v>
      </c>
      <c r="D14" s="15">
        <v>1987687.98</v>
      </c>
      <c r="E14" s="15">
        <v>1107719.39</v>
      </c>
      <c r="F14" s="15">
        <v>7149073.52</v>
      </c>
      <c r="G14" s="15">
        <v>0</v>
      </c>
      <c r="H14" s="24">
        <f t="shared" si="0"/>
        <v>52398190.65999998</v>
      </c>
    </row>
    <row r="15" spans="1:8" ht="15" customHeight="1">
      <c r="A15" s="2" t="s">
        <v>37</v>
      </c>
      <c r="B15" s="3" t="s">
        <v>68</v>
      </c>
      <c r="C15" s="15">
        <v>22705457.70999999</v>
      </c>
      <c r="D15" s="15">
        <v>7809906.050000001</v>
      </c>
      <c r="E15" s="15">
        <v>0</v>
      </c>
      <c r="F15" s="15">
        <v>7304808.800000001</v>
      </c>
      <c r="G15" s="15">
        <v>0</v>
      </c>
      <c r="H15" s="24">
        <f t="shared" si="0"/>
        <v>37820172.55999999</v>
      </c>
    </row>
    <row r="16" spans="1:8" ht="15" customHeight="1">
      <c r="A16" s="2" t="s">
        <v>38</v>
      </c>
      <c r="B16" s="3" t="s">
        <v>69</v>
      </c>
      <c r="C16" s="15">
        <v>33277906.820000008</v>
      </c>
      <c r="D16" s="15">
        <v>1396210.0299999998</v>
      </c>
      <c r="E16" s="15">
        <v>0</v>
      </c>
      <c r="F16" s="15">
        <v>2050978.6300000001</v>
      </c>
      <c r="G16" s="15">
        <v>0</v>
      </c>
      <c r="H16" s="24">
        <f t="shared" si="0"/>
        <v>36725095.48000001</v>
      </c>
    </row>
    <row r="17" spans="1:8" ht="15" customHeight="1">
      <c r="A17" s="2" t="s">
        <v>39</v>
      </c>
      <c r="B17" s="3" t="s">
        <v>70</v>
      </c>
      <c r="C17" s="15">
        <v>151761669.07000008</v>
      </c>
      <c r="D17" s="15">
        <v>3559834.17</v>
      </c>
      <c r="E17" s="15">
        <v>2150237.05</v>
      </c>
      <c r="F17" s="15">
        <v>17229309.91</v>
      </c>
      <c r="G17" s="15">
        <v>0</v>
      </c>
      <c r="H17" s="24">
        <f t="shared" si="0"/>
        <v>174701050.20000008</v>
      </c>
    </row>
    <row r="18" spans="1:8" ht="15" customHeight="1">
      <c r="A18" s="2" t="s">
        <v>40</v>
      </c>
      <c r="B18" s="3" t="s">
        <v>71</v>
      </c>
      <c r="C18" s="15">
        <v>112568094.93</v>
      </c>
      <c r="D18" s="15">
        <v>2848039.8800000004</v>
      </c>
      <c r="E18" s="15">
        <v>6818797.14</v>
      </c>
      <c r="F18" s="15">
        <v>20262779.029999986</v>
      </c>
      <c r="G18" s="15">
        <v>0</v>
      </c>
      <c r="H18" s="24">
        <f t="shared" si="0"/>
        <v>142497710.98</v>
      </c>
    </row>
    <row r="19" spans="1:8" ht="15" customHeight="1">
      <c r="A19" s="2" t="s">
        <v>41</v>
      </c>
      <c r="B19" s="3" t="s">
        <v>72</v>
      </c>
      <c r="C19" s="15">
        <v>144164904.57</v>
      </c>
      <c r="D19" s="15">
        <v>3463564.37</v>
      </c>
      <c r="E19" s="15">
        <v>8602338.28</v>
      </c>
      <c r="F19" s="15">
        <v>23672497.89</v>
      </c>
      <c r="G19" s="15">
        <v>0</v>
      </c>
      <c r="H19" s="24">
        <f t="shared" si="0"/>
        <v>179903305.11</v>
      </c>
    </row>
    <row r="20" spans="1:8" ht="15" customHeight="1">
      <c r="A20" s="2" t="s">
        <v>42</v>
      </c>
      <c r="B20" s="3" t="s">
        <v>73</v>
      </c>
      <c r="C20" s="15">
        <v>32784875.209999997</v>
      </c>
      <c r="D20" s="15">
        <v>3610960.74</v>
      </c>
      <c r="E20" s="15">
        <v>1016223</v>
      </c>
      <c r="F20" s="15">
        <v>3302713.9100000006</v>
      </c>
      <c r="G20" s="15">
        <v>0</v>
      </c>
      <c r="H20" s="24">
        <f t="shared" si="0"/>
        <v>40714772.86</v>
      </c>
    </row>
    <row r="21" spans="1:8" ht="15" customHeight="1">
      <c r="A21" s="2" t="s">
        <v>43</v>
      </c>
      <c r="B21" s="3" t="s">
        <v>74</v>
      </c>
      <c r="C21" s="15">
        <v>75813227.68000004</v>
      </c>
      <c r="D21" s="15">
        <v>1943482.2299999997</v>
      </c>
      <c r="E21" s="15">
        <v>2866635.91</v>
      </c>
      <c r="F21" s="15">
        <v>7263652.500000001</v>
      </c>
      <c r="G21" s="15">
        <v>0</v>
      </c>
      <c r="H21" s="24">
        <f t="shared" si="0"/>
        <v>87886998.32000004</v>
      </c>
    </row>
    <row r="22" spans="1:8" ht="15" customHeight="1">
      <c r="A22" s="2" t="s">
        <v>44</v>
      </c>
      <c r="B22" s="3" t="s">
        <v>75</v>
      </c>
      <c r="C22" s="15">
        <v>140295195.81000015</v>
      </c>
      <c r="D22" s="15">
        <v>6720302.509999999</v>
      </c>
      <c r="E22" s="15">
        <v>7976521.680000002</v>
      </c>
      <c r="F22" s="15">
        <v>31327245.970000014</v>
      </c>
      <c r="G22" s="15">
        <v>0</v>
      </c>
      <c r="H22" s="24">
        <f t="shared" si="0"/>
        <v>186319265.97000015</v>
      </c>
    </row>
    <row r="23" spans="1:8" ht="15" customHeight="1">
      <c r="A23" s="2" t="s">
        <v>45</v>
      </c>
      <c r="B23" s="3" t="s">
        <v>76</v>
      </c>
      <c r="C23" s="15">
        <v>114339253.47000009</v>
      </c>
      <c r="D23" s="15">
        <v>3043824.0800000005</v>
      </c>
      <c r="E23" s="15">
        <v>5448518</v>
      </c>
      <c r="F23" s="15">
        <v>20938822.1</v>
      </c>
      <c r="G23" s="15">
        <v>0</v>
      </c>
      <c r="H23" s="24">
        <f t="shared" si="0"/>
        <v>143770417.6500001</v>
      </c>
    </row>
    <row r="24" spans="1:8" ht="15" customHeight="1">
      <c r="A24" s="2" t="s">
        <v>46</v>
      </c>
      <c r="B24" s="3" t="s">
        <v>77</v>
      </c>
      <c r="C24" s="15">
        <v>182036075.53</v>
      </c>
      <c r="D24" s="15">
        <v>6809296.09</v>
      </c>
      <c r="E24" s="15">
        <v>10514160.59</v>
      </c>
      <c r="F24" s="15">
        <v>20661241.980000008</v>
      </c>
      <c r="G24" s="15">
        <v>0</v>
      </c>
      <c r="H24" s="24">
        <f t="shared" si="0"/>
        <v>220020774.19000003</v>
      </c>
    </row>
    <row r="25" spans="1:8" ht="15" customHeight="1">
      <c r="A25" s="2" t="s">
        <v>47</v>
      </c>
      <c r="B25" s="3" t="s">
        <v>78</v>
      </c>
      <c r="C25" s="15">
        <v>169368468.00000003</v>
      </c>
      <c r="D25" s="15">
        <v>4322953.039999999</v>
      </c>
      <c r="E25" s="15">
        <v>9301782.479999999</v>
      </c>
      <c r="F25" s="15">
        <v>20517768.420000006</v>
      </c>
      <c r="G25" s="15">
        <v>0</v>
      </c>
      <c r="H25" s="24">
        <f t="shared" si="0"/>
        <v>203510971.94000003</v>
      </c>
    </row>
    <row r="26" spans="1:8" ht="15" customHeight="1">
      <c r="A26" s="2" t="s">
        <v>48</v>
      </c>
      <c r="B26" s="3" t="s">
        <v>79</v>
      </c>
      <c r="C26" s="15">
        <v>87312476.96</v>
      </c>
      <c r="D26" s="15">
        <v>5058993.3100000005</v>
      </c>
      <c r="E26" s="15">
        <v>3648171.1300000004</v>
      </c>
      <c r="F26" s="15">
        <v>5846869.53</v>
      </c>
      <c r="G26" s="15">
        <v>0</v>
      </c>
      <c r="H26" s="24">
        <f t="shared" si="0"/>
        <v>101866510.92999999</v>
      </c>
    </row>
    <row r="27" spans="1:8" ht="15" customHeight="1">
      <c r="A27" s="2" t="s">
        <v>49</v>
      </c>
      <c r="B27" s="3" t="s">
        <v>80</v>
      </c>
      <c r="C27" s="15">
        <v>55067133.78000001</v>
      </c>
      <c r="D27" s="15">
        <v>4234381.61</v>
      </c>
      <c r="E27" s="15">
        <v>2363114.68</v>
      </c>
      <c r="F27" s="15">
        <v>5029082.549999999</v>
      </c>
      <c r="G27" s="15">
        <v>0</v>
      </c>
      <c r="H27" s="24">
        <f t="shared" si="0"/>
        <v>66693712.620000005</v>
      </c>
    </row>
    <row r="28" spans="1:8" ht="15" customHeight="1">
      <c r="A28" s="2" t="s">
        <v>50</v>
      </c>
      <c r="B28" s="3" t="s">
        <v>81</v>
      </c>
      <c r="C28" s="15">
        <v>38989346.23999995</v>
      </c>
      <c r="D28" s="15">
        <v>438238.36999999994</v>
      </c>
      <c r="E28" s="15">
        <v>1346963</v>
      </c>
      <c r="F28" s="15">
        <v>3048589.6300000004</v>
      </c>
      <c r="G28" s="15">
        <v>0</v>
      </c>
      <c r="H28" s="24">
        <f t="shared" si="0"/>
        <v>43823137.23999995</v>
      </c>
    </row>
    <row r="29" spans="1:8" ht="15" customHeight="1">
      <c r="A29" s="2" t="s">
        <v>51</v>
      </c>
      <c r="B29" s="3" t="s">
        <v>82</v>
      </c>
      <c r="C29" s="15">
        <v>44727240.349999994</v>
      </c>
      <c r="D29" s="15">
        <v>2136894.13</v>
      </c>
      <c r="E29" s="15">
        <v>757942.5099999999</v>
      </c>
      <c r="F29" s="15">
        <v>2734277.1999999997</v>
      </c>
      <c r="G29" s="15">
        <v>0</v>
      </c>
      <c r="H29" s="24">
        <f t="shared" si="0"/>
        <v>50356354.19</v>
      </c>
    </row>
    <row r="30" spans="1:8" ht="15" customHeight="1">
      <c r="A30" s="2" t="s">
        <v>52</v>
      </c>
      <c r="B30" s="3" t="s">
        <v>83</v>
      </c>
      <c r="C30" s="15">
        <v>85483785.5199999</v>
      </c>
      <c r="D30" s="15">
        <v>1984098.14</v>
      </c>
      <c r="E30" s="15">
        <v>2678691.2</v>
      </c>
      <c r="F30" s="15">
        <v>12175601.649999997</v>
      </c>
      <c r="G30" s="15">
        <v>0</v>
      </c>
      <c r="H30" s="24">
        <f t="shared" si="0"/>
        <v>102322176.5099999</v>
      </c>
    </row>
    <row r="31" spans="1:8" ht="15" customHeight="1">
      <c r="A31" s="2" t="s">
        <v>53</v>
      </c>
      <c r="B31" s="3" t="s">
        <v>84</v>
      </c>
      <c r="C31" s="15">
        <v>46113986.43999995</v>
      </c>
      <c r="D31" s="15">
        <v>1651784.51</v>
      </c>
      <c r="E31" s="15">
        <v>1866024.94</v>
      </c>
      <c r="F31" s="15">
        <v>5066869.89</v>
      </c>
      <c r="G31" s="15">
        <v>0</v>
      </c>
      <c r="H31" s="24">
        <f t="shared" si="0"/>
        <v>54698665.77999995</v>
      </c>
    </row>
    <row r="32" spans="1:8" ht="15" customHeight="1">
      <c r="A32" s="2" t="s">
        <v>54</v>
      </c>
      <c r="B32" s="3" t="s">
        <v>85</v>
      </c>
      <c r="C32" s="15">
        <v>28183428.82000001</v>
      </c>
      <c r="D32" s="15">
        <v>1136158.52</v>
      </c>
      <c r="E32" s="15">
        <v>671941.35</v>
      </c>
      <c r="F32" s="15">
        <v>2627781.23</v>
      </c>
      <c r="G32" s="15">
        <v>0</v>
      </c>
      <c r="H32" s="24">
        <f t="shared" si="0"/>
        <v>32619309.920000013</v>
      </c>
    </row>
    <row r="33" spans="1:8" ht="15" customHeight="1">
      <c r="A33" s="2" t="s">
        <v>55</v>
      </c>
      <c r="B33" s="3" t="s">
        <v>86</v>
      </c>
      <c r="C33" s="15">
        <v>63263513.77</v>
      </c>
      <c r="D33" s="15">
        <v>1625226.8000000003</v>
      </c>
      <c r="E33" s="15">
        <v>4630182.109999999</v>
      </c>
      <c r="F33" s="15">
        <v>8971302.600000001</v>
      </c>
      <c r="G33" s="15">
        <v>0</v>
      </c>
      <c r="H33" s="24">
        <f t="shared" si="0"/>
        <v>78490225.28</v>
      </c>
    </row>
    <row r="34" spans="1:8" ht="15" customHeight="1">
      <c r="A34" s="2" t="s">
        <v>56</v>
      </c>
      <c r="B34" s="3" t="s">
        <v>87</v>
      </c>
      <c r="C34" s="15">
        <v>49174425.199999996</v>
      </c>
      <c r="D34" s="15">
        <v>873070.37</v>
      </c>
      <c r="E34" s="15">
        <v>971574.4199999999</v>
      </c>
      <c r="F34" s="15">
        <v>2827178.3199999994</v>
      </c>
      <c r="G34" s="15">
        <v>0</v>
      </c>
      <c r="H34" s="24">
        <f t="shared" si="0"/>
        <v>53846248.309999995</v>
      </c>
    </row>
    <row r="35" spans="1:8" ht="15" customHeight="1">
      <c r="A35" s="2" t="s">
        <v>57</v>
      </c>
      <c r="B35" s="3" t="s">
        <v>88</v>
      </c>
      <c r="C35" s="15">
        <v>1159731736.8899992</v>
      </c>
      <c r="D35" s="15">
        <v>6234608.289999999</v>
      </c>
      <c r="E35" s="15">
        <v>449801546.88</v>
      </c>
      <c r="F35" s="15">
        <v>0</v>
      </c>
      <c r="G35" s="15">
        <v>0</v>
      </c>
      <c r="H35" s="24">
        <f t="shared" si="0"/>
        <v>1615767892.059999</v>
      </c>
    </row>
    <row r="36" spans="1:8" ht="15" customHeight="1">
      <c r="A36" s="2" t="s">
        <v>58</v>
      </c>
      <c r="B36" s="3" t="s">
        <v>89</v>
      </c>
      <c r="C36" s="15">
        <v>247931258.05000007</v>
      </c>
      <c r="D36" s="15">
        <v>1448350.04</v>
      </c>
      <c r="E36" s="15">
        <v>10172369.26</v>
      </c>
      <c r="F36" s="15">
        <v>0</v>
      </c>
      <c r="G36" s="15">
        <v>0</v>
      </c>
      <c r="H36" s="24">
        <f t="shared" si="0"/>
        <v>259551977.35000005</v>
      </c>
    </row>
    <row r="37" spans="1:8" ht="15" customHeight="1">
      <c r="A37" s="2" t="s">
        <v>59</v>
      </c>
      <c r="B37" s="3" t="s">
        <v>90</v>
      </c>
      <c r="C37" s="15">
        <v>101944314.13000001</v>
      </c>
      <c r="D37" s="15">
        <v>6842633.24</v>
      </c>
      <c r="E37" s="15">
        <v>5713257.69</v>
      </c>
      <c r="F37" s="15">
        <v>34037256.11</v>
      </c>
      <c r="G37" s="15">
        <v>0</v>
      </c>
      <c r="H37" s="24">
        <f t="shared" si="0"/>
        <v>148537461.17000002</v>
      </c>
    </row>
    <row r="38" spans="1:8" ht="15" customHeight="1">
      <c r="A38" s="2" t="s">
        <v>60</v>
      </c>
      <c r="B38" s="3" t="s">
        <v>91</v>
      </c>
      <c r="C38" s="15">
        <v>24226736.49</v>
      </c>
      <c r="D38" s="15">
        <v>122273</v>
      </c>
      <c r="E38" s="15">
        <v>977670.65</v>
      </c>
      <c r="F38" s="15">
        <v>2868164.1499999994</v>
      </c>
      <c r="G38" s="15">
        <v>0</v>
      </c>
      <c r="H38" s="24">
        <f t="shared" si="0"/>
        <v>28194844.289999995</v>
      </c>
    </row>
    <row r="39" spans="1:8" ht="15" customHeight="1">
      <c r="A39" s="2" t="s">
        <v>61</v>
      </c>
      <c r="B39" s="3" t="s">
        <v>92</v>
      </c>
      <c r="C39" s="15">
        <v>102549653.68000013</v>
      </c>
      <c r="D39" s="15">
        <v>1566764.05</v>
      </c>
      <c r="E39" s="15">
        <v>21465560.110000003</v>
      </c>
      <c r="F39" s="15">
        <v>15179996.08</v>
      </c>
      <c r="G39" s="15">
        <v>0</v>
      </c>
      <c r="H39" s="24">
        <f t="shared" si="0"/>
        <v>140761973.92000014</v>
      </c>
    </row>
    <row r="40" spans="1:8" ht="15" customHeight="1">
      <c r="A40" s="2" t="s">
        <v>62</v>
      </c>
      <c r="B40" s="3" t="s">
        <v>93</v>
      </c>
      <c r="C40" s="15">
        <v>179689059.53000015</v>
      </c>
      <c r="D40" s="15">
        <v>3556232.8499999996</v>
      </c>
      <c r="E40" s="15">
        <v>5408275.220000001</v>
      </c>
      <c r="F40" s="15">
        <v>17781945.72</v>
      </c>
      <c r="G40" s="15">
        <v>42750</v>
      </c>
      <c r="H40" s="24">
        <f t="shared" si="0"/>
        <v>206478263.32000014</v>
      </c>
    </row>
    <row r="41" spans="1:8" ht="15" customHeight="1">
      <c r="A41" s="2" t="s">
        <v>63</v>
      </c>
      <c r="B41" s="3" t="s">
        <v>94</v>
      </c>
      <c r="C41" s="15">
        <v>229293662.0199999</v>
      </c>
      <c r="D41" s="15">
        <v>3007485.46</v>
      </c>
      <c r="E41" s="15">
        <v>9844715.16</v>
      </c>
      <c r="F41" s="15">
        <v>15845276.470000003</v>
      </c>
      <c r="G41" s="15">
        <v>0</v>
      </c>
      <c r="H41" s="24">
        <f t="shared" si="0"/>
        <v>257991139.1099999</v>
      </c>
    </row>
    <row r="42" spans="1:8" ht="15" customHeight="1">
      <c r="A42" s="2" t="s">
        <v>64</v>
      </c>
      <c r="B42" s="3" t="s">
        <v>95</v>
      </c>
      <c r="C42" s="15">
        <v>231557645.39999965</v>
      </c>
      <c r="D42" s="15">
        <v>5162510.109999999</v>
      </c>
      <c r="E42" s="15">
        <v>6517089.49</v>
      </c>
      <c r="F42" s="15">
        <v>12156224.52</v>
      </c>
      <c r="G42" s="15">
        <v>49702.5</v>
      </c>
      <c r="H42" s="24">
        <f>SUM(C42:G42)</f>
        <v>255443172.01999965</v>
      </c>
    </row>
    <row r="43" spans="1:8" ht="15" customHeight="1">
      <c r="A43" s="2" t="s">
        <v>65</v>
      </c>
      <c r="B43" s="3" t="s">
        <v>96</v>
      </c>
      <c r="C43" s="15">
        <v>123104250.20000009</v>
      </c>
      <c r="D43" s="15">
        <v>2831091.41</v>
      </c>
      <c r="E43" s="15">
        <v>3000293.43</v>
      </c>
      <c r="F43" s="15">
        <v>5195275.77</v>
      </c>
      <c r="G43" s="15">
        <v>0</v>
      </c>
      <c r="H43" s="24">
        <f>SUM(C43:G43)</f>
        <v>134130910.81000009</v>
      </c>
    </row>
    <row r="44" spans="1:8" ht="15" customHeight="1">
      <c r="A44" s="2">
        <v>148</v>
      </c>
      <c r="B44" s="3" t="s">
        <v>162</v>
      </c>
      <c r="C44" s="15">
        <v>62688170.60999999</v>
      </c>
      <c r="D44" s="15">
        <v>0</v>
      </c>
      <c r="E44" s="15">
        <v>17950094.35</v>
      </c>
      <c r="F44" s="15">
        <v>306900</v>
      </c>
      <c r="G44" s="15">
        <v>0</v>
      </c>
      <c r="H44" s="24">
        <f t="shared" si="0"/>
        <v>80945164.96</v>
      </c>
    </row>
    <row r="45" spans="1:8" ht="19.5" customHeight="1">
      <c r="A45" s="59" t="s">
        <v>7</v>
      </c>
      <c r="B45" s="60"/>
      <c r="C45" s="6">
        <f aca="true" t="shared" si="1" ref="C45:H45">SUM(C12:C44)</f>
        <v>5323463821.7699995</v>
      </c>
      <c r="D45" s="6">
        <f t="shared" si="1"/>
        <v>142401750.57000002</v>
      </c>
      <c r="E45" s="6">
        <f t="shared" si="1"/>
        <v>606878379.35</v>
      </c>
      <c r="F45" s="6">
        <f t="shared" si="1"/>
        <v>338576138.2399999</v>
      </c>
      <c r="G45" s="6">
        <f t="shared" si="1"/>
        <v>92452.5</v>
      </c>
      <c r="H45" s="6">
        <f t="shared" si="1"/>
        <v>6411412542.429999</v>
      </c>
    </row>
    <row r="46" spans="1:8" ht="12.75">
      <c r="A46" s="33" t="s">
        <v>165</v>
      </c>
      <c r="C46" s="8"/>
      <c r="D46" s="8"/>
      <c r="E46" s="8"/>
      <c r="F46" s="8"/>
      <c r="G46" s="8"/>
      <c r="H46" s="8"/>
    </row>
    <row r="47" spans="3:8" ht="12.75">
      <c r="C47" s="8"/>
      <c r="D47" s="8"/>
      <c r="E47" s="8"/>
      <c r="F47" s="8"/>
      <c r="G47" s="8"/>
      <c r="H47" s="8"/>
    </row>
    <row r="48" ht="12.75">
      <c r="A48" s="12" t="s">
        <v>8</v>
      </c>
    </row>
    <row r="49" ht="12.75">
      <c r="A49" s="12" t="s">
        <v>15</v>
      </c>
    </row>
    <row r="50" ht="12.75">
      <c r="A50" s="12" t="s">
        <v>16</v>
      </c>
    </row>
    <row r="51" ht="12.75">
      <c r="A51" s="12" t="s">
        <v>18</v>
      </c>
    </row>
    <row r="52" ht="12.75">
      <c r="A52" s="12" t="s">
        <v>17</v>
      </c>
    </row>
    <row r="53" ht="12.75">
      <c r="A53" s="12" t="s">
        <v>32</v>
      </c>
    </row>
    <row r="54" spans="1:14" s="48" customFormat="1" ht="12.75">
      <c r="A54" s="51"/>
      <c r="I54" s="50"/>
      <c r="J54" s="50"/>
      <c r="K54" s="50"/>
      <c r="L54" s="50"/>
      <c r="M54" s="50"/>
      <c r="N54" s="50"/>
    </row>
    <row r="55" spans="1:14" s="48" customFormat="1" ht="12.75">
      <c r="A55" s="51"/>
      <c r="I55" s="50"/>
      <c r="J55" s="50"/>
      <c r="K55" s="50"/>
      <c r="L55" s="50"/>
      <c r="M55" s="50"/>
      <c r="N55" s="50"/>
    </row>
    <row r="56" spans="1:14" s="48" customFormat="1" ht="12.75">
      <c r="A56" s="51"/>
      <c r="C56" s="68"/>
      <c r="D56" s="68"/>
      <c r="E56" s="68"/>
      <c r="F56" s="68"/>
      <c r="I56" s="50"/>
      <c r="J56" s="50"/>
      <c r="K56" s="50"/>
      <c r="L56" s="50"/>
      <c r="M56" s="50"/>
      <c r="N56" s="50"/>
    </row>
    <row r="57" spans="1:14" s="48" customFormat="1" ht="12.75">
      <c r="A57" s="51"/>
      <c r="C57" s="16">
        <v>1000000</v>
      </c>
      <c r="D57" s="16"/>
      <c r="E57" s="16"/>
      <c r="F57" s="16"/>
      <c r="I57" s="50"/>
      <c r="J57" s="50"/>
      <c r="K57" s="50"/>
      <c r="L57" s="50"/>
      <c r="M57" s="50"/>
      <c r="N57" s="50"/>
    </row>
    <row r="58" spans="1:14" s="48" customFormat="1" ht="12.75">
      <c r="A58" s="51"/>
      <c r="C58" s="16" t="s">
        <v>101</v>
      </c>
      <c r="D58" s="46" t="s">
        <v>102</v>
      </c>
      <c r="E58" s="46" t="s">
        <v>103</v>
      </c>
      <c r="F58" s="16"/>
      <c r="I58" s="50"/>
      <c r="J58" s="50"/>
      <c r="K58" s="50"/>
      <c r="L58" s="50"/>
      <c r="M58" s="50"/>
      <c r="N58" s="50"/>
    </row>
    <row r="59" spans="1:14" s="48" customFormat="1" ht="12.75">
      <c r="A59" s="51"/>
      <c r="C59" s="16" t="s">
        <v>97</v>
      </c>
      <c r="D59" s="25">
        <f>+C45/$C$57</f>
        <v>5323.463821769999</v>
      </c>
      <c r="E59" s="25">
        <f>+C45/H45*100</f>
        <v>83.03106041827634</v>
      </c>
      <c r="F59" s="16"/>
      <c r="I59" s="50"/>
      <c r="J59" s="50"/>
      <c r="K59" s="50"/>
      <c r="L59" s="50"/>
      <c r="M59" s="50"/>
      <c r="N59" s="50"/>
    </row>
    <row r="60" spans="1:14" s="48" customFormat="1" ht="12.75">
      <c r="A60" s="51"/>
      <c r="C60" s="16" t="s">
        <v>98</v>
      </c>
      <c r="D60" s="25">
        <f>+D45/$C$57</f>
        <v>142.40175057000002</v>
      </c>
      <c r="E60" s="25">
        <f>+D45/H45*100</f>
        <v>2.221066724806763</v>
      </c>
      <c r="F60" s="16"/>
      <c r="I60" s="50"/>
      <c r="J60" s="50"/>
      <c r="K60" s="50"/>
      <c r="L60" s="50"/>
      <c r="M60" s="50"/>
      <c r="N60" s="50"/>
    </row>
    <row r="61" spans="1:14" s="48" customFormat="1" ht="12.75">
      <c r="A61" s="51"/>
      <c r="C61" s="16" t="s">
        <v>99</v>
      </c>
      <c r="D61" s="25">
        <f>+E45/$C$57</f>
        <v>606.87837935</v>
      </c>
      <c r="E61" s="25">
        <f>+E45/H45*100</f>
        <v>9.46559553505172</v>
      </c>
      <c r="F61" s="16"/>
      <c r="I61" s="50"/>
      <c r="J61" s="50"/>
      <c r="K61" s="50"/>
      <c r="L61" s="50"/>
      <c r="M61" s="50"/>
      <c r="N61" s="50"/>
    </row>
    <row r="62" spans="1:14" s="48" customFormat="1" ht="12.75">
      <c r="A62" s="51"/>
      <c r="C62" s="16" t="s">
        <v>100</v>
      </c>
      <c r="D62" s="25">
        <f>+F45/$C$57</f>
        <v>338.57613823999986</v>
      </c>
      <c r="E62" s="25">
        <f>+F45/H45*100</f>
        <v>5.280835322939235</v>
      </c>
      <c r="F62" s="16"/>
      <c r="I62" s="50"/>
      <c r="J62" s="50"/>
      <c r="K62" s="50"/>
      <c r="L62" s="50"/>
      <c r="M62" s="50"/>
      <c r="N62" s="50"/>
    </row>
    <row r="63" spans="1:14" s="48" customFormat="1" ht="12.75">
      <c r="A63" s="51"/>
      <c r="C63" s="16" t="s">
        <v>161</v>
      </c>
      <c r="D63" s="16">
        <f>+G45/C57</f>
        <v>0.0924525</v>
      </c>
      <c r="E63" s="25">
        <f>+G45/H45*100</f>
        <v>0.001441998925948999</v>
      </c>
      <c r="F63" s="16"/>
      <c r="I63" s="50"/>
      <c r="J63" s="50"/>
      <c r="K63" s="50"/>
      <c r="L63" s="50"/>
      <c r="M63" s="50"/>
      <c r="N63" s="50"/>
    </row>
    <row r="64" spans="1:14" s="48" customFormat="1" ht="12.75">
      <c r="A64" s="51"/>
      <c r="C64" s="16"/>
      <c r="D64" s="16"/>
      <c r="E64" s="16"/>
      <c r="F64" s="16"/>
      <c r="I64" s="50"/>
      <c r="J64" s="50"/>
      <c r="K64" s="50"/>
      <c r="L64" s="50"/>
      <c r="M64" s="50"/>
      <c r="N64" s="50"/>
    </row>
    <row r="65" spans="1:14" s="48" customFormat="1" ht="12.75">
      <c r="A65" s="51"/>
      <c r="I65" s="50"/>
      <c r="J65" s="50"/>
      <c r="K65" s="50"/>
      <c r="L65" s="50"/>
      <c r="M65" s="50"/>
      <c r="N65" s="50"/>
    </row>
    <row r="66" spans="1:14" s="48" customFormat="1" ht="12.75">
      <c r="A66" s="51"/>
      <c r="I66" s="50"/>
      <c r="J66" s="50"/>
      <c r="K66" s="50"/>
      <c r="L66" s="50"/>
      <c r="M66" s="50"/>
      <c r="N66" s="50"/>
    </row>
    <row r="67" spans="1:14" s="48" customFormat="1" ht="12.75">
      <c r="A67" s="51"/>
      <c r="I67" s="50"/>
      <c r="J67" s="50"/>
      <c r="K67" s="50"/>
      <c r="L67" s="50"/>
      <c r="M67" s="50"/>
      <c r="N67" s="50"/>
    </row>
    <row r="68" spans="1:14" s="48" customFormat="1" ht="12.75">
      <c r="A68" s="51"/>
      <c r="I68" s="50"/>
      <c r="J68" s="50"/>
      <c r="K68" s="50"/>
      <c r="L68" s="50"/>
      <c r="M68" s="50"/>
      <c r="N68" s="50"/>
    </row>
    <row r="69" spans="1:14" s="48" customFormat="1" ht="12.75">
      <c r="A69" s="51"/>
      <c r="I69" s="50"/>
      <c r="J69" s="50"/>
      <c r="K69" s="50"/>
      <c r="L69" s="50"/>
      <c r="M69" s="50"/>
      <c r="N69" s="50"/>
    </row>
    <row r="70" spans="1:14" s="48" customFormat="1" ht="12.75">
      <c r="A70" s="51"/>
      <c r="I70" s="50"/>
      <c r="J70" s="50"/>
      <c r="K70" s="50"/>
      <c r="L70" s="50"/>
      <c r="M70" s="50"/>
      <c r="N70" s="50"/>
    </row>
    <row r="71" spans="1:14" s="48" customFormat="1" ht="12.75">
      <c r="A71" s="51"/>
      <c r="I71" s="50"/>
      <c r="J71" s="50"/>
      <c r="K71" s="50"/>
      <c r="L71" s="50"/>
      <c r="M71" s="50"/>
      <c r="N71" s="50"/>
    </row>
    <row r="72" spans="1:14" s="48" customFormat="1" ht="12.75">
      <c r="A72" s="51"/>
      <c r="I72" s="50"/>
      <c r="J72" s="50"/>
      <c r="K72" s="50"/>
      <c r="L72" s="50"/>
      <c r="M72" s="50"/>
      <c r="N72" s="50"/>
    </row>
    <row r="73" spans="1:14" s="48" customFormat="1" ht="12.75">
      <c r="A73" s="51"/>
      <c r="I73" s="50"/>
      <c r="J73" s="50"/>
      <c r="K73" s="50"/>
      <c r="L73" s="50"/>
      <c r="M73" s="50"/>
      <c r="N73" s="50"/>
    </row>
    <row r="74" spans="1:14" s="48" customFormat="1" ht="12.75">
      <c r="A74" s="51"/>
      <c r="I74" s="50"/>
      <c r="J74" s="50"/>
      <c r="K74" s="50"/>
      <c r="L74" s="50"/>
      <c r="M74" s="50"/>
      <c r="N74" s="50"/>
    </row>
    <row r="75" spans="1:14" s="48" customFormat="1" ht="12.75">
      <c r="A75" s="51"/>
      <c r="I75" s="50"/>
      <c r="J75" s="50"/>
      <c r="K75" s="50"/>
      <c r="L75" s="50"/>
      <c r="M75" s="50"/>
      <c r="N75" s="50"/>
    </row>
    <row r="76" spans="1:14" s="48" customFormat="1" ht="12.75">
      <c r="A76" s="51"/>
      <c r="I76" s="50"/>
      <c r="J76" s="50"/>
      <c r="K76" s="50"/>
      <c r="L76" s="50"/>
      <c r="M76" s="50"/>
      <c r="N76" s="50"/>
    </row>
    <row r="77" spans="1:14" s="48" customFormat="1" ht="12.75">
      <c r="A77" s="51"/>
      <c r="I77" s="50"/>
      <c r="J77" s="50"/>
      <c r="K77" s="50"/>
      <c r="L77" s="50"/>
      <c r="M77" s="50"/>
      <c r="N77" s="50"/>
    </row>
    <row r="78" spans="1:14" s="48" customFormat="1" ht="12.75">
      <c r="A78" s="51"/>
      <c r="I78" s="50"/>
      <c r="J78" s="50"/>
      <c r="K78" s="50"/>
      <c r="L78" s="50"/>
      <c r="M78" s="50"/>
      <c r="N78" s="50"/>
    </row>
    <row r="79" spans="1:14" s="48" customFormat="1" ht="12.75">
      <c r="A79" s="51"/>
      <c r="I79" s="50"/>
      <c r="J79" s="50"/>
      <c r="K79" s="50"/>
      <c r="L79" s="50"/>
      <c r="M79" s="50"/>
      <c r="N79" s="50"/>
    </row>
  </sheetData>
  <sheetProtection/>
  <mergeCells count="6">
    <mergeCell ref="H10:H11"/>
    <mergeCell ref="A45:B45"/>
    <mergeCell ref="A10:A11"/>
    <mergeCell ref="B10:B11"/>
    <mergeCell ref="C10:G10"/>
    <mergeCell ref="C56:F56"/>
  </mergeCells>
  <conditionalFormatting sqref="H47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166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4" t="s">
        <v>1</v>
      </c>
      <c r="B10" s="61" t="s">
        <v>33</v>
      </c>
      <c r="C10" s="59" t="s">
        <v>12</v>
      </c>
      <c r="D10" s="67"/>
      <c r="E10" s="67"/>
      <c r="F10" s="67"/>
      <c r="G10" s="67"/>
      <c r="H10" s="67"/>
      <c r="I10" s="67"/>
      <c r="J10" s="64" t="s">
        <v>30</v>
      </c>
      <c r="L10" s="34"/>
      <c r="Q10" s="23"/>
      <c r="R10" s="23"/>
      <c r="S10" s="23"/>
      <c r="T10" s="23"/>
    </row>
    <row r="11" spans="1:20" s="10" customFormat="1" ht="12.75">
      <c r="A11" s="66"/>
      <c r="B11" s="63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3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571124557.0000001</v>
      </c>
      <c r="D12" s="15">
        <v>22662405.069999997</v>
      </c>
      <c r="E12" s="15">
        <v>345238712.02999985</v>
      </c>
      <c r="F12" s="15">
        <v>49646998.92</v>
      </c>
      <c r="G12" s="15">
        <v>15230448.84</v>
      </c>
      <c r="H12" s="45">
        <v>0</v>
      </c>
      <c r="I12" s="45">
        <v>103581402.09</v>
      </c>
      <c r="J12" s="24">
        <f>SUM(C12:I12)</f>
        <v>1107484523.95</v>
      </c>
      <c r="M12" s="31"/>
    </row>
    <row r="13" spans="1:13" ht="15" customHeight="1">
      <c r="A13" s="2" t="s">
        <v>35</v>
      </c>
      <c r="B13" s="3" t="s">
        <v>167</v>
      </c>
      <c r="C13" s="15">
        <v>21512732.509999994</v>
      </c>
      <c r="D13" s="15">
        <v>917112.9599999998</v>
      </c>
      <c r="E13" s="15">
        <v>8668826.430000002</v>
      </c>
      <c r="F13" s="15">
        <v>0</v>
      </c>
      <c r="G13" s="15">
        <v>29764.77</v>
      </c>
      <c r="H13" s="45">
        <v>0</v>
      </c>
      <c r="I13" s="45">
        <v>2550198.5</v>
      </c>
      <c r="J13" s="24">
        <f aca="true" t="shared" si="0" ref="J13:J44">SUM(C13:I13)</f>
        <v>33678635.17</v>
      </c>
      <c r="M13" s="31"/>
    </row>
    <row r="14" spans="1:13" ht="15" customHeight="1">
      <c r="A14" s="2" t="s">
        <v>36</v>
      </c>
      <c r="B14" s="3" t="s">
        <v>168</v>
      </c>
      <c r="C14" s="15">
        <v>24832775.119999997</v>
      </c>
      <c r="D14" s="15">
        <v>1742622.2599999998</v>
      </c>
      <c r="E14" s="15">
        <v>14836255.569999993</v>
      </c>
      <c r="F14" s="15">
        <v>0</v>
      </c>
      <c r="G14" s="15">
        <v>90834.76</v>
      </c>
      <c r="H14" s="45">
        <v>0</v>
      </c>
      <c r="I14" s="45">
        <v>651222.06</v>
      </c>
      <c r="J14" s="24">
        <f t="shared" si="0"/>
        <v>42153709.76999999</v>
      </c>
      <c r="M14" s="31"/>
    </row>
    <row r="15" spans="1:13" ht="15" customHeight="1">
      <c r="A15" s="2" t="s">
        <v>37</v>
      </c>
      <c r="B15" s="3" t="s">
        <v>68</v>
      </c>
      <c r="C15" s="15">
        <v>11894325.269999996</v>
      </c>
      <c r="D15" s="15">
        <v>567398.2000000001</v>
      </c>
      <c r="E15" s="15">
        <v>9853585.219999999</v>
      </c>
      <c r="F15" s="15">
        <v>4680</v>
      </c>
      <c r="G15" s="15">
        <v>79083.05</v>
      </c>
      <c r="H15" s="45">
        <v>0</v>
      </c>
      <c r="I15" s="45">
        <v>306385.97</v>
      </c>
      <c r="J15" s="24">
        <f t="shared" si="0"/>
        <v>22705457.709999993</v>
      </c>
      <c r="M15" s="31"/>
    </row>
    <row r="16" spans="1:13" ht="15" customHeight="1">
      <c r="A16" s="2" t="s">
        <v>38</v>
      </c>
      <c r="B16" s="3" t="s">
        <v>69</v>
      </c>
      <c r="C16" s="15">
        <v>15482569.719999999</v>
      </c>
      <c r="D16" s="15">
        <v>1324018.3800000001</v>
      </c>
      <c r="E16" s="15">
        <v>15775691.380000003</v>
      </c>
      <c r="F16" s="15">
        <v>0</v>
      </c>
      <c r="G16" s="15">
        <v>0</v>
      </c>
      <c r="H16" s="45">
        <v>0</v>
      </c>
      <c r="I16" s="45">
        <v>695627.3400000001</v>
      </c>
      <c r="J16" s="24">
        <f t="shared" si="0"/>
        <v>33277906.82</v>
      </c>
      <c r="M16" s="31"/>
    </row>
    <row r="17" spans="1:13" ht="15" customHeight="1">
      <c r="A17" s="2" t="s">
        <v>39</v>
      </c>
      <c r="B17" s="3" t="s">
        <v>70</v>
      </c>
      <c r="C17" s="15">
        <v>96418136.47000001</v>
      </c>
      <c r="D17" s="15">
        <v>12090816.029999997</v>
      </c>
      <c r="E17" s="15">
        <v>42717988.82000001</v>
      </c>
      <c r="F17" s="15">
        <v>0</v>
      </c>
      <c r="G17" s="15">
        <v>326006.52</v>
      </c>
      <c r="H17" s="45">
        <v>0</v>
      </c>
      <c r="I17" s="45">
        <v>208721.22999999998</v>
      </c>
      <c r="J17" s="24">
        <f t="shared" si="0"/>
        <v>151761669.07000002</v>
      </c>
      <c r="M17" s="31"/>
    </row>
    <row r="18" spans="1:13" ht="15" customHeight="1">
      <c r="A18" s="2" t="s">
        <v>40</v>
      </c>
      <c r="B18" s="3" t="s">
        <v>71</v>
      </c>
      <c r="C18" s="15">
        <v>72134150.36</v>
      </c>
      <c r="D18" s="15">
        <v>8322099.04</v>
      </c>
      <c r="E18" s="15">
        <v>31203200.229999997</v>
      </c>
      <c r="F18" s="15">
        <v>0</v>
      </c>
      <c r="G18" s="15">
        <v>176597.2</v>
      </c>
      <c r="H18" s="45">
        <v>0</v>
      </c>
      <c r="I18" s="45">
        <v>732048.1000000001</v>
      </c>
      <c r="J18" s="24">
        <f t="shared" si="0"/>
        <v>112568094.92999999</v>
      </c>
      <c r="M18" s="31"/>
    </row>
    <row r="19" spans="1:13" ht="15" customHeight="1">
      <c r="A19" s="2" t="s">
        <v>41</v>
      </c>
      <c r="B19" s="3" t="s">
        <v>72</v>
      </c>
      <c r="C19" s="15">
        <v>74303901.41000009</v>
      </c>
      <c r="D19" s="15">
        <v>7483589.18</v>
      </c>
      <c r="E19" s="15">
        <v>62197649.270000026</v>
      </c>
      <c r="F19" s="15">
        <v>0</v>
      </c>
      <c r="G19" s="15">
        <v>31761.420000000002</v>
      </c>
      <c r="H19" s="45">
        <v>0</v>
      </c>
      <c r="I19" s="45">
        <v>148003.29</v>
      </c>
      <c r="J19" s="24">
        <f t="shared" si="0"/>
        <v>144164904.5700001</v>
      </c>
      <c r="M19" s="31"/>
    </row>
    <row r="20" spans="1:13" ht="15" customHeight="1">
      <c r="A20" s="2" t="s">
        <v>42</v>
      </c>
      <c r="B20" s="3" t="s">
        <v>73</v>
      </c>
      <c r="C20" s="15">
        <v>20599193.97</v>
      </c>
      <c r="D20" s="15">
        <v>1858508.15</v>
      </c>
      <c r="E20" s="15">
        <v>10265083.09</v>
      </c>
      <c r="F20" s="15">
        <v>0</v>
      </c>
      <c r="G20" s="15">
        <v>30000</v>
      </c>
      <c r="H20" s="45">
        <v>0</v>
      </c>
      <c r="I20" s="45">
        <v>32090</v>
      </c>
      <c r="J20" s="24">
        <f t="shared" si="0"/>
        <v>32784875.209999997</v>
      </c>
      <c r="M20" s="31"/>
    </row>
    <row r="21" spans="1:13" ht="15" customHeight="1">
      <c r="A21" s="2" t="s">
        <v>43</v>
      </c>
      <c r="B21" s="3" t="s">
        <v>74</v>
      </c>
      <c r="C21" s="15">
        <v>48863064.43000003</v>
      </c>
      <c r="D21" s="15">
        <v>4850530.170000001</v>
      </c>
      <c r="E21" s="15">
        <v>22099633.08</v>
      </c>
      <c r="F21" s="15">
        <v>0</v>
      </c>
      <c r="G21" s="15">
        <v>0</v>
      </c>
      <c r="H21" s="45">
        <v>0</v>
      </c>
      <c r="I21" s="45">
        <v>0</v>
      </c>
      <c r="J21" s="24">
        <f t="shared" si="0"/>
        <v>75813227.68000004</v>
      </c>
      <c r="M21" s="31"/>
    </row>
    <row r="22" spans="1:13" ht="15" customHeight="1">
      <c r="A22" s="2" t="s">
        <v>44</v>
      </c>
      <c r="B22" s="3" t="s">
        <v>75</v>
      </c>
      <c r="C22" s="15">
        <v>76212870.14999999</v>
      </c>
      <c r="D22" s="15">
        <v>7961022.19</v>
      </c>
      <c r="E22" s="15">
        <v>56104190.450000025</v>
      </c>
      <c r="F22" s="15">
        <v>4500</v>
      </c>
      <c r="G22" s="15">
        <v>0</v>
      </c>
      <c r="H22" s="45">
        <v>0</v>
      </c>
      <c r="I22" s="45">
        <v>12613.02</v>
      </c>
      <c r="J22" s="24">
        <f t="shared" si="0"/>
        <v>140295195.81000003</v>
      </c>
      <c r="M22" s="31"/>
    </row>
    <row r="23" spans="1:13" ht="15" customHeight="1">
      <c r="A23" s="2" t="s">
        <v>45</v>
      </c>
      <c r="B23" s="3" t="s">
        <v>76</v>
      </c>
      <c r="C23" s="15">
        <v>72700984.98999996</v>
      </c>
      <c r="D23" s="15">
        <v>3692878.8100000005</v>
      </c>
      <c r="E23" s="15">
        <v>37827774.31</v>
      </c>
      <c r="F23" s="15">
        <v>0</v>
      </c>
      <c r="G23" s="15">
        <v>33847.36</v>
      </c>
      <c r="H23" s="45">
        <v>0</v>
      </c>
      <c r="I23" s="45">
        <v>83768</v>
      </c>
      <c r="J23" s="24">
        <f t="shared" si="0"/>
        <v>114339253.46999997</v>
      </c>
      <c r="M23" s="31"/>
    </row>
    <row r="24" spans="1:13" ht="15" customHeight="1">
      <c r="A24" s="2" t="s">
        <v>46</v>
      </c>
      <c r="B24" s="3" t="s">
        <v>77</v>
      </c>
      <c r="C24" s="15">
        <v>111696562.51000015</v>
      </c>
      <c r="D24" s="15">
        <v>13534734.27</v>
      </c>
      <c r="E24" s="15">
        <v>55443899.330000035</v>
      </c>
      <c r="F24" s="15">
        <v>0</v>
      </c>
      <c r="G24" s="15">
        <v>244632.7</v>
      </c>
      <c r="H24" s="45">
        <v>0</v>
      </c>
      <c r="I24" s="45">
        <v>1116246.7200000002</v>
      </c>
      <c r="J24" s="24">
        <f t="shared" si="0"/>
        <v>182036075.53000018</v>
      </c>
      <c r="M24" s="31"/>
    </row>
    <row r="25" spans="1:13" ht="15" customHeight="1">
      <c r="A25" s="2" t="s">
        <v>47</v>
      </c>
      <c r="B25" s="3" t="s">
        <v>78</v>
      </c>
      <c r="C25" s="15">
        <v>92530993.66</v>
      </c>
      <c r="D25" s="15">
        <v>12143603.21</v>
      </c>
      <c r="E25" s="15">
        <v>54845105.26999999</v>
      </c>
      <c r="F25" s="15">
        <v>0</v>
      </c>
      <c r="G25" s="15">
        <v>42914.99</v>
      </c>
      <c r="H25" s="45">
        <v>0</v>
      </c>
      <c r="I25" s="45">
        <v>9805850.87</v>
      </c>
      <c r="J25" s="24">
        <f t="shared" si="0"/>
        <v>169368468</v>
      </c>
      <c r="M25" s="31"/>
    </row>
    <row r="26" spans="1:13" ht="15" customHeight="1">
      <c r="A26" s="2" t="s">
        <v>48</v>
      </c>
      <c r="B26" s="3" t="s">
        <v>79</v>
      </c>
      <c r="C26" s="15">
        <v>46334669.400000006</v>
      </c>
      <c r="D26" s="15">
        <v>9465519.58</v>
      </c>
      <c r="E26" s="15">
        <v>30944283.60999999</v>
      </c>
      <c r="F26" s="15">
        <v>0</v>
      </c>
      <c r="G26" s="15">
        <v>9379.26</v>
      </c>
      <c r="H26" s="45">
        <v>0</v>
      </c>
      <c r="I26" s="45">
        <v>558625.11</v>
      </c>
      <c r="J26" s="24">
        <f t="shared" si="0"/>
        <v>87312476.96</v>
      </c>
      <c r="M26" s="31"/>
    </row>
    <row r="27" spans="1:13" ht="15" customHeight="1">
      <c r="A27" s="2" t="s">
        <v>49</v>
      </c>
      <c r="B27" s="3" t="s">
        <v>80</v>
      </c>
      <c r="C27" s="15">
        <v>34549740.210000016</v>
      </c>
      <c r="D27" s="15">
        <v>2148701.98</v>
      </c>
      <c r="E27" s="15">
        <v>18327138.330000002</v>
      </c>
      <c r="F27" s="15">
        <v>0</v>
      </c>
      <c r="G27" s="15">
        <v>23183.26</v>
      </c>
      <c r="H27" s="45">
        <v>0</v>
      </c>
      <c r="I27" s="45">
        <v>18370</v>
      </c>
      <c r="J27" s="24">
        <f t="shared" si="0"/>
        <v>55067133.78000001</v>
      </c>
      <c r="M27" s="31"/>
    </row>
    <row r="28" spans="1:13" ht="15" customHeight="1">
      <c r="A28" s="2" t="s">
        <v>50</v>
      </c>
      <c r="B28" s="3" t="s">
        <v>81</v>
      </c>
      <c r="C28" s="15">
        <v>25020561.599999994</v>
      </c>
      <c r="D28" s="15">
        <v>118233.19999999997</v>
      </c>
      <c r="E28" s="15">
        <v>13654841</v>
      </c>
      <c r="F28" s="15">
        <v>0</v>
      </c>
      <c r="G28" s="15">
        <v>61214.39</v>
      </c>
      <c r="H28" s="45">
        <v>0</v>
      </c>
      <c r="I28" s="45">
        <v>134496.05</v>
      </c>
      <c r="J28" s="24">
        <f t="shared" si="0"/>
        <v>38989346.239999995</v>
      </c>
      <c r="M28" s="31"/>
    </row>
    <row r="29" spans="1:13" ht="15" customHeight="1">
      <c r="A29" s="2" t="s">
        <v>51</v>
      </c>
      <c r="B29" s="3" t="s">
        <v>82</v>
      </c>
      <c r="C29" s="15">
        <v>31137207.219999995</v>
      </c>
      <c r="D29" s="15">
        <v>3317788.43</v>
      </c>
      <c r="E29" s="15">
        <v>9996265.559999999</v>
      </c>
      <c r="F29" s="15">
        <v>0</v>
      </c>
      <c r="G29" s="15">
        <v>157713.77</v>
      </c>
      <c r="H29" s="45">
        <v>0</v>
      </c>
      <c r="I29" s="45">
        <v>118265.37</v>
      </c>
      <c r="J29" s="24">
        <f t="shared" si="0"/>
        <v>44727240.349999994</v>
      </c>
      <c r="M29" s="31"/>
    </row>
    <row r="30" spans="1:13" ht="15" customHeight="1">
      <c r="A30" s="2" t="s">
        <v>52</v>
      </c>
      <c r="B30" s="3" t="s">
        <v>83</v>
      </c>
      <c r="C30" s="15">
        <v>55186054.64999999</v>
      </c>
      <c r="D30" s="15">
        <v>5165001.73</v>
      </c>
      <c r="E30" s="15">
        <v>24764115.879999977</v>
      </c>
      <c r="F30" s="15">
        <v>0</v>
      </c>
      <c r="G30" s="15">
        <v>315304.4</v>
      </c>
      <c r="H30" s="45">
        <v>0</v>
      </c>
      <c r="I30" s="45">
        <v>53308.86</v>
      </c>
      <c r="J30" s="24">
        <f t="shared" si="0"/>
        <v>85483785.51999998</v>
      </c>
      <c r="M30" s="31"/>
    </row>
    <row r="31" spans="1:13" ht="15" customHeight="1">
      <c r="A31" s="2" t="s">
        <v>53</v>
      </c>
      <c r="B31" s="3" t="s">
        <v>84</v>
      </c>
      <c r="C31" s="15">
        <v>23916230.24999995</v>
      </c>
      <c r="D31" s="15">
        <v>682841.24</v>
      </c>
      <c r="E31" s="15">
        <v>21323161.899999995</v>
      </c>
      <c r="F31" s="15">
        <v>0</v>
      </c>
      <c r="G31" s="15">
        <v>0</v>
      </c>
      <c r="H31" s="45">
        <v>0</v>
      </c>
      <c r="I31" s="45">
        <v>191753.05</v>
      </c>
      <c r="J31" s="24">
        <f t="shared" si="0"/>
        <v>46113986.43999994</v>
      </c>
      <c r="M31" s="31"/>
    </row>
    <row r="32" spans="1:13" ht="15" customHeight="1">
      <c r="A32" s="2" t="s">
        <v>54</v>
      </c>
      <c r="B32" s="3" t="s">
        <v>85</v>
      </c>
      <c r="C32" s="15">
        <v>13848134.129999988</v>
      </c>
      <c r="D32" s="15">
        <v>146729.5</v>
      </c>
      <c r="E32" s="15">
        <v>14153054.190000003</v>
      </c>
      <c r="F32" s="15">
        <v>0</v>
      </c>
      <c r="G32" s="15">
        <v>0</v>
      </c>
      <c r="H32" s="45">
        <v>0</v>
      </c>
      <c r="I32" s="45">
        <v>35511</v>
      </c>
      <c r="J32" s="24">
        <f t="shared" si="0"/>
        <v>28183428.819999993</v>
      </c>
      <c r="M32" s="31"/>
    </row>
    <row r="33" spans="1:13" ht="15" customHeight="1">
      <c r="A33" s="2" t="s">
        <v>55</v>
      </c>
      <c r="B33" s="3" t="s">
        <v>86</v>
      </c>
      <c r="C33" s="15">
        <v>31991483.58</v>
      </c>
      <c r="D33" s="15">
        <v>188556.53</v>
      </c>
      <c r="E33" s="15">
        <v>30817063.609999996</v>
      </c>
      <c r="F33" s="15">
        <v>0</v>
      </c>
      <c r="G33" s="15">
        <v>7853.06</v>
      </c>
      <c r="H33" s="45">
        <v>0</v>
      </c>
      <c r="I33" s="45">
        <v>258556.99</v>
      </c>
      <c r="J33" s="24">
        <f t="shared" si="0"/>
        <v>63263513.77</v>
      </c>
      <c r="M33" s="31"/>
    </row>
    <row r="34" spans="1:13" ht="15" customHeight="1">
      <c r="A34" s="2" t="s">
        <v>56</v>
      </c>
      <c r="B34" s="3" t="s">
        <v>87</v>
      </c>
      <c r="C34" s="15">
        <v>29653223.419999994</v>
      </c>
      <c r="D34" s="15">
        <v>39000</v>
      </c>
      <c r="E34" s="15">
        <v>19482201.78</v>
      </c>
      <c r="F34" s="15">
        <v>0</v>
      </c>
      <c r="G34" s="15">
        <v>0</v>
      </c>
      <c r="H34" s="45">
        <v>0</v>
      </c>
      <c r="I34" s="45">
        <v>0</v>
      </c>
      <c r="J34" s="24">
        <f t="shared" si="0"/>
        <v>49174425.199999996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601124078.889999</v>
      </c>
      <c r="F35" s="15">
        <v>496387756.6</v>
      </c>
      <c r="G35" s="15">
        <v>58825787.4</v>
      </c>
      <c r="H35" s="45">
        <v>0</v>
      </c>
      <c r="I35" s="45">
        <v>3394114</v>
      </c>
      <c r="J35" s="24">
        <f t="shared" si="0"/>
        <v>1159731736.8899992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98287129.87999998</v>
      </c>
      <c r="F36" s="15">
        <v>0</v>
      </c>
      <c r="G36" s="15">
        <v>2916783.35</v>
      </c>
      <c r="H36" s="45">
        <v>0</v>
      </c>
      <c r="I36" s="45">
        <v>146727344.82000005</v>
      </c>
      <c r="J36" s="24">
        <f t="shared" si="0"/>
        <v>247931258.05</v>
      </c>
      <c r="M36" s="31"/>
    </row>
    <row r="37" spans="1:13" ht="15" customHeight="1">
      <c r="A37" s="2" t="s">
        <v>59</v>
      </c>
      <c r="B37" s="3" t="s">
        <v>90</v>
      </c>
      <c r="C37" s="15">
        <v>10946865.919999996</v>
      </c>
      <c r="D37" s="15">
        <v>0</v>
      </c>
      <c r="E37" s="15">
        <v>90675956.10000002</v>
      </c>
      <c r="F37" s="15">
        <v>7620</v>
      </c>
      <c r="G37" s="15">
        <v>90600.26</v>
      </c>
      <c r="H37" s="45">
        <v>0</v>
      </c>
      <c r="I37" s="45">
        <v>223271.84999999998</v>
      </c>
      <c r="J37" s="24">
        <f t="shared" si="0"/>
        <v>101944314.13000003</v>
      </c>
      <c r="M37" s="31"/>
    </row>
    <row r="38" spans="1:13" ht="15" customHeight="1">
      <c r="A38" s="2" t="s">
        <v>60</v>
      </c>
      <c r="B38" s="3" t="s">
        <v>91</v>
      </c>
      <c r="C38" s="15">
        <v>9700278.07</v>
      </c>
      <c r="D38" s="15">
        <v>13554.1</v>
      </c>
      <c r="E38" s="15">
        <v>14425816.719999999</v>
      </c>
      <c r="F38" s="15">
        <v>0</v>
      </c>
      <c r="G38" s="15">
        <v>0</v>
      </c>
      <c r="H38" s="45">
        <v>0</v>
      </c>
      <c r="I38" s="45">
        <v>87087.6</v>
      </c>
      <c r="J38" s="24">
        <f t="shared" si="0"/>
        <v>24226736.490000002</v>
      </c>
      <c r="M38" s="31"/>
    </row>
    <row r="39" spans="1:13" ht="15" customHeight="1">
      <c r="A39" s="2" t="s">
        <v>61</v>
      </c>
      <c r="B39" s="3" t="s">
        <v>92</v>
      </c>
      <c r="C39" s="15">
        <v>392436</v>
      </c>
      <c r="D39" s="15">
        <v>0</v>
      </c>
      <c r="E39" s="15">
        <v>101533318.04000014</v>
      </c>
      <c r="F39" s="15">
        <v>0</v>
      </c>
      <c r="G39" s="15">
        <v>0</v>
      </c>
      <c r="H39" s="45">
        <v>0</v>
      </c>
      <c r="I39" s="45">
        <v>623899.64</v>
      </c>
      <c r="J39" s="24">
        <f t="shared" si="0"/>
        <v>102549653.68000014</v>
      </c>
      <c r="M39" s="31"/>
    </row>
    <row r="40" spans="1:13" ht="15" customHeight="1">
      <c r="A40" s="2" t="s">
        <v>62</v>
      </c>
      <c r="B40" s="3" t="s">
        <v>93</v>
      </c>
      <c r="C40" s="15">
        <v>114291551.33999991</v>
      </c>
      <c r="D40" s="15">
        <v>5526989.909999999</v>
      </c>
      <c r="E40" s="15">
        <v>59310472.250000015</v>
      </c>
      <c r="F40" s="15">
        <v>0</v>
      </c>
      <c r="G40" s="15">
        <v>149163.02999999997</v>
      </c>
      <c r="H40" s="45">
        <v>0</v>
      </c>
      <c r="I40" s="45">
        <v>410883</v>
      </c>
      <c r="J40" s="24">
        <f t="shared" si="0"/>
        <v>179689059.52999994</v>
      </c>
      <c r="M40" s="31"/>
    </row>
    <row r="41" spans="1:13" ht="15" customHeight="1">
      <c r="A41" s="2" t="s">
        <v>63</v>
      </c>
      <c r="B41" s="3" t="s">
        <v>94</v>
      </c>
      <c r="C41" s="15">
        <v>125884975.76000004</v>
      </c>
      <c r="D41" s="15">
        <v>2945422.96</v>
      </c>
      <c r="E41" s="15">
        <v>100406019.30000001</v>
      </c>
      <c r="F41" s="15">
        <v>0</v>
      </c>
      <c r="G41" s="15">
        <v>35024</v>
      </c>
      <c r="H41" s="45">
        <v>0</v>
      </c>
      <c r="I41" s="45">
        <v>22220</v>
      </c>
      <c r="J41" s="24">
        <f t="shared" si="0"/>
        <v>229293662.02000004</v>
      </c>
      <c r="M41" s="31"/>
    </row>
    <row r="42" spans="1:13" ht="15" customHeight="1">
      <c r="A42" s="2" t="s">
        <v>64</v>
      </c>
      <c r="B42" s="3" t="s">
        <v>95</v>
      </c>
      <c r="C42" s="15">
        <v>153441616.39000002</v>
      </c>
      <c r="D42" s="15">
        <v>7598714.87</v>
      </c>
      <c r="E42" s="15">
        <v>69055991.68000004</v>
      </c>
      <c r="F42" s="15">
        <v>4680</v>
      </c>
      <c r="G42" s="15">
        <v>789468.29</v>
      </c>
      <c r="H42" s="45">
        <v>0</v>
      </c>
      <c r="I42" s="45">
        <v>667174.1699999999</v>
      </c>
      <c r="J42" s="24">
        <f t="shared" si="0"/>
        <v>231557645.40000004</v>
      </c>
      <c r="M42" s="31"/>
    </row>
    <row r="43" spans="1:13" ht="15" customHeight="1">
      <c r="A43" s="2" t="s">
        <v>65</v>
      </c>
      <c r="B43" s="3" t="s">
        <v>96</v>
      </c>
      <c r="C43" s="15">
        <v>74909358.45000005</v>
      </c>
      <c r="D43" s="15">
        <v>1911597.7199999997</v>
      </c>
      <c r="E43" s="15">
        <v>45881986.239999995</v>
      </c>
      <c r="F43" s="15">
        <v>4680</v>
      </c>
      <c r="G43" s="15">
        <v>51747.9</v>
      </c>
      <c r="H43" s="45">
        <v>0</v>
      </c>
      <c r="I43" s="45">
        <v>344879.89</v>
      </c>
      <c r="J43" s="24">
        <f>SUM(C43:I43)</f>
        <v>123104250.20000005</v>
      </c>
      <c r="M43" s="31"/>
    </row>
    <row r="44" spans="1:13" ht="15" customHeight="1">
      <c r="A44" s="2">
        <v>148</v>
      </c>
      <c r="B44" s="3" t="s">
        <v>162</v>
      </c>
      <c r="C44" s="15">
        <v>1789911.3</v>
      </c>
      <c r="D44" s="15">
        <v>0</v>
      </c>
      <c r="E44" s="15">
        <v>59116129.85999999</v>
      </c>
      <c r="F44" s="15">
        <v>0</v>
      </c>
      <c r="G44" s="15">
        <v>0</v>
      </c>
      <c r="H44" s="45">
        <v>0</v>
      </c>
      <c r="I44" s="45">
        <v>1782129.45</v>
      </c>
      <c r="J44" s="24">
        <f t="shared" si="0"/>
        <v>62688170.60999999</v>
      </c>
      <c r="M44" s="31"/>
    </row>
    <row r="45" spans="1:10" ht="15" customHeight="1">
      <c r="A45" s="59" t="s">
        <v>7</v>
      </c>
      <c r="B45" s="60"/>
      <c r="C45" s="6">
        <f aca="true" t="shared" si="1" ref="C45:J45">SUM(C12:C44)</f>
        <v>2093301115.2600007</v>
      </c>
      <c r="D45" s="6">
        <f t="shared" si="1"/>
        <v>138419989.67</v>
      </c>
      <c r="E45" s="6">
        <f t="shared" si="1"/>
        <v>2190356619.299999</v>
      </c>
      <c r="F45" s="6">
        <f t="shared" si="1"/>
        <v>546060915.52</v>
      </c>
      <c r="G45" s="6">
        <f t="shared" si="1"/>
        <v>79749113.98</v>
      </c>
      <c r="H45" s="6">
        <f t="shared" si="1"/>
        <v>0</v>
      </c>
      <c r="I45" s="6">
        <f t="shared" si="1"/>
        <v>275576068.0400001</v>
      </c>
      <c r="J45" s="6">
        <f t="shared" si="1"/>
        <v>5323463821.7699995</v>
      </c>
    </row>
    <row r="46" ht="12.75">
      <c r="A46" s="33" t="s">
        <v>165</v>
      </c>
    </row>
    <row r="47" ht="6" customHeight="1"/>
    <row r="48" spans="1:10" ht="12.75">
      <c r="A48" s="38" t="s">
        <v>8</v>
      </c>
      <c r="J48" s="53"/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2" s="16" customFormat="1" ht="12.75">
      <c r="A56" s="46"/>
      <c r="L56" s="35"/>
    </row>
    <row r="57" spans="1:12" s="16" customFormat="1" ht="12.75">
      <c r="A57" s="46"/>
      <c r="L57" s="35"/>
    </row>
    <row r="58" spans="1:12" s="16" customFormat="1" ht="12.75">
      <c r="A58" s="46"/>
      <c r="C58" s="16">
        <v>1000000</v>
      </c>
      <c r="L58" s="35"/>
    </row>
    <row r="59" spans="1:12" s="16" customFormat="1" ht="12.75">
      <c r="A59" s="46"/>
      <c r="C59" s="26" t="s">
        <v>104</v>
      </c>
      <c r="D59" s="26" t="s">
        <v>102</v>
      </c>
      <c r="E59" s="26" t="s">
        <v>103</v>
      </c>
      <c r="L59" s="35"/>
    </row>
    <row r="60" spans="1:12" s="16" customFormat="1" ht="12.75">
      <c r="A60" s="46"/>
      <c r="C60" s="27" t="s">
        <v>105</v>
      </c>
      <c r="D60" s="37">
        <f>+C45/$C$58</f>
        <v>2093.3011152600006</v>
      </c>
      <c r="E60" s="25">
        <f>+C45/J45*100</f>
        <v>39.322162887621516</v>
      </c>
      <c r="L60" s="35"/>
    </row>
    <row r="61" spans="1:12" s="16" customFormat="1" ht="12.75">
      <c r="A61" s="46"/>
      <c r="C61" s="27" t="s">
        <v>106</v>
      </c>
      <c r="D61" s="37">
        <f>+D45/$C$58</f>
        <v>138.41998966999998</v>
      </c>
      <c r="E61" s="25">
        <f>+D45/J45*100</f>
        <v>2.600186538395159</v>
      </c>
      <c r="L61" s="35"/>
    </row>
    <row r="62" spans="1:12" s="16" customFormat="1" ht="12.75">
      <c r="A62" s="46"/>
      <c r="C62" s="27" t="s">
        <v>107</v>
      </c>
      <c r="D62" s="37">
        <f>+E45/$C$58</f>
        <v>2190.3566192999992</v>
      </c>
      <c r="E62" s="25">
        <f>+E45/J45*100</f>
        <v>41.14532741525662</v>
      </c>
      <c r="L62" s="35"/>
    </row>
    <row r="63" spans="1:12" s="16" customFormat="1" ht="12.75">
      <c r="A63" s="46"/>
      <c r="C63" s="27" t="s">
        <v>108</v>
      </c>
      <c r="D63" s="37">
        <f>+F45/$C$58</f>
        <v>546.06091552</v>
      </c>
      <c r="E63" s="25">
        <f>+F45/J45*100</f>
        <v>10.257624242451225</v>
      </c>
      <c r="L63" s="35"/>
    </row>
    <row r="64" spans="1:12" s="16" customFormat="1" ht="12.75">
      <c r="A64" s="46"/>
      <c r="C64" s="27" t="s">
        <v>109</v>
      </c>
      <c r="D64" s="37">
        <f>+G45/$C$58</f>
        <v>79.74911398</v>
      </c>
      <c r="E64" s="25">
        <f>+G45/J45*100</f>
        <v>1.498068112229308</v>
      </c>
      <c r="L64" s="35"/>
    </row>
    <row r="65" spans="1:12" s="16" customFormat="1" ht="12.75">
      <c r="A65" s="46"/>
      <c r="C65" s="27" t="s">
        <v>110</v>
      </c>
      <c r="D65" s="37">
        <f>+H45/$C$58</f>
        <v>0</v>
      </c>
      <c r="E65" s="25">
        <f>+H45/J45*100</f>
        <v>0</v>
      </c>
      <c r="L65" s="35"/>
    </row>
    <row r="66" spans="1:12" s="16" customFormat="1" ht="12.75">
      <c r="A66" s="46"/>
      <c r="C66" s="27" t="s">
        <v>117</v>
      </c>
      <c r="D66" s="37">
        <f>+I45/$C$58</f>
        <v>275.5760680400001</v>
      </c>
      <c r="E66" s="25">
        <f>+I45/J45*100</f>
        <v>5.176630804046185</v>
      </c>
      <c r="L66" s="35"/>
    </row>
    <row r="67" spans="1:12" s="16" customFormat="1" ht="12.75">
      <c r="A67" s="46"/>
      <c r="L67" s="35"/>
    </row>
    <row r="68" spans="1:12" s="16" customFormat="1" ht="12.75">
      <c r="A68" s="46"/>
      <c r="L68" s="35"/>
    </row>
    <row r="69" spans="1:12" s="16" customFormat="1" ht="12.75">
      <c r="A69" s="46"/>
      <c r="L69" s="35"/>
    </row>
    <row r="70" spans="1:12" s="16" customFormat="1" ht="12.75">
      <c r="A70" s="46"/>
      <c r="L70" s="35"/>
    </row>
    <row r="71" spans="1:12" s="16" customFormat="1" ht="12.75">
      <c r="A71" s="46"/>
      <c r="L71" s="35"/>
    </row>
    <row r="72" spans="17:20" ht="12.75">
      <c r="Q72" s="5"/>
      <c r="R72" s="5"/>
      <c r="S72" s="5"/>
      <c r="T72" s="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:12" s="5" customFormat="1" ht="12.75">
      <c r="A81" s="11"/>
      <c r="L81" s="18"/>
    </row>
    <row r="82" spans="1:12" s="5" customFormat="1" ht="12.75">
      <c r="A82" s="11"/>
      <c r="L82" s="18"/>
    </row>
    <row r="83" spans="1:12" s="16" customFormat="1" ht="12.75">
      <c r="A83" s="19"/>
      <c r="L83" s="3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166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4" t="s">
        <v>1</v>
      </c>
      <c r="B10" s="61" t="s">
        <v>33</v>
      </c>
      <c r="C10" s="59" t="s">
        <v>12</v>
      </c>
      <c r="D10" s="67"/>
      <c r="E10" s="67"/>
      <c r="F10" s="67"/>
      <c r="G10" s="67"/>
      <c r="H10" s="67"/>
      <c r="I10" s="64" t="s">
        <v>30</v>
      </c>
      <c r="P10" s="23"/>
      <c r="Q10" s="23"/>
      <c r="R10" s="23"/>
      <c r="S10" s="23"/>
    </row>
    <row r="11" spans="1:19" s="10" customFormat="1" ht="12.75">
      <c r="A11" s="66"/>
      <c r="B11" s="63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3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64855</v>
      </c>
      <c r="D12" s="15">
        <v>298064.1</v>
      </c>
      <c r="E12" s="15">
        <v>43607613.980000004</v>
      </c>
      <c r="F12" s="15">
        <v>30894.5</v>
      </c>
      <c r="G12" s="15">
        <v>112491.18</v>
      </c>
      <c r="H12" s="15">
        <v>112658.86</v>
      </c>
      <c r="I12" s="24">
        <f>SUM(C12:H12)</f>
        <v>44226577.620000005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167</v>
      </c>
      <c r="C13" s="15">
        <v>0</v>
      </c>
      <c r="D13" s="15">
        <v>0</v>
      </c>
      <c r="E13" s="15">
        <v>714727.6900000001</v>
      </c>
      <c r="F13" s="15">
        <v>0</v>
      </c>
      <c r="G13" s="15">
        <v>0</v>
      </c>
      <c r="H13" s="15">
        <v>33589.88</v>
      </c>
      <c r="I13" s="24">
        <f aca="true" t="shared" si="0" ref="I13:I43">SUM(C13:H13)</f>
        <v>748317.5700000001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168</v>
      </c>
      <c r="C14" s="15">
        <v>0</v>
      </c>
      <c r="D14" s="15">
        <v>0</v>
      </c>
      <c r="E14" s="15">
        <v>1751765.9100000001</v>
      </c>
      <c r="F14" s="15">
        <v>0</v>
      </c>
      <c r="G14" s="15">
        <v>8005</v>
      </c>
      <c r="H14" s="15">
        <v>227917.07</v>
      </c>
      <c r="I14" s="24">
        <f t="shared" si="0"/>
        <v>1987687.9800000002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7777733.87</v>
      </c>
      <c r="F15" s="15">
        <v>0</v>
      </c>
      <c r="G15" s="15">
        <v>0</v>
      </c>
      <c r="H15" s="15">
        <v>32172.18</v>
      </c>
      <c r="I15" s="24">
        <f t="shared" si="0"/>
        <v>7809906.05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1303317.0799999998</v>
      </c>
      <c r="F16" s="15">
        <v>0</v>
      </c>
      <c r="G16" s="15">
        <v>92892.95</v>
      </c>
      <c r="H16" s="15">
        <v>0</v>
      </c>
      <c r="I16" s="24">
        <f t="shared" si="0"/>
        <v>1396210.0299999998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3553545.92</v>
      </c>
      <c r="F17" s="15">
        <v>0</v>
      </c>
      <c r="G17" s="15">
        <v>0</v>
      </c>
      <c r="H17" s="15">
        <v>6288.25</v>
      </c>
      <c r="I17" s="24">
        <f t="shared" si="0"/>
        <v>3559834.17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13658.4</v>
      </c>
      <c r="D18" s="15">
        <v>0</v>
      </c>
      <c r="E18" s="15">
        <v>2762443.08</v>
      </c>
      <c r="F18" s="15">
        <v>0</v>
      </c>
      <c r="G18" s="15">
        <v>6804</v>
      </c>
      <c r="H18" s="15">
        <v>65134.399999999994</v>
      </c>
      <c r="I18" s="24">
        <f t="shared" si="0"/>
        <v>2848039.88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3168174.57</v>
      </c>
      <c r="F19" s="15">
        <v>0</v>
      </c>
      <c r="G19" s="15">
        <v>0</v>
      </c>
      <c r="H19" s="15">
        <v>295389.80000000005</v>
      </c>
      <c r="I19" s="24">
        <f t="shared" si="0"/>
        <v>3463564.37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3610960.74</v>
      </c>
      <c r="F20" s="15">
        <v>0</v>
      </c>
      <c r="G20" s="15">
        <v>0</v>
      </c>
      <c r="H20" s="15">
        <v>0</v>
      </c>
      <c r="I20" s="24">
        <f t="shared" si="0"/>
        <v>3610960.74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1943482.2299999997</v>
      </c>
      <c r="F21" s="15">
        <v>0</v>
      </c>
      <c r="G21" s="15">
        <v>0</v>
      </c>
      <c r="H21" s="15">
        <v>0</v>
      </c>
      <c r="I21" s="24">
        <f t="shared" si="0"/>
        <v>1943482.2299999997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6553827.01</v>
      </c>
      <c r="F22" s="15">
        <v>0</v>
      </c>
      <c r="G22" s="15">
        <v>0</v>
      </c>
      <c r="H22" s="15">
        <v>166475.5</v>
      </c>
      <c r="I22" s="24">
        <f t="shared" si="0"/>
        <v>6720302.51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3043824.080000001</v>
      </c>
      <c r="F23" s="15">
        <v>0</v>
      </c>
      <c r="G23" s="15">
        <v>0</v>
      </c>
      <c r="H23" s="15">
        <v>0</v>
      </c>
      <c r="I23" s="24">
        <f t="shared" si="0"/>
        <v>3043824.080000001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6762464.92</v>
      </c>
      <c r="F24" s="15">
        <v>0</v>
      </c>
      <c r="G24" s="15">
        <v>46831.17</v>
      </c>
      <c r="H24" s="15">
        <v>0</v>
      </c>
      <c r="I24" s="24">
        <f t="shared" si="0"/>
        <v>6809296.09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3751983.23</v>
      </c>
      <c r="F25" s="15">
        <v>0</v>
      </c>
      <c r="G25" s="15">
        <v>162381</v>
      </c>
      <c r="H25" s="15">
        <v>408588.81</v>
      </c>
      <c r="I25" s="24">
        <f t="shared" si="0"/>
        <v>4322953.04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5007382.989999999</v>
      </c>
      <c r="F26" s="15">
        <v>0</v>
      </c>
      <c r="G26" s="15">
        <v>20710.32</v>
      </c>
      <c r="H26" s="15">
        <v>30900</v>
      </c>
      <c r="I26" s="24">
        <f t="shared" si="0"/>
        <v>5058993.31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4216381.61</v>
      </c>
      <c r="F27" s="15">
        <v>0</v>
      </c>
      <c r="G27" s="15">
        <v>0</v>
      </c>
      <c r="H27" s="15">
        <v>18000</v>
      </c>
      <c r="I27" s="24">
        <f t="shared" si="0"/>
        <v>4234381.61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172402</v>
      </c>
      <c r="D28" s="15">
        <v>0</v>
      </c>
      <c r="E28" s="15">
        <v>265836.37</v>
      </c>
      <c r="F28" s="15">
        <v>0</v>
      </c>
      <c r="G28" s="15">
        <v>0</v>
      </c>
      <c r="H28" s="15">
        <v>0</v>
      </c>
      <c r="I28" s="24">
        <f t="shared" si="0"/>
        <v>438238.37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2136627.13</v>
      </c>
      <c r="F29" s="15">
        <v>0</v>
      </c>
      <c r="G29" s="15">
        <v>0</v>
      </c>
      <c r="H29" s="15">
        <v>267</v>
      </c>
      <c r="I29" s="24">
        <f t="shared" si="0"/>
        <v>2136894.13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1983472.7400000005</v>
      </c>
      <c r="F30" s="15">
        <v>0</v>
      </c>
      <c r="G30" s="15">
        <v>0</v>
      </c>
      <c r="H30" s="15">
        <v>625.4</v>
      </c>
      <c r="I30" s="24">
        <f t="shared" si="0"/>
        <v>1984098.1400000004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1643121.51</v>
      </c>
      <c r="F31" s="15">
        <v>0</v>
      </c>
      <c r="G31" s="15">
        <v>8663</v>
      </c>
      <c r="H31" s="15">
        <v>0</v>
      </c>
      <c r="I31" s="24">
        <f t="shared" si="0"/>
        <v>1651784.51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1136158.52</v>
      </c>
      <c r="F32" s="15">
        <v>0</v>
      </c>
      <c r="G32" s="15">
        <v>0</v>
      </c>
      <c r="H32" s="15">
        <v>0</v>
      </c>
      <c r="I32" s="24">
        <f t="shared" si="0"/>
        <v>1136158.52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1606490.0000000002</v>
      </c>
      <c r="F33" s="15">
        <v>0</v>
      </c>
      <c r="G33" s="15">
        <v>0</v>
      </c>
      <c r="H33" s="15">
        <v>18736.8</v>
      </c>
      <c r="I33" s="24">
        <f t="shared" si="0"/>
        <v>1625226.8000000003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860270.37</v>
      </c>
      <c r="F34" s="15">
        <v>0</v>
      </c>
      <c r="G34" s="15">
        <v>0</v>
      </c>
      <c r="H34" s="15">
        <v>12800</v>
      </c>
      <c r="I34" s="24">
        <f t="shared" si="0"/>
        <v>873070.37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5460330.77</v>
      </c>
      <c r="F35" s="15">
        <v>0</v>
      </c>
      <c r="G35" s="15">
        <v>490099</v>
      </c>
      <c r="H35" s="15">
        <v>284178.52</v>
      </c>
      <c r="I35" s="24">
        <f t="shared" si="0"/>
        <v>6234608.289999999</v>
      </c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1448350.04</v>
      </c>
      <c r="F36" s="15">
        <v>0</v>
      </c>
      <c r="G36" s="15">
        <v>0</v>
      </c>
      <c r="H36" s="15">
        <v>0</v>
      </c>
      <c r="I36" s="24">
        <f t="shared" si="0"/>
        <v>1448350.04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6765604.24</v>
      </c>
      <c r="F37" s="15">
        <v>0</v>
      </c>
      <c r="G37" s="15">
        <v>7740</v>
      </c>
      <c r="H37" s="15">
        <v>69289</v>
      </c>
      <c r="I37" s="24">
        <f t="shared" si="0"/>
        <v>6842633.24</v>
      </c>
      <c r="K37" s="8"/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122273</v>
      </c>
      <c r="F38" s="15">
        <v>0</v>
      </c>
      <c r="G38" s="15">
        <v>0</v>
      </c>
      <c r="H38" s="15">
        <v>0</v>
      </c>
      <c r="I38" s="24">
        <f t="shared" si="0"/>
        <v>122273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1505870.97</v>
      </c>
      <c r="F39" s="15">
        <v>0</v>
      </c>
      <c r="G39" s="15">
        <v>0</v>
      </c>
      <c r="H39" s="15">
        <v>60893.08</v>
      </c>
      <c r="I39" s="24">
        <f t="shared" si="0"/>
        <v>1566764.05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3556232.8499999996</v>
      </c>
      <c r="F40" s="15">
        <v>0</v>
      </c>
      <c r="G40" s="15">
        <v>0</v>
      </c>
      <c r="H40" s="15">
        <v>0</v>
      </c>
      <c r="I40" s="24">
        <f t="shared" si="0"/>
        <v>3556232.8499999996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2984905.46</v>
      </c>
      <c r="F41" s="15">
        <v>0</v>
      </c>
      <c r="G41" s="15">
        <v>22580</v>
      </c>
      <c r="H41" s="15">
        <v>0</v>
      </c>
      <c r="I41" s="24">
        <f t="shared" si="0"/>
        <v>3007485.46</v>
      </c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5162510.109999999</v>
      </c>
      <c r="F42" s="15">
        <v>0</v>
      </c>
      <c r="G42" s="15">
        <v>0</v>
      </c>
      <c r="H42" s="15">
        <v>0</v>
      </c>
      <c r="I42" s="24">
        <f t="shared" si="0"/>
        <v>5162510.109999999</v>
      </c>
      <c r="K42" s="8"/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2682094.15</v>
      </c>
      <c r="F43" s="15">
        <v>0</v>
      </c>
      <c r="G43" s="15">
        <v>0</v>
      </c>
      <c r="H43" s="15">
        <v>148997.26</v>
      </c>
      <c r="I43" s="24">
        <f t="shared" si="0"/>
        <v>2831091.41</v>
      </c>
      <c r="K43" s="8"/>
      <c r="L43" s="8"/>
      <c r="M43" s="8"/>
      <c r="N43" s="8"/>
    </row>
    <row r="44" spans="1:9" ht="15" customHeight="1">
      <c r="A44" s="59" t="s">
        <v>7</v>
      </c>
      <c r="B44" s="60"/>
      <c r="C44" s="6">
        <f aca="true" t="shared" si="1" ref="C44:I44">SUM(C12:C43)</f>
        <v>250915.4</v>
      </c>
      <c r="D44" s="6">
        <f t="shared" si="1"/>
        <v>298064.1</v>
      </c>
      <c r="E44" s="6">
        <f t="shared" si="1"/>
        <v>138849777.14</v>
      </c>
      <c r="F44" s="6">
        <f t="shared" si="1"/>
        <v>30894.5</v>
      </c>
      <c r="G44" s="6">
        <f t="shared" si="1"/>
        <v>979197.62</v>
      </c>
      <c r="H44" s="6">
        <f t="shared" si="1"/>
        <v>1992901.81</v>
      </c>
      <c r="I44" s="6">
        <f t="shared" si="1"/>
        <v>142401750.57000002</v>
      </c>
    </row>
    <row r="45" ht="12.75">
      <c r="A45" s="33" t="s">
        <v>165</v>
      </c>
    </row>
    <row r="46" ht="7.5" customHeight="1"/>
    <row r="47" ht="12.75">
      <c r="A47" s="38" t="s">
        <v>8</v>
      </c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spans="1:19" ht="12.75">
      <c r="A55" s="13"/>
      <c r="P55" s="5"/>
      <c r="Q55" s="5"/>
      <c r="R55" s="5"/>
      <c r="S55" s="5"/>
    </row>
    <row r="56" spans="16:19" ht="12.75">
      <c r="P56" s="5"/>
      <c r="Q56" s="5"/>
      <c r="R56" s="5"/>
      <c r="S56" s="5"/>
    </row>
    <row r="57" spans="1:19" ht="12.75">
      <c r="A57" s="13"/>
      <c r="P57" s="5"/>
      <c r="Q57" s="5"/>
      <c r="R57" s="5"/>
      <c r="S57" s="5"/>
    </row>
    <row r="58" spans="3:19" ht="12.75">
      <c r="C58" s="5">
        <v>1000000</v>
      </c>
      <c r="P58" s="5"/>
      <c r="Q58" s="5"/>
      <c r="R58" s="5"/>
      <c r="S58" s="5"/>
    </row>
    <row r="59" spans="3:19" ht="12.75">
      <c r="C59" s="22" t="s">
        <v>104</v>
      </c>
      <c r="D59" s="22" t="s">
        <v>102</v>
      </c>
      <c r="E59" s="22" t="s">
        <v>103</v>
      </c>
      <c r="P59" s="5"/>
      <c r="Q59" s="5"/>
      <c r="R59" s="5"/>
      <c r="S59" s="5"/>
    </row>
    <row r="60" spans="3:19" ht="12.75">
      <c r="C60" s="28" t="s">
        <v>112</v>
      </c>
      <c r="D60" s="29">
        <f>+C44/$C$58</f>
        <v>0.2509154</v>
      </c>
      <c r="E60" s="29">
        <f>+C44/I44*100</f>
        <v>0.17620246871660347</v>
      </c>
      <c r="P60" s="5"/>
      <c r="Q60" s="5"/>
      <c r="R60" s="5"/>
      <c r="S60" s="5"/>
    </row>
    <row r="61" spans="3:19" ht="12.75">
      <c r="C61" s="28" t="s">
        <v>113</v>
      </c>
      <c r="D61" s="29">
        <f>+D44/$C$58</f>
        <v>0.2980641</v>
      </c>
      <c r="E61" s="29">
        <f>+D44/I44*100</f>
        <v>0.20931210382380902</v>
      </c>
      <c r="P61" s="5"/>
      <c r="Q61" s="5"/>
      <c r="R61" s="5"/>
      <c r="S61" s="5"/>
    </row>
    <row r="62" spans="3:19" ht="12.75">
      <c r="C62" s="28" t="s">
        <v>114</v>
      </c>
      <c r="D62" s="29">
        <f>+E44/$C$58</f>
        <v>138.84977714</v>
      </c>
      <c r="E62" s="29">
        <f>+E44/I44*100</f>
        <v>97.50566729988758</v>
      </c>
      <c r="F62" s="29"/>
      <c r="P62" s="5"/>
      <c r="Q62" s="5"/>
      <c r="R62" s="5"/>
      <c r="S62" s="5"/>
    </row>
    <row r="63" spans="3:19" ht="12.75">
      <c r="C63" s="28" t="s">
        <v>115</v>
      </c>
      <c r="D63" s="29">
        <f>+F44/$C$58</f>
        <v>0.0308945</v>
      </c>
      <c r="E63" s="29">
        <f>+F44/I44*100</f>
        <v>0.021695309135131225</v>
      </c>
      <c r="P63" s="5"/>
      <c r="Q63" s="5"/>
      <c r="R63" s="5"/>
      <c r="S63" s="5"/>
    </row>
    <row r="64" spans="3:19" ht="12.75">
      <c r="C64" s="28" t="s">
        <v>116</v>
      </c>
      <c r="D64" s="29">
        <f>+G44/$C$58</f>
        <v>0.97919762</v>
      </c>
      <c r="E64" s="29">
        <f>+G44/I44*100</f>
        <v>0.6876303248243136</v>
      </c>
      <c r="F64" s="30"/>
      <c r="P64" s="5"/>
      <c r="Q64" s="5"/>
      <c r="R64" s="5"/>
      <c r="S64" s="5"/>
    </row>
    <row r="65" spans="3:19" ht="12.75">
      <c r="C65" s="28" t="s">
        <v>117</v>
      </c>
      <c r="D65" s="29">
        <f>+H44/$C$58</f>
        <v>1.99290181</v>
      </c>
      <c r="E65" s="29">
        <f>+H44/I44*100</f>
        <v>1.3994924936125381</v>
      </c>
      <c r="P65" s="5"/>
      <c r="Q65" s="5"/>
      <c r="R65" s="5"/>
      <c r="S65" s="5"/>
    </row>
    <row r="66" spans="16:19" ht="12.75"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2:19" ht="12.75">
      <c r="L69" s="18"/>
      <c r="P69" s="5"/>
      <c r="Q69" s="5"/>
      <c r="R69" s="5"/>
      <c r="S69" s="5"/>
    </row>
    <row r="70" spans="12:19" ht="12.75">
      <c r="L70" s="31"/>
      <c r="P70" s="5"/>
      <c r="Q70" s="5"/>
      <c r="R70" s="5"/>
      <c r="S70" s="5"/>
    </row>
    <row r="71" spans="16:19" ht="12.75">
      <c r="P71" s="5"/>
      <c r="Q71" s="5"/>
      <c r="R71" s="5"/>
      <c r="S71" s="5"/>
    </row>
    <row r="72" s="16" customFormat="1" ht="12.75">
      <c r="A72" s="19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</sheetData>
  <sheetProtection/>
  <mergeCells count="5">
    <mergeCell ref="I10:I11"/>
    <mergeCell ref="A44:B44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16384" width="11.421875" style="5" customWidth="1"/>
  </cols>
  <sheetData>
    <row r="1" spans="1:1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4.5" customHeight="1">
      <c r="A5" s="10"/>
    </row>
    <row r="6" ht="15.75">
      <c r="A6" s="21" t="s">
        <v>166</v>
      </c>
    </row>
    <row r="7" ht="15.75">
      <c r="A7" s="21" t="s">
        <v>19</v>
      </c>
    </row>
    <row r="8" ht="15.75">
      <c r="A8" s="21" t="s">
        <v>0</v>
      </c>
    </row>
    <row r="9" spans="1:9" ht="12.75">
      <c r="A9" s="10"/>
      <c r="I9" s="14" t="s">
        <v>34</v>
      </c>
    </row>
    <row r="10" spans="1:9" s="10" customFormat="1" ht="12.75">
      <c r="A10" s="64" t="s">
        <v>1</v>
      </c>
      <c r="B10" s="61" t="s">
        <v>33</v>
      </c>
      <c r="C10" s="59" t="s">
        <v>12</v>
      </c>
      <c r="D10" s="67"/>
      <c r="E10" s="67"/>
      <c r="F10" s="67"/>
      <c r="G10" s="67"/>
      <c r="H10" s="67"/>
      <c r="I10" s="64" t="s">
        <v>30</v>
      </c>
    </row>
    <row r="11" spans="1:9" s="10" customFormat="1" ht="12.75">
      <c r="A11" s="66"/>
      <c r="B11" s="63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3"/>
    </row>
    <row r="12" spans="1:9" ht="15" customHeight="1">
      <c r="A12" s="2" t="s">
        <v>5</v>
      </c>
      <c r="B12" s="3" t="s">
        <v>6</v>
      </c>
      <c r="C12" s="15">
        <v>110832</v>
      </c>
      <c r="D12" s="15">
        <v>0</v>
      </c>
      <c r="E12" s="15">
        <v>732208.25</v>
      </c>
      <c r="F12" s="15">
        <v>0</v>
      </c>
      <c r="G12" s="15">
        <v>0</v>
      </c>
      <c r="H12" s="15">
        <v>0</v>
      </c>
      <c r="I12" s="24">
        <f>SUM(C12:H12)</f>
        <v>843040.25</v>
      </c>
    </row>
    <row r="13" spans="1:9" ht="15" customHeight="1">
      <c r="A13" s="32" t="s">
        <v>35</v>
      </c>
      <c r="B13" s="3" t="s">
        <v>167</v>
      </c>
      <c r="C13" s="15">
        <v>179280</v>
      </c>
      <c r="D13" s="15">
        <v>0</v>
      </c>
      <c r="E13" s="15">
        <v>267648</v>
      </c>
      <c r="F13" s="15">
        <v>0</v>
      </c>
      <c r="G13" s="15">
        <v>0</v>
      </c>
      <c r="H13" s="15">
        <v>0</v>
      </c>
      <c r="I13" s="24">
        <f>SUM(C13:H13)</f>
        <v>446928</v>
      </c>
    </row>
    <row r="14" spans="1:9" ht="15" customHeight="1">
      <c r="A14" s="32" t="s">
        <v>36</v>
      </c>
      <c r="B14" s="3" t="s">
        <v>168</v>
      </c>
      <c r="C14" s="15">
        <v>486662.4</v>
      </c>
      <c r="D14" s="15">
        <v>0</v>
      </c>
      <c r="E14" s="15">
        <v>621056.99</v>
      </c>
      <c r="F14" s="15">
        <v>0</v>
      </c>
      <c r="G14" s="15">
        <v>0</v>
      </c>
      <c r="H14" s="15">
        <v>0</v>
      </c>
      <c r="I14" s="24">
        <f>SUM(C14:H14)</f>
        <v>1107719.3900000001</v>
      </c>
    </row>
    <row r="15" spans="1:9" ht="15" customHeight="1">
      <c r="A15" s="32" t="s">
        <v>38</v>
      </c>
      <c r="B15" s="3" t="s">
        <v>69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24">
        <f>SUM(C15:H15)</f>
        <v>0</v>
      </c>
    </row>
    <row r="16" spans="1:9" ht="15" customHeight="1">
      <c r="A16" s="32" t="s">
        <v>39</v>
      </c>
      <c r="B16" s="3" t="s">
        <v>70</v>
      </c>
      <c r="C16" s="15">
        <v>1195588.7999999998</v>
      </c>
      <c r="D16" s="15">
        <v>0</v>
      </c>
      <c r="E16" s="15">
        <v>954648.25</v>
      </c>
      <c r="F16" s="15">
        <v>0</v>
      </c>
      <c r="G16" s="15">
        <v>0</v>
      </c>
      <c r="H16" s="15">
        <v>0</v>
      </c>
      <c r="I16" s="24">
        <f>SUM(C16:H16)</f>
        <v>2150237.05</v>
      </c>
    </row>
    <row r="17" spans="1:9" ht="15" customHeight="1">
      <c r="A17" s="32" t="s">
        <v>40</v>
      </c>
      <c r="B17" s="3" t="s">
        <v>71</v>
      </c>
      <c r="C17" s="15">
        <v>3310071</v>
      </c>
      <c r="D17" s="15">
        <v>0</v>
      </c>
      <c r="E17" s="15">
        <v>3508726.1399999997</v>
      </c>
      <c r="F17" s="15">
        <v>0</v>
      </c>
      <c r="G17" s="15">
        <v>0</v>
      </c>
      <c r="H17" s="15">
        <v>0</v>
      </c>
      <c r="I17" s="24">
        <f>SUM(C17:H17)</f>
        <v>6818797.14</v>
      </c>
    </row>
    <row r="18" spans="1:9" ht="15" customHeight="1">
      <c r="A18" s="32" t="s">
        <v>41</v>
      </c>
      <c r="B18" s="3" t="s">
        <v>72</v>
      </c>
      <c r="C18" s="15">
        <v>1121356.8</v>
      </c>
      <c r="D18" s="15">
        <v>0</v>
      </c>
      <c r="E18" s="15">
        <v>7480981.48</v>
      </c>
      <c r="F18" s="15">
        <v>0</v>
      </c>
      <c r="G18" s="15">
        <v>0</v>
      </c>
      <c r="H18" s="15">
        <v>0</v>
      </c>
      <c r="I18" s="24">
        <f>SUM(C18:H18)</f>
        <v>8602338.280000001</v>
      </c>
    </row>
    <row r="19" spans="1:9" ht="15" customHeight="1">
      <c r="A19" s="32" t="s">
        <v>42</v>
      </c>
      <c r="B19" s="3" t="s">
        <v>73</v>
      </c>
      <c r="C19" s="15">
        <v>658224</v>
      </c>
      <c r="D19" s="15">
        <v>0</v>
      </c>
      <c r="E19" s="15">
        <v>357999</v>
      </c>
      <c r="F19" s="15">
        <v>0</v>
      </c>
      <c r="G19" s="15">
        <v>0</v>
      </c>
      <c r="H19" s="15">
        <v>0</v>
      </c>
      <c r="I19" s="24">
        <f>SUM(C19:H19)</f>
        <v>1016223</v>
      </c>
    </row>
    <row r="20" spans="1:9" ht="15" customHeight="1">
      <c r="A20" s="32" t="s">
        <v>43</v>
      </c>
      <c r="B20" s="3" t="s">
        <v>74</v>
      </c>
      <c r="C20" s="15">
        <v>1052985.6</v>
      </c>
      <c r="D20" s="15">
        <v>0</v>
      </c>
      <c r="E20" s="15">
        <v>1813650.31</v>
      </c>
      <c r="F20" s="15">
        <v>0</v>
      </c>
      <c r="G20" s="15">
        <v>0</v>
      </c>
      <c r="H20" s="15">
        <v>0</v>
      </c>
      <c r="I20" s="24">
        <f>SUM(C20:H20)</f>
        <v>2866635.91</v>
      </c>
    </row>
    <row r="21" spans="1:9" ht="15" customHeight="1">
      <c r="A21" s="32" t="s">
        <v>44</v>
      </c>
      <c r="B21" s="3" t="s">
        <v>75</v>
      </c>
      <c r="C21" s="15">
        <v>1805961.6</v>
      </c>
      <c r="D21" s="15">
        <v>0</v>
      </c>
      <c r="E21" s="15">
        <v>6170560.080000001</v>
      </c>
      <c r="F21" s="15">
        <v>0</v>
      </c>
      <c r="G21" s="15">
        <v>0</v>
      </c>
      <c r="H21" s="15">
        <v>0</v>
      </c>
      <c r="I21" s="24">
        <f>SUM(C21:H21)</f>
        <v>7976521.680000002</v>
      </c>
    </row>
    <row r="22" spans="1:9" ht="15" customHeight="1">
      <c r="A22" s="32" t="s">
        <v>45</v>
      </c>
      <c r="B22" s="3" t="s">
        <v>76</v>
      </c>
      <c r="C22" s="15">
        <v>1704441.6</v>
      </c>
      <c r="D22" s="15">
        <v>0</v>
      </c>
      <c r="E22" s="15">
        <v>3744076.4</v>
      </c>
      <c r="F22" s="15">
        <v>0</v>
      </c>
      <c r="G22" s="15">
        <v>0</v>
      </c>
      <c r="H22" s="15">
        <v>0</v>
      </c>
      <c r="I22" s="24">
        <f>SUM(C22:H22)</f>
        <v>5448518</v>
      </c>
    </row>
    <row r="23" spans="1:9" ht="15" customHeight="1">
      <c r="A23" s="32" t="s">
        <v>46</v>
      </c>
      <c r="B23" s="3" t="s">
        <v>77</v>
      </c>
      <c r="C23" s="15">
        <v>2104636.8</v>
      </c>
      <c r="D23" s="15">
        <v>0</v>
      </c>
      <c r="E23" s="15">
        <v>8409523.79</v>
      </c>
      <c r="F23" s="15">
        <v>0</v>
      </c>
      <c r="G23" s="15">
        <v>0</v>
      </c>
      <c r="H23" s="15">
        <v>0</v>
      </c>
      <c r="I23" s="24">
        <f>SUM(C23:H23)</f>
        <v>10514160.59</v>
      </c>
    </row>
    <row r="24" spans="1:9" ht="15" customHeight="1">
      <c r="A24" s="32" t="s">
        <v>47</v>
      </c>
      <c r="B24" s="3" t="s">
        <v>78</v>
      </c>
      <c r="C24" s="15">
        <v>2000966.4</v>
      </c>
      <c r="D24" s="15">
        <v>0</v>
      </c>
      <c r="E24" s="15">
        <v>7300816.079999999</v>
      </c>
      <c r="F24" s="15">
        <v>0</v>
      </c>
      <c r="G24" s="15">
        <v>0</v>
      </c>
      <c r="H24" s="15">
        <v>0</v>
      </c>
      <c r="I24" s="24">
        <f>SUM(C24:H24)</f>
        <v>9301782.479999999</v>
      </c>
    </row>
    <row r="25" spans="1:9" ht="15" customHeight="1">
      <c r="A25" s="32" t="s">
        <v>48</v>
      </c>
      <c r="B25" s="3" t="s">
        <v>79</v>
      </c>
      <c r="C25" s="15">
        <v>259084.8</v>
      </c>
      <c r="D25" s="15">
        <v>0</v>
      </c>
      <c r="E25" s="15">
        <v>3389086.33</v>
      </c>
      <c r="F25" s="15">
        <v>0</v>
      </c>
      <c r="G25" s="15">
        <v>0</v>
      </c>
      <c r="H25" s="15">
        <v>0</v>
      </c>
      <c r="I25" s="24">
        <f>SUM(C25:H25)</f>
        <v>3648171.13</v>
      </c>
    </row>
    <row r="26" spans="1:9" ht="15" customHeight="1">
      <c r="A26" s="32" t="s">
        <v>49</v>
      </c>
      <c r="B26" s="3" t="s">
        <v>80</v>
      </c>
      <c r="C26" s="15">
        <v>760608</v>
      </c>
      <c r="D26" s="15">
        <v>0</v>
      </c>
      <c r="E26" s="15">
        <v>1602506.6800000002</v>
      </c>
      <c r="F26" s="15">
        <v>0</v>
      </c>
      <c r="G26" s="15">
        <v>0</v>
      </c>
      <c r="H26" s="15">
        <v>0</v>
      </c>
      <c r="I26" s="24">
        <f>SUM(C26:H26)</f>
        <v>2363114.68</v>
      </c>
    </row>
    <row r="27" spans="1:9" ht="15" customHeight="1">
      <c r="A27" s="32" t="s">
        <v>50</v>
      </c>
      <c r="B27" s="3" t="s">
        <v>81</v>
      </c>
      <c r="C27" s="15">
        <v>651340.8</v>
      </c>
      <c r="D27" s="15">
        <v>0</v>
      </c>
      <c r="E27" s="15">
        <v>695622.2</v>
      </c>
      <c r="F27" s="15">
        <v>0</v>
      </c>
      <c r="G27" s="15">
        <v>0</v>
      </c>
      <c r="H27" s="15">
        <v>0</v>
      </c>
      <c r="I27" s="24">
        <f>SUM(C27:H27)</f>
        <v>1346963</v>
      </c>
    </row>
    <row r="28" spans="1:9" ht="15" customHeight="1">
      <c r="A28" s="32" t="s">
        <v>51</v>
      </c>
      <c r="B28" s="3" t="s">
        <v>82</v>
      </c>
      <c r="C28" s="15">
        <v>554654.6</v>
      </c>
      <c r="D28" s="15">
        <v>0</v>
      </c>
      <c r="E28" s="15">
        <v>203287.90999999997</v>
      </c>
      <c r="F28" s="15">
        <v>0</v>
      </c>
      <c r="G28" s="15">
        <v>0</v>
      </c>
      <c r="H28" s="15">
        <v>0</v>
      </c>
      <c r="I28" s="24">
        <f>SUM(C28:H28)</f>
        <v>757942.51</v>
      </c>
    </row>
    <row r="29" spans="1:9" ht="15" customHeight="1">
      <c r="A29" s="32" t="s">
        <v>52</v>
      </c>
      <c r="B29" s="3" t="s">
        <v>83</v>
      </c>
      <c r="C29" s="15">
        <v>1234627.2</v>
      </c>
      <c r="D29" s="15">
        <v>0</v>
      </c>
      <c r="E29" s="15">
        <v>1444064</v>
      </c>
      <c r="F29" s="15">
        <v>0</v>
      </c>
      <c r="G29" s="15">
        <v>0</v>
      </c>
      <c r="H29" s="15">
        <v>0</v>
      </c>
      <c r="I29" s="24">
        <f>SUM(C29:H29)</f>
        <v>2678691.2</v>
      </c>
    </row>
    <row r="30" spans="1:9" ht="15" customHeight="1">
      <c r="A30" s="32" t="s">
        <v>53</v>
      </c>
      <c r="B30" s="3" t="s">
        <v>84</v>
      </c>
      <c r="C30" s="15">
        <v>438855</v>
      </c>
      <c r="D30" s="15">
        <v>0</v>
      </c>
      <c r="E30" s="15">
        <v>1427169.94</v>
      </c>
      <c r="F30" s="15">
        <v>0</v>
      </c>
      <c r="G30" s="15">
        <v>0</v>
      </c>
      <c r="H30" s="15">
        <v>0</v>
      </c>
      <c r="I30" s="24">
        <f>SUM(C30:H30)</f>
        <v>1866024.94</v>
      </c>
    </row>
    <row r="31" spans="1:9" ht="15" customHeight="1">
      <c r="A31" s="32" t="s">
        <v>54</v>
      </c>
      <c r="B31" s="3" t="s">
        <v>85</v>
      </c>
      <c r="C31" s="15">
        <v>54720</v>
      </c>
      <c r="D31" s="15">
        <v>0</v>
      </c>
      <c r="E31" s="15">
        <v>617221.35</v>
      </c>
      <c r="F31" s="15">
        <v>0</v>
      </c>
      <c r="G31" s="15">
        <v>0</v>
      </c>
      <c r="H31" s="15">
        <v>0</v>
      </c>
      <c r="I31" s="24">
        <f>SUM(C31:H31)</f>
        <v>671941.35</v>
      </c>
    </row>
    <row r="32" spans="1:9" ht="15" customHeight="1">
      <c r="A32" s="32" t="s">
        <v>55</v>
      </c>
      <c r="B32" s="3" t="s">
        <v>86</v>
      </c>
      <c r="C32" s="15">
        <v>639591</v>
      </c>
      <c r="D32" s="15">
        <v>0</v>
      </c>
      <c r="E32" s="15">
        <v>3990591.11</v>
      </c>
      <c r="F32" s="15">
        <v>0</v>
      </c>
      <c r="G32" s="15">
        <v>0</v>
      </c>
      <c r="H32" s="15">
        <v>0</v>
      </c>
      <c r="I32" s="24">
        <f>SUM(C32:H32)</f>
        <v>4630182.109999999</v>
      </c>
    </row>
    <row r="33" spans="1:9" ht="15" customHeight="1">
      <c r="A33" s="32" t="s">
        <v>56</v>
      </c>
      <c r="B33" s="3" t="s">
        <v>87</v>
      </c>
      <c r="C33" s="15">
        <v>0</v>
      </c>
      <c r="D33" s="15">
        <v>0</v>
      </c>
      <c r="E33" s="15">
        <v>971574.4199999999</v>
      </c>
      <c r="F33" s="15">
        <v>0</v>
      </c>
      <c r="G33" s="15">
        <v>0</v>
      </c>
      <c r="H33" s="15">
        <v>0</v>
      </c>
      <c r="I33" s="24">
        <f>SUM(C33:H33)</f>
        <v>971574.4199999999</v>
      </c>
    </row>
    <row r="34" spans="1:9" ht="15" customHeight="1">
      <c r="A34" s="32" t="s">
        <v>57</v>
      </c>
      <c r="B34" s="3" t="s">
        <v>88</v>
      </c>
      <c r="C34" s="15">
        <v>0</v>
      </c>
      <c r="D34" s="15">
        <v>0</v>
      </c>
      <c r="E34" s="15">
        <v>428310112.88</v>
      </c>
      <c r="F34" s="15">
        <v>19850863</v>
      </c>
      <c r="G34" s="15">
        <v>1640571</v>
      </c>
      <c r="H34" s="15">
        <v>0</v>
      </c>
      <c r="I34" s="24">
        <f>SUM(C34:H34)</f>
        <v>449801546.88</v>
      </c>
    </row>
    <row r="35" spans="1:9" ht="15" customHeight="1">
      <c r="A35" s="3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10172369.26</v>
      </c>
      <c r="I35" s="24">
        <f>SUM(C35:H35)</f>
        <v>10172369.26</v>
      </c>
    </row>
    <row r="36" spans="1:9" ht="15" customHeight="1">
      <c r="A36" s="32" t="s">
        <v>59</v>
      </c>
      <c r="B36" s="3" t="s">
        <v>90</v>
      </c>
      <c r="C36" s="15">
        <v>84124.8</v>
      </c>
      <c r="D36" s="15">
        <v>0</v>
      </c>
      <c r="E36" s="15">
        <v>5629132.890000001</v>
      </c>
      <c r="F36" s="15">
        <v>0</v>
      </c>
      <c r="G36" s="15">
        <v>0</v>
      </c>
      <c r="H36" s="15">
        <v>0</v>
      </c>
      <c r="I36" s="24">
        <f>SUM(C36:H36)</f>
        <v>5713257.69</v>
      </c>
    </row>
    <row r="37" spans="1:9" ht="15" customHeight="1">
      <c r="A37" s="32" t="s">
        <v>60</v>
      </c>
      <c r="B37" s="3" t="s">
        <v>91</v>
      </c>
      <c r="C37" s="15">
        <v>49795</v>
      </c>
      <c r="D37" s="15">
        <v>0</v>
      </c>
      <c r="E37" s="15">
        <v>927875.65</v>
      </c>
      <c r="F37" s="15">
        <v>0</v>
      </c>
      <c r="G37" s="15">
        <v>0</v>
      </c>
      <c r="H37" s="15">
        <v>0</v>
      </c>
      <c r="I37" s="24">
        <f>SUM(C37:H37)</f>
        <v>977670.65</v>
      </c>
    </row>
    <row r="38" spans="1:9" ht="15" customHeight="1">
      <c r="A38" s="32" t="s">
        <v>61</v>
      </c>
      <c r="B38" s="3" t="s">
        <v>92</v>
      </c>
      <c r="C38" s="15">
        <v>0</v>
      </c>
      <c r="D38" s="15">
        <v>0</v>
      </c>
      <c r="E38" s="15">
        <v>21465560.110000003</v>
      </c>
      <c r="F38" s="15">
        <v>0</v>
      </c>
      <c r="G38" s="15">
        <v>0</v>
      </c>
      <c r="H38" s="15">
        <v>0</v>
      </c>
      <c r="I38" s="24">
        <f>SUM(C38:H38)</f>
        <v>21465560.110000003</v>
      </c>
    </row>
    <row r="39" spans="1:9" ht="15" customHeight="1">
      <c r="A39" s="32" t="s">
        <v>62</v>
      </c>
      <c r="B39" s="3" t="s">
        <v>93</v>
      </c>
      <c r="C39" s="15">
        <v>1202486.4</v>
      </c>
      <c r="D39" s="15">
        <v>0</v>
      </c>
      <c r="E39" s="15">
        <v>4205788.82</v>
      </c>
      <c r="F39" s="15">
        <v>0</v>
      </c>
      <c r="G39" s="15">
        <v>0</v>
      </c>
      <c r="H39" s="15">
        <v>0</v>
      </c>
      <c r="I39" s="24">
        <f>SUM(C39:H39)</f>
        <v>5408275.220000001</v>
      </c>
    </row>
    <row r="40" spans="1:9" ht="15" customHeight="1">
      <c r="A40" s="2" t="s">
        <v>63</v>
      </c>
      <c r="B40" s="3" t="s">
        <v>94</v>
      </c>
      <c r="C40" s="15">
        <v>2544566.4</v>
      </c>
      <c r="D40" s="15">
        <v>0</v>
      </c>
      <c r="E40" s="15">
        <v>7300148.76</v>
      </c>
      <c r="F40" s="15">
        <v>0</v>
      </c>
      <c r="G40" s="15">
        <v>0</v>
      </c>
      <c r="H40" s="15">
        <v>0</v>
      </c>
      <c r="I40" s="24">
        <f>SUM(C40:H40)</f>
        <v>9844715.16</v>
      </c>
    </row>
    <row r="41" spans="1:9" ht="15" customHeight="1">
      <c r="A41" s="32" t="s">
        <v>64</v>
      </c>
      <c r="B41" s="3" t="s">
        <v>95</v>
      </c>
      <c r="C41" s="15">
        <v>3051589.6</v>
      </c>
      <c r="D41" s="15">
        <v>0</v>
      </c>
      <c r="E41" s="15">
        <v>3465499.89</v>
      </c>
      <c r="F41" s="15">
        <v>0</v>
      </c>
      <c r="G41" s="15">
        <v>0</v>
      </c>
      <c r="H41" s="15">
        <v>0</v>
      </c>
      <c r="I41" s="24">
        <f>SUM(C41:H41)</f>
        <v>6517089.49</v>
      </c>
    </row>
    <row r="42" spans="1:9" ht="15" customHeight="1">
      <c r="A42" s="32" t="s">
        <v>65</v>
      </c>
      <c r="B42" s="3" t="s">
        <v>96</v>
      </c>
      <c r="C42" s="15">
        <v>802167</v>
      </c>
      <c r="D42" s="15">
        <v>0</v>
      </c>
      <c r="E42" s="15">
        <v>2198126.43</v>
      </c>
      <c r="F42" s="15">
        <v>0</v>
      </c>
      <c r="G42" s="15">
        <v>0</v>
      </c>
      <c r="H42" s="15">
        <v>0</v>
      </c>
      <c r="I42" s="24">
        <f>SUM(C42:H42)</f>
        <v>3000293.43</v>
      </c>
    </row>
    <row r="43" spans="1:9" ht="15" customHeight="1">
      <c r="A43" s="32" t="s">
        <v>164</v>
      </c>
      <c r="B43" s="3" t="s">
        <v>162</v>
      </c>
      <c r="C43" s="15">
        <v>0</v>
      </c>
      <c r="D43" s="15">
        <v>0</v>
      </c>
      <c r="E43" s="15">
        <v>17950094.35</v>
      </c>
      <c r="F43" s="15">
        <v>0</v>
      </c>
      <c r="G43" s="15">
        <v>0</v>
      </c>
      <c r="H43" s="15">
        <v>0</v>
      </c>
      <c r="I43" s="24">
        <f>SUM(C43:H43)</f>
        <v>17950094.35</v>
      </c>
    </row>
    <row r="44" spans="1:9" ht="12.75">
      <c r="A44" s="59" t="s">
        <v>7</v>
      </c>
      <c r="B44" s="60"/>
      <c r="C44" s="6">
        <f aca="true" t="shared" si="0" ref="C44:I44">SUM(C12:C43)</f>
        <v>28059217.599999998</v>
      </c>
      <c r="D44" s="6">
        <f t="shared" si="0"/>
        <v>0</v>
      </c>
      <c r="E44" s="6">
        <f t="shared" si="0"/>
        <v>547155358.4899999</v>
      </c>
      <c r="F44" s="6">
        <f t="shared" si="0"/>
        <v>19850863</v>
      </c>
      <c r="G44" s="6">
        <f t="shared" si="0"/>
        <v>1640571</v>
      </c>
      <c r="H44" s="6">
        <f t="shared" si="0"/>
        <v>10172369.26</v>
      </c>
      <c r="I44" s="6">
        <f t="shared" si="0"/>
        <v>606878379.35</v>
      </c>
    </row>
    <row r="45" ht="12.75">
      <c r="A45" s="33" t="s">
        <v>165</v>
      </c>
    </row>
    <row r="46" ht="9" customHeight="1"/>
    <row r="47" ht="12.75">
      <c r="A47" s="38" t="s">
        <v>8</v>
      </c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64" ht="12.75">
      <c r="C64" s="5">
        <v>1000000</v>
      </c>
    </row>
    <row r="65" spans="3:6" ht="12.75">
      <c r="C65" s="22" t="s">
        <v>104</v>
      </c>
      <c r="D65" s="22" t="s">
        <v>102</v>
      </c>
      <c r="E65" s="22" t="s">
        <v>103</v>
      </c>
      <c r="F65" s="22"/>
    </row>
    <row r="66" spans="3:6" ht="12.75">
      <c r="C66" s="28" t="s">
        <v>112</v>
      </c>
      <c r="D66" s="29">
        <f>+C44/$C$64</f>
        <v>28.059217599999997</v>
      </c>
      <c r="E66" s="29">
        <f>+C44/I44*100</f>
        <v>4.623532252055669</v>
      </c>
      <c r="F66" s="29"/>
    </row>
    <row r="67" spans="3:6" ht="12.75">
      <c r="C67" s="28" t="s">
        <v>113</v>
      </c>
      <c r="D67" s="29">
        <f>+D44/$C$64</f>
        <v>0</v>
      </c>
      <c r="E67" s="29">
        <f>+D44/I44*100</f>
        <v>0</v>
      </c>
      <c r="F67" s="29"/>
    </row>
    <row r="68" spans="3:6" ht="12.75">
      <c r="C68" s="28" t="s">
        <v>114</v>
      </c>
      <c r="D68" s="29">
        <f>+E44/$C$64</f>
        <v>547.1553584899999</v>
      </c>
      <c r="E68" s="29">
        <f>+E44/I44*100</f>
        <v>90.1589803011327</v>
      </c>
      <c r="F68" s="29"/>
    </row>
    <row r="69" spans="3:6" ht="12.75">
      <c r="C69" s="28" t="s">
        <v>116</v>
      </c>
      <c r="D69" s="29">
        <f>+G44/$C$64</f>
        <v>1.640571</v>
      </c>
      <c r="E69" s="29">
        <f>+G44/I44*100</f>
        <v>0.27032945246082773</v>
      </c>
      <c r="F69" s="29"/>
    </row>
    <row r="70" spans="3:6" ht="12.75">
      <c r="C70" s="28" t="s">
        <v>117</v>
      </c>
      <c r="D70" s="29">
        <f>+H44/$C$64</f>
        <v>10.17236926</v>
      </c>
      <c r="E70" s="29">
        <f>+H44/I44*100</f>
        <v>1.6761792158249509</v>
      </c>
      <c r="F70" s="29"/>
    </row>
    <row r="74" ht="12.75">
      <c r="A74" s="33"/>
    </row>
  </sheetData>
  <sheetProtection/>
  <mergeCells count="5">
    <mergeCell ref="I10:I11"/>
    <mergeCell ref="A44:B44"/>
    <mergeCell ref="A10:A11"/>
    <mergeCell ref="B10:B11"/>
    <mergeCell ref="C10:H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166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4" t="s">
        <v>1</v>
      </c>
      <c r="B10" s="61" t="s">
        <v>33</v>
      </c>
      <c r="C10" s="59" t="s">
        <v>12</v>
      </c>
      <c r="D10" s="67"/>
      <c r="E10" s="67"/>
      <c r="F10" s="67"/>
      <c r="G10" s="67"/>
      <c r="H10" s="64" t="s">
        <v>30</v>
      </c>
    </row>
    <row r="11" spans="1:13" s="10" customFormat="1" ht="12.75">
      <c r="A11" s="66"/>
      <c r="B11" s="63"/>
      <c r="C11" s="7" t="s">
        <v>113</v>
      </c>
      <c r="D11" s="7" t="s">
        <v>114</v>
      </c>
      <c r="E11" s="7" t="s">
        <v>115</v>
      </c>
      <c r="F11" s="7" t="s">
        <v>116</v>
      </c>
      <c r="G11" s="7" t="s">
        <v>117</v>
      </c>
      <c r="H11" s="63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3241770.14</v>
      </c>
      <c r="E12" s="15">
        <v>0</v>
      </c>
      <c r="F12" s="15">
        <v>0</v>
      </c>
      <c r="G12" s="15">
        <v>0</v>
      </c>
      <c r="H12" s="24">
        <f>SUM(C12:G12)</f>
        <v>3241770.14</v>
      </c>
      <c r="J12" s="18"/>
      <c r="K12" s="31"/>
    </row>
    <row r="13" spans="1:11" ht="15" customHeight="1">
      <c r="A13" s="2" t="s">
        <v>35</v>
      </c>
      <c r="B13" s="3" t="s">
        <v>167</v>
      </c>
      <c r="C13" s="15">
        <v>0</v>
      </c>
      <c r="D13" s="15">
        <v>1870924.0200000003</v>
      </c>
      <c r="E13" s="15">
        <v>0</v>
      </c>
      <c r="F13" s="15">
        <v>0</v>
      </c>
      <c r="G13" s="15">
        <v>83960</v>
      </c>
      <c r="H13" s="24">
        <f aca="true" t="shared" si="0" ref="H13:H43">SUM(C13:G13)</f>
        <v>1954884.0200000003</v>
      </c>
      <c r="J13" s="18"/>
      <c r="K13" s="31"/>
    </row>
    <row r="14" spans="1:11" ht="15" customHeight="1">
      <c r="A14" s="2" t="s">
        <v>36</v>
      </c>
      <c r="B14" s="3" t="s">
        <v>168</v>
      </c>
      <c r="C14" s="15">
        <v>0</v>
      </c>
      <c r="D14" s="15">
        <v>7149073.520000001</v>
      </c>
      <c r="E14" s="15">
        <v>0</v>
      </c>
      <c r="F14" s="15">
        <v>0</v>
      </c>
      <c r="G14" s="15">
        <v>0</v>
      </c>
      <c r="H14" s="24">
        <f t="shared" si="0"/>
        <v>7149073.520000001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7284058.800000001</v>
      </c>
      <c r="E15" s="15">
        <v>0</v>
      </c>
      <c r="F15" s="15">
        <v>0</v>
      </c>
      <c r="G15" s="15">
        <v>20750</v>
      </c>
      <c r="H15" s="24">
        <f t="shared" si="0"/>
        <v>7304808.800000001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2050978.6300000001</v>
      </c>
      <c r="E16" s="15">
        <v>0</v>
      </c>
      <c r="F16" s="15">
        <v>0</v>
      </c>
      <c r="G16" s="15">
        <v>0</v>
      </c>
      <c r="H16" s="24">
        <f t="shared" si="0"/>
        <v>2050978.6300000001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17218309.91</v>
      </c>
      <c r="E17" s="15">
        <v>0</v>
      </c>
      <c r="F17" s="15">
        <v>0</v>
      </c>
      <c r="G17" s="15">
        <v>11000</v>
      </c>
      <c r="H17" s="24">
        <f t="shared" si="0"/>
        <v>17229309.91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20181088.830000002</v>
      </c>
      <c r="E18" s="15">
        <v>0</v>
      </c>
      <c r="F18" s="15">
        <v>0</v>
      </c>
      <c r="G18" s="15">
        <v>81690.2</v>
      </c>
      <c r="H18" s="24">
        <f t="shared" si="0"/>
        <v>20262779.03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23657537.890000004</v>
      </c>
      <c r="E19" s="15">
        <v>0</v>
      </c>
      <c r="F19" s="15">
        <v>0</v>
      </c>
      <c r="G19" s="15">
        <v>14960</v>
      </c>
      <c r="H19" s="24">
        <f t="shared" si="0"/>
        <v>23672497.890000004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3208871.6099999994</v>
      </c>
      <c r="E20" s="15">
        <v>0</v>
      </c>
      <c r="F20" s="15">
        <v>0</v>
      </c>
      <c r="G20" s="15">
        <v>93842.29999999999</v>
      </c>
      <c r="H20" s="24">
        <f t="shared" si="0"/>
        <v>3302713.909999999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7263652.499999999</v>
      </c>
      <c r="E21" s="15">
        <v>0</v>
      </c>
      <c r="F21" s="15">
        <v>0</v>
      </c>
      <c r="G21" s="15">
        <v>0</v>
      </c>
      <c r="H21" s="24">
        <f t="shared" si="0"/>
        <v>7263652.499999999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31302745.969999995</v>
      </c>
      <c r="E22" s="15">
        <v>0</v>
      </c>
      <c r="F22" s="15">
        <v>0</v>
      </c>
      <c r="G22" s="15">
        <v>24500</v>
      </c>
      <c r="H22" s="24">
        <f t="shared" si="0"/>
        <v>31327245.969999995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20547978.169999998</v>
      </c>
      <c r="E23" s="15">
        <v>0</v>
      </c>
      <c r="F23" s="15">
        <v>0</v>
      </c>
      <c r="G23" s="15">
        <v>390843.92999999993</v>
      </c>
      <c r="H23" s="24">
        <f t="shared" si="0"/>
        <v>20938822.099999998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20661241.979999997</v>
      </c>
      <c r="E24" s="15">
        <v>0</v>
      </c>
      <c r="F24" s="15">
        <v>0</v>
      </c>
      <c r="G24" s="15">
        <v>0</v>
      </c>
      <c r="H24" s="24">
        <f t="shared" si="0"/>
        <v>20661241.979999997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20428638.319999997</v>
      </c>
      <c r="E25" s="15">
        <v>0</v>
      </c>
      <c r="F25" s="15">
        <v>0</v>
      </c>
      <c r="G25" s="15">
        <v>89130.1</v>
      </c>
      <c r="H25" s="24">
        <f t="shared" si="0"/>
        <v>20517768.419999998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5839709.530000002</v>
      </c>
      <c r="E26" s="15">
        <v>0</v>
      </c>
      <c r="F26" s="15">
        <v>0</v>
      </c>
      <c r="G26" s="15">
        <v>7160</v>
      </c>
      <c r="H26" s="24">
        <f t="shared" si="0"/>
        <v>5846869.530000002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5029082.55</v>
      </c>
      <c r="E27" s="15">
        <v>0</v>
      </c>
      <c r="F27" s="15">
        <v>0</v>
      </c>
      <c r="G27" s="15">
        <v>0</v>
      </c>
      <c r="H27" s="24">
        <f t="shared" si="0"/>
        <v>5029082.55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3048589.63</v>
      </c>
      <c r="E28" s="15">
        <v>0</v>
      </c>
      <c r="F28" s="15">
        <v>0</v>
      </c>
      <c r="G28" s="15">
        <v>0</v>
      </c>
      <c r="H28" s="24">
        <f t="shared" si="0"/>
        <v>3048589.63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2734277.1999999997</v>
      </c>
      <c r="E29" s="15">
        <v>0</v>
      </c>
      <c r="F29" s="15">
        <v>0</v>
      </c>
      <c r="G29" s="15">
        <v>0</v>
      </c>
      <c r="H29" s="24">
        <f t="shared" si="0"/>
        <v>2734277.1999999997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12054081.649999995</v>
      </c>
      <c r="E30" s="15">
        <v>0</v>
      </c>
      <c r="F30" s="15">
        <v>0</v>
      </c>
      <c r="G30" s="15">
        <v>121520</v>
      </c>
      <c r="H30" s="24">
        <f t="shared" si="0"/>
        <v>12175601.649999995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5004048.92</v>
      </c>
      <c r="E31" s="15">
        <v>0</v>
      </c>
      <c r="F31" s="15">
        <v>0</v>
      </c>
      <c r="G31" s="15">
        <v>62820.97</v>
      </c>
      <c r="H31" s="24">
        <f t="shared" si="0"/>
        <v>5066869.89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2627781.23</v>
      </c>
      <c r="E32" s="15">
        <v>0</v>
      </c>
      <c r="F32" s="15">
        <v>0</v>
      </c>
      <c r="G32" s="15">
        <v>0</v>
      </c>
      <c r="H32" s="24">
        <f t="shared" si="0"/>
        <v>2627781.23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8776261.750000002</v>
      </c>
      <c r="E33" s="15">
        <v>0</v>
      </c>
      <c r="F33" s="15">
        <v>0</v>
      </c>
      <c r="G33" s="15">
        <v>195040.85</v>
      </c>
      <c r="H33" s="24">
        <f t="shared" si="0"/>
        <v>8971302.600000001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2827178.3199999994</v>
      </c>
      <c r="E34" s="15">
        <v>0</v>
      </c>
      <c r="F34" s="15">
        <v>0</v>
      </c>
      <c r="G34" s="15">
        <v>0</v>
      </c>
      <c r="H34" s="24">
        <f t="shared" si="0"/>
        <v>2827178.3199999994</v>
      </c>
      <c r="J34" s="18"/>
      <c r="K34" s="31"/>
    </row>
    <row r="35" spans="1:11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24">
        <f t="shared" si="0"/>
        <v>0</v>
      </c>
      <c r="J35" s="18"/>
      <c r="K35" s="31"/>
    </row>
    <row r="36" spans="1:11" ht="15" customHeight="1">
      <c r="A36" s="2" t="s">
        <v>59</v>
      </c>
      <c r="B36" s="3" t="s">
        <v>90</v>
      </c>
      <c r="C36" s="15">
        <v>0</v>
      </c>
      <c r="D36" s="15">
        <v>34037256.11</v>
      </c>
      <c r="E36" s="15">
        <v>0</v>
      </c>
      <c r="F36" s="15">
        <v>0</v>
      </c>
      <c r="G36" s="15">
        <v>0</v>
      </c>
      <c r="H36" s="24">
        <f t="shared" si="0"/>
        <v>34037256.11</v>
      </c>
      <c r="J36" s="18"/>
      <c r="K36" s="31"/>
    </row>
    <row r="37" spans="1:11" ht="15" customHeight="1">
      <c r="A37" s="2" t="s">
        <v>60</v>
      </c>
      <c r="B37" s="3" t="s">
        <v>91</v>
      </c>
      <c r="C37" s="15">
        <v>0</v>
      </c>
      <c r="D37" s="15">
        <v>2868164.1499999994</v>
      </c>
      <c r="E37" s="15">
        <v>0</v>
      </c>
      <c r="F37" s="15">
        <v>0</v>
      </c>
      <c r="G37" s="15">
        <v>0</v>
      </c>
      <c r="H37" s="24">
        <f t="shared" si="0"/>
        <v>2868164.1499999994</v>
      </c>
      <c r="J37" s="18"/>
      <c r="K37" s="31"/>
    </row>
    <row r="38" spans="1:11" ht="15" customHeight="1">
      <c r="A38" s="2" t="s">
        <v>61</v>
      </c>
      <c r="B38" s="3" t="s">
        <v>92</v>
      </c>
      <c r="C38" s="15">
        <v>0</v>
      </c>
      <c r="D38" s="15">
        <v>15158409.63</v>
      </c>
      <c r="E38" s="15">
        <v>0</v>
      </c>
      <c r="F38" s="15">
        <v>0</v>
      </c>
      <c r="G38" s="15">
        <v>21586.45</v>
      </c>
      <c r="H38" s="24">
        <f t="shared" si="0"/>
        <v>15179996.08</v>
      </c>
      <c r="J38" s="18"/>
      <c r="K38" s="31"/>
    </row>
    <row r="39" spans="1:11" ht="15" customHeight="1">
      <c r="A39" s="2" t="s">
        <v>62</v>
      </c>
      <c r="B39" s="3" t="s">
        <v>93</v>
      </c>
      <c r="C39" s="15">
        <v>0</v>
      </c>
      <c r="D39" s="15">
        <v>17781945.72</v>
      </c>
      <c r="E39" s="15">
        <v>0</v>
      </c>
      <c r="F39" s="15">
        <v>0</v>
      </c>
      <c r="G39" s="15">
        <v>0</v>
      </c>
      <c r="H39" s="24">
        <f t="shared" si="0"/>
        <v>17781945.72</v>
      </c>
      <c r="J39" s="18"/>
      <c r="K39" s="31"/>
    </row>
    <row r="40" spans="1:11" ht="15" customHeight="1">
      <c r="A40" s="2" t="s">
        <v>63</v>
      </c>
      <c r="B40" s="3" t="s">
        <v>94</v>
      </c>
      <c r="C40" s="15">
        <v>0</v>
      </c>
      <c r="D40" s="15">
        <v>15439406.470000003</v>
      </c>
      <c r="E40" s="15">
        <v>0</v>
      </c>
      <c r="F40" s="15">
        <v>0</v>
      </c>
      <c r="G40" s="15">
        <v>405870</v>
      </c>
      <c r="H40" s="24">
        <f t="shared" si="0"/>
        <v>15845276.470000003</v>
      </c>
      <c r="J40" s="18"/>
      <c r="K40" s="31"/>
    </row>
    <row r="41" spans="1:11" ht="15" customHeight="1">
      <c r="A41" s="2" t="s">
        <v>64</v>
      </c>
      <c r="B41" s="3" t="s">
        <v>95</v>
      </c>
      <c r="C41" s="15">
        <v>0</v>
      </c>
      <c r="D41" s="15">
        <v>10791241.260000002</v>
      </c>
      <c r="E41" s="15">
        <v>0</v>
      </c>
      <c r="F41" s="15">
        <v>0</v>
      </c>
      <c r="G41" s="15">
        <v>1364983.26</v>
      </c>
      <c r="H41" s="24">
        <f t="shared" si="0"/>
        <v>12156224.520000001</v>
      </c>
      <c r="J41" s="18"/>
      <c r="K41" s="31"/>
    </row>
    <row r="42" spans="1:11" ht="15" customHeight="1">
      <c r="A42" s="2" t="s">
        <v>65</v>
      </c>
      <c r="B42" s="3" t="s">
        <v>96</v>
      </c>
      <c r="C42" s="15">
        <v>0</v>
      </c>
      <c r="D42" s="15">
        <v>4667953.149999999</v>
      </c>
      <c r="E42" s="15">
        <v>0</v>
      </c>
      <c r="F42" s="15">
        <v>0</v>
      </c>
      <c r="G42" s="15">
        <v>527322.62</v>
      </c>
      <c r="H42" s="24">
        <f t="shared" si="0"/>
        <v>5195275.77</v>
      </c>
      <c r="J42" s="18"/>
      <c r="K42" s="31"/>
    </row>
    <row r="43" spans="1:11" ht="15" customHeight="1">
      <c r="A43" s="2" t="s">
        <v>164</v>
      </c>
      <c r="B43" s="3" t="s">
        <v>162</v>
      </c>
      <c r="C43" s="15">
        <v>0</v>
      </c>
      <c r="D43" s="15">
        <v>306900</v>
      </c>
      <c r="E43" s="15">
        <v>0</v>
      </c>
      <c r="F43" s="15">
        <v>0</v>
      </c>
      <c r="G43" s="15">
        <v>0</v>
      </c>
      <c r="H43" s="24">
        <f t="shared" si="0"/>
        <v>306900</v>
      </c>
      <c r="J43" s="18"/>
      <c r="K43" s="31"/>
    </row>
    <row r="44" spans="1:11" ht="15" customHeight="1">
      <c r="A44" s="59" t="s">
        <v>7</v>
      </c>
      <c r="B44" s="60"/>
      <c r="C44" s="6">
        <f aca="true" t="shared" si="1" ref="C44:H44">SUM(C12:C43)</f>
        <v>0</v>
      </c>
      <c r="D44" s="6">
        <f t="shared" si="1"/>
        <v>335059157.55999994</v>
      </c>
      <c r="E44" s="6">
        <f t="shared" si="1"/>
        <v>0</v>
      </c>
      <c r="F44" s="6">
        <f t="shared" si="1"/>
        <v>0</v>
      </c>
      <c r="G44" s="6">
        <f t="shared" si="1"/>
        <v>3516980.6799999997</v>
      </c>
      <c r="H44" s="6">
        <f t="shared" si="1"/>
        <v>338576138.2399999</v>
      </c>
      <c r="K44" s="31"/>
    </row>
    <row r="45" ht="12.75">
      <c r="A45" s="33" t="s">
        <v>165</v>
      </c>
    </row>
    <row r="46" ht="9.75" customHeight="1">
      <c r="A46" s="33"/>
    </row>
    <row r="47" spans="1:8" ht="12.75">
      <c r="A47" s="38" t="s">
        <v>8</v>
      </c>
      <c r="H47" s="8"/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B56" s="12"/>
    </row>
    <row r="57" ht="12.75">
      <c r="A57" s="13"/>
    </row>
    <row r="61" ht="12.75">
      <c r="C61" s="5">
        <v>1000000</v>
      </c>
    </row>
    <row r="62" spans="3:5" ht="12.75">
      <c r="C62" s="22" t="s">
        <v>104</v>
      </c>
      <c r="D62" s="22" t="s">
        <v>102</v>
      </c>
      <c r="E62" s="22" t="s">
        <v>103</v>
      </c>
    </row>
    <row r="63" spans="3:5" ht="12.75">
      <c r="C63" s="28" t="s">
        <v>112</v>
      </c>
      <c r="D63" s="29">
        <f>+C44/$C$61</f>
        <v>0</v>
      </c>
      <c r="E63" s="29">
        <f>+C44/H44*100</f>
        <v>0</v>
      </c>
    </row>
    <row r="64" spans="3:5" ht="12.75">
      <c r="C64" s="28" t="s">
        <v>113</v>
      </c>
      <c r="D64" s="29">
        <f>+D44/$C$61</f>
        <v>335.05915755999996</v>
      </c>
      <c r="E64" s="29">
        <f>+D44/H44*100</f>
        <v>98.9612437845496</v>
      </c>
    </row>
    <row r="65" spans="3:5" ht="12.75">
      <c r="C65" s="28" t="s">
        <v>114</v>
      </c>
      <c r="D65" s="29">
        <f>+E44/$C$61</f>
        <v>0</v>
      </c>
      <c r="E65" s="29">
        <f>+E44/H44*100</f>
        <v>0</v>
      </c>
    </row>
    <row r="66" spans="3:5" ht="12.75">
      <c r="C66" s="28" t="s">
        <v>116</v>
      </c>
      <c r="D66" s="29">
        <f>+F44/$C$61</f>
        <v>0</v>
      </c>
      <c r="E66" s="29">
        <f>+F44/H44*100</f>
        <v>0</v>
      </c>
    </row>
    <row r="67" spans="3:5" ht="12.75">
      <c r="C67" s="28" t="s">
        <v>118</v>
      </c>
      <c r="D67" s="29">
        <f>+G44/$C$61</f>
        <v>3.5169806799999996</v>
      </c>
      <c r="E67" s="29">
        <f>+G44/H44*100</f>
        <v>1.0387562154504184</v>
      </c>
    </row>
  </sheetData>
  <sheetProtection/>
  <mergeCells count="5">
    <mergeCell ref="H10:H11"/>
    <mergeCell ref="A44:B44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166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4" t="s">
        <v>1</v>
      </c>
      <c r="B10" s="61" t="s">
        <v>33</v>
      </c>
      <c r="C10" s="59" t="s">
        <v>12</v>
      </c>
      <c r="D10" s="67"/>
      <c r="E10" s="67"/>
      <c r="F10" s="67"/>
      <c r="G10" s="67"/>
      <c r="H10" s="64" t="s">
        <v>30</v>
      </c>
    </row>
    <row r="11" spans="1:8" s="10" customFormat="1" ht="12.75">
      <c r="A11" s="66"/>
      <c r="B11" s="63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3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42750</v>
      </c>
      <c r="F12" s="15">
        <v>0</v>
      </c>
      <c r="G12" s="15">
        <v>0</v>
      </c>
      <c r="H12" s="43">
        <f>SUM(C12:G12)</f>
        <v>42750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43">
        <f>SUM(C13:G13)</f>
        <v>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49702.5</v>
      </c>
      <c r="F14" s="15">
        <v>0</v>
      </c>
      <c r="G14" s="15">
        <v>0</v>
      </c>
      <c r="H14" s="43">
        <f>SUM(C14:G14)</f>
        <v>49702.5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43">
        <f>SUM(C15:G15)</f>
        <v>0</v>
      </c>
    </row>
    <row r="16" spans="1:8" ht="12.75">
      <c r="A16" s="59" t="s">
        <v>7</v>
      </c>
      <c r="B16" s="60"/>
      <c r="C16" s="6">
        <f aca="true" t="shared" si="0" ref="C16:H16">SUM(C12:C15)</f>
        <v>0</v>
      </c>
      <c r="D16" s="6">
        <f t="shared" si="0"/>
        <v>0</v>
      </c>
      <c r="E16" s="6">
        <f t="shared" si="0"/>
        <v>92452.5</v>
      </c>
      <c r="F16" s="6">
        <f t="shared" si="0"/>
        <v>0</v>
      </c>
      <c r="G16" s="6">
        <f t="shared" si="0"/>
        <v>0</v>
      </c>
      <c r="H16" s="44">
        <f t="shared" si="0"/>
        <v>92452.5</v>
      </c>
    </row>
    <row r="17" ht="12.75">
      <c r="A17" s="33" t="s">
        <v>165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2020-11-19T16:50:30Z</dcterms:modified>
  <cp:category/>
  <cp:version/>
  <cp:contentType/>
  <cp:contentStatus/>
</cp:coreProperties>
</file>