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6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<sst xmlns="http://schemas.openxmlformats.org/spreadsheetml/2006/main" count="662" uniqueCount="170">
  <si>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</si>
  <si>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</si>
  <si>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</si>
  <si>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</si>
  <si>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</si>
  <si>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</si>
  <si>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</si>
  <si>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</si>
  <si>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</si>
  <si>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</si>
  <si>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</si>
  <si>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</si>
  <si>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</si>
  <si>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</si>
  <si>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</si>
  <si>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</si>
  <si>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</si>
  <si>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</si>
  <si>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</si>
  <si>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</si>
  <si>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</si>
  <si>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</si>
  <si>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</si>
  <si>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</si>
  <si>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</si>
  <si>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</si>
  <si>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</si>
  <si>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</si>
  <si>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</si>
  <si>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</si>
  <si>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</si>
  <si>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</si>
  <si>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</si>
  <si>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</si>
  <si>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</si>
  <si>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</si>
  <si>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</si>
  <si>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</si>
  <si>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</si>
  <si>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</si>
  <si>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</si>
  <si>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</si>
  <si>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</si>
  <si>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</si>
  <si>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</si>
  <si>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</si>
  <si>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</si>
  <si>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</si>
  <si>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</si>
  <si>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</si>
  <si>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</si>
  <si>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</si>
  <si>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</si>
  <si>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</si>
  <si>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</si>
  <si>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</si>
  <si>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</si>
  <si>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</si>
  <si>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</si>
  <si>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</si>
  <si>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</si>
  <si>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</si>
  <si>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</si>
  <si>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</si>
  <si>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</si>
  <si>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</si>
  <si>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</si>
  <si>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</si>
  <si>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</si>
  <si>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</si>
  <si>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</si>
  <si>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</si>
  <si>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</si>
  <si>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</si>
  <si>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</si>
  <si>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</si>
  <si>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</si>
  <si>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</si>
  <si>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</si>
  <si>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</si>
  <si>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</si>
  <si>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</si>
  <si>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</si>
  <si>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</si>
  <si>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</si>
  <si>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</si>
  <si>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</si>
  <si>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</si>
  <si>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</si>
  <si>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</si>
  <si>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</si>
  <si>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</si>
  <si>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</si>
  <si>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</si>
  <si>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</si>
  <si>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</si>
  <si>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</si>
  <si>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</si>
  <si>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</si>
  <si>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</si>
  <si>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</si>
  <si>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</si>
  <si>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</si>
  <si>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</si>
  <si>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</si>
  <si>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</si>
  <si>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</si>
  <si>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</si>
  <si>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</si>
  <si>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</si>
  <si>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</si>
  <si>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</si>
  <si>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</si>
  <si>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</si>
  <si>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</si>
  <si>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</si>
  <si>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</si>
  <si>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</si>
  <si>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</si>
  <si>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</si>
  <si>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</si>
  <si>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</si>
  <si>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</si>
  <si>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</si>
  <si>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</si>
  <si>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</si>
  <si>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</si>
  <si>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</si>
  <si>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</si>
  <si>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</si>
  <si>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</si>
  <si>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</si>
  <si>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</si>
  <si>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</si>
  <si>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</si>
  <si>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</si>
  <si>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</si>
  <si>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</si>
  <si>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</si>
  <si>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</si>
  <si>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</si>
  <si>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</si>
  <si>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</si>
  <si>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</si>
  <si>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</si>
  <si>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</si>
  <si>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</si>
  <si>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</si>
  <si>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</si>
  <si>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</si>
  <si>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</si>
  <si>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</si>
  <si>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</si>
  <si>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</si>
  <si>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</si>
  <si>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</si>
  <si>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</si>
  <si>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</si>
  <si>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</si>
  <si>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</si>
  <si>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</si>
  <si>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</si>
  <si>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</si>
  <si>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</si>
  <si>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</si>
  <si>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</si>
  <si>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</si>
  <si>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EJECUCION PRESUPUESTAL A MES DE DICIEMBRE 2020</t>
  </si>
  <si>
    <t>Fuente: SIAF, Consulta Amigable y Base de Datos al 31 de Diciembre del 2020</t>
  </si>
  <si>
    <t>6-2.4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</si>
</sst>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4.8"/>
      <color indexed="63"/>
      <name val="Calibri"/>
      <family val="2"/>
    </font>
    <font>
      <sz val="10"/>
      <color indexed="63"/>
      <name val="Calibri"/>
      <family val="2"/>
    </font>
    <font>
      <sz val="7.5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 vertical="center"/>
      <protection/>
    </xf>
    <xf numFmtId="194" fontId="57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196" fontId="57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Diciembre - 2020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4125"/>
          <c:w val="0.9987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63556305"/>
        <c:axId val="31193518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32196791"/>
        <c:axId val="61291708"/>
      </c:lineChart>
      <c:catAx>
        <c:axId val="63556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1193518"/>
        <c:crosses val="autoZero"/>
        <c:auto val="1"/>
        <c:lblOffset val="100"/>
        <c:tickLblSkip val="1"/>
        <c:noMultiLvlLbl val="0"/>
      </c:catAx>
      <c:valAx>
        <c:axId val="31193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56305"/>
        <c:crossesAt val="1"/>
        <c:crossBetween val="between"/>
        <c:dispUnits/>
      </c:valAx>
      <c:catAx>
        <c:axId val="32196791"/>
        <c:scaling>
          <c:orientation val="minMax"/>
        </c:scaling>
        <c:axPos val="b"/>
        <c:delete val="1"/>
        <c:majorTickMark val="out"/>
        <c:minorTickMark val="none"/>
        <c:tickLblPos val="nextTo"/>
        <c:crossAx val="61291708"/>
        <c:crosses val="autoZero"/>
        <c:auto val="1"/>
        <c:lblOffset val="100"/>
        <c:tickLblSkip val="1"/>
        <c:noMultiLvlLbl val="0"/>
      </c:catAx>
      <c:valAx>
        <c:axId val="612917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967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775"/>
          <c:y val="0.97525"/>
          <c:w val="0.0425"/>
          <c:h val="0.0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DICIEMBRE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65"/>
          <c:w val="0.991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32629069"/>
        <c:axId val="6718906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60630547"/>
        <c:axId val="13455400"/>
      </c:lineChart>
      <c:catAx>
        <c:axId val="32629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18906"/>
        <c:crosses val="autoZero"/>
        <c:auto val="1"/>
        <c:lblOffset val="100"/>
        <c:tickLblSkip val="1"/>
        <c:noMultiLvlLbl val="0"/>
      </c:catAx>
      <c:valAx>
        <c:axId val="6718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629069"/>
        <c:crossesAt val="1"/>
        <c:crossBetween val="between"/>
        <c:dispUnits/>
      </c:valAx>
      <c:catAx>
        <c:axId val="60630547"/>
        <c:scaling>
          <c:orientation val="minMax"/>
        </c:scaling>
        <c:axPos val="b"/>
        <c:delete val="1"/>
        <c:majorTickMark val="out"/>
        <c:minorTickMark val="none"/>
        <c:tickLblPos val="nextTo"/>
        <c:crossAx val="13455400"/>
        <c:crosses val="autoZero"/>
        <c:auto val="1"/>
        <c:lblOffset val="100"/>
        <c:tickLblSkip val="1"/>
        <c:noMultiLvlLbl val="0"/>
      </c:catAx>
      <c:valAx>
        <c:axId val="1345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6305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6"/>
          <c:w val="0.13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DICIEMBRE - FUENTE RO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65"/>
          <c:w val="0.992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54662281"/>
        <c:axId val="41702278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1406511"/>
        <c:axId val="40788820"/>
      </c:lineChart>
      <c:catAx>
        <c:axId val="54662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702278"/>
        <c:crosses val="autoZero"/>
        <c:auto val="1"/>
        <c:lblOffset val="100"/>
        <c:tickLblSkip val="1"/>
        <c:noMultiLvlLbl val="0"/>
      </c:catAx>
      <c:valAx>
        <c:axId val="41702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62281"/>
        <c:crossesAt val="1"/>
        <c:crossBetween val="between"/>
        <c:dispUnits/>
      </c:valAx>
      <c:catAx>
        <c:axId val="1406511"/>
        <c:scaling>
          <c:orientation val="minMax"/>
        </c:scaling>
        <c:axPos val="b"/>
        <c:delete val="1"/>
        <c:majorTickMark val="out"/>
        <c:minorTickMark val="none"/>
        <c:tickLblPos val="nextTo"/>
        <c:crossAx val="40788820"/>
        <c:crosses val="autoZero"/>
        <c:auto val="1"/>
        <c:lblOffset val="100"/>
        <c:tickLblSkip val="1"/>
        <c:noMultiLvlLbl val="0"/>
      </c:catAx>
      <c:valAx>
        <c:axId val="4078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065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66"/>
          <c:w val="0.1132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RDR</a:t>
            </a:r>
          </a:p>
        </c:rich>
      </c:tx>
      <c:layout>
        <c:manualLayout>
          <c:xMode val="factor"/>
          <c:yMode val="factor"/>
          <c:x val="0.02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45"/>
          <c:w val="0.993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RDR'!$D$60:$D$65</c:f>
              <c:numCache/>
            </c:numRef>
          </c:val>
        </c:ser>
        <c:overlap val="-27"/>
        <c:gapWidth val="219"/>
        <c:axId val="42025093"/>
        <c:axId val="10768146"/>
      </c:barChart>
      <c:lineChart>
        <c:grouping val="standard"/>
        <c:varyColors val="0"/>
        <c:ser>
          <c:idx val="1"/>
          <c:order val="1"/>
          <c:tx>
            <c:strRef>
              <c:f>'EJECUCION RDR'!$E$59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RDR'!$E$60:$E$65</c:f>
              <c:numCache/>
            </c:numRef>
          </c:val>
          <c:smooth val="0"/>
        </c:ser>
        <c:axId val="43840779"/>
        <c:axId val="63423040"/>
      </c:lineChart>
      <c:catAx>
        <c:axId val="42025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768146"/>
        <c:crosses val="autoZero"/>
        <c:auto val="1"/>
        <c:lblOffset val="100"/>
        <c:tickLblSkip val="1"/>
        <c:noMultiLvlLbl val="0"/>
      </c:catAx>
      <c:valAx>
        <c:axId val="107681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25093"/>
        <c:crossesAt val="1"/>
        <c:crossBetween val="between"/>
        <c:dispUnits/>
      </c:valAx>
      <c:catAx>
        <c:axId val="43840779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3040"/>
        <c:crosses val="autoZero"/>
        <c:auto val="1"/>
        <c:lblOffset val="100"/>
        <c:tickLblSkip val="1"/>
        <c:noMultiLvlLbl val="0"/>
      </c:catAx>
      <c:valAx>
        <c:axId val="63423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407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67"/>
          <c:w val="0.12225"/>
          <c:h val="0.0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ROCC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175"/>
          <c:w val="0.993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27328833"/>
        <c:axId val="54338654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32317095"/>
        <c:axId val="64780524"/>
      </c:lineChart>
      <c:catAx>
        <c:axId val="27328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338654"/>
        <c:crosses val="autoZero"/>
        <c:auto val="1"/>
        <c:lblOffset val="100"/>
        <c:tickLblSkip val="1"/>
        <c:noMultiLvlLbl val="0"/>
      </c:catAx>
      <c:valAx>
        <c:axId val="54338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328833"/>
        <c:crossesAt val="1"/>
        <c:crossBetween val="between"/>
        <c:dispUnits/>
      </c:valAx>
      <c:catAx>
        <c:axId val="32317095"/>
        <c:scaling>
          <c:orientation val="minMax"/>
        </c:scaling>
        <c:axPos val="b"/>
        <c:delete val="1"/>
        <c:majorTickMark val="out"/>
        <c:minorTickMark val="none"/>
        <c:tickLblPos val="nextTo"/>
        <c:crossAx val="64780524"/>
        <c:crosses val="autoZero"/>
        <c:auto val="1"/>
        <c:lblOffset val="100"/>
        <c:tickLblSkip val="1"/>
        <c:noMultiLvlLbl val="0"/>
      </c:catAx>
      <c:valAx>
        <c:axId val="64780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3170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75"/>
          <c:y val="0.9475"/>
          <c:w val="0.1297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DYT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475"/>
          <c:w val="0.992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DYT'!$E$62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DYT'!$C$63:$C$68</c:f>
              <c:strCache/>
            </c:strRef>
          </c:cat>
          <c:val>
            <c:numRef>
              <c:f>'EJECUCION DYT'!$E$63:$E$68</c:f>
              <c:numCache/>
            </c:numRef>
          </c:val>
        </c:ser>
        <c:overlap val="-27"/>
        <c:gapWidth val="219"/>
        <c:axId val="66695869"/>
        <c:axId val="55132010"/>
      </c:barChart>
      <c:lineChart>
        <c:grouping val="standard"/>
        <c:varyColors val="0"/>
        <c:ser>
          <c:idx val="1"/>
          <c:order val="1"/>
          <c:tx>
            <c:strRef>
              <c:f>'EJECUCION DYT'!$F$62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DYT'!$C$63:$C$68</c:f>
              <c:strCache/>
            </c:strRef>
          </c:cat>
          <c:val>
            <c:numRef>
              <c:f>'EJECUCION DYT'!$F$63:$F$68</c:f>
              <c:numCache/>
            </c:numRef>
          </c:val>
          <c:smooth val="0"/>
        </c:ser>
        <c:axId val="55324419"/>
        <c:axId val="60904280"/>
      </c:lineChart>
      <c:catAx>
        <c:axId val="66695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32010"/>
        <c:crosses val="autoZero"/>
        <c:auto val="1"/>
        <c:lblOffset val="100"/>
        <c:tickLblSkip val="1"/>
        <c:noMultiLvlLbl val="0"/>
      </c:catAx>
      <c:valAx>
        <c:axId val="55132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695869"/>
        <c:crossesAt val="1"/>
        <c:crossBetween val="between"/>
        <c:dispUnits/>
      </c:valAx>
      <c:catAx>
        <c:axId val="55324419"/>
        <c:scaling>
          <c:orientation val="minMax"/>
        </c:scaling>
        <c:axPos val="b"/>
        <c:delete val="1"/>
        <c:majorTickMark val="out"/>
        <c:minorTickMark val="none"/>
        <c:tickLblPos val="nextTo"/>
        <c:crossAx val="60904280"/>
        <c:crosses val="autoZero"/>
        <c:auto val="1"/>
        <c:lblOffset val="100"/>
        <c:tickLblSkip val="1"/>
        <c:noMultiLvlLbl val="0"/>
      </c:catAx>
      <c:valAx>
        <c:axId val="60904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244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25"/>
          <c:y val="0.96675"/>
          <c:w val="0.1207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142875</xdr:rowOff>
    </xdr:from>
    <xdr:to>
      <xdr:col>26</xdr:col>
      <xdr:colOff>752475</xdr:colOff>
      <xdr:row>95</xdr:row>
      <xdr:rowOff>142875</xdr:rowOff>
    </xdr:to>
    <xdr:graphicFrame>
      <xdr:nvGraphicFramePr>
        <xdr:cNvPr id="1" name="Gráfico 9"/>
        <xdr:cNvGraphicFramePr/>
      </xdr:nvGraphicFramePr>
      <xdr:xfrm>
        <a:off x="9525" y="8810625"/>
        <a:ext cx="213360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29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2776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695325</xdr:colOff>
      <xdr:row>90</xdr:row>
      <xdr:rowOff>85725</xdr:rowOff>
    </xdr:to>
    <xdr:graphicFrame>
      <xdr:nvGraphicFramePr>
        <xdr:cNvPr id="1" name="Gráfico 1"/>
        <xdr:cNvGraphicFramePr/>
      </xdr:nvGraphicFramePr>
      <xdr:xfrm>
        <a:off x="47625" y="9753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55</xdr:row>
      <xdr:rowOff>142875</xdr:rowOff>
    </xdr:from>
    <xdr:to>
      <xdr:col>9</xdr:col>
      <xdr:colOff>685800</xdr:colOff>
      <xdr:row>84</xdr:row>
      <xdr:rowOff>28575</xdr:rowOff>
    </xdr:to>
    <xdr:graphicFrame>
      <xdr:nvGraphicFramePr>
        <xdr:cNvPr id="5" name="Gráfico 1"/>
        <xdr:cNvGraphicFramePr/>
      </xdr:nvGraphicFramePr>
      <xdr:xfrm>
        <a:off x="28575" y="9953625"/>
        <a:ext cx="111728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142875</xdr:rowOff>
    </xdr:from>
    <xdr:to>
      <xdr:col>8</xdr:col>
      <xdr:colOff>762000</xdr:colOff>
      <xdr:row>90</xdr:row>
      <xdr:rowOff>66675</xdr:rowOff>
    </xdr:to>
    <xdr:graphicFrame>
      <xdr:nvGraphicFramePr>
        <xdr:cNvPr id="1" name="Gráfico 1"/>
        <xdr:cNvGraphicFramePr/>
      </xdr:nvGraphicFramePr>
      <xdr:xfrm>
        <a:off x="28575" y="9801225"/>
        <a:ext cx="10582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zoomScalePageLayoutView="0" workbookViewId="0" topLeftCell="A1">
      <selection activeCell="L37" sqref="L37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customWidth="1"/>
    <col min="16" max="16" width="7.7109375" style="8" customWidth="1"/>
    <col min="17" max="17" width="11.7109375" style="8" customWidth="1"/>
    <col min="18" max="18" width="7.7109375" style="8" customWidth="1"/>
    <col min="19" max="19" width="11.7109375" style="8" customWidth="1"/>
    <col min="20" max="20" width="7.7109375" style="8" customWidth="1"/>
    <col min="21" max="21" width="11.7109375" style="8" customWidth="1"/>
    <col min="22" max="22" width="7.7109375" style="8" customWidth="1"/>
    <col min="23" max="23" width="11.7109375" style="8" customWidth="1"/>
    <col min="24" max="24" width="5.7109375" style="8" bestFit="1" customWidth="1"/>
    <col min="25" max="25" width="11.7109375" style="8" customWidth="1"/>
    <col min="26" max="26" width="5.7109375" style="8" bestFit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167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4" t="s">
        <v>1</v>
      </c>
      <c r="B10" s="61" t="s">
        <v>33</v>
      </c>
      <c r="C10" s="54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6" t="s">
        <v>30</v>
      </c>
    </row>
    <row r="11" spans="1:27" s="10" customFormat="1" ht="12.75" customHeight="1">
      <c r="A11" s="65"/>
      <c r="B11" s="62"/>
      <c r="C11" s="55" t="s">
        <v>2</v>
      </c>
      <c r="D11" s="55"/>
      <c r="E11" s="55" t="s">
        <v>3</v>
      </c>
      <c r="F11" s="55"/>
      <c r="G11" s="55" t="s">
        <v>4</v>
      </c>
      <c r="H11" s="55"/>
      <c r="I11" s="55" t="s">
        <v>20</v>
      </c>
      <c r="J11" s="55"/>
      <c r="K11" s="55" t="s">
        <v>21</v>
      </c>
      <c r="L11" s="55"/>
      <c r="M11" s="55" t="s">
        <v>22</v>
      </c>
      <c r="N11" s="55"/>
      <c r="O11" s="55" t="s">
        <v>24</v>
      </c>
      <c r="P11" s="55"/>
      <c r="Q11" s="55" t="s">
        <v>25</v>
      </c>
      <c r="R11" s="55"/>
      <c r="S11" s="55" t="s">
        <v>26</v>
      </c>
      <c r="T11" s="55"/>
      <c r="U11" s="55" t="s">
        <v>27</v>
      </c>
      <c r="V11" s="55"/>
      <c r="W11" s="55" t="s">
        <v>28</v>
      </c>
      <c r="X11" s="55"/>
      <c r="Y11" s="55" t="s">
        <v>29</v>
      </c>
      <c r="Z11" s="55"/>
      <c r="AA11" s="57"/>
    </row>
    <row r="12" spans="1:27" s="10" customFormat="1" ht="15.75" customHeight="1">
      <c r="A12" s="66"/>
      <c r="B12" s="63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8"/>
    </row>
    <row r="13" spans="1:28" ht="15" customHeight="1">
      <c r="A13" s="2" t="s">
        <v>5</v>
      </c>
      <c r="B13" s="3" t="s">
        <v>6</v>
      </c>
      <c r="C13" s="43">
        <v>76264635.21000007</v>
      </c>
      <c r="D13" s="39">
        <f aca="true" t="shared" si="0" ref="D13:D46">+C13/$C$46*100</f>
        <v>23.164517068668545</v>
      </c>
      <c r="E13" s="43">
        <v>107936186.77000012</v>
      </c>
      <c r="F13" s="39">
        <f aca="true" t="shared" si="1" ref="F13:F46">+E13/$E$46*100</f>
        <v>26.517973432218838</v>
      </c>
      <c r="G13" s="43">
        <v>125847708.62000003</v>
      </c>
      <c r="H13" s="39">
        <f aca="true" t="shared" si="2" ref="H13:H46">+G13/$G$46*100</f>
        <v>27.53310023451171</v>
      </c>
      <c r="I13" s="4">
        <v>87570989.44000004</v>
      </c>
      <c r="J13" s="39">
        <f aca="true" t="shared" si="3" ref="J13:J46">+I13/$I$46*100</f>
        <v>17.07583950773207</v>
      </c>
      <c r="K13" s="4">
        <v>116254255.37999994</v>
      </c>
      <c r="L13" s="39">
        <f aca="true" t="shared" si="4" ref="L13:L46">+K13/$K$46*100</f>
        <v>22.925505884435417</v>
      </c>
      <c r="M13" s="4">
        <v>74453802.52999994</v>
      </c>
      <c r="N13" s="39">
        <f aca="true" t="shared" si="5" ref="N13:N46">+M13/$M$46*100</f>
        <v>13.615761310049715</v>
      </c>
      <c r="O13" s="4">
        <v>163720676.7299999</v>
      </c>
      <c r="P13" s="39">
        <f aca="true" t="shared" si="6" ref="P13:P46">+O13/$O$46*100</f>
        <v>16.243660586298468</v>
      </c>
      <c r="Q13" s="4">
        <v>131706795.35000007</v>
      </c>
      <c r="R13" s="39">
        <f aca="true" t="shared" si="7" ref="R13:R46">+Q13/$Q$46*100</f>
        <v>17.73051191298432</v>
      </c>
      <c r="S13" s="4">
        <v>107840114.86999999</v>
      </c>
      <c r="T13" s="39">
        <f aca="true" t="shared" si="8" ref="T13:T46">+S13/$S$46*100</f>
        <v>16.411335422608904</v>
      </c>
      <c r="U13" s="4">
        <v>164201504.82999995</v>
      </c>
      <c r="V13" s="39">
        <f aca="true" t="shared" si="9" ref="V13:V46">+U13/$U$46*100</f>
        <v>13.204952893060845</v>
      </c>
      <c r="W13" s="4">
        <v>174878049.66000018</v>
      </c>
      <c r="X13" s="39">
        <f aca="true" t="shared" si="10" ref="X13:X46">+W13/$W$46*100</f>
        <v>23.814819869559862</v>
      </c>
      <c r="Y13" s="4">
        <v>288052841.98999995</v>
      </c>
      <c r="Z13" s="39">
        <f aca="true" t="shared" si="11" ref="Z13:Z46">+Y13/$Y$46*100</f>
        <v>16.520569451824645</v>
      </c>
      <c r="AA13" s="24">
        <f aca="true" t="shared" si="12" ref="AA13:AA45">+C13+E13+G13+I13+K13+M13+O13+Q13+S13+U13+W13+Y13</f>
        <v>1618727561.38</v>
      </c>
      <c r="AB13" s="8"/>
    </row>
    <row r="14" spans="1:28" ht="15" customHeight="1">
      <c r="A14" s="2" t="s">
        <v>35</v>
      </c>
      <c r="B14" s="3" t="s">
        <v>66</v>
      </c>
      <c r="C14" s="43">
        <v>2898447.7600000007</v>
      </c>
      <c r="D14" s="39">
        <f t="shared" si="0"/>
        <v>0.8803705993516686</v>
      </c>
      <c r="E14" s="43">
        <v>3295077.189999999</v>
      </c>
      <c r="F14" s="39">
        <f t="shared" si="1"/>
        <v>0.809541007481806</v>
      </c>
      <c r="G14" s="43">
        <v>3365966.23</v>
      </c>
      <c r="H14" s="39">
        <f t="shared" si="2"/>
        <v>0.736409797308326</v>
      </c>
      <c r="I14" s="4">
        <v>4071461.1699999995</v>
      </c>
      <c r="J14" s="39">
        <f t="shared" si="3"/>
        <v>0.7939115219032403</v>
      </c>
      <c r="K14" s="4">
        <v>3291970.419999999</v>
      </c>
      <c r="L14" s="39">
        <f t="shared" si="4"/>
        <v>0.6491812879314264</v>
      </c>
      <c r="M14" s="4">
        <v>3653044.039999999</v>
      </c>
      <c r="N14" s="39">
        <f t="shared" si="5"/>
        <v>0.6680515166931627</v>
      </c>
      <c r="O14" s="4">
        <v>4258862.209999999</v>
      </c>
      <c r="P14" s="39">
        <f t="shared" si="6"/>
        <v>0.42254597039774294</v>
      </c>
      <c r="Q14" s="4">
        <v>4404848.79</v>
      </c>
      <c r="R14" s="39">
        <f t="shared" si="7"/>
        <v>0.5929855307650951</v>
      </c>
      <c r="S14" s="4">
        <v>3413200.3799999985</v>
      </c>
      <c r="T14" s="39">
        <f t="shared" si="8"/>
        <v>0.5194280103306808</v>
      </c>
      <c r="U14" s="4">
        <v>4175886.5699999994</v>
      </c>
      <c r="V14" s="39">
        <f t="shared" si="9"/>
        <v>0.3358214378163287</v>
      </c>
      <c r="W14" s="4">
        <v>4344516.909999999</v>
      </c>
      <c r="X14" s="39">
        <f t="shared" si="10"/>
        <v>0.5916345009168528</v>
      </c>
      <c r="Y14" s="4">
        <v>9319865.100000001</v>
      </c>
      <c r="Z14" s="39">
        <f t="shared" si="11"/>
        <v>0.5345181724384163</v>
      </c>
      <c r="AA14" s="24">
        <f t="shared" si="12"/>
        <v>50493146.76999999</v>
      </c>
      <c r="AB14" s="8"/>
    </row>
    <row r="15" spans="1:28" ht="15" customHeight="1">
      <c r="A15" s="2" t="s">
        <v>36</v>
      </c>
      <c r="B15" s="3" t="s">
        <v>67</v>
      </c>
      <c r="C15" s="43">
        <v>3972956.3999999994</v>
      </c>
      <c r="D15" s="39">
        <f t="shared" si="0"/>
        <v>1.2067403992356398</v>
      </c>
      <c r="E15" s="43">
        <v>5827981.550000001</v>
      </c>
      <c r="F15" s="39">
        <f t="shared" si="1"/>
        <v>1.4318299036789424</v>
      </c>
      <c r="G15" s="43">
        <v>5178693.53</v>
      </c>
      <c r="H15" s="39">
        <f t="shared" si="2"/>
        <v>1.1330002715889516</v>
      </c>
      <c r="I15" s="4">
        <v>4744425.179999999</v>
      </c>
      <c r="J15" s="39">
        <f t="shared" si="3"/>
        <v>0.9251356350795934</v>
      </c>
      <c r="K15" s="4">
        <v>4290483.629999999</v>
      </c>
      <c r="L15" s="39">
        <f t="shared" si="4"/>
        <v>0.8460895249393224</v>
      </c>
      <c r="M15" s="4">
        <v>4662134.469999999</v>
      </c>
      <c r="N15" s="39">
        <f t="shared" si="5"/>
        <v>0.8525892295869977</v>
      </c>
      <c r="O15" s="4">
        <v>6398853.530000001</v>
      </c>
      <c r="P15" s="39">
        <f t="shared" si="6"/>
        <v>0.6348666946580726</v>
      </c>
      <c r="Q15" s="4">
        <v>5590459.049999997</v>
      </c>
      <c r="R15" s="39">
        <f t="shared" si="7"/>
        <v>0.7525936723436942</v>
      </c>
      <c r="S15" s="4">
        <v>5212866.249999998</v>
      </c>
      <c r="T15" s="39">
        <f t="shared" si="8"/>
        <v>0.7933049463557886</v>
      </c>
      <c r="U15" s="4">
        <v>6519337.069999998</v>
      </c>
      <c r="V15" s="39">
        <f t="shared" si="9"/>
        <v>0.524279841359937</v>
      </c>
      <c r="W15" s="4">
        <v>5569618.509999997</v>
      </c>
      <c r="X15" s="39">
        <f t="shared" si="10"/>
        <v>0.7584683258744904</v>
      </c>
      <c r="Y15" s="4">
        <v>13429080.33</v>
      </c>
      <c r="Z15" s="39">
        <f t="shared" si="11"/>
        <v>0.7701922075589144</v>
      </c>
      <c r="AA15" s="24">
        <f t="shared" si="12"/>
        <v>71396889.5</v>
      </c>
      <c r="AB15" s="8"/>
    </row>
    <row r="16" spans="1:28" ht="15" customHeight="1">
      <c r="A16" s="2" t="s">
        <v>37</v>
      </c>
      <c r="B16" s="3" t="s">
        <v>68</v>
      </c>
      <c r="C16" s="43">
        <v>1967288.3099999994</v>
      </c>
      <c r="D16" s="39">
        <f t="shared" si="0"/>
        <v>0.5975414884042036</v>
      </c>
      <c r="E16" s="43">
        <v>3117374.6899999995</v>
      </c>
      <c r="F16" s="39">
        <f t="shared" si="1"/>
        <v>0.765882709788927</v>
      </c>
      <c r="G16" s="43">
        <v>3753859.2600000007</v>
      </c>
      <c r="H16" s="39">
        <f t="shared" si="2"/>
        <v>0.8212734614335637</v>
      </c>
      <c r="I16" s="4">
        <v>2562069.0899999985</v>
      </c>
      <c r="J16" s="39">
        <f t="shared" si="3"/>
        <v>0.49958874358198757</v>
      </c>
      <c r="K16" s="4">
        <v>4674947.539999996</v>
      </c>
      <c r="L16" s="39">
        <f t="shared" si="4"/>
        <v>0.9219063593618354</v>
      </c>
      <c r="M16" s="4">
        <v>4743010.239999997</v>
      </c>
      <c r="N16" s="39">
        <f t="shared" si="5"/>
        <v>0.8673794101105883</v>
      </c>
      <c r="O16" s="4">
        <v>3278267.08</v>
      </c>
      <c r="P16" s="39">
        <f t="shared" si="6"/>
        <v>0.3252555439077179</v>
      </c>
      <c r="Q16" s="4">
        <v>5028638.5600000005</v>
      </c>
      <c r="R16" s="39">
        <f t="shared" si="7"/>
        <v>0.6769607874615429</v>
      </c>
      <c r="S16" s="4">
        <v>4211955.769999999</v>
      </c>
      <c r="T16" s="39">
        <f t="shared" si="8"/>
        <v>0.6409842850222378</v>
      </c>
      <c r="U16" s="4">
        <v>4482762.02</v>
      </c>
      <c r="V16" s="39">
        <f t="shared" si="9"/>
        <v>0.3605001145768263</v>
      </c>
      <c r="W16" s="4">
        <v>4489183.430000002</v>
      </c>
      <c r="X16" s="39">
        <f t="shared" si="10"/>
        <v>0.6113351272770755</v>
      </c>
      <c r="Y16" s="4">
        <v>9849194.52</v>
      </c>
      <c r="Z16" s="39">
        <f t="shared" si="11"/>
        <v>0.5648765726041317</v>
      </c>
      <c r="AA16" s="24">
        <f t="shared" si="12"/>
        <v>52158550.50999999</v>
      </c>
      <c r="AB16" s="8"/>
    </row>
    <row r="17" spans="1:28" ht="15" customHeight="1">
      <c r="A17" s="2" t="s">
        <v>38</v>
      </c>
      <c r="B17" s="3" t="s">
        <v>69</v>
      </c>
      <c r="C17" s="43">
        <v>2459341.979999999</v>
      </c>
      <c r="D17" s="39">
        <f t="shared" si="0"/>
        <v>0.7469972040977263</v>
      </c>
      <c r="E17" s="43">
        <v>2945647.6300000004</v>
      </c>
      <c r="F17" s="39">
        <f t="shared" si="1"/>
        <v>0.7236924698800745</v>
      </c>
      <c r="G17" s="43">
        <v>3878242.1</v>
      </c>
      <c r="H17" s="39">
        <f t="shared" si="2"/>
        <v>0.848486076098754</v>
      </c>
      <c r="I17" s="4">
        <v>3129966.62</v>
      </c>
      <c r="J17" s="39">
        <f t="shared" si="3"/>
        <v>0.6103254971704769</v>
      </c>
      <c r="K17" s="4">
        <v>3818859.31</v>
      </c>
      <c r="L17" s="39">
        <f t="shared" si="4"/>
        <v>0.7530845326656121</v>
      </c>
      <c r="M17" s="4">
        <v>3895985.8099999996</v>
      </c>
      <c r="N17" s="39">
        <f t="shared" si="5"/>
        <v>0.7124795652300814</v>
      </c>
      <c r="O17" s="4">
        <v>2712161.9</v>
      </c>
      <c r="P17" s="39">
        <f t="shared" si="6"/>
        <v>0.26908902551963204</v>
      </c>
      <c r="Q17" s="4">
        <v>4504782.510000002</v>
      </c>
      <c r="R17" s="39">
        <f t="shared" si="7"/>
        <v>0.6064387167473388</v>
      </c>
      <c r="S17" s="4">
        <v>5284338.520000001</v>
      </c>
      <c r="T17" s="39">
        <f t="shared" si="8"/>
        <v>0.80418174668004</v>
      </c>
      <c r="U17" s="4">
        <v>4095769.0999999996</v>
      </c>
      <c r="V17" s="39">
        <f t="shared" si="9"/>
        <v>0.3293784553457568</v>
      </c>
      <c r="W17" s="4">
        <v>4607272.71</v>
      </c>
      <c r="X17" s="39">
        <f t="shared" si="10"/>
        <v>0.6274164761781733</v>
      </c>
      <c r="Y17" s="4">
        <v>9909331.800000006</v>
      </c>
      <c r="Z17" s="39">
        <f t="shared" si="11"/>
        <v>0.5683255998868357</v>
      </c>
      <c r="AA17" s="24">
        <f t="shared" si="12"/>
        <v>51241699.99000001</v>
      </c>
      <c r="AB17" s="8"/>
    </row>
    <row r="18" spans="1:28" ht="15" customHeight="1">
      <c r="A18" s="2" t="s">
        <v>39</v>
      </c>
      <c r="B18" s="3" t="s">
        <v>70</v>
      </c>
      <c r="C18" s="43">
        <v>14201130.380000005</v>
      </c>
      <c r="D18" s="39">
        <f t="shared" si="0"/>
        <v>4.313432119305055</v>
      </c>
      <c r="E18" s="43">
        <v>16963019.099999998</v>
      </c>
      <c r="F18" s="39">
        <f t="shared" si="1"/>
        <v>4.167507703255692</v>
      </c>
      <c r="G18" s="43">
        <v>17780459.42</v>
      </c>
      <c r="H18" s="39">
        <f t="shared" si="2"/>
        <v>3.890028485975368</v>
      </c>
      <c r="I18" s="4">
        <v>15376767.460000006</v>
      </c>
      <c r="J18" s="39">
        <f t="shared" si="3"/>
        <v>2.9983812558676157</v>
      </c>
      <c r="K18" s="4">
        <v>16159628.180000009</v>
      </c>
      <c r="L18" s="39">
        <f t="shared" si="4"/>
        <v>3.1867018520735617</v>
      </c>
      <c r="M18" s="4">
        <v>16723704.230000006</v>
      </c>
      <c r="N18" s="39">
        <f t="shared" si="5"/>
        <v>3.058352391387914</v>
      </c>
      <c r="O18" s="4">
        <v>20927844.11999998</v>
      </c>
      <c r="P18" s="39">
        <f t="shared" si="6"/>
        <v>2.0763705811506146</v>
      </c>
      <c r="Q18" s="4">
        <v>18870238.130000006</v>
      </c>
      <c r="R18" s="39">
        <f t="shared" si="7"/>
        <v>2.5403319629461762</v>
      </c>
      <c r="S18" s="4">
        <v>18103304.660000004</v>
      </c>
      <c r="T18" s="39">
        <f t="shared" si="8"/>
        <v>2.754998966674774</v>
      </c>
      <c r="U18" s="4">
        <v>19594954.520000014</v>
      </c>
      <c r="V18" s="39">
        <f t="shared" si="9"/>
        <v>1.575810475343437</v>
      </c>
      <c r="W18" s="4">
        <v>20817377.47000001</v>
      </c>
      <c r="X18" s="39">
        <f t="shared" si="10"/>
        <v>2.834901781947764</v>
      </c>
      <c r="Y18" s="4">
        <v>43929626.830000006</v>
      </c>
      <c r="Z18" s="39">
        <f t="shared" si="11"/>
        <v>2.519476794688071</v>
      </c>
      <c r="AA18" s="24">
        <f t="shared" si="12"/>
        <v>239448054.50000003</v>
      </c>
      <c r="AB18" s="8"/>
    </row>
    <row r="19" spans="1:28" ht="15" customHeight="1">
      <c r="A19" s="2" t="s">
        <v>40</v>
      </c>
      <c r="B19" s="3" t="s">
        <v>71</v>
      </c>
      <c r="C19" s="43">
        <v>9802671.459999999</v>
      </c>
      <c r="D19" s="39">
        <f t="shared" si="0"/>
        <v>2.9774501605948185</v>
      </c>
      <c r="E19" s="43">
        <v>11361982.41</v>
      </c>
      <c r="F19" s="39">
        <f t="shared" si="1"/>
        <v>2.7914340565666573</v>
      </c>
      <c r="G19" s="43">
        <v>14444651.919999998</v>
      </c>
      <c r="H19" s="39">
        <f t="shared" si="2"/>
        <v>3.1602168488174405</v>
      </c>
      <c r="I19" s="4">
        <v>12257572.359999996</v>
      </c>
      <c r="J19" s="39">
        <f t="shared" si="3"/>
        <v>2.3901561431732117</v>
      </c>
      <c r="K19" s="4">
        <v>14926051.819999991</v>
      </c>
      <c r="L19" s="39">
        <f t="shared" si="4"/>
        <v>2.9434388247749834</v>
      </c>
      <c r="M19" s="4">
        <v>15006706.100000003</v>
      </c>
      <c r="N19" s="39">
        <f t="shared" si="5"/>
        <v>2.7443558470413456</v>
      </c>
      <c r="O19" s="4">
        <v>13260395.410000002</v>
      </c>
      <c r="P19" s="39">
        <f t="shared" si="6"/>
        <v>1.315639335130363</v>
      </c>
      <c r="Q19" s="4">
        <v>18129148.06999999</v>
      </c>
      <c r="R19" s="39">
        <f t="shared" si="7"/>
        <v>2.4405656137422014</v>
      </c>
      <c r="S19" s="4">
        <v>13916702.630000006</v>
      </c>
      <c r="T19" s="39">
        <f t="shared" si="8"/>
        <v>2.1178730671138206</v>
      </c>
      <c r="U19" s="4">
        <v>19391828.800000004</v>
      </c>
      <c r="V19" s="39">
        <f t="shared" si="9"/>
        <v>1.5594752683869224</v>
      </c>
      <c r="W19" s="4">
        <v>12322191.940000003</v>
      </c>
      <c r="X19" s="39">
        <f t="shared" si="10"/>
        <v>1.6780309594015528</v>
      </c>
      <c r="Y19" s="4">
        <v>36324331.02000001</v>
      </c>
      <c r="Z19" s="39">
        <f t="shared" si="11"/>
        <v>2.0832935695451726</v>
      </c>
      <c r="AA19" s="24">
        <f t="shared" si="12"/>
        <v>191144233.94</v>
      </c>
      <c r="AB19" s="8"/>
    </row>
    <row r="20" spans="1:28" ht="15" customHeight="1">
      <c r="A20" s="2" t="s">
        <v>41</v>
      </c>
      <c r="B20" s="3" t="s">
        <v>72</v>
      </c>
      <c r="C20" s="43">
        <v>9887291.620000005</v>
      </c>
      <c r="D20" s="39">
        <f t="shared" si="0"/>
        <v>3.0031525734533617</v>
      </c>
      <c r="E20" s="43">
        <v>13691577.220000014</v>
      </c>
      <c r="F20" s="39">
        <f t="shared" si="1"/>
        <v>3.3637734649529594</v>
      </c>
      <c r="G20" s="43">
        <v>18361454.020000022</v>
      </c>
      <c r="H20" s="39">
        <f t="shared" si="2"/>
        <v>4.017139124165949</v>
      </c>
      <c r="I20" s="4">
        <v>14848175.60000001</v>
      </c>
      <c r="J20" s="39">
        <f t="shared" si="3"/>
        <v>2.895308881966464</v>
      </c>
      <c r="K20" s="4">
        <v>18545790.800000004</v>
      </c>
      <c r="L20" s="39">
        <f t="shared" si="4"/>
        <v>3.6572565428005293</v>
      </c>
      <c r="M20" s="4">
        <v>20354432.02</v>
      </c>
      <c r="N20" s="39">
        <f t="shared" si="5"/>
        <v>3.7223228172165364</v>
      </c>
      <c r="O20" s="4">
        <v>20452588.67000001</v>
      </c>
      <c r="P20" s="39">
        <f t="shared" si="6"/>
        <v>2.0292177817866146</v>
      </c>
      <c r="Q20" s="4">
        <v>20821524.819999997</v>
      </c>
      <c r="R20" s="39">
        <f t="shared" si="7"/>
        <v>2.803016297575631</v>
      </c>
      <c r="S20" s="4">
        <v>22025158.42</v>
      </c>
      <c r="T20" s="39">
        <f t="shared" si="8"/>
        <v>3.3518349178546165</v>
      </c>
      <c r="U20" s="4">
        <v>20915311.920000006</v>
      </c>
      <c r="V20" s="39">
        <f t="shared" si="9"/>
        <v>1.6819925550208135</v>
      </c>
      <c r="W20" s="4">
        <v>17184696.9</v>
      </c>
      <c r="X20" s="39">
        <f t="shared" si="10"/>
        <v>2.340204856939753</v>
      </c>
      <c r="Y20" s="4">
        <v>56737397.55000002</v>
      </c>
      <c r="Z20" s="39">
        <f t="shared" si="11"/>
        <v>3.2540353022210464</v>
      </c>
      <c r="AA20" s="24">
        <f t="shared" si="12"/>
        <v>253825399.5600001</v>
      </c>
      <c r="AB20" s="8"/>
    </row>
    <row r="21" spans="1:28" ht="15" customHeight="1">
      <c r="A21" s="2" t="s">
        <v>42</v>
      </c>
      <c r="B21" s="3" t="s">
        <v>73</v>
      </c>
      <c r="C21" s="43">
        <v>2346863.01</v>
      </c>
      <c r="D21" s="39">
        <f t="shared" si="0"/>
        <v>0.7128329939988155</v>
      </c>
      <c r="E21" s="43">
        <v>3324682.369999999</v>
      </c>
      <c r="F21" s="39">
        <f t="shared" si="1"/>
        <v>0.8168144659964094</v>
      </c>
      <c r="G21" s="43">
        <v>3502574.3900000006</v>
      </c>
      <c r="H21" s="39">
        <f t="shared" si="2"/>
        <v>0.7662970809416688</v>
      </c>
      <c r="I21" s="4">
        <v>3603543.35</v>
      </c>
      <c r="J21" s="39">
        <f t="shared" si="3"/>
        <v>0.7026702369957274</v>
      </c>
      <c r="K21" s="4">
        <v>5250961.39</v>
      </c>
      <c r="L21" s="39">
        <f t="shared" si="4"/>
        <v>1.0354971166595093</v>
      </c>
      <c r="M21" s="4">
        <v>3598134.4799999995</v>
      </c>
      <c r="N21" s="39">
        <f t="shared" si="5"/>
        <v>0.6580099145560709</v>
      </c>
      <c r="O21" s="4">
        <v>5601462.1899999995</v>
      </c>
      <c r="P21" s="39">
        <f t="shared" si="6"/>
        <v>0.5557529593613729</v>
      </c>
      <c r="Q21" s="4">
        <v>4378957.549999999</v>
      </c>
      <c r="R21" s="39">
        <f t="shared" si="7"/>
        <v>0.5895000239008363</v>
      </c>
      <c r="S21" s="4">
        <v>3190858.45</v>
      </c>
      <c r="T21" s="39">
        <f t="shared" si="8"/>
        <v>0.48559154793318665</v>
      </c>
      <c r="U21" s="4">
        <v>5916735.680000001</v>
      </c>
      <c r="V21" s="39">
        <f t="shared" si="9"/>
        <v>0.4758191224616462</v>
      </c>
      <c r="W21" s="4">
        <v>3373872.9</v>
      </c>
      <c r="X21" s="39">
        <f t="shared" si="10"/>
        <v>0.45945260444351566</v>
      </c>
      <c r="Y21" s="4">
        <v>12879735.47</v>
      </c>
      <c r="Z21" s="39">
        <f t="shared" si="11"/>
        <v>0.7386858705620799</v>
      </c>
      <c r="AA21" s="24">
        <f t="shared" si="12"/>
        <v>56968381.23</v>
      </c>
      <c r="AB21" s="8"/>
    </row>
    <row r="22" spans="1:28" ht="15" customHeight="1">
      <c r="A22" s="2" t="s">
        <v>43</v>
      </c>
      <c r="B22" s="3" t="s">
        <v>74</v>
      </c>
      <c r="C22" s="43">
        <v>6013142.5100000035</v>
      </c>
      <c r="D22" s="39">
        <f t="shared" si="0"/>
        <v>1.8264237667390972</v>
      </c>
      <c r="E22" s="43">
        <v>6636137.440000001</v>
      </c>
      <c r="F22" s="39">
        <f t="shared" si="1"/>
        <v>1.6303792230631589</v>
      </c>
      <c r="G22" s="43">
        <v>7851248.419999999</v>
      </c>
      <c r="H22" s="39">
        <f t="shared" si="2"/>
        <v>1.7177047725726928</v>
      </c>
      <c r="I22" s="4">
        <v>8341567.930000003</v>
      </c>
      <c r="J22" s="39">
        <f t="shared" si="3"/>
        <v>1.6265577918714538</v>
      </c>
      <c r="K22" s="4">
        <v>8377161.270000003</v>
      </c>
      <c r="L22" s="39">
        <f t="shared" si="4"/>
        <v>1.6519882163667399</v>
      </c>
      <c r="M22" s="4">
        <v>8798508.590000004</v>
      </c>
      <c r="N22" s="39">
        <f t="shared" si="5"/>
        <v>1.6090298785960773</v>
      </c>
      <c r="O22" s="4">
        <v>10866839.930000003</v>
      </c>
      <c r="P22" s="39">
        <f t="shared" si="6"/>
        <v>1.0781610667274426</v>
      </c>
      <c r="Q22" s="4">
        <v>9590162.07</v>
      </c>
      <c r="R22" s="39">
        <f t="shared" si="7"/>
        <v>1.2910380392881167</v>
      </c>
      <c r="S22" s="4">
        <v>10955343.299999995</v>
      </c>
      <c r="T22" s="39">
        <f t="shared" si="8"/>
        <v>1.6672071778008397</v>
      </c>
      <c r="U22" s="4">
        <v>10456886.860000001</v>
      </c>
      <c r="V22" s="39">
        <f t="shared" si="9"/>
        <v>0.8409344271072658</v>
      </c>
      <c r="W22" s="4">
        <v>9984647.290000003</v>
      </c>
      <c r="X22" s="39">
        <f t="shared" si="10"/>
        <v>1.3597051038408687</v>
      </c>
      <c r="Y22" s="4">
        <v>25717813.830000002</v>
      </c>
      <c r="Z22" s="39">
        <f t="shared" si="11"/>
        <v>1.4749825989995313</v>
      </c>
      <c r="AA22" s="24">
        <f t="shared" si="12"/>
        <v>123589459.44000001</v>
      </c>
      <c r="AB22" s="8"/>
    </row>
    <row r="23" spans="1:28" ht="15" customHeight="1">
      <c r="A23" s="2" t="s">
        <v>44</v>
      </c>
      <c r="B23" s="3" t="s">
        <v>75</v>
      </c>
      <c r="C23" s="43">
        <v>11284493.77</v>
      </c>
      <c r="D23" s="39">
        <f t="shared" si="0"/>
        <v>3.4275368632743843</v>
      </c>
      <c r="E23" s="43">
        <v>16363005.020000007</v>
      </c>
      <c r="F23" s="39">
        <f t="shared" si="1"/>
        <v>4.020095070768482</v>
      </c>
      <c r="G23" s="43">
        <v>15715638.110000001</v>
      </c>
      <c r="H23" s="39">
        <f t="shared" si="2"/>
        <v>3.438284606662885</v>
      </c>
      <c r="I23" s="4">
        <v>17686134.820000004</v>
      </c>
      <c r="J23" s="39">
        <f t="shared" si="3"/>
        <v>3.448694614845632</v>
      </c>
      <c r="K23" s="4">
        <v>20272067.54</v>
      </c>
      <c r="L23" s="39">
        <f t="shared" si="4"/>
        <v>3.997680791630584</v>
      </c>
      <c r="M23" s="4">
        <v>22022605.399999987</v>
      </c>
      <c r="N23" s="39">
        <f t="shared" si="5"/>
        <v>4.027390520866819</v>
      </c>
      <c r="O23" s="4">
        <v>17562912.659999993</v>
      </c>
      <c r="P23" s="39">
        <f t="shared" si="6"/>
        <v>1.742516570624271</v>
      </c>
      <c r="Q23" s="4">
        <v>21403702.900000002</v>
      </c>
      <c r="R23" s="39">
        <f t="shared" si="7"/>
        <v>2.881389743345743</v>
      </c>
      <c r="S23" s="4">
        <v>19745394.67000001</v>
      </c>
      <c r="T23" s="39">
        <f t="shared" si="8"/>
        <v>3.0048956770103654</v>
      </c>
      <c r="U23" s="4">
        <v>24263311.08000001</v>
      </c>
      <c r="V23" s="39">
        <f t="shared" si="9"/>
        <v>1.9512359534877077</v>
      </c>
      <c r="W23" s="4">
        <v>19998130.059999995</v>
      </c>
      <c r="X23" s="39">
        <f t="shared" si="10"/>
        <v>2.723337011322258</v>
      </c>
      <c r="Y23" s="4">
        <v>58950398.15999999</v>
      </c>
      <c r="Z23" s="39">
        <f t="shared" si="11"/>
        <v>3.38095656438205</v>
      </c>
      <c r="AA23" s="24">
        <f t="shared" si="12"/>
        <v>265267794.19000003</v>
      </c>
      <c r="AB23" s="8"/>
    </row>
    <row r="24" spans="1:28" ht="15" customHeight="1">
      <c r="A24" s="2" t="s">
        <v>45</v>
      </c>
      <c r="B24" s="3" t="s">
        <v>76</v>
      </c>
      <c r="C24" s="43">
        <v>10157910.170000004</v>
      </c>
      <c r="D24" s="39">
        <f t="shared" si="0"/>
        <v>3.0853498855274557</v>
      </c>
      <c r="E24" s="43">
        <v>11278490.580000002</v>
      </c>
      <c r="F24" s="39">
        <f t="shared" si="1"/>
        <v>2.7709216205060323</v>
      </c>
      <c r="G24" s="43">
        <v>14084108.070000004</v>
      </c>
      <c r="H24" s="39">
        <f t="shared" si="2"/>
        <v>3.0813366684006396</v>
      </c>
      <c r="I24" s="4">
        <v>12968517.090000002</v>
      </c>
      <c r="J24" s="39">
        <f t="shared" si="3"/>
        <v>2.5287862784038504</v>
      </c>
      <c r="K24" s="4">
        <v>12701662.660000002</v>
      </c>
      <c r="L24" s="39">
        <f t="shared" si="4"/>
        <v>2.504786092363889</v>
      </c>
      <c r="M24" s="4">
        <v>17592894.900000002</v>
      </c>
      <c r="N24" s="39">
        <f t="shared" si="5"/>
        <v>3.2173058940095367</v>
      </c>
      <c r="O24" s="4">
        <v>16686295.040000007</v>
      </c>
      <c r="P24" s="39">
        <f t="shared" si="6"/>
        <v>1.6555423449635036</v>
      </c>
      <c r="Q24" s="4">
        <v>18209810.600000005</v>
      </c>
      <c r="R24" s="39">
        <f t="shared" si="7"/>
        <v>2.4514244911850556</v>
      </c>
      <c r="S24" s="4">
        <v>14086664.530000003</v>
      </c>
      <c r="T24" s="39">
        <f t="shared" si="8"/>
        <v>2.143738226413088</v>
      </c>
      <c r="U24" s="4">
        <v>16004064.010000005</v>
      </c>
      <c r="V24" s="39">
        <f t="shared" si="9"/>
        <v>1.2870339499529946</v>
      </c>
      <c r="W24" s="4">
        <v>15916210.550000004</v>
      </c>
      <c r="X24" s="39">
        <f t="shared" si="10"/>
        <v>2.1674629148207876</v>
      </c>
      <c r="Y24" s="4">
        <v>47287089.8</v>
      </c>
      <c r="Z24" s="39">
        <f t="shared" si="11"/>
        <v>2.712035909170753</v>
      </c>
      <c r="AA24" s="24">
        <f t="shared" si="12"/>
        <v>206973718.00000006</v>
      </c>
      <c r="AB24" s="8"/>
    </row>
    <row r="25" spans="1:28" ht="15" customHeight="1">
      <c r="A25" s="2" t="s">
        <v>46</v>
      </c>
      <c r="B25" s="3" t="s">
        <v>77</v>
      </c>
      <c r="C25" s="43">
        <v>14427870.49000001</v>
      </c>
      <c r="D25" s="39">
        <f t="shared" si="0"/>
        <v>4.382301853406375</v>
      </c>
      <c r="E25" s="43">
        <v>18107407.61000001</v>
      </c>
      <c r="F25" s="39">
        <f t="shared" si="1"/>
        <v>4.448663310216152</v>
      </c>
      <c r="G25" s="43">
        <v>21449162.430000003</v>
      </c>
      <c r="H25" s="39">
        <f t="shared" si="2"/>
        <v>4.692671369287523</v>
      </c>
      <c r="I25" s="4">
        <v>17495262.55</v>
      </c>
      <c r="J25" s="39">
        <f t="shared" si="3"/>
        <v>3.4114756194929567</v>
      </c>
      <c r="K25" s="4">
        <v>24175751.86</v>
      </c>
      <c r="L25" s="39">
        <f t="shared" si="4"/>
        <v>4.767492937918131</v>
      </c>
      <c r="M25" s="4">
        <v>23568157.52000001</v>
      </c>
      <c r="N25" s="39">
        <f t="shared" si="5"/>
        <v>4.310033825077941</v>
      </c>
      <c r="O25" s="4">
        <v>25177111.77</v>
      </c>
      <c r="P25" s="39">
        <f t="shared" si="6"/>
        <v>2.4979646206180237</v>
      </c>
      <c r="Q25" s="4">
        <v>26769183.850000005</v>
      </c>
      <c r="R25" s="39">
        <f t="shared" si="7"/>
        <v>3.6036966193885323</v>
      </c>
      <c r="S25" s="4">
        <v>23641717.240000013</v>
      </c>
      <c r="T25" s="39">
        <f t="shared" si="8"/>
        <v>3.5978462380148235</v>
      </c>
      <c r="U25" s="4">
        <v>25209148.87000001</v>
      </c>
      <c r="V25" s="39">
        <f t="shared" si="9"/>
        <v>2.027299467487519</v>
      </c>
      <c r="W25" s="4">
        <v>22784315.66000001</v>
      </c>
      <c r="X25" s="39">
        <f t="shared" si="10"/>
        <v>3.1027586043475988</v>
      </c>
      <c r="Y25" s="4">
        <v>54424695.29999998</v>
      </c>
      <c r="Z25" s="39">
        <f t="shared" si="11"/>
        <v>3.121395895233897</v>
      </c>
      <c r="AA25" s="24">
        <f t="shared" si="12"/>
        <v>297229785.1500001</v>
      </c>
      <c r="AB25" s="8"/>
    </row>
    <row r="26" spans="1:28" ht="15" customHeight="1">
      <c r="A26" s="2" t="s">
        <v>47</v>
      </c>
      <c r="B26" s="3" t="s">
        <v>78</v>
      </c>
      <c r="C26" s="43">
        <v>12234593.439999998</v>
      </c>
      <c r="D26" s="39">
        <f t="shared" si="0"/>
        <v>3.7161188510076126</v>
      </c>
      <c r="E26" s="43">
        <v>12492061.669999992</v>
      </c>
      <c r="F26" s="39">
        <f t="shared" si="1"/>
        <v>3.069074139005724</v>
      </c>
      <c r="G26" s="43">
        <v>18005428.560000002</v>
      </c>
      <c r="H26" s="39">
        <f t="shared" si="2"/>
        <v>3.9392474820875267</v>
      </c>
      <c r="I26" s="4">
        <v>16732399.46</v>
      </c>
      <c r="J26" s="39">
        <f t="shared" si="3"/>
        <v>3.2627217025335304</v>
      </c>
      <c r="K26" s="4">
        <v>20739635.24</v>
      </c>
      <c r="L26" s="39">
        <f t="shared" si="4"/>
        <v>4.089885812622581</v>
      </c>
      <c r="M26" s="4">
        <v>20518190.11999999</v>
      </c>
      <c r="N26" s="39">
        <f t="shared" si="5"/>
        <v>3.75227012852127</v>
      </c>
      <c r="O26" s="4">
        <v>19688411.42999999</v>
      </c>
      <c r="P26" s="39">
        <f t="shared" si="6"/>
        <v>1.953399406476539</v>
      </c>
      <c r="Q26" s="4">
        <v>24401640.63</v>
      </c>
      <c r="R26" s="39">
        <f t="shared" si="7"/>
        <v>3.284975378353376</v>
      </c>
      <c r="S26" s="4">
        <v>26033275.80999999</v>
      </c>
      <c r="T26" s="39">
        <f t="shared" si="8"/>
        <v>3.9617986496234194</v>
      </c>
      <c r="U26" s="4">
        <v>32665335.580000002</v>
      </c>
      <c r="V26" s="39">
        <f t="shared" si="9"/>
        <v>2.626920003056616</v>
      </c>
      <c r="W26" s="4">
        <v>23173625.519999992</v>
      </c>
      <c r="X26" s="39">
        <f t="shared" si="10"/>
        <v>3.1557746587201665</v>
      </c>
      <c r="Y26" s="4">
        <v>56499959.18</v>
      </c>
      <c r="Z26" s="39">
        <f t="shared" si="11"/>
        <v>3.2404176025829727</v>
      </c>
      <c r="AA26" s="24">
        <f t="shared" si="12"/>
        <v>283184556.64</v>
      </c>
      <c r="AB26" s="8"/>
    </row>
    <row r="27" spans="1:28" ht="15" customHeight="1">
      <c r="A27" s="2" t="s">
        <v>48</v>
      </c>
      <c r="B27" s="3" t="s">
        <v>79</v>
      </c>
      <c r="C27" s="43">
        <v>7002549.6499999985</v>
      </c>
      <c r="D27" s="39">
        <f t="shared" si="0"/>
        <v>2.126944952204456</v>
      </c>
      <c r="E27" s="43">
        <v>9103901.419999998</v>
      </c>
      <c r="F27" s="39">
        <f t="shared" si="1"/>
        <v>2.236664303321479</v>
      </c>
      <c r="G27" s="43">
        <v>8590573.5</v>
      </c>
      <c r="H27" s="39">
        <f t="shared" si="2"/>
        <v>1.8794551274797775</v>
      </c>
      <c r="I27" s="4">
        <v>9231126.22</v>
      </c>
      <c r="J27" s="39">
        <f t="shared" si="3"/>
        <v>1.8000165444783323</v>
      </c>
      <c r="K27" s="4">
        <v>10350030.42</v>
      </c>
      <c r="L27" s="39">
        <f t="shared" si="4"/>
        <v>2.0410408420939103</v>
      </c>
      <c r="M27" s="4">
        <v>12329178.079999998</v>
      </c>
      <c r="N27" s="39">
        <f t="shared" si="5"/>
        <v>2.2547021130147926</v>
      </c>
      <c r="O27" s="4">
        <v>11690444.760000002</v>
      </c>
      <c r="P27" s="39">
        <f t="shared" si="6"/>
        <v>1.1598755916302375</v>
      </c>
      <c r="Q27" s="4">
        <v>11754713.819999998</v>
      </c>
      <c r="R27" s="39">
        <f t="shared" si="7"/>
        <v>1.5824323480453681</v>
      </c>
      <c r="S27" s="4">
        <v>9222242.319999998</v>
      </c>
      <c r="T27" s="39">
        <f t="shared" si="8"/>
        <v>1.4034602266934597</v>
      </c>
      <c r="U27" s="4">
        <v>12591750.739999998</v>
      </c>
      <c r="V27" s="39">
        <f t="shared" si="9"/>
        <v>1.0126184625104941</v>
      </c>
      <c r="W27" s="4">
        <v>11676991.969999999</v>
      </c>
      <c r="X27" s="39">
        <f t="shared" si="10"/>
        <v>1.590167896568516</v>
      </c>
      <c r="Y27" s="4">
        <v>19212917.980000004</v>
      </c>
      <c r="Z27" s="39">
        <f t="shared" si="11"/>
        <v>1.1019101345017097</v>
      </c>
      <c r="AA27" s="24">
        <f t="shared" si="12"/>
        <v>132756420.87999998</v>
      </c>
      <c r="AB27" s="8"/>
    </row>
    <row r="28" spans="1:28" ht="15" customHeight="1">
      <c r="A28" s="2" t="s">
        <v>49</v>
      </c>
      <c r="B28" s="3" t="s">
        <v>80</v>
      </c>
      <c r="C28" s="43">
        <v>4431546.660000001</v>
      </c>
      <c r="D28" s="39">
        <f t="shared" si="0"/>
        <v>1.346031984071048</v>
      </c>
      <c r="E28" s="43">
        <v>7097001.840000002</v>
      </c>
      <c r="F28" s="39">
        <f t="shared" si="1"/>
        <v>1.7436052900641867</v>
      </c>
      <c r="G28" s="43">
        <v>5900214.34</v>
      </c>
      <c r="H28" s="39">
        <f t="shared" si="2"/>
        <v>1.290855388705156</v>
      </c>
      <c r="I28" s="4">
        <v>6340049.35</v>
      </c>
      <c r="J28" s="39">
        <f t="shared" si="3"/>
        <v>1.2362731752149194</v>
      </c>
      <c r="K28" s="4">
        <v>6819062.210000001</v>
      </c>
      <c r="L28" s="39">
        <f t="shared" si="4"/>
        <v>1.3447288472210273</v>
      </c>
      <c r="M28" s="4">
        <v>6640850.170000003</v>
      </c>
      <c r="N28" s="39">
        <f t="shared" si="5"/>
        <v>1.2144474524869264</v>
      </c>
      <c r="O28" s="4">
        <v>6278677.0600000005</v>
      </c>
      <c r="P28" s="39">
        <f t="shared" si="6"/>
        <v>0.6229433027681233</v>
      </c>
      <c r="Q28" s="4">
        <v>9160481.000000002</v>
      </c>
      <c r="R28" s="39">
        <f t="shared" si="7"/>
        <v>1.2331939067194564</v>
      </c>
      <c r="S28" s="4">
        <v>6874819.630000001</v>
      </c>
      <c r="T28" s="39">
        <f t="shared" si="8"/>
        <v>1.0462245061021611</v>
      </c>
      <c r="U28" s="4">
        <v>7151010.360000002</v>
      </c>
      <c r="V28" s="39">
        <f t="shared" si="9"/>
        <v>0.5750784990634129</v>
      </c>
      <c r="W28" s="4">
        <v>7426503.159999998</v>
      </c>
      <c r="X28" s="39">
        <f t="shared" si="10"/>
        <v>1.0113381030951103</v>
      </c>
      <c r="Y28" s="4">
        <v>17096250.189999998</v>
      </c>
      <c r="Z28" s="39">
        <f t="shared" si="11"/>
        <v>0.9805138066975588</v>
      </c>
      <c r="AA28" s="24">
        <f t="shared" si="12"/>
        <v>91216465.97000001</v>
      </c>
      <c r="AB28" s="8"/>
    </row>
    <row r="29" spans="1:28" ht="15" customHeight="1">
      <c r="A29" s="2" t="s">
        <v>50</v>
      </c>
      <c r="B29" s="3" t="s">
        <v>81</v>
      </c>
      <c r="C29" s="43">
        <v>3010028.0599999987</v>
      </c>
      <c r="D29" s="39">
        <f t="shared" si="0"/>
        <v>0.9142618486411976</v>
      </c>
      <c r="E29" s="43">
        <v>3500966.7100000023</v>
      </c>
      <c r="F29" s="39">
        <f t="shared" si="1"/>
        <v>0.8601243473673121</v>
      </c>
      <c r="G29" s="43">
        <v>3537801.780000001</v>
      </c>
      <c r="H29" s="39">
        <f t="shared" si="2"/>
        <v>0.7740041681068308</v>
      </c>
      <c r="I29" s="4">
        <v>4376088.889999998</v>
      </c>
      <c r="J29" s="39">
        <f t="shared" si="3"/>
        <v>0.8533121760421359</v>
      </c>
      <c r="K29" s="4">
        <v>4496568.350000001</v>
      </c>
      <c r="L29" s="39">
        <f t="shared" si="4"/>
        <v>0.8867297272752196</v>
      </c>
      <c r="M29" s="4">
        <v>5046461.069999998</v>
      </c>
      <c r="N29" s="39">
        <f t="shared" si="5"/>
        <v>0.9228730710146325</v>
      </c>
      <c r="O29" s="4">
        <v>4377713.049999998</v>
      </c>
      <c r="P29" s="39">
        <f t="shared" si="6"/>
        <v>0.4343378389870737</v>
      </c>
      <c r="Q29" s="4">
        <v>5417351.09</v>
      </c>
      <c r="R29" s="39">
        <f t="shared" si="7"/>
        <v>0.7292896906557641</v>
      </c>
      <c r="S29" s="4">
        <v>4437316.51</v>
      </c>
      <c r="T29" s="39">
        <f t="shared" si="8"/>
        <v>0.6752801562728002</v>
      </c>
      <c r="U29" s="4">
        <v>5622841.73</v>
      </c>
      <c r="V29" s="39">
        <f t="shared" si="9"/>
        <v>0.45218440748553507</v>
      </c>
      <c r="W29" s="4">
        <v>4815663.050000001</v>
      </c>
      <c r="X29" s="39">
        <f t="shared" si="10"/>
        <v>0.6557949857698863</v>
      </c>
      <c r="Y29" s="4">
        <v>15819192.139999999</v>
      </c>
      <c r="Z29" s="39">
        <f t="shared" si="11"/>
        <v>0.9072712513966493</v>
      </c>
      <c r="AA29" s="24">
        <f t="shared" si="12"/>
        <v>64457992.42999999</v>
      </c>
      <c r="AB29" s="8"/>
    </row>
    <row r="30" spans="1:28" ht="15" customHeight="1">
      <c r="A30" s="2" t="s">
        <v>51</v>
      </c>
      <c r="B30" s="3" t="s">
        <v>82</v>
      </c>
      <c r="C30" s="43">
        <v>4259599.689999999</v>
      </c>
      <c r="D30" s="39">
        <f t="shared" si="0"/>
        <v>1.2938050441466227</v>
      </c>
      <c r="E30" s="43">
        <v>4259405.88</v>
      </c>
      <c r="F30" s="39">
        <f t="shared" si="1"/>
        <v>1.0464591657621016</v>
      </c>
      <c r="G30" s="43">
        <v>4932201.959999999</v>
      </c>
      <c r="H30" s="39">
        <f t="shared" si="2"/>
        <v>1.0790725745478817</v>
      </c>
      <c r="I30" s="4">
        <v>4573592.83</v>
      </c>
      <c r="J30" s="39">
        <f t="shared" si="3"/>
        <v>0.8918243089202909</v>
      </c>
      <c r="K30" s="4">
        <v>5482765.8599999985</v>
      </c>
      <c r="L30" s="39">
        <f t="shared" si="4"/>
        <v>1.0812092905808233</v>
      </c>
      <c r="M30" s="4">
        <v>5629355.999999998</v>
      </c>
      <c r="N30" s="39">
        <f t="shared" si="5"/>
        <v>1.0294701549247556</v>
      </c>
      <c r="O30" s="4">
        <v>5069681.190000001</v>
      </c>
      <c r="P30" s="39">
        <f t="shared" si="6"/>
        <v>0.5029919383176605</v>
      </c>
      <c r="Q30" s="4">
        <v>5826573.719999998</v>
      </c>
      <c r="R30" s="39">
        <f t="shared" si="7"/>
        <v>0.7843796857998736</v>
      </c>
      <c r="S30" s="4">
        <v>5151970.619999998</v>
      </c>
      <c r="T30" s="39">
        <f t="shared" si="8"/>
        <v>0.7840377213448932</v>
      </c>
      <c r="U30" s="4">
        <v>5171206.439999999</v>
      </c>
      <c r="V30" s="39">
        <f t="shared" si="9"/>
        <v>0.4158642608737953</v>
      </c>
      <c r="W30" s="4">
        <v>4955327.649999998</v>
      </c>
      <c r="X30" s="39">
        <f t="shared" si="10"/>
        <v>0.6748144527505661</v>
      </c>
      <c r="Y30" s="4">
        <v>12684668.409999998</v>
      </c>
      <c r="Z30" s="39">
        <f t="shared" si="11"/>
        <v>0.7274982742508268</v>
      </c>
      <c r="AA30" s="24">
        <f t="shared" si="12"/>
        <v>67996350.24999999</v>
      </c>
      <c r="AB30" s="8"/>
    </row>
    <row r="31" spans="1:28" ht="15" customHeight="1">
      <c r="A31" s="2" t="s">
        <v>52</v>
      </c>
      <c r="B31" s="3" t="s">
        <v>83</v>
      </c>
      <c r="C31" s="43">
        <v>7439501.130000006</v>
      </c>
      <c r="D31" s="39">
        <f t="shared" si="0"/>
        <v>2.2596640032924102</v>
      </c>
      <c r="E31" s="43">
        <v>7988147.450000004</v>
      </c>
      <c r="F31" s="39">
        <f t="shared" si="1"/>
        <v>1.9625436861423646</v>
      </c>
      <c r="G31" s="43">
        <v>8508929.399999997</v>
      </c>
      <c r="H31" s="39">
        <f t="shared" si="2"/>
        <v>1.8615929414018078</v>
      </c>
      <c r="I31" s="4">
        <v>8475462.280000003</v>
      </c>
      <c r="J31" s="39">
        <f t="shared" si="3"/>
        <v>1.652666420382025</v>
      </c>
      <c r="K31" s="4">
        <v>8827657.400000004</v>
      </c>
      <c r="L31" s="39">
        <f t="shared" si="4"/>
        <v>1.7408266992719184</v>
      </c>
      <c r="M31" s="4">
        <v>12380829.470000006</v>
      </c>
      <c r="N31" s="39">
        <f t="shared" si="5"/>
        <v>2.2641478763428515</v>
      </c>
      <c r="O31" s="4">
        <v>12994758.250000006</v>
      </c>
      <c r="P31" s="39">
        <f t="shared" si="6"/>
        <v>1.2892839599124597</v>
      </c>
      <c r="Q31" s="4">
        <v>11406658.289999992</v>
      </c>
      <c r="R31" s="39">
        <f t="shared" si="7"/>
        <v>1.535576734372241</v>
      </c>
      <c r="S31" s="4">
        <v>11388803.829999994</v>
      </c>
      <c r="T31" s="39">
        <f t="shared" si="8"/>
        <v>1.7331721126385602</v>
      </c>
      <c r="U31" s="4">
        <v>12911429.009999998</v>
      </c>
      <c r="V31" s="39">
        <f t="shared" si="9"/>
        <v>1.0383267317535536</v>
      </c>
      <c r="W31" s="4">
        <v>11542893.39</v>
      </c>
      <c r="X31" s="39">
        <f t="shared" si="10"/>
        <v>1.5719064078701193</v>
      </c>
      <c r="Y31" s="4">
        <v>30261718.46000002</v>
      </c>
      <c r="Z31" s="39">
        <f t="shared" si="11"/>
        <v>1.735587186351559</v>
      </c>
      <c r="AA31" s="24">
        <f t="shared" si="12"/>
        <v>144126788.36000004</v>
      </c>
      <c r="AB31" s="8"/>
    </row>
    <row r="32" spans="1:28" ht="15" customHeight="1">
      <c r="A32" s="2" t="s">
        <v>53</v>
      </c>
      <c r="B32" s="3" t="s">
        <v>84</v>
      </c>
      <c r="C32" s="43">
        <v>3750901.440000001</v>
      </c>
      <c r="D32" s="39">
        <f t="shared" si="0"/>
        <v>1.1392937262536125</v>
      </c>
      <c r="E32" s="43">
        <v>5667466.600000001</v>
      </c>
      <c r="F32" s="39">
        <f t="shared" si="1"/>
        <v>1.3923942768798956</v>
      </c>
      <c r="G32" s="43">
        <v>4145661.9000000004</v>
      </c>
      <c r="H32" s="39">
        <f t="shared" si="2"/>
        <v>0.9069924743385941</v>
      </c>
      <c r="I32" s="4">
        <v>4687319.989999999</v>
      </c>
      <c r="J32" s="39">
        <f t="shared" si="3"/>
        <v>0.9140004513191469</v>
      </c>
      <c r="K32" s="4">
        <v>5184433.789999998</v>
      </c>
      <c r="L32" s="39">
        <f t="shared" si="4"/>
        <v>1.0223777785304053</v>
      </c>
      <c r="M32" s="4">
        <v>5329314.549999999</v>
      </c>
      <c r="N32" s="39">
        <f t="shared" si="5"/>
        <v>0.9745999854035264</v>
      </c>
      <c r="O32" s="4">
        <v>5505406.170000001</v>
      </c>
      <c r="P32" s="39">
        <f t="shared" si="6"/>
        <v>0.5462226946610635</v>
      </c>
      <c r="Q32" s="4">
        <v>8675421.780000001</v>
      </c>
      <c r="R32" s="39">
        <f t="shared" si="7"/>
        <v>1.1678947074195405</v>
      </c>
      <c r="S32" s="4">
        <v>5848235.379999999</v>
      </c>
      <c r="T32" s="39">
        <f t="shared" si="8"/>
        <v>0.8899967564690395</v>
      </c>
      <c r="U32" s="4">
        <v>5904504.179999999</v>
      </c>
      <c r="V32" s="39">
        <f t="shared" si="9"/>
        <v>0.4748354750737692</v>
      </c>
      <c r="W32" s="4">
        <v>6832452.419999999</v>
      </c>
      <c r="X32" s="39">
        <f t="shared" si="10"/>
        <v>0.9304405210716151</v>
      </c>
      <c r="Y32" s="4">
        <v>13909195.430000003</v>
      </c>
      <c r="Z32" s="39">
        <f t="shared" si="11"/>
        <v>0.7977280402194203</v>
      </c>
      <c r="AA32" s="24">
        <f t="shared" si="12"/>
        <v>75440313.63</v>
      </c>
      <c r="AB32" s="8"/>
    </row>
    <row r="33" spans="1:28" ht="15" customHeight="1">
      <c r="A33" s="2" t="s">
        <v>54</v>
      </c>
      <c r="B33" s="3" t="s">
        <v>85</v>
      </c>
      <c r="C33" s="43">
        <v>3213749.179999999</v>
      </c>
      <c r="D33" s="39">
        <f t="shared" si="0"/>
        <v>0.97613982587788</v>
      </c>
      <c r="E33" s="43">
        <v>1691308.3900000004</v>
      </c>
      <c r="F33" s="39">
        <f t="shared" si="1"/>
        <v>0.41552395256726354</v>
      </c>
      <c r="G33" s="43">
        <v>3549167.69</v>
      </c>
      <c r="H33" s="39">
        <f t="shared" si="2"/>
        <v>0.7764908144090796</v>
      </c>
      <c r="I33" s="4">
        <v>2800428.1600000006</v>
      </c>
      <c r="J33" s="39">
        <f t="shared" si="3"/>
        <v>0.5460673919398553</v>
      </c>
      <c r="K33" s="4">
        <v>3241400.599999999</v>
      </c>
      <c r="L33" s="39">
        <f t="shared" si="4"/>
        <v>0.6392088469038244</v>
      </c>
      <c r="M33" s="4">
        <v>3082360.909999997</v>
      </c>
      <c r="N33" s="39">
        <f t="shared" si="5"/>
        <v>0.5636876693447187</v>
      </c>
      <c r="O33" s="4">
        <v>4227915.869999999</v>
      </c>
      <c r="P33" s="39">
        <f t="shared" si="6"/>
        <v>0.41947560779365234</v>
      </c>
      <c r="Q33" s="4">
        <v>3214048.0399999996</v>
      </c>
      <c r="R33" s="39">
        <f t="shared" si="7"/>
        <v>0.4326786397823008</v>
      </c>
      <c r="S33" s="4">
        <v>3678088.2199999997</v>
      </c>
      <c r="T33" s="39">
        <f t="shared" si="8"/>
        <v>0.5597391987678484</v>
      </c>
      <c r="U33" s="4">
        <v>3920842.8600000003</v>
      </c>
      <c r="V33" s="39">
        <f t="shared" si="9"/>
        <v>0.31531102788002374</v>
      </c>
      <c r="W33" s="4">
        <v>3429100.4300000006</v>
      </c>
      <c r="X33" s="39">
        <f t="shared" si="10"/>
        <v>0.46697346644619603</v>
      </c>
      <c r="Y33" s="4">
        <v>6647156.29</v>
      </c>
      <c r="Z33" s="39">
        <f t="shared" si="11"/>
        <v>0.3812314656832665</v>
      </c>
      <c r="AA33" s="24">
        <f t="shared" si="12"/>
        <v>42695566.63999999</v>
      </c>
      <c r="AB33" s="8"/>
    </row>
    <row r="34" spans="1:28" ht="15" customHeight="1">
      <c r="A34" s="2" t="s">
        <v>55</v>
      </c>
      <c r="B34" s="3" t="s">
        <v>86</v>
      </c>
      <c r="C34" s="43">
        <v>3732259.039999998</v>
      </c>
      <c r="D34" s="39">
        <f t="shared" si="0"/>
        <v>1.133631308911526</v>
      </c>
      <c r="E34" s="43">
        <v>4259460.4</v>
      </c>
      <c r="F34" s="39">
        <f t="shared" si="1"/>
        <v>1.0464725603423142</v>
      </c>
      <c r="G34" s="43">
        <v>6033424.8599999985</v>
      </c>
      <c r="H34" s="39">
        <f t="shared" si="2"/>
        <v>1.3199993329189206</v>
      </c>
      <c r="I34" s="4">
        <v>6533484.859999997</v>
      </c>
      <c r="J34" s="39">
        <f t="shared" si="3"/>
        <v>1.2739919876318941</v>
      </c>
      <c r="K34" s="4">
        <v>7131183.019999999</v>
      </c>
      <c r="L34" s="39">
        <f t="shared" si="4"/>
        <v>1.4062795185742645</v>
      </c>
      <c r="M34" s="4">
        <v>10568446.02</v>
      </c>
      <c r="N34" s="39">
        <f t="shared" si="5"/>
        <v>1.9327077131954913</v>
      </c>
      <c r="O34" s="4">
        <v>11349749.78</v>
      </c>
      <c r="P34" s="39">
        <f t="shared" si="6"/>
        <v>1.1260733027006455</v>
      </c>
      <c r="Q34" s="4">
        <v>10719989.939999998</v>
      </c>
      <c r="R34" s="39">
        <f t="shared" si="7"/>
        <v>1.4431366949073816</v>
      </c>
      <c r="S34" s="4">
        <v>8625718.739999998</v>
      </c>
      <c r="T34" s="39">
        <f t="shared" si="8"/>
        <v>1.3126800140548056</v>
      </c>
      <c r="U34" s="4">
        <v>9536508.62</v>
      </c>
      <c r="V34" s="39">
        <f t="shared" si="9"/>
        <v>0.7669183496323303</v>
      </c>
      <c r="W34" s="4">
        <v>8049953.149999997</v>
      </c>
      <c r="X34" s="39">
        <f t="shared" si="10"/>
        <v>1.0962392627226065</v>
      </c>
      <c r="Y34" s="4">
        <v>21786777.449999996</v>
      </c>
      <c r="Z34" s="39">
        <f t="shared" si="11"/>
        <v>1.2495275780221855</v>
      </c>
      <c r="AA34" s="24">
        <f t="shared" si="12"/>
        <v>108326955.87999997</v>
      </c>
      <c r="AB34" s="8"/>
    </row>
    <row r="35" spans="1:28" ht="15" customHeight="1">
      <c r="A35" s="2" t="s">
        <v>56</v>
      </c>
      <c r="B35" s="3" t="s">
        <v>87</v>
      </c>
      <c r="C35" s="43">
        <v>4097837.01</v>
      </c>
      <c r="D35" s="39">
        <f t="shared" si="0"/>
        <v>1.2446714666815828</v>
      </c>
      <c r="E35" s="43">
        <v>5024856.079999998</v>
      </c>
      <c r="F35" s="39">
        <f t="shared" si="1"/>
        <v>1.2345164677171883</v>
      </c>
      <c r="G35" s="43">
        <v>5278049.920000003</v>
      </c>
      <c r="H35" s="39">
        <f t="shared" si="2"/>
        <v>1.154737571972143</v>
      </c>
      <c r="I35" s="4">
        <v>4666842.669999996</v>
      </c>
      <c r="J35" s="39">
        <f t="shared" si="3"/>
        <v>0.9100074916403241</v>
      </c>
      <c r="K35" s="4">
        <v>5133950.659999998</v>
      </c>
      <c r="L35" s="39">
        <f t="shared" si="4"/>
        <v>1.0124224328951281</v>
      </c>
      <c r="M35" s="4">
        <v>5582770.219999998</v>
      </c>
      <c r="N35" s="39">
        <f t="shared" si="5"/>
        <v>1.020950766533989</v>
      </c>
      <c r="O35" s="4">
        <v>5794466.820000002</v>
      </c>
      <c r="P35" s="39">
        <f t="shared" si="6"/>
        <v>0.5749020476984216</v>
      </c>
      <c r="Q35" s="4">
        <v>7335500.3900000015</v>
      </c>
      <c r="R35" s="39">
        <f t="shared" si="7"/>
        <v>0.9875130338337251</v>
      </c>
      <c r="S35" s="4">
        <v>4876106.699999999</v>
      </c>
      <c r="T35" s="39">
        <f t="shared" si="8"/>
        <v>0.7420561699753186</v>
      </c>
      <c r="U35" s="4">
        <v>6055867.84</v>
      </c>
      <c r="V35" s="39">
        <f t="shared" si="9"/>
        <v>0.48700801881562245</v>
      </c>
      <c r="W35" s="4">
        <v>5898239.699999998</v>
      </c>
      <c r="X35" s="39">
        <f t="shared" si="10"/>
        <v>0.8032198224767566</v>
      </c>
      <c r="Y35" s="4">
        <v>19406943.990000006</v>
      </c>
      <c r="Z35" s="39">
        <f t="shared" si="11"/>
        <v>1.1130380239247786</v>
      </c>
      <c r="AA35" s="24">
        <f t="shared" si="12"/>
        <v>79151432</v>
      </c>
      <c r="AB35" s="8"/>
    </row>
    <row r="36" spans="1:28" ht="15" customHeight="1">
      <c r="A36" s="2" t="s">
        <v>57</v>
      </c>
      <c r="B36" s="3" t="s">
        <v>88</v>
      </c>
      <c r="C36" s="43">
        <v>8436958.6</v>
      </c>
      <c r="D36" s="39">
        <f t="shared" si="0"/>
        <v>2.5626303850952317</v>
      </c>
      <c r="E36" s="43">
        <v>18352939.020000003</v>
      </c>
      <c r="F36" s="39">
        <f t="shared" si="1"/>
        <v>4.508985947155598</v>
      </c>
      <c r="G36" s="43">
        <v>16774318.690000026</v>
      </c>
      <c r="H36" s="39">
        <f t="shared" si="2"/>
        <v>3.669903909430542</v>
      </c>
      <c r="I36" s="4">
        <v>129039383.55000007</v>
      </c>
      <c r="J36" s="39">
        <f t="shared" si="3"/>
        <v>25.161937963327436</v>
      </c>
      <c r="K36" s="4">
        <v>47984136.400000006</v>
      </c>
      <c r="L36" s="39">
        <f t="shared" si="4"/>
        <v>9.46254051348045</v>
      </c>
      <c r="M36" s="4">
        <v>73567360.22</v>
      </c>
      <c r="N36" s="39">
        <f t="shared" si="5"/>
        <v>13.453652908625555</v>
      </c>
      <c r="O36" s="4">
        <v>440882061.4200001</v>
      </c>
      <c r="P36" s="39">
        <f t="shared" si="6"/>
        <v>43.74241975620791</v>
      </c>
      <c r="Q36" s="4">
        <v>127523540.87</v>
      </c>
      <c r="R36" s="39">
        <f t="shared" si="7"/>
        <v>17.167357649033228</v>
      </c>
      <c r="S36" s="4">
        <v>132173457.39</v>
      </c>
      <c r="T36" s="39">
        <f t="shared" si="8"/>
        <v>20.11443464992663</v>
      </c>
      <c r="U36" s="4">
        <v>621033510.22</v>
      </c>
      <c r="V36" s="39">
        <f t="shared" si="9"/>
        <v>49.94301517490742</v>
      </c>
      <c r="W36" s="4">
        <v>144169833.23000002</v>
      </c>
      <c r="X36" s="39">
        <f t="shared" si="10"/>
        <v>19.632987763027714</v>
      </c>
      <c r="Y36" s="4">
        <v>412692243.15</v>
      </c>
      <c r="Z36" s="39">
        <f t="shared" si="11"/>
        <v>23.66895885521438</v>
      </c>
      <c r="AA36" s="24">
        <f t="shared" si="12"/>
        <v>2172629742.76</v>
      </c>
      <c r="AB36" s="8"/>
    </row>
    <row r="37" spans="1:28" ht="15" customHeight="1">
      <c r="A37" s="2" t="s">
        <v>58</v>
      </c>
      <c r="B37" s="3" t="s">
        <v>89</v>
      </c>
      <c r="C37" s="43">
        <v>27362484.429999996</v>
      </c>
      <c r="D37" s="39">
        <f t="shared" si="0"/>
        <v>8.311043983552697</v>
      </c>
      <c r="E37" s="43">
        <v>17123736.579999994</v>
      </c>
      <c r="F37" s="39">
        <f t="shared" si="1"/>
        <v>4.206993088021181</v>
      </c>
      <c r="G37" s="43">
        <v>7711319.92</v>
      </c>
      <c r="H37" s="39">
        <f t="shared" si="2"/>
        <v>1.68709106129887</v>
      </c>
      <c r="I37" s="4">
        <v>13868794.39</v>
      </c>
      <c r="J37" s="39">
        <f t="shared" si="3"/>
        <v>2.704335176338677</v>
      </c>
      <c r="K37" s="4">
        <v>6531364.77</v>
      </c>
      <c r="L37" s="39">
        <f t="shared" si="4"/>
        <v>1.2879944994580315</v>
      </c>
      <c r="M37" s="4">
        <v>13707362.41</v>
      </c>
      <c r="N37" s="39">
        <f t="shared" si="5"/>
        <v>2.5067379827874583</v>
      </c>
      <c r="O37" s="4">
        <v>34222829.63000001</v>
      </c>
      <c r="P37" s="39">
        <f t="shared" si="6"/>
        <v>3.3954417970627393</v>
      </c>
      <c r="Q37" s="4">
        <v>60863467.839999996</v>
      </c>
      <c r="R37" s="39">
        <f t="shared" si="7"/>
        <v>8.193506179654058</v>
      </c>
      <c r="S37" s="4">
        <v>35881003.68</v>
      </c>
      <c r="T37" s="39">
        <f t="shared" si="8"/>
        <v>5.460446582444785</v>
      </c>
      <c r="U37" s="4">
        <v>42279613.69999999</v>
      </c>
      <c r="V37" s="39">
        <f t="shared" si="9"/>
        <v>3.4000925133014204</v>
      </c>
      <c r="W37" s="4">
        <v>38558732</v>
      </c>
      <c r="X37" s="39">
        <f t="shared" si="10"/>
        <v>5.250912042786061</v>
      </c>
      <c r="Y37" s="4">
        <v>103693616.34999996</v>
      </c>
      <c r="Z37" s="39">
        <f t="shared" si="11"/>
        <v>5.947094910733446</v>
      </c>
      <c r="AA37" s="24">
        <f t="shared" si="12"/>
        <v>401804325.7</v>
      </c>
      <c r="AB37" s="8"/>
    </row>
    <row r="38" spans="1:28" ht="15" customHeight="1">
      <c r="A38" s="2" t="s">
        <v>59</v>
      </c>
      <c r="B38" s="3" t="s">
        <v>90</v>
      </c>
      <c r="C38" s="43">
        <v>6616204.810000008</v>
      </c>
      <c r="D38" s="39">
        <f t="shared" si="0"/>
        <v>2.0095970934501497</v>
      </c>
      <c r="E38" s="43">
        <v>14078398.680000005</v>
      </c>
      <c r="F38" s="39">
        <f t="shared" si="1"/>
        <v>3.4588085176656325</v>
      </c>
      <c r="G38" s="43">
        <v>11795467.390000004</v>
      </c>
      <c r="H38" s="39">
        <f t="shared" si="2"/>
        <v>2.580625340922351</v>
      </c>
      <c r="I38" s="4">
        <v>14845445.26</v>
      </c>
      <c r="J38" s="39">
        <f t="shared" si="3"/>
        <v>2.8947764813627948</v>
      </c>
      <c r="K38" s="4">
        <v>13401710.570000011</v>
      </c>
      <c r="L38" s="39">
        <f t="shared" si="4"/>
        <v>2.6428365441743007</v>
      </c>
      <c r="M38" s="4">
        <v>21843567.95</v>
      </c>
      <c r="N38" s="39">
        <f t="shared" si="5"/>
        <v>3.9946489938806375</v>
      </c>
      <c r="O38" s="4">
        <v>14059209.740000004</v>
      </c>
      <c r="P38" s="39">
        <f t="shared" si="6"/>
        <v>1.3948942533676623</v>
      </c>
      <c r="Q38" s="4">
        <v>15608473.309999997</v>
      </c>
      <c r="R38" s="39">
        <f t="shared" si="7"/>
        <v>2.1012296383874665</v>
      </c>
      <c r="S38" s="4">
        <v>18007320.130000014</v>
      </c>
      <c r="T38" s="39">
        <f t="shared" si="8"/>
        <v>2.740391839084914</v>
      </c>
      <c r="U38" s="4">
        <v>18281663.330000006</v>
      </c>
      <c r="V38" s="39">
        <f t="shared" si="9"/>
        <v>1.4701966545884062</v>
      </c>
      <c r="W38" s="4">
        <v>21825954.43</v>
      </c>
      <c r="X38" s="39">
        <f t="shared" si="10"/>
        <v>2.9722493717321092</v>
      </c>
      <c r="Y38" s="4">
        <v>38307134.34</v>
      </c>
      <c r="Z38" s="39">
        <f t="shared" si="11"/>
        <v>2.1970124265821935</v>
      </c>
      <c r="AA38" s="24">
        <f t="shared" si="12"/>
        <v>208670549.94000006</v>
      </c>
      <c r="AB38" s="8"/>
    </row>
    <row r="39" spans="1:28" ht="15" customHeight="1">
      <c r="A39" s="2" t="s">
        <v>60</v>
      </c>
      <c r="B39" s="3" t="s">
        <v>91</v>
      </c>
      <c r="C39" s="43">
        <v>1330679.9900000002</v>
      </c>
      <c r="D39" s="39">
        <f t="shared" si="0"/>
        <v>0.4041789389854562</v>
      </c>
      <c r="E39" s="43">
        <v>1360291.7099999997</v>
      </c>
      <c r="F39" s="39">
        <f t="shared" si="1"/>
        <v>0.33419912732986656</v>
      </c>
      <c r="G39" s="43">
        <v>3253813.99</v>
      </c>
      <c r="H39" s="39">
        <f t="shared" si="2"/>
        <v>0.7118730067755004</v>
      </c>
      <c r="I39" s="4">
        <v>2508954.63</v>
      </c>
      <c r="J39" s="39">
        <f t="shared" si="3"/>
        <v>0.4892317292294062</v>
      </c>
      <c r="K39" s="4">
        <v>2588349.65</v>
      </c>
      <c r="L39" s="39">
        <f t="shared" si="4"/>
        <v>0.510426263005078</v>
      </c>
      <c r="M39" s="4">
        <v>3405590.1100000003</v>
      </c>
      <c r="N39" s="39">
        <f t="shared" si="5"/>
        <v>0.6227983055525209</v>
      </c>
      <c r="O39" s="4">
        <v>2845443.6100000003</v>
      </c>
      <c r="P39" s="39">
        <f t="shared" si="6"/>
        <v>0.2823126628930095</v>
      </c>
      <c r="Q39" s="4">
        <v>4176225.38</v>
      </c>
      <c r="R39" s="39">
        <f t="shared" si="7"/>
        <v>0.5622079988707084</v>
      </c>
      <c r="S39" s="4">
        <v>3245432.1900000004</v>
      </c>
      <c r="T39" s="39">
        <f t="shared" si="8"/>
        <v>0.49389669443164796</v>
      </c>
      <c r="U39" s="4">
        <v>3480063.03</v>
      </c>
      <c r="V39" s="39">
        <f t="shared" si="9"/>
        <v>0.27986386862659673</v>
      </c>
      <c r="W39" s="4">
        <v>4052438.78</v>
      </c>
      <c r="X39" s="39">
        <f t="shared" si="10"/>
        <v>0.5518594229850518</v>
      </c>
      <c r="Y39" s="4">
        <v>10950742.610000003</v>
      </c>
      <c r="Z39" s="39">
        <f t="shared" si="11"/>
        <v>0.6280531814500935</v>
      </c>
      <c r="AA39" s="24">
        <f t="shared" si="12"/>
        <v>43198025.68000001</v>
      </c>
      <c r="AB39" s="8"/>
    </row>
    <row r="40" spans="1:28" ht="15" customHeight="1">
      <c r="A40" s="2" t="s">
        <v>61</v>
      </c>
      <c r="B40" s="3" t="s">
        <v>92</v>
      </c>
      <c r="C40" s="43">
        <v>3690035.3699999996</v>
      </c>
      <c r="D40" s="39">
        <f t="shared" si="0"/>
        <v>1.1208063485386932</v>
      </c>
      <c r="E40" s="43">
        <v>6384852.1000000015</v>
      </c>
      <c r="F40" s="39">
        <f t="shared" si="1"/>
        <v>1.5686429493496412</v>
      </c>
      <c r="G40" s="43">
        <v>11714289.199999996</v>
      </c>
      <c r="H40" s="39">
        <f t="shared" si="2"/>
        <v>2.5628650871470886</v>
      </c>
      <c r="I40" s="4">
        <v>8632143.209999997</v>
      </c>
      <c r="J40" s="39">
        <f t="shared" si="3"/>
        <v>1.6832183009958122</v>
      </c>
      <c r="K40" s="4">
        <v>16536011.92</v>
      </c>
      <c r="L40" s="39">
        <f t="shared" si="4"/>
        <v>3.2609252653840746</v>
      </c>
      <c r="M40" s="4">
        <v>17876505.65</v>
      </c>
      <c r="N40" s="39">
        <f t="shared" si="5"/>
        <v>3.269171294375195</v>
      </c>
      <c r="O40" s="4">
        <v>19080782.93</v>
      </c>
      <c r="P40" s="39">
        <f t="shared" si="6"/>
        <v>1.8931131230717935</v>
      </c>
      <c r="Q40" s="4">
        <v>20281319</v>
      </c>
      <c r="R40" s="39">
        <f t="shared" si="7"/>
        <v>2.730293203057081</v>
      </c>
      <c r="S40" s="4">
        <v>17089778.280000005</v>
      </c>
      <c r="T40" s="39">
        <f t="shared" si="8"/>
        <v>2.6007583911533754</v>
      </c>
      <c r="U40" s="4">
        <v>19476256.259999998</v>
      </c>
      <c r="V40" s="39">
        <f t="shared" si="9"/>
        <v>1.5662648567852437</v>
      </c>
      <c r="W40" s="4">
        <v>16935972.22</v>
      </c>
      <c r="X40" s="39">
        <f t="shared" si="10"/>
        <v>2.306333633748334</v>
      </c>
      <c r="Y40" s="4">
        <v>37666637.22</v>
      </c>
      <c r="Z40" s="39">
        <f t="shared" si="11"/>
        <v>2.1602782736345856</v>
      </c>
      <c r="AA40" s="24">
        <f t="shared" si="12"/>
        <v>195364583.35999998</v>
      </c>
      <c r="AB40" s="8"/>
    </row>
    <row r="41" spans="1:28" ht="15" customHeight="1">
      <c r="A41" s="2" t="s">
        <v>62</v>
      </c>
      <c r="B41" s="3" t="s">
        <v>93</v>
      </c>
      <c r="C41" s="43">
        <v>14453069.749999998</v>
      </c>
      <c r="D41" s="39">
        <f t="shared" si="0"/>
        <v>4.3899558425296465</v>
      </c>
      <c r="E41" s="43">
        <v>16483863.309999997</v>
      </c>
      <c r="F41" s="39">
        <f t="shared" si="1"/>
        <v>4.049787771791101</v>
      </c>
      <c r="G41" s="43">
        <v>18671677.329999987</v>
      </c>
      <c r="H41" s="39">
        <f t="shared" si="2"/>
        <v>4.085010121444907</v>
      </c>
      <c r="I41" s="4">
        <v>16932666.61</v>
      </c>
      <c r="J41" s="39">
        <f t="shared" si="3"/>
        <v>3.3017726454763863</v>
      </c>
      <c r="K41" s="4">
        <v>20510408.27</v>
      </c>
      <c r="L41" s="39">
        <f t="shared" si="4"/>
        <v>4.044681925397732</v>
      </c>
      <c r="M41" s="4">
        <v>26031756.17</v>
      </c>
      <c r="N41" s="39">
        <f t="shared" si="5"/>
        <v>4.760565161857479</v>
      </c>
      <c r="O41" s="4">
        <v>21009307.890000004</v>
      </c>
      <c r="P41" s="39">
        <f t="shared" si="6"/>
        <v>2.0844530656381606</v>
      </c>
      <c r="Q41" s="4">
        <v>21325619.1</v>
      </c>
      <c r="R41" s="39">
        <f t="shared" si="7"/>
        <v>2.870878017337742</v>
      </c>
      <c r="S41" s="4">
        <v>23553007.91000001</v>
      </c>
      <c r="T41" s="39">
        <f t="shared" si="8"/>
        <v>3.5843462656575986</v>
      </c>
      <c r="U41" s="4">
        <v>27506886.980000004</v>
      </c>
      <c r="V41" s="39">
        <f t="shared" si="9"/>
        <v>2.212081717409976</v>
      </c>
      <c r="W41" s="4">
        <v>19546065.96000001</v>
      </c>
      <c r="X41" s="39">
        <f t="shared" si="10"/>
        <v>2.6617751107182346</v>
      </c>
      <c r="Y41" s="4">
        <v>50351544.69</v>
      </c>
      <c r="Z41" s="39">
        <f t="shared" si="11"/>
        <v>2.8877902585896913</v>
      </c>
      <c r="AA41" s="24">
        <f t="shared" si="12"/>
        <v>276375873.97</v>
      </c>
      <c r="AB41" s="8"/>
    </row>
    <row r="42" spans="1:28" ht="15" customHeight="1">
      <c r="A42" s="2" t="s">
        <v>63</v>
      </c>
      <c r="B42" s="3" t="s">
        <v>94</v>
      </c>
      <c r="C42" s="43">
        <v>16665700.780000003</v>
      </c>
      <c r="D42" s="39">
        <f t="shared" si="0"/>
        <v>5.062017396616515</v>
      </c>
      <c r="E42" s="43">
        <v>20110202.679999996</v>
      </c>
      <c r="F42" s="39">
        <f t="shared" si="1"/>
        <v>4.940713919430372</v>
      </c>
      <c r="G42" s="43">
        <v>26563735.650000006</v>
      </c>
      <c r="H42" s="39">
        <f t="shared" si="2"/>
        <v>5.8116433288662135</v>
      </c>
      <c r="I42" s="4">
        <v>19356001.040000007</v>
      </c>
      <c r="J42" s="39">
        <f t="shared" si="3"/>
        <v>3.7743089279240536</v>
      </c>
      <c r="K42" s="4">
        <v>22591561.250000007</v>
      </c>
      <c r="L42" s="39">
        <f t="shared" si="4"/>
        <v>4.455088277693794</v>
      </c>
      <c r="M42" s="4">
        <v>30672943.279999997</v>
      </c>
      <c r="N42" s="39">
        <f t="shared" si="5"/>
        <v>5.609323636746343</v>
      </c>
      <c r="O42" s="4">
        <v>22802223.55</v>
      </c>
      <c r="P42" s="39">
        <f t="shared" si="6"/>
        <v>2.2623384373736335</v>
      </c>
      <c r="Q42" s="4">
        <v>37093920.57999999</v>
      </c>
      <c r="R42" s="39">
        <f t="shared" si="7"/>
        <v>4.993623897652473</v>
      </c>
      <c r="S42" s="4">
        <v>31440079.38000001</v>
      </c>
      <c r="T42" s="39">
        <f t="shared" si="8"/>
        <v>4.784617385104145</v>
      </c>
      <c r="U42" s="4">
        <v>30694770.920000013</v>
      </c>
      <c r="V42" s="39">
        <f t="shared" si="9"/>
        <v>2.4684487787217937</v>
      </c>
      <c r="W42" s="4">
        <v>28446900.060000002</v>
      </c>
      <c r="X42" s="39">
        <f t="shared" si="10"/>
        <v>3.8738869863507324</v>
      </c>
      <c r="Y42" s="4">
        <v>64839496.57999994</v>
      </c>
      <c r="Z42" s="39">
        <f t="shared" si="11"/>
        <v>3.71871146651774</v>
      </c>
      <c r="AA42" s="24">
        <f t="shared" si="12"/>
        <v>351277535.74999994</v>
      </c>
      <c r="AB42" s="8"/>
    </row>
    <row r="43" spans="1:28" ht="15" customHeight="1">
      <c r="A43" s="2" t="s">
        <v>64</v>
      </c>
      <c r="B43" s="3" t="s">
        <v>95</v>
      </c>
      <c r="C43" s="43">
        <v>21922468.41000001</v>
      </c>
      <c r="D43" s="39">
        <f t="shared" si="0"/>
        <v>6.6587008811156645</v>
      </c>
      <c r="E43" s="43">
        <v>20130088.610000018</v>
      </c>
      <c r="F43" s="39">
        <f t="shared" si="1"/>
        <v>4.945599533599227</v>
      </c>
      <c r="G43" s="43">
        <v>23757720.830000002</v>
      </c>
      <c r="H43" s="39">
        <f t="shared" si="2"/>
        <v>5.197740317474336</v>
      </c>
      <c r="I43" s="4">
        <v>19954329.4</v>
      </c>
      <c r="J43" s="39">
        <f t="shared" si="3"/>
        <v>3.8909795184200604</v>
      </c>
      <c r="K43" s="4">
        <v>24460810.27000002</v>
      </c>
      <c r="L43" s="39">
        <f t="shared" si="4"/>
        <v>4.823706865180422</v>
      </c>
      <c r="M43" s="4">
        <v>26208274.56000002</v>
      </c>
      <c r="N43" s="39">
        <f t="shared" si="5"/>
        <v>4.792846014995988</v>
      </c>
      <c r="O43" s="4">
        <v>30059136.400000032</v>
      </c>
      <c r="P43" s="39">
        <f t="shared" si="6"/>
        <v>2.9823380830759803</v>
      </c>
      <c r="Q43" s="4">
        <v>32463505.21000002</v>
      </c>
      <c r="R43" s="39">
        <f t="shared" si="7"/>
        <v>4.370272348769387</v>
      </c>
      <c r="S43" s="4">
        <v>26665767.39000001</v>
      </c>
      <c r="T43" s="39">
        <f t="shared" si="8"/>
        <v>4.0580525481274154</v>
      </c>
      <c r="U43" s="4">
        <v>29821070.940000016</v>
      </c>
      <c r="V43" s="39">
        <f t="shared" si="9"/>
        <v>2.398186529356219</v>
      </c>
      <c r="W43" s="4">
        <v>29578288.920000006</v>
      </c>
      <c r="X43" s="39">
        <f t="shared" si="10"/>
        <v>4.027959049458202</v>
      </c>
      <c r="Y43" s="4">
        <v>67207765.53000003</v>
      </c>
      <c r="Z43" s="39">
        <f t="shared" si="11"/>
        <v>3.8545377662993427</v>
      </c>
      <c r="AA43" s="24">
        <f t="shared" si="12"/>
        <v>352229226.4700002</v>
      </c>
      <c r="AB43" s="8"/>
    </row>
    <row r="44" spans="1:28" ht="15" customHeight="1">
      <c r="A44" s="2" t="s">
        <v>65</v>
      </c>
      <c r="B44" s="3" t="s">
        <v>96</v>
      </c>
      <c r="C44" s="43">
        <v>9896202.469999999</v>
      </c>
      <c r="D44" s="39">
        <f t="shared" si="0"/>
        <v>3.005859142970843</v>
      </c>
      <c r="E44" s="43">
        <v>11072781.120000001</v>
      </c>
      <c r="F44" s="39">
        <f t="shared" si="1"/>
        <v>2.72038251811343</v>
      </c>
      <c r="G44" s="43">
        <v>13140308.47</v>
      </c>
      <c r="H44" s="39">
        <f t="shared" si="2"/>
        <v>2.874851152907015</v>
      </c>
      <c r="I44" s="4">
        <v>10571893.750000004</v>
      </c>
      <c r="J44" s="39">
        <f t="shared" si="3"/>
        <v>2.061458504947957</v>
      </c>
      <c r="K44" s="4">
        <v>14301513.820000004</v>
      </c>
      <c r="L44" s="39">
        <f t="shared" si="4"/>
        <v>2.8202790355074634</v>
      </c>
      <c r="M44" s="4">
        <v>13868150.710000005</v>
      </c>
      <c r="N44" s="39">
        <f t="shared" si="5"/>
        <v>2.5361421910327873</v>
      </c>
      <c r="O44" s="4">
        <v>14101115.270000003</v>
      </c>
      <c r="P44" s="39">
        <f t="shared" si="6"/>
        <v>1.399051939614779</v>
      </c>
      <c r="Q44" s="4">
        <v>19921920.310000002</v>
      </c>
      <c r="R44" s="39">
        <f t="shared" si="7"/>
        <v>2.6819105608583853</v>
      </c>
      <c r="S44" s="4">
        <v>13846194.05</v>
      </c>
      <c r="T44" s="39">
        <f t="shared" si="8"/>
        <v>2.1071429231599974</v>
      </c>
      <c r="U44" s="4">
        <v>13410830.839999996</v>
      </c>
      <c r="V44" s="39">
        <f t="shared" si="9"/>
        <v>1.0784882250765644</v>
      </c>
      <c r="W44" s="4">
        <v>13634230.570000004</v>
      </c>
      <c r="X44" s="39">
        <f t="shared" si="10"/>
        <v>1.856703832847379</v>
      </c>
      <c r="Y44" s="4">
        <v>41745536.820000015</v>
      </c>
      <c r="Z44" s="39">
        <f t="shared" si="11"/>
        <v>2.3942136296036107</v>
      </c>
      <c r="AA44" s="24">
        <f>+C44+E44+G44+I44+K44+M44+O44+Q44+S44+U44+W44+Y44</f>
        <v>189510678.20000002</v>
      </c>
      <c r="AB44" s="8"/>
    </row>
    <row r="45" spans="1:28" ht="15" customHeight="1">
      <c r="A45" s="2">
        <v>148</v>
      </c>
      <c r="B45" s="3" t="s">
        <v>162</v>
      </c>
      <c r="C45" s="43">
        <v>0</v>
      </c>
      <c r="D45" s="39">
        <f t="shared" si="0"/>
        <v>0</v>
      </c>
      <c r="E45" s="43">
        <v>0</v>
      </c>
      <c r="F45" s="39">
        <f t="shared" si="1"/>
        <v>0</v>
      </c>
      <c r="G45" s="43">
        <v>0</v>
      </c>
      <c r="H45" s="39">
        <f t="shared" si="2"/>
        <v>0</v>
      </c>
      <c r="I45" s="4">
        <v>4052772.6799999997</v>
      </c>
      <c r="J45" s="39">
        <f t="shared" si="3"/>
        <v>0.7902673737906911</v>
      </c>
      <c r="K45" s="4">
        <v>8043557.380000001</v>
      </c>
      <c r="L45" s="39">
        <f t="shared" si="4"/>
        <v>1.5862010508280118</v>
      </c>
      <c r="M45" s="4">
        <v>13458320.990000002</v>
      </c>
      <c r="N45" s="39">
        <f t="shared" si="5"/>
        <v>2.4611944589403114</v>
      </c>
      <c r="O45" s="4">
        <v>10961452.409999998</v>
      </c>
      <c r="P45" s="39">
        <f t="shared" si="6"/>
        <v>1.0875481096046375</v>
      </c>
      <c r="Q45" s="4">
        <v>16247055.56</v>
      </c>
      <c r="R45" s="39">
        <f t="shared" si="7"/>
        <v>2.1871962748161873</v>
      </c>
      <c r="S45" s="4">
        <v>17441255.8</v>
      </c>
      <c r="T45" s="39">
        <f t="shared" si="8"/>
        <v>2.654246979154048</v>
      </c>
      <c r="U45" s="4">
        <v>10740750.14</v>
      </c>
      <c r="V45" s="39">
        <f t="shared" si="9"/>
        <v>0.8637624836731939</v>
      </c>
      <c r="W45" s="4">
        <v>13505218.860000001</v>
      </c>
      <c r="X45" s="39">
        <f t="shared" si="10"/>
        <v>1.8391350719840955</v>
      </c>
      <c r="Y45" s="4">
        <v>36010269.9</v>
      </c>
      <c r="Z45" s="39">
        <f t="shared" si="11"/>
        <v>2.065281358628475</v>
      </c>
      <c r="AA45" s="24">
        <f t="shared" si="12"/>
        <v>130460653.72</v>
      </c>
      <c r="AB45" s="8"/>
    </row>
    <row r="46" spans="1:28" ht="18" customHeight="1">
      <c r="A46" s="59" t="s">
        <v>7</v>
      </c>
      <c r="B46" s="60"/>
      <c r="C46" s="44">
        <f>SUM(C13:C45)</f>
        <v>329230412.98000014</v>
      </c>
      <c r="D46" s="40">
        <f t="shared" si="0"/>
        <v>100</v>
      </c>
      <c r="E46" s="44">
        <f>SUM(E13:E45)</f>
        <v>407030299.8300001</v>
      </c>
      <c r="F46" s="40">
        <f t="shared" si="1"/>
        <v>100</v>
      </c>
      <c r="G46" s="6">
        <f aca="true" t="shared" si="13" ref="G46:AA46">SUM(G13:G45)</f>
        <v>457077871.90000004</v>
      </c>
      <c r="H46" s="40">
        <f t="shared" si="2"/>
        <v>100</v>
      </c>
      <c r="I46" s="6">
        <f t="shared" si="13"/>
        <v>512835631.8900001</v>
      </c>
      <c r="J46" s="40">
        <f t="shared" si="3"/>
        <v>100</v>
      </c>
      <c r="K46" s="6">
        <f t="shared" si="13"/>
        <v>507095703.65</v>
      </c>
      <c r="L46" s="40">
        <f t="shared" si="4"/>
        <v>100</v>
      </c>
      <c r="M46" s="6">
        <f t="shared" si="13"/>
        <v>546820708.9899999</v>
      </c>
      <c r="N46" s="40">
        <f t="shared" si="5"/>
        <v>100</v>
      </c>
      <c r="O46" s="6">
        <f t="shared" si="13"/>
        <v>1007905058.4699998</v>
      </c>
      <c r="P46" s="40">
        <f t="shared" si="6"/>
        <v>100</v>
      </c>
      <c r="Q46" s="6">
        <f t="shared" si="13"/>
        <v>742825678.1099999</v>
      </c>
      <c r="R46" s="40">
        <f t="shared" si="7"/>
        <v>100</v>
      </c>
      <c r="S46" s="6">
        <f t="shared" si="13"/>
        <v>657107493.6499999</v>
      </c>
      <c r="T46" s="40">
        <f t="shared" si="8"/>
        <v>100</v>
      </c>
      <c r="U46" s="6">
        <f t="shared" si="13"/>
        <v>1243484215.0500002</v>
      </c>
      <c r="V46" s="40">
        <f t="shared" si="9"/>
        <v>100</v>
      </c>
      <c r="W46" s="6">
        <f t="shared" si="13"/>
        <v>734324469.4600002</v>
      </c>
      <c r="X46" s="40">
        <f t="shared" si="10"/>
        <v>100</v>
      </c>
      <c r="Y46" s="6">
        <f t="shared" si="13"/>
        <v>1743601168.4099994</v>
      </c>
      <c r="Z46" s="40">
        <f t="shared" si="11"/>
        <v>100</v>
      </c>
      <c r="AA46" s="6">
        <f t="shared" si="13"/>
        <v>8889338712.39</v>
      </c>
      <c r="AB46" s="18"/>
    </row>
    <row r="47" spans="1:4" ht="12.75">
      <c r="A47" s="33" t="s">
        <v>168</v>
      </c>
      <c r="C47" s="17">
        <v>1000000</v>
      </c>
      <c r="D47" s="17"/>
    </row>
    <row r="48" ht="12.75">
      <c r="A48" s="12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5">
        <f>+AA13</f>
        <v>1618727561.38</v>
      </c>
      <c r="C50" s="41">
        <f>+B50/$B$83*100</f>
        <v>18.20976355782023</v>
      </c>
      <c r="M50" s="17"/>
      <c r="N50" s="1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16" customFormat="1" ht="12.75">
      <c r="A51" s="16" t="s">
        <v>128</v>
      </c>
      <c r="B51" s="35">
        <f aca="true" t="shared" si="14" ref="B51:B82">+AA14</f>
        <v>50493146.76999999</v>
      </c>
      <c r="C51" s="41">
        <f aca="true" t="shared" si="15" ref="C51:C82">+B51/$B$83*100</f>
        <v>0.5680191564713629</v>
      </c>
      <c r="M51" s="17"/>
      <c r="N51" s="17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16" customFormat="1" ht="12.75">
      <c r="A52" s="16" t="s">
        <v>129</v>
      </c>
      <c r="B52" s="35">
        <f t="shared" si="14"/>
        <v>71396889.5</v>
      </c>
      <c r="C52" s="41">
        <f t="shared" si="15"/>
        <v>0.8031743621208481</v>
      </c>
      <c r="M52" s="17"/>
      <c r="N52" s="17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16" customFormat="1" ht="12.75">
      <c r="A53" s="16" t="s">
        <v>130</v>
      </c>
      <c r="B53" s="35">
        <f t="shared" si="14"/>
        <v>52158550.50999999</v>
      </c>
      <c r="C53" s="41">
        <f t="shared" si="15"/>
        <v>0.5867540004668871</v>
      </c>
      <c r="M53" s="17"/>
      <c r="N53" s="17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16" customFormat="1" ht="12.75">
      <c r="A54" s="16" t="s">
        <v>131</v>
      </c>
      <c r="B54" s="35">
        <f t="shared" si="14"/>
        <v>51241699.99000001</v>
      </c>
      <c r="C54" s="41">
        <f t="shared" si="15"/>
        <v>0.5764399540606896</v>
      </c>
      <c r="M54" s="17"/>
      <c r="N54" s="17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16" customFormat="1" ht="12.75">
      <c r="A55" s="16" t="s">
        <v>132</v>
      </c>
      <c r="B55" s="35">
        <f t="shared" si="14"/>
        <v>239448054.50000003</v>
      </c>
      <c r="C55" s="41">
        <f t="shared" si="15"/>
        <v>2.6936543003615814</v>
      </c>
      <c r="M55" s="17"/>
      <c r="N55" s="1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16" customFormat="1" ht="12.75">
      <c r="A56" s="16" t="s">
        <v>133</v>
      </c>
      <c r="B56" s="35">
        <f t="shared" si="14"/>
        <v>191144233.94</v>
      </c>
      <c r="C56" s="41">
        <f t="shared" si="15"/>
        <v>2.1502638174151505</v>
      </c>
      <c r="M56" s="17"/>
      <c r="N56" s="17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16" customFormat="1" ht="12.75">
      <c r="A57" s="16" t="s">
        <v>158</v>
      </c>
      <c r="B57" s="35">
        <f t="shared" si="14"/>
        <v>253825399.5600001</v>
      </c>
      <c r="C57" s="41">
        <f t="shared" si="15"/>
        <v>2.8553912475650987</v>
      </c>
      <c r="M57" s="17"/>
      <c r="N57" s="17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7" s="16" customFormat="1" ht="12.75">
      <c r="A58" s="16" t="s">
        <v>134</v>
      </c>
      <c r="B58" s="35">
        <f t="shared" si="14"/>
        <v>56968381.23</v>
      </c>
      <c r="C58" s="41">
        <f t="shared" si="15"/>
        <v>0.6408618579309754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5">
        <f t="shared" si="14"/>
        <v>123589459.44000001</v>
      </c>
      <c r="C59" s="41">
        <f t="shared" si="15"/>
        <v>1.3903110618086865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5">
        <f t="shared" si="14"/>
        <v>265267794.19000003</v>
      </c>
      <c r="C60" s="41">
        <f t="shared" si="15"/>
        <v>2.9841116732369373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5">
        <f t="shared" si="14"/>
        <v>206973718.00000006</v>
      </c>
      <c r="C61" s="41">
        <f t="shared" si="15"/>
        <v>2.3283365016963433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5">
        <f t="shared" si="14"/>
        <v>297229785.1500001</v>
      </c>
      <c r="C62" s="41">
        <f t="shared" si="15"/>
        <v>3.343665876244764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5">
        <f t="shared" si="14"/>
        <v>283184556.64</v>
      </c>
      <c r="C63" s="41">
        <f t="shared" si="15"/>
        <v>3.1856650511617484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5">
        <f t="shared" si="14"/>
        <v>132756420.87999998</v>
      </c>
      <c r="C64" s="41">
        <f t="shared" si="15"/>
        <v>1.493434159449493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5">
        <f t="shared" si="14"/>
        <v>91216465.97000001</v>
      </c>
      <c r="C65" s="41">
        <f t="shared" si="15"/>
        <v>1.026133314538483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5">
        <f t="shared" si="14"/>
        <v>64457992.42999999</v>
      </c>
      <c r="C66" s="41">
        <f t="shared" si="15"/>
        <v>0.7251157202521505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5">
        <f t="shared" si="14"/>
        <v>67996350.24999999</v>
      </c>
      <c r="C67" s="41">
        <f t="shared" si="15"/>
        <v>0.7649202314141363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5">
        <f t="shared" si="14"/>
        <v>144126788.36000004</v>
      </c>
      <c r="C68" s="41">
        <f t="shared" si="15"/>
        <v>1.6213443206873814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5">
        <f t="shared" si="14"/>
        <v>75440313.63</v>
      </c>
      <c r="C69" s="41">
        <f t="shared" si="15"/>
        <v>0.8486605817466597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5">
        <f t="shared" si="14"/>
        <v>42695566.63999999</v>
      </c>
      <c r="C70" s="41">
        <f t="shared" si="15"/>
        <v>0.4803008190079508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5">
        <f t="shared" si="14"/>
        <v>108326955.87999997</v>
      </c>
      <c r="C71" s="41">
        <f t="shared" si="15"/>
        <v>1.2186165853823678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5">
        <f t="shared" si="14"/>
        <v>79151432</v>
      </c>
      <c r="C72" s="41">
        <f t="shared" si="15"/>
        <v>0.8904085507471818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5">
        <f t="shared" si="14"/>
        <v>2172629742.76</v>
      </c>
      <c r="C73" s="41">
        <f t="shared" si="15"/>
        <v>24.440847773432004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5">
        <f t="shared" si="14"/>
        <v>401804325.7</v>
      </c>
      <c r="C74" s="41">
        <f t="shared" si="15"/>
        <v>4.520069925336104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5">
        <f t="shared" si="14"/>
        <v>208670549.94000006</v>
      </c>
      <c r="C75" s="41">
        <f t="shared" si="15"/>
        <v>2.3474248950504513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5">
        <f t="shared" si="14"/>
        <v>43198025.68000001</v>
      </c>
      <c r="C76" s="41">
        <f t="shared" si="15"/>
        <v>0.48595319716854085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5">
        <f t="shared" si="14"/>
        <v>195364583.35999998</v>
      </c>
      <c r="C77" s="41">
        <f t="shared" si="15"/>
        <v>2.197740345833599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5">
        <f t="shared" si="14"/>
        <v>276375873.97</v>
      </c>
      <c r="C78" s="41">
        <f t="shared" si="15"/>
        <v>3.10907124716472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5">
        <f t="shared" si="14"/>
        <v>351277535.74999994</v>
      </c>
      <c r="C79" s="41">
        <f t="shared" si="15"/>
        <v>3.951672302242098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5">
        <f t="shared" si="14"/>
        <v>352229226.4700002</v>
      </c>
      <c r="C80" s="41">
        <f t="shared" si="15"/>
        <v>3.962378281064502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5">
        <f t="shared" si="14"/>
        <v>189510678.20000002</v>
      </c>
      <c r="C81" s="41">
        <f t="shared" si="15"/>
        <v>2.131887245289227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163</v>
      </c>
      <c r="B82" s="35">
        <f t="shared" si="14"/>
        <v>130460653.72</v>
      </c>
      <c r="C82" s="41">
        <f t="shared" si="15"/>
        <v>1.4676080858316645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53"/>
      <c r="B83" s="51">
        <f>SUM(B50:B82)</f>
        <v>8889338712.39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16" customFormat="1" ht="12.75">
      <c r="A84" s="53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138" spans="1:27" s="47" customFormat="1" ht="12.75">
      <c r="A138" s="50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</row>
    <row r="139" spans="1:27" s="47" customFormat="1" ht="12.75">
      <c r="A139" s="50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</row>
    <row r="140" spans="1:27" s="47" customFormat="1" ht="12.75">
      <c r="A140" s="50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</row>
    <row r="141" spans="1:27" s="47" customFormat="1" ht="12.75">
      <c r="A141" s="50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</row>
    <row r="142" spans="1:27" s="47" customFormat="1" ht="12.75">
      <c r="A142" s="50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</row>
    <row r="143" spans="1:27" s="47" customFormat="1" ht="12.75">
      <c r="A143" s="50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</row>
    <row r="144" spans="1:27" s="47" customFormat="1" ht="12.75">
      <c r="A144" s="50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</row>
    <row r="145" spans="1:27" s="47" customFormat="1" ht="12.75">
      <c r="A145" s="50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</row>
    <row r="146" spans="1:27" s="47" customFormat="1" ht="12.75">
      <c r="A146" s="50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</row>
    <row r="147" spans="1:27" s="47" customFormat="1" ht="12.75">
      <c r="A147" s="50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</row>
    <row r="148" spans="1:27" s="47" customFormat="1" ht="12.75">
      <c r="A148" s="50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</row>
    <row r="149" spans="1:27" s="47" customFormat="1" ht="12.75">
      <c r="A149" s="50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</row>
    <row r="150" spans="1:27" s="47" customFormat="1" ht="12.75">
      <c r="A150" s="50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</row>
    <row r="151" spans="1:27" s="47" customFormat="1" ht="12.75">
      <c r="A151" s="50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</row>
    <row r="152" spans="1:27" s="47" customFormat="1" ht="12.75">
      <c r="A152" s="50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</row>
  </sheetData>
  <sheetProtection/>
  <mergeCells count="17"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8" width="11.421875" style="5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167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4" t="s">
        <v>1</v>
      </c>
      <c r="B10" s="61" t="s">
        <v>33</v>
      </c>
      <c r="C10" s="59" t="s">
        <v>10</v>
      </c>
      <c r="D10" s="67"/>
      <c r="E10" s="67"/>
      <c r="F10" s="67"/>
      <c r="G10" s="60"/>
      <c r="H10" s="64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6"/>
      <c r="B11" s="63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3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1443733933.2699997</v>
      </c>
      <c r="D12" s="15">
        <v>65437583.74</v>
      </c>
      <c r="E12" s="15">
        <v>102921886.81</v>
      </c>
      <c r="F12" s="15">
        <v>6634157.5600000005</v>
      </c>
      <c r="G12" s="15">
        <v>0</v>
      </c>
      <c r="H12" s="24">
        <f>SUM(C12:G12)</f>
        <v>1618727561.3799996</v>
      </c>
    </row>
    <row r="13" spans="1:8" ht="15" customHeight="1">
      <c r="A13" s="2" t="s">
        <v>35</v>
      </c>
      <c r="B13" s="3" t="s">
        <v>66</v>
      </c>
      <c r="C13" s="15">
        <v>44438532.48999998</v>
      </c>
      <c r="D13" s="15">
        <v>1041369.7600000001</v>
      </c>
      <c r="E13" s="15">
        <v>2569632</v>
      </c>
      <c r="F13" s="15">
        <v>2443612.52</v>
      </c>
      <c r="G13" s="15">
        <v>0</v>
      </c>
      <c r="H13" s="24">
        <f aca="true" t="shared" si="0" ref="H13:H44">SUM(C13:G13)</f>
        <v>50493146.76999998</v>
      </c>
    </row>
    <row r="14" spans="1:8" ht="15" customHeight="1">
      <c r="A14" s="2" t="s">
        <v>36</v>
      </c>
      <c r="B14" s="3" t="s">
        <v>67</v>
      </c>
      <c r="C14" s="15">
        <v>55357153.98</v>
      </c>
      <c r="D14" s="15">
        <v>2205065.53</v>
      </c>
      <c r="E14" s="15">
        <v>3830094.2800000003</v>
      </c>
      <c r="F14" s="15">
        <v>10004575.709999999</v>
      </c>
      <c r="G14" s="15">
        <v>0</v>
      </c>
      <c r="H14" s="24">
        <f t="shared" si="0"/>
        <v>71396889.5</v>
      </c>
    </row>
    <row r="15" spans="1:8" ht="15" customHeight="1">
      <c r="A15" s="2" t="s">
        <v>37</v>
      </c>
      <c r="B15" s="3" t="s">
        <v>68</v>
      </c>
      <c r="C15" s="15">
        <v>29915954.21999999</v>
      </c>
      <c r="D15" s="15">
        <v>9548733.45</v>
      </c>
      <c r="E15" s="15">
        <v>887500</v>
      </c>
      <c r="F15" s="15">
        <v>11806362.84</v>
      </c>
      <c r="G15" s="15">
        <v>0</v>
      </c>
      <c r="H15" s="24">
        <f t="shared" si="0"/>
        <v>52158550.50999999</v>
      </c>
    </row>
    <row r="16" spans="1:8" ht="15" customHeight="1">
      <c r="A16" s="2" t="s">
        <v>38</v>
      </c>
      <c r="B16" s="3" t="s">
        <v>69</v>
      </c>
      <c r="C16" s="15">
        <v>43101823.68999998</v>
      </c>
      <c r="D16" s="15">
        <v>1621873.43</v>
      </c>
      <c r="E16" s="15">
        <v>3037715.26</v>
      </c>
      <c r="F16" s="15">
        <v>3480287.6100000003</v>
      </c>
      <c r="G16" s="15">
        <v>0</v>
      </c>
      <c r="H16" s="24">
        <f t="shared" si="0"/>
        <v>51241699.98999998</v>
      </c>
    </row>
    <row r="17" spans="1:8" ht="15" customHeight="1">
      <c r="A17" s="2" t="s">
        <v>39</v>
      </c>
      <c r="B17" s="3" t="s">
        <v>70</v>
      </c>
      <c r="C17" s="15">
        <v>193048686.71000004</v>
      </c>
      <c r="D17" s="15">
        <v>4777521.399999999</v>
      </c>
      <c r="E17" s="15">
        <v>13505341.089999998</v>
      </c>
      <c r="F17" s="15">
        <v>28116505.300000004</v>
      </c>
      <c r="G17" s="15">
        <v>0</v>
      </c>
      <c r="H17" s="24">
        <f t="shared" si="0"/>
        <v>239448054.50000006</v>
      </c>
    </row>
    <row r="18" spans="1:8" ht="15" customHeight="1">
      <c r="A18" s="2" t="s">
        <v>40</v>
      </c>
      <c r="B18" s="3" t="s">
        <v>71</v>
      </c>
      <c r="C18" s="15">
        <v>144399677.45000005</v>
      </c>
      <c r="D18" s="15">
        <v>4272181.18</v>
      </c>
      <c r="E18" s="15">
        <v>16613451.09</v>
      </c>
      <c r="F18" s="15">
        <v>25858924.219999995</v>
      </c>
      <c r="G18" s="15">
        <v>0</v>
      </c>
      <c r="H18" s="24">
        <f t="shared" si="0"/>
        <v>191144233.94000006</v>
      </c>
    </row>
    <row r="19" spans="1:8" ht="15" customHeight="1">
      <c r="A19" s="2" t="s">
        <v>41</v>
      </c>
      <c r="B19" s="3" t="s">
        <v>72</v>
      </c>
      <c r="C19" s="15">
        <v>189562880.12999997</v>
      </c>
      <c r="D19" s="15">
        <v>5669793.0600000005</v>
      </c>
      <c r="E19" s="15">
        <v>22493409.54</v>
      </c>
      <c r="F19" s="15">
        <v>36099316.83</v>
      </c>
      <c r="G19" s="15">
        <v>0</v>
      </c>
      <c r="H19" s="24">
        <f t="shared" si="0"/>
        <v>253825399.55999994</v>
      </c>
    </row>
    <row r="20" spans="1:8" ht="15" customHeight="1">
      <c r="A20" s="2" t="s">
        <v>42</v>
      </c>
      <c r="B20" s="3" t="s">
        <v>73</v>
      </c>
      <c r="C20" s="15">
        <v>42861779.209999986</v>
      </c>
      <c r="D20" s="15">
        <v>3911405.07</v>
      </c>
      <c r="E20" s="15">
        <v>3653713.3</v>
      </c>
      <c r="F20" s="15">
        <v>6541483.65</v>
      </c>
      <c r="G20" s="15">
        <v>0</v>
      </c>
      <c r="H20" s="24">
        <f t="shared" si="0"/>
        <v>56968381.22999998</v>
      </c>
    </row>
    <row r="21" spans="1:8" ht="15" customHeight="1">
      <c r="A21" s="2" t="s">
        <v>43</v>
      </c>
      <c r="B21" s="3" t="s">
        <v>74</v>
      </c>
      <c r="C21" s="15">
        <v>96067837.46999998</v>
      </c>
      <c r="D21" s="15">
        <v>2886720.4299999997</v>
      </c>
      <c r="E21" s="15">
        <v>10400935.11</v>
      </c>
      <c r="F21" s="15">
        <v>14233966.429999998</v>
      </c>
      <c r="G21" s="15">
        <v>0</v>
      </c>
      <c r="H21" s="24">
        <f t="shared" si="0"/>
        <v>123589459.43999997</v>
      </c>
    </row>
    <row r="22" spans="1:8" ht="15" customHeight="1">
      <c r="A22" s="2" t="s">
        <v>44</v>
      </c>
      <c r="B22" s="3" t="s">
        <v>75</v>
      </c>
      <c r="C22" s="15">
        <v>186643736.17000017</v>
      </c>
      <c r="D22" s="15">
        <v>9033235.670000002</v>
      </c>
      <c r="E22" s="15">
        <v>23457917.54</v>
      </c>
      <c r="F22" s="15">
        <v>46132904.81</v>
      </c>
      <c r="G22" s="15">
        <v>0</v>
      </c>
      <c r="H22" s="24">
        <f t="shared" si="0"/>
        <v>265267794.19000015</v>
      </c>
    </row>
    <row r="23" spans="1:8" ht="15" customHeight="1">
      <c r="A23" s="2" t="s">
        <v>45</v>
      </c>
      <c r="B23" s="3" t="s">
        <v>76</v>
      </c>
      <c r="C23" s="15">
        <v>148257760.50000003</v>
      </c>
      <c r="D23" s="15">
        <v>3984879.49</v>
      </c>
      <c r="E23" s="15">
        <v>16514222.550000003</v>
      </c>
      <c r="F23" s="15">
        <v>38216855.46</v>
      </c>
      <c r="G23" s="15">
        <v>0</v>
      </c>
      <c r="H23" s="24">
        <f t="shared" si="0"/>
        <v>206973718.00000006</v>
      </c>
    </row>
    <row r="24" spans="1:8" ht="15" customHeight="1">
      <c r="A24" s="2" t="s">
        <v>46</v>
      </c>
      <c r="B24" s="3" t="s">
        <v>77</v>
      </c>
      <c r="C24" s="15">
        <v>225523499.2900002</v>
      </c>
      <c r="D24" s="15">
        <v>7795110.890000001</v>
      </c>
      <c r="E24" s="15">
        <v>30378882.2</v>
      </c>
      <c r="F24" s="15">
        <v>33532292.769999996</v>
      </c>
      <c r="G24" s="15">
        <v>0</v>
      </c>
      <c r="H24" s="24">
        <f t="shared" si="0"/>
        <v>297229785.15000015</v>
      </c>
    </row>
    <row r="25" spans="1:8" ht="15" customHeight="1">
      <c r="A25" s="2" t="s">
        <v>47</v>
      </c>
      <c r="B25" s="3" t="s">
        <v>78</v>
      </c>
      <c r="C25" s="15">
        <v>211232379.19999984</v>
      </c>
      <c r="D25" s="15">
        <v>6455222.679999999</v>
      </c>
      <c r="E25" s="15">
        <v>26694506.270000003</v>
      </c>
      <c r="F25" s="15">
        <v>38802448.49</v>
      </c>
      <c r="G25" s="15">
        <v>0</v>
      </c>
      <c r="H25" s="24">
        <f t="shared" si="0"/>
        <v>283184556.63999987</v>
      </c>
    </row>
    <row r="26" spans="1:8" ht="15" customHeight="1">
      <c r="A26" s="2" t="s">
        <v>48</v>
      </c>
      <c r="B26" s="3" t="s">
        <v>79</v>
      </c>
      <c r="C26" s="15">
        <v>108538960.87000005</v>
      </c>
      <c r="D26" s="15">
        <v>6183856.17</v>
      </c>
      <c r="E26" s="15">
        <v>8337082.380000001</v>
      </c>
      <c r="F26" s="15">
        <v>9696521.46</v>
      </c>
      <c r="G26" s="15">
        <v>0</v>
      </c>
      <c r="H26" s="24">
        <f t="shared" si="0"/>
        <v>132756420.88000005</v>
      </c>
    </row>
    <row r="27" spans="1:8" ht="15" customHeight="1">
      <c r="A27" s="2" t="s">
        <v>49</v>
      </c>
      <c r="B27" s="3" t="s">
        <v>80</v>
      </c>
      <c r="C27" s="15">
        <v>70431788.78999999</v>
      </c>
      <c r="D27" s="15">
        <v>6100766.33</v>
      </c>
      <c r="E27" s="15">
        <v>6569695.01</v>
      </c>
      <c r="F27" s="15">
        <v>8114215.839999999</v>
      </c>
      <c r="G27" s="15">
        <v>0</v>
      </c>
      <c r="H27" s="24">
        <f t="shared" si="0"/>
        <v>91216465.97</v>
      </c>
    </row>
    <row r="28" spans="1:8" ht="15" customHeight="1">
      <c r="A28" s="2" t="s">
        <v>50</v>
      </c>
      <c r="B28" s="3" t="s">
        <v>81</v>
      </c>
      <c r="C28" s="15">
        <v>54358166.609999985</v>
      </c>
      <c r="D28" s="15">
        <v>676284.9</v>
      </c>
      <c r="E28" s="15">
        <v>4391967.45</v>
      </c>
      <c r="F28" s="15">
        <v>5031573.470000001</v>
      </c>
      <c r="G28" s="15">
        <v>0</v>
      </c>
      <c r="H28" s="24">
        <f t="shared" si="0"/>
        <v>64457992.429999985</v>
      </c>
    </row>
    <row r="29" spans="1:8" ht="15" customHeight="1">
      <c r="A29" s="2" t="s">
        <v>51</v>
      </c>
      <c r="B29" s="3" t="s">
        <v>82</v>
      </c>
      <c r="C29" s="15">
        <v>57551001.55000005</v>
      </c>
      <c r="D29" s="15">
        <v>2713609.6000000006</v>
      </c>
      <c r="E29" s="15">
        <v>3906690.31</v>
      </c>
      <c r="F29" s="15">
        <v>3825048.79</v>
      </c>
      <c r="G29" s="15">
        <v>0</v>
      </c>
      <c r="H29" s="24">
        <f t="shared" si="0"/>
        <v>67996350.25000006</v>
      </c>
    </row>
    <row r="30" spans="1:8" ht="15" customHeight="1">
      <c r="A30" s="2" t="s">
        <v>52</v>
      </c>
      <c r="B30" s="3" t="s">
        <v>83</v>
      </c>
      <c r="C30" s="15">
        <v>115926189.33999994</v>
      </c>
      <c r="D30" s="15">
        <v>2926536.8200000003</v>
      </c>
      <c r="E30" s="15">
        <v>9036974</v>
      </c>
      <c r="F30" s="15">
        <v>16237088.2</v>
      </c>
      <c r="G30" s="15">
        <v>0</v>
      </c>
      <c r="H30" s="24">
        <f t="shared" si="0"/>
        <v>144126788.35999992</v>
      </c>
    </row>
    <row r="31" spans="1:8" ht="15" customHeight="1">
      <c r="A31" s="2" t="s">
        <v>53</v>
      </c>
      <c r="B31" s="3" t="s">
        <v>84</v>
      </c>
      <c r="C31" s="15">
        <v>59868723.54000001</v>
      </c>
      <c r="D31" s="15">
        <v>1713330.47</v>
      </c>
      <c r="E31" s="15">
        <v>6124884.17</v>
      </c>
      <c r="F31" s="15">
        <v>7733375.45</v>
      </c>
      <c r="G31" s="15">
        <v>0</v>
      </c>
      <c r="H31" s="24">
        <f t="shared" si="0"/>
        <v>75440313.63000001</v>
      </c>
    </row>
    <row r="32" spans="1:8" ht="15" customHeight="1">
      <c r="A32" s="2" t="s">
        <v>54</v>
      </c>
      <c r="B32" s="3" t="s">
        <v>85</v>
      </c>
      <c r="C32" s="15">
        <v>35023965.71999999</v>
      </c>
      <c r="D32" s="15">
        <v>1417122.1099999999</v>
      </c>
      <c r="E32" s="15">
        <v>2536693.8099999996</v>
      </c>
      <c r="F32" s="15">
        <v>3717785</v>
      </c>
      <c r="G32" s="15">
        <v>0</v>
      </c>
      <c r="H32" s="24">
        <f t="shared" si="0"/>
        <v>42695566.63999999</v>
      </c>
    </row>
    <row r="33" spans="1:8" ht="15" customHeight="1">
      <c r="A33" s="2" t="s">
        <v>55</v>
      </c>
      <c r="B33" s="3" t="s">
        <v>86</v>
      </c>
      <c r="C33" s="15">
        <v>82418279.92000008</v>
      </c>
      <c r="D33" s="15">
        <v>2325788.04</v>
      </c>
      <c r="E33" s="15">
        <v>12234136.52</v>
      </c>
      <c r="F33" s="15">
        <v>11348751.399999999</v>
      </c>
      <c r="G33" s="15">
        <v>0</v>
      </c>
      <c r="H33" s="24">
        <f t="shared" si="0"/>
        <v>108326955.88000008</v>
      </c>
    </row>
    <row r="34" spans="1:8" ht="15" customHeight="1">
      <c r="A34" s="2" t="s">
        <v>56</v>
      </c>
      <c r="B34" s="3" t="s">
        <v>87</v>
      </c>
      <c r="C34" s="15">
        <v>65548019.20999996</v>
      </c>
      <c r="D34" s="15">
        <v>1010292.6699999999</v>
      </c>
      <c r="E34" s="15">
        <v>6619357.93</v>
      </c>
      <c r="F34" s="15">
        <v>5973762.19</v>
      </c>
      <c r="G34" s="15">
        <v>0</v>
      </c>
      <c r="H34" s="24">
        <f t="shared" si="0"/>
        <v>79151431.99999997</v>
      </c>
    </row>
    <row r="35" spans="1:8" ht="15" customHeight="1">
      <c r="A35" s="2" t="s">
        <v>57</v>
      </c>
      <c r="B35" s="3" t="s">
        <v>88</v>
      </c>
      <c r="C35" s="15">
        <v>1335096152.05</v>
      </c>
      <c r="D35" s="15">
        <v>15941360.17</v>
      </c>
      <c r="E35" s="15">
        <v>821173077.5399998</v>
      </c>
      <c r="F35" s="15">
        <v>419153</v>
      </c>
      <c r="G35" s="15">
        <v>0</v>
      </c>
      <c r="H35" s="24">
        <f t="shared" si="0"/>
        <v>2172629742.7599998</v>
      </c>
    </row>
    <row r="36" spans="1:8" ht="15" customHeight="1">
      <c r="A36" s="2" t="s">
        <v>58</v>
      </c>
      <c r="B36" s="3" t="s">
        <v>89</v>
      </c>
      <c r="C36" s="15">
        <v>374267771.3000001</v>
      </c>
      <c r="D36" s="15">
        <v>1483086.89</v>
      </c>
      <c r="E36" s="15">
        <v>26053467.51</v>
      </c>
      <c r="F36" s="15">
        <v>0</v>
      </c>
      <c r="G36" s="15">
        <v>0</v>
      </c>
      <c r="H36" s="24">
        <f t="shared" si="0"/>
        <v>401804325.70000005</v>
      </c>
    </row>
    <row r="37" spans="1:8" ht="15" customHeight="1">
      <c r="A37" s="2" t="s">
        <v>59</v>
      </c>
      <c r="B37" s="3" t="s">
        <v>90</v>
      </c>
      <c r="C37" s="15">
        <v>129060954.97000001</v>
      </c>
      <c r="D37" s="15">
        <v>9917479.459999999</v>
      </c>
      <c r="E37" s="15">
        <v>13992794.89</v>
      </c>
      <c r="F37" s="15">
        <v>55699320.62000001</v>
      </c>
      <c r="G37" s="15">
        <v>0</v>
      </c>
      <c r="H37" s="24">
        <f t="shared" si="0"/>
        <v>208670549.94</v>
      </c>
    </row>
    <row r="38" spans="1:8" ht="15" customHeight="1">
      <c r="A38" s="2" t="s">
        <v>60</v>
      </c>
      <c r="B38" s="3" t="s">
        <v>91</v>
      </c>
      <c r="C38" s="15">
        <v>33857178.92</v>
      </c>
      <c r="D38" s="15">
        <v>538439</v>
      </c>
      <c r="E38" s="15">
        <v>4181300.8499999996</v>
      </c>
      <c r="F38" s="15">
        <v>4621106.91</v>
      </c>
      <c r="G38" s="15">
        <v>0</v>
      </c>
      <c r="H38" s="24">
        <f t="shared" si="0"/>
        <v>43198025.68000001</v>
      </c>
    </row>
    <row r="39" spans="1:8" ht="15" customHeight="1">
      <c r="A39" s="2" t="s">
        <v>61</v>
      </c>
      <c r="B39" s="3" t="s">
        <v>92</v>
      </c>
      <c r="C39" s="15">
        <v>126740123.28999998</v>
      </c>
      <c r="D39" s="15">
        <v>3296188.32</v>
      </c>
      <c r="E39" s="15">
        <v>42473345.39</v>
      </c>
      <c r="F39" s="15">
        <v>22854926.36</v>
      </c>
      <c r="G39" s="15">
        <v>0</v>
      </c>
      <c r="H39" s="24">
        <f t="shared" si="0"/>
        <v>195364583.35999995</v>
      </c>
    </row>
    <row r="40" spans="1:8" ht="15" customHeight="1">
      <c r="A40" s="2" t="s">
        <v>62</v>
      </c>
      <c r="B40" s="3" t="s">
        <v>93</v>
      </c>
      <c r="C40" s="15">
        <v>225432984.3600001</v>
      </c>
      <c r="D40" s="15">
        <v>4672598.7299999995</v>
      </c>
      <c r="E40" s="15">
        <v>20955925.380000003</v>
      </c>
      <c r="F40" s="15">
        <v>24825482.389999997</v>
      </c>
      <c r="G40" s="15">
        <v>488883.11</v>
      </c>
      <c r="H40" s="24">
        <f t="shared" si="0"/>
        <v>276375873.9700001</v>
      </c>
    </row>
    <row r="41" spans="1:8" ht="15" customHeight="1">
      <c r="A41" s="2" t="s">
        <v>63</v>
      </c>
      <c r="B41" s="3" t="s">
        <v>94</v>
      </c>
      <c r="C41" s="15">
        <v>289228964.5500002</v>
      </c>
      <c r="D41" s="15">
        <v>5576640.95</v>
      </c>
      <c r="E41" s="15">
        <v>28096083.310000002</v>
      </c>
      <c r="F41" s="15">
        <v>28301913.940000005</v>
      </c>
      <c r="G41" s="15">
        <v>73933</v>
      </c>
      <c r="H41" s="24">
        <f t="shared" si="0"/>
        <v>351277535.7500002</v>
      </c>
    </row>
    <row r="42" spans="1:8" ht="15" customHeight="1">
      <c r="A42" s="2" t="s">
        <v>64</v>
      </c>
      <c r="B42" s="3" t="s">
        <v>95</v>
      </c>
      <c r="C42" s="15">
        <v>293111255.4399999</v>
      </c>
      <c r="D42" s="15">
        <v>11637507.420000002</v>
      </c>
      <c r="E42" s="15">
        <v>29230862.299999997</v>
      </c>
      <c r="F42" s="15">
        <v>17653994.17</v>
      </c>
      <c r="G42" s="15">
        <v>595607.14</v>
      </c>
      <c r="H42" s="24">
        <f>SUM(C42:G42)</f>
        <v>352229226.4699999</v>
      </c>
    </row>
    <row r="43" spans="1:8" ht="15" customHeight="1">
      <c r="A43" s="2" t="s">
        <v>65</v>
      </c>
      <c r="B43" s="3" t="s">
        <v>96</v>
      </c>
      <c r="C43" s="15">
        <v>160565942.98999998</v>
      </c>
      <c r="D43" s="15">
        <v>3554823.23</v>
      </c>
      <c r="E43" s="15">
        <v>14821135.190000001</v>
      </c>
      <c r="F43" s="15">
        <v>10094652.79</v>
      </c>
      <c r="G43" s="15">
        <v>474124</v>
      </c>
      <c r="H43" s="24">
        <f>SUM(C43:G43)</f>
        <v>189510678.19999996</v>
      </c>
    </row>
    <row r="44" spans="1:8" ht="15" customHeight="1">
      <c r="A44" s="2">
        <v>148</v>
      </c>
      <c r="B44" s="3" t="s">
        <v>162</v>
      </c>
      <c r="C44" s="15">
        <v>92589648.55999997</v>
      </c>
      <c r="D44" s="15">
        <v>0</v>
      </c>
      <c r="E44" s="15">
        <v>35050384.48</v>
      </c>
      <c r="F44" s="15">
        <v>2820620.6799999997</v>
      </c>
      <c r="G44" s="15">
        <v>0</v>
      </c>
      <c r="H44" s="24">
        <f t="shared" si="0"/>
        <v>130460653.71999997</v>
      </c>
    </row>
    <row r="45" spans="1:8" ht="19.5" customHeight="1">
      <c r="A45" s="59" t="s">
        <v>7</v>
      </c>
      <c r="B45" s="60"/>
      <c r="C45" s="6">
        <f aca="true" t="shared" si="1" ref="C45:H45">SUM(C12:C44)</f>
        <v>6763761705.76</v>
      </c>
      <c r="D45" s="6">
        <f t="shared" si="1"/>
        <v>210326407.0599999</v>
      </c>
      <c r="E45" s="6">
        <f t="shared" si="1"/>
        <v>1372745065.46</v>
      </c>
      <c r="F45" s="6">
        <f t="shared" si="1"/>
        <v>540872986.86</v>
      </c>
      <c r="G45" s="6">
        <f t="shared" si="1"/>
        <v>1632547.25</v>
      </c>
      <c r="H45" s="6">
        <f t="shared" si="1"/>
        <v>8889338712.39</v>
      </c>
    </row>
    <row r="46" spans="1:8" ht="12.75">
      <c r="A46" s="33" t="s">
        <v>168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7" customFormat="1" ht="12.75">
      <c r="A54" s="50"/>
      <c r="I54" s="49"/>
      <c r="J54" s="49"/>
      <c r="K54" s="49"/>
      <c r="L54" s="49"/>
      <c r="M54" s="49"/>
      <c r="N54" s="49"/>
    </row>
    <row r="55" spans="1:14" s="47" customFormat="1" ht="12.75">
      <c r="A55" s="50"/>
      <c r="I55" s="49"/>
      <c r="J55" s="49"/>
      <c r="K55" s="49"/>
      <c r="L55" s="49"/>
      <c r="M55" s="49"/>
      <c r="N55" s="49"/>
    </row>
    <row r="56" spans="1:14" s="47" customFormat="1" ht="12.75">
      <c r="A56" s="50"/>
      <c r="C56" s="68"/>
      <c r="D56" s="68"/>
      <c r="E56" s="68"/>
      <c r="F56" s="68"/>
      <c r="I56" s="49"/>
      <c r="J56" s="49"/>
      <c r="K56" s="49"/>
      <c r="L56" s="49"/>
      <c r="M56" s="49"/>
      <c r="N56" s="49"/>
    </row>
    <row r="57" spans="1:14" s="47" customFormat="1" ht="12.75">
      <c r="A57" s="50"/>
      <c r="C57" s="16">
        <v>1000000</v>
      </c>
      <c r="D57" s="16"/>
      <c r="E57" s="16"/>
      <c r="F57" s="16"/>
      <c r="I57" s="49"/>
      <c r="J57" s="49"/>
      <c r="K57" s="49"/>
      <c r="L57" s="49"/>
      <c r="M57" s="49"/>
      <c r="N57" s="49"/>
    </row>
    <row r="58" spans="1:14" s="47" customFormat="1" ht="12.75">
      <c r="A58" s="50"/>
      <c r="C58" s="16" t="s">
        <v>101</v>
      </c>
      <c r="D58" s="46" t="s">
        <v>102</v>
      </c>
      <c r="E58" s="46" t="s">
        <v>103</v>
      </c>
      <c r="F58" s="16"/>
      <c r="I58" s="49"/>
      <c r="J58" s="49"/>
      <c r="K58" s="49"/>
      <c r="L58" s="49"/>
      <c r="M58" s="49"/>
      <c r="N58" s="49"/>
    </row>
    <row r="59" spans="1:14" s="47" customFormat="1" ht="12.75">
      <c r="A59" s="50"/>
      <c r="C59" s="16" t="s">
        <v>97</v>
      </c>
      <c r="D59" s="25">
        <f>+C45/$C$57</f>
        <v>6763.76170576</v>
      </c>
      <c r="E59" s="25">
        <f>+C45/H45*100</f>
        <v>76.08846872189311</v>
      </c>
      <c r="F59" s="16"/>
      <c r="I59" s="49"/>
      <c r="J59" s="49"/>
      <c r="K59" s="49"/>
      <c r="L59" s="49"/>
      <c r="M59" s="49"/>
      <c r="N59" s="49"/>
    </row>
    <row r="60" spans="1:14" s="47" customFormat="1" ht="12.75">
      <c r="A60" s="50"/>
      <c r="C60" s="16" t="s">
        <v>98</v>
      </c>
      <c r="D60" s="25">
        <f>+D45/$C$57</f>
        <v>210.32640705999992</v>
      </c>
      <c r="E60" s="25">
        <f>+D45/H45*100</f>
        <v>2.3660523450056643</v>
      </c>
      <c r="F60" s="16"/>
      <c r="I60" s="49"/>
      <c r="J60" s="49"/>
      <c r="K60" s="49"/>
      <c r="L60" s="49"/>
      <c r="M60" s="49"/>
      <c r="N60" s="49"/>
    </row>
    <row r="61" spans="1:14" s="47" customFormat="1" ht="12.75">
      <c r="A61" s="50"/>
      <c r="C61" s="16" t="s">
        <v>99</v>
      </c>
      <c r="D61" s="25">
        <f>+E45/$C$57</f>
        <v>1372.74506546</v>
      </c>
      <c r="E61" s="25">
        <f>+E45/H45*100</f>
        <v>15.442600511404317</v>
      </c>
      <c r="F61" s="16"/>
      <c r="I61" s="49"/>
      <c r="J61" s="49"/>
      <c r="K61" s="49"/>
      <c r="L61" s="49"/>
      <c r="M61" s="49"/>
      <c r="N61" s="49"/>
    </row>
    <row r="62" spans="1:14" s="47" customFormat="1" ht="12.75">
      <c r="A62" s="50"/>
      <c r="C62" s="16" t="s">
        <v>100</v>
      </c>
      <c r="D62" s="25">
        <f>+F45/$C$57</f>
        <v>540.87298686</v>
      </c>
      <c r="E62" s="25">
        <f>+F45/H45*100</f>
        <v>6.084513194509383</v>
      </c>
      <c r="F62" s="16"/>
      <c r="I62" s="49"/>
      <c r="J62" s="49"/>
      <c r="K62" s="49"/>
      <c r="L62" s="49"/>
      <c r="M62" s="49"/>
      <c r="N62" s="49"/>
    </row>
    <row r="63" spans="1:14" s="47" customFormat="1" ht="12.75">
      <c r="A63" s="50"/>
      <c r="C63" s="16" t="s">
        <v>161</v>
      </c>
      <c r="D63" s="16">
        <f>+G45/C57</f>
        <v>1.63254725</v>
      </c>
      <c r="E63" s="25">
        <f>+G45/H45*100</f>
        <v>0.018365227187535877</v>
      </c>
      <c r="F63" s="16"/>
      <c r="I63" s="49"/>
      <c r="J63" s="49"/>
      <c r="K63" s="49"/>
      <c r="L63" s="49"/>
      <c r="M63" s="49"/>
      <c r="N63" s="49"/>
    </row>
    <row r="64" spans="1:14" s="47" customFormat="1" ht="12.75">
      <c r="A64" s="50"/>
      <c r="C64" s="16"/>
      <c r="D64" s="16"/>
      <c r="E64" s="16"/>
      <c r="F64" s="16"/>
      <c r="I64" s="49"/>
      <c r="J64" s="49"/>
      <c r="K64" s="49"/>
      <c r="L64" s="49"/>
      <c r="M64" s="49"/>
      <c r="N64" s="49"/>
    </row>
    <row r="65" spans="1:14" s="47" customFormat="1" ht="12.75">
      <c r="A65" s="50"/>
      <c r="I65" s="49"/>
      <c r="J65" s="49"/>
      <c r="K65" s="49"/>
      <c r="L65" s="49"/>
      <c r="M65" s="49"/>
      <c r="N65" s="49"/>
    </row>
    <row r="66" spans="1:14" s="47" customFormat="1" ht="12.75">
      <c r="A66" s="50"/>
      <c r="I66" s="49"/>
      <c r="J66" s="49"/>
      <c r="K66" s="49"/>
      <c r="L66" s="49"/>
      <c r="M66" s="49"/>
      <c r="N66" s="49"/>
    </row>
    <row r="67" spans="1:14" s="47" customFormat="1" ht="12.75">
      <c r="A67" s="50"/>
      <c r="I67" s="49"/>
      <c r="J67" s="49"/>
      <c r="K67" s="49"/>
      <c r="L67" s="49"/>
      <c r="M67" s="49"/>
      <c r="N67" s="49"/>
    </row>
    <row r="68" spans="1:14" s="47" customFormat="1" ht="12.75">
      <c r="A68" s="50"/>
      <c r="I68" s="49"/>
      <c r="J68" s="49"/>
      <c r="K68" s="49"/>
      <c r="L68" s="49"/>
      <c r="M68" s="49"/>
      <c r="N68" s="49"/>
    </row>
    <row r="69" spans="1:14" s="47" customFormat="1" ht="12.75">
      <c r="A69" s="50"/>
      <c r="I69" s="49"/>
      <c r="J69" s="49"/>
      <c r="K69" s="49"/>
      <c r="L69" s="49"/>
      <c r="M69" s="49"/>
      <c r="N69" s="49"/>
    </row>
    <row r="70" spans="1:14" s="47" customFormat="1" ht="12.75">
      <c r="A70" s="50"/>
      <c r="I70" s="49"/>
      <c r="J70" s="49"/>
      <c r="K70" s="49"/>
      <c r="L70" s="49"/>
      <c r="M70" s="49"/>
      <c r="N70" s="49"/>
    </row>
    <row r="71" spans="1:14" s="47" customFormat="1" ht="12.75">
      <c r="A71" s="50"/>
      <c r="I71" s="49"/>
      <c r="J71" s="49"/>
      <c r="K71" s="49"/>
      <c r="L71" s="49"/>
      <c r="M71" s="49"/>
      <c r="N71" s="49"/>
    </row>
    <row r="72" spans="1:14" s="47" customFormat="1" ht="12.75">
      <c r="A72" s="50"/>
      <c r="I72" s="49"/>
      <c r="J72" s="49"/>
      <c r="K72" s="49"/>
      <c r="L72" s="49"/>
      <c r="M72" s="49"/>
      <c r="N72" s="49"/>
    </row>
    <row r="73" spans="1:14" s="47" customFormat="1" ht="12.75">
      <c r="A73" s="50"/>
      <c r="I73" s="49"/>
      <c r="J73" s="49"/>
      <c r="K73" s="49"/>
      <c r="L73" s="49"/>
      <c r="M73" s="49"/>
      <c r="N73" s="49"/>
    </row>
    <row r="74" spans="1:14" s="47" customFormat="1" ht="12.75">
      <c r="A74" s="50"/>
      <c r="I74" s="49"/>
      <c r="J74" s="49"/>
      <c r="K74" s="49"/>
      <c r="L74" s="49"/>
      <c r="M74" s="49"/>
      <c r="N74" s="49"/>
    </row>
    <row r="75" spans="1:14" s="47" customFormat="1" ht="12.75">
      <c r="A75" s="50"/>
      <c r="I75" s="49"/>
      <c r="J75" s="49"/>
      <c r="K75" s="49"/>
      <c r="L75" s="49"/>
      <c r="M75" s="49"/>
      <c r="N75" s="49"/>
    </row>
    <row r="76" spans="1:14" s="47" customFormat="1" ht="12.75">
      <c r="A76" s="50"/>
      <c r="I76" s="49"/>
      <c r="J76" s="49"/>
      <c r="K76" s="49"/>
      <c r="L76" s="49"/>
      <c r="M76" s="49"/>
      <c r="N76" s="49"/>
    </row>
    <row r="77" spans="1:14" s="47" customFormat="1" ht="12.75">
      <c r="A77" s="50"/>
      <c r="I77" s="49"/>
      <c r="J77" s="49"/>
      <c r="K77" s="49"/>
      <c r="L77" s="49"/>
      <c r="M77" s="49"/>
      <c r="N77" s="49"/>
    </row>
    <row r="78" spans="1:14" s="47" customFormat="1" ht="12.75">
      <c r="A78" s="50"/>
      <c r="I78" s="49"/>
      <c r="J78" s="49"/>
      <c r="K78" s="49"/>
      <c r="L78" s="49"/>
      <c r="M78" s="49"/>
      <c r="N78" s="49"/>
    </row>
    <row r="79" spans="1:14" s="47" customFormat="1" ht="12.75">
      <c r="A79" s="50"/>
      <c r="I79" s="49"/>
      <c r="J79" s="49"/>
      <c r="K79" s="49"/>
      <c r="L79" s="49"/>
      <c r="M79" s="49"/>
      <c r="N79" s="49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167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7"/>
      <c r="J10" s="64" t="s">
        <v>30</v>
      </c>
      <c r="L10" s="34"/>
      <c r="Q10" s="23"/>
      <c r="R10" s="23"/>
      <c r="S10" s="23"/>
      <c r="T10" s="23"/>
    </row>
    <row r="11" spans="1:20" s="10" customFormat="1" ht="12.75">
      <c r="A11" s="66"/>
      <c r="B11" s="63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3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682158015.3399994</v>
      </c>
      <c r="D12" s="15">
        <v>27435365.15</v>
      </c>
      <c r="E12" s="15">
        <v>469288257.68999994</v>
      </c>
      <c r="F12" s="15">
        <v>52936550.06</v>
      </c>
      <c r="G12" s="15">
        <v>15773410.86</v>
      </c>
      <c r="H12" s="45">
        <v>42503189.269999996</v>
      </c>
      <c r="I12" s="45">
        <v>153639144.9</v>
      </c>
      <c r="J12" s="24">
        <f>SUM(C12:I12)</f>
        <v>1443733933.2699993</v>
      </c>
      <c r="M12" s="31"/>
    </row>
    <row r="13" spans="1:13" ht="15" customHeight="1">
      <c r="A13" s="2" t="s">
        <v>35</v>
      </c>
      <c r="B13" s="3" t="s">
        <v>165</v>
      </c>
      <c r="C13" s="15">
        <v>26953543.35000001</v>
      </c>
      <c r="D13" s="15">
        <v>1162674.7799999998</v>
      </c>
      <c r="E13" s="15">
        <v>11843524.770000003</v>
      </c>
      <c r="F13" s="15">
        <v>0</v>
      </c>
      <c r="G13" s="15">
        <v>32200.920000000002</v>
      </c>
      <c r="H13" s="45">
        <v>0</v>
      </c>
      <c r="I13" s="45">
        <v>4446588.670000002</v>
      </c>
      <c r="J13" s="24">
        <f aca="true" t="shared" si="0" ref="J13:J44">SUM(C13:I13)</f>
        <v>44438532.49000002</v>
      </c>
      <c r="M13" s="31"/>
    </row>
    <row r="14" spans="1:13" ht="15" customHeight="1">
      <c r="A14" s="2" t="s">
        <v>36</v>
      </c>
      <c r="B14" s="3" t="s">
        <v>166</v>
      </c>
      <c r="C14" s="15">
        <v>31737237.32999999</v>
      </c>
      <c r="D14" s="15">
        <v>2205742.919999999</v>
      </c>
      <c r="E14" s="15">
        <v>20109711.619999997</v>
      </c>
      <c r="F14" s="15">
        <v>0</v>
      </c>
      <c r="G14" s="15">
        <v>90834.76</v>
      </c>
      <c r="H14" s="45">
        <v>0</v>
      </c>
      <c r="I14" s="45">
        <v>1213627.35</v>
      </c>
      <c r="J14" s="24">
        <f t="shared" si="0"/>
        <v>55357153.97999999</v>
      </c>
      <c r="M14" s="31"/>
    </row>
    <row r="15" spans="1:13" ht="15" customHeight="1">
      <c r="A15" s="2" t="s">
        <v>37</v>
      </c>
      <c r="B15" s="3" t="s">
        <v>68</v>
      </c>
      <c r="C15" s="15">
        <v>14932644.859999996</v>
      </c>
      <c r="D15" s="15">
        <v>719901.6300000001</v>
      </c>
      <c r="E15" s="15">
        <v>13833590.309999997</v>
      </c>
      <c r="F15" s="15">
        <v>4680</v>
      </c>
      <c r="G15" s="15">
        <v>79083.05</v>
      </c>
      <c r="H15" s="45">
        <v>0</v>
      </c>
      <c r="I15" s="45">
        <v>346054.37</v>
      </c>
      <c r="J15" s="24">
        <f t="shared" si="0"/>
        <v>29915954.219999995</v>
      </c>
      <c r="M15" s="31"/>
    </row>
    <row r="16" spans="1:13" ht="15" customHeight="1">
      <c r="A16" s="2" t="s">
        <v>38</v>
      </c>
      <c r="B16" s="3" t="s">
        <v>69</v>
      </c>
      <c r="C16" s="15">
        <v>19861704.050000012</v>
      </c>
      <c r="D16" s="15">
        <v>1660132.9600000002</v>
      </c>
      <c r="E16" s="15">
        <v>20821059.339999992</v>
      </c>
      <c r="F16" s="15">
        <v>0</v>
      </c>
      <c r="G16" s="15">
        <v>0</v>
      </c>
      <c r="H16" s="45">
        <v>0</v>
      </c>
      <c r="I16" s="45">
        <v>758927.34</v>
      </c>
      <c r="J16" s="24">
        <f t="shared" si="0"/>
        <v>43101823.69000001</v>
      </c>
      <c r="M16" s="31"/>
    </row>
    <row r="17" spans="1:13" ht="15" customHeight="1">
      <c r="A17" s="2" t="s">
        <v>39</v>
      </c>
      <c r="B17" s="3" t="s">
        <v>70</v>
      </c>
      <c r="C17" s="15">
        <v>121597100.37999998</v>
      </c>
      <c r="D17" s="15">
        <v>15113125.819999998</v>
      </c>
      <c r="E17" s="15">
        <v>55233959.34999998</v>
      </c>
      <c r="F17" s="15">
        <v>0</v>
      </c>
      <c r="G17" s="15">
        <v>338595.62</v>
      </c>
      <c r="H17" s="45">
        <v>0</v>
      </c>
      <c r="I17" s="45">
        <v>765905.54</v>
      </c>
      <c r="J17" s="24">
        <f t="shared" si="0"/>
        <v>193048686.70999995</v>
      </c>
      <c r="M17" s="31"/>
    </row>
    <row r="18" spans="1:13" ht="15" customHeight="1">
      <c r="A18" s="2" t="s">
        <v>40</v>
      </c>
      <c r="B18" s="3" t="s">
        <v>71</v>
      </c>
      <c r="C18" s="15">
        <v>92612306.51000002</v>
      </c>
      <c r="D18" s="15">
        <v>10022165.92</v>
      </c>
      <c r="E18" s="15">
        <v>40722372.86</v>
      </c>
      <c r="F18" s="15">
        <v>0</v>
      </c>
      <c r="G18" s="15">
        <v>184709.2</v>
      </c>
      <c r="H18" s="45">
        <v>0</v>
      </c>
      <c r="I18" s="45">
        <v>858122.9600000001</v>
      </c>
      <c r="J18" s="24">
        <f t="shared" si="0"/>
        <v>144399677.45000002</v>
      </c>
      <c r="M18" s="31"/>
    </row>
    <row r="19" spans="1:13" ht="15" customHeight="1">
      <c r="A19" s="2" t="s">
        <v>41</v>
      </c>
      <c r="B19" s="3" t="s">
        <v>72</v>
      </c>
      <c r="C19" s="15">
        <v>95353134.67</v>
      </c>
      <c r="D19" s="15">
        <v>9123543.100000001</v>
      </c>
      <c r="E19" s="15">
        <v>80306950.69</v>
      </c>
      <c r="F19" s="15">
        <v>0</v>
      </c>
      <c r="G19" s="15">
        <v>31761.420000000002</v>
      </c>
      <c r="H19" s="45">
        <v>0</v>
      </c>
      <c r="I19" s="45">
        <v>4747490.25</v>
      </c>
      <c r="J19" s="24">
        <f t="shared" si="0"/>
        <v>189562880.13</v>
      </c>
      <c r="M19" s="31"/>
    </row>
    <row r="20" spans="1:13" ht="15" customHeight="1">
      <c r="A20" s="2" t="s">
        <v>42</v>
      </c>
      <c r="B20" s="3" t="s">
        <v>73</v>
      </c>
      <c r="C20" s="15">
        <v>25927822.930000007</v>
      </c>
      <c r="D20" s="15">
        <v>2256086.22</v>
      </c>
      <c r="E20" s="15">
        <v>14613490.060000004</v>
      </c>
      <c r="F20" s="15">
        <v>0</v>
      </c>
      <c r="G20" s="15">
        <v>30000</v>
      </c>
      <c r="H20" s="45">
        <v>0</v>
      </c>
      <c r="I20" s="45">
        <v>34380</v>
      </c>
      <c r="J20" s="24">
        <f t="shared" si="0"/>
        <v>42861779.21000001</v>
      </c>
      <c r="M20" s="31"/>
    </row>
    <row r="21" spans="1:13" ht="15" customHeight="1">
      <c r="A21" s="2" t="s">
        <v>43</v>
      </c>
      <c r="B21" s="3" t="s">
        <v>74</v>
      </c>
      <c r="C21" s="15">
        <v>62723581.60000002</v>
      </c>
      <c r="D21" s="15">
        <v>5831409.890000001</v>
      </c>
      <c r="E21" s="15">
        <v>27401068.630000003</v>
      </c>
      <c r="F21" s="15">
        <v>0</v>
      </c>
      <c r="G21" s="15">
        <v>111777.35</v>
      </c>
      <c r="H21" s="45">
        <v>0</v>
      </c>
      <c r="I21" s="45">
        <v>0</v>
      </c>
      <c r="J21" s="24">
        <f t="shared" si="0"/>
        <v>96067837.47</v>
      </c>
      <c r="M21" s="31"/>
    </row>
    <row r="22" spans="1:13" ht="15" customHeight="1">
      <c r="A22" s="2" t="s">
        <v>44</v>
      </c>
      <c r="B22" s="3" t="s">
        <v>75</v>
      </c>
      <c r="C22" s="15">
        <v>97735242.63000003</v>
      </c>
      <c r="D22" s="15">
        <v>9489997.530000001</v>
      </c>
      <c r="E22" s="15">
        <v>73701483.79999998</v>
      </c>
      <c r="F22" s="15">
        <v>4500</v>
      </c>
      <c r="G22" s="15">
        <v>0</v>
      </c>
      <c r="H22" s="45">
        <v>0</v>
      </c>
      <c r="I22" s="45">
        <v>5712512.21</v>
      </c>
      <c r="J22" s="24">
        <f t="shared" si="0"/>
        <v>186643736.17000002</v>
      </c>
      <c r="M22" s="31"/>
    </row>
    <row r="23" spans="1:13" ht="15" customHeight="1">
      <c r="A23" s="2" t="s">
        <v>45</v>
      </c>
      <c r="B23" s="3" t="s">
        <v>76</v>
      </c>
      <c r="C23" s="15">
        <v>92248473.94</v>
      </c>
      <c r="D23" s="15">
        <v>4695638.620000001</v>
      </c>
      <c r="E23" s="15">
        <v>50997234.25</v>
      </c>
      <c r="F23" s="15">
        <v>0</v>
      </c>
      <c r="G23" s="15">
        <v>47146.89</v>
      </c>
      <c r="H23" s="45">
        <v>0</v>
      </c>
      <c r="I23" s="45">
        <v>269266.8</v>
      </c>
      <c r="J23" s="24">
        <f t="shared" si="0"/>
        <v>148257760.5</v>
      </c>
      <c r="M23" s="31"/>
    </row>
    <row r="24" spans="1:13" ht="15" customHeight="1">
      <c r="A24" s="2" t="s">
        <v>46</v>
      </c>
      <c r="B24" s="3" t="s">
        <v>77</v>
      </c>
      <c r="C24" s="15">
        <v>142690545.14999998</v>
      </c>
      <c r="D24" s="15">
        <v>16486657.69</v>
      </c>
      <c r="E24" s="15">
        <v>64468432.10000001</v>
      </c>
      <c r="F24" s="15">
        <v>0</v>
      </c>
      <c r="G24" s="15">
        <v>244632.7</v>
      </c>
      <c r="H24" s="45">
        <v>0</v>
      </c>
      <c r="I24" s="45">
        <v>1633231.65</v>
      </c>
      <c r="J24" s="24">
        <f t="shared" si="0"/>
        <v>225523499.29</v>
      </c>
      <c r="M24" s="31"/>
    </row>
    <row r="25" spans="1:13" ht="15" customHeight="1">
      <c r="A25" s="2" t="s">
        <v>47</v>
      </c>
      <c r="B25" s="3" t="s">
        <v>78</v>
      </c>
      <c r="C25" s="15">
        <v>115436370.24</v>
      </c>
      <c r="D25" s="15">
        <v>14672820.89</v>
      </c>
      <c r="E25" s="15">
        <v>68094413.45000002</v>
      </c>
      <c r="F25" s="15">
        <v>0</v>
      </c>
      <c r="G25" s="15">
        <v>780914.99</v>
      </c>
      <c r="H25" s="45">
        <v>0</v>
      </c>
      <c r="I25" s="45">
        <v>12247859.629999999</v>
      </c>
      <c r="J25" s="24">
        <f t="shared" si="0"/>
        <v>211232379.20000002</v>
      </c>
      <c r="M25" s="31"/>
    </row>
    <row r="26" spans="1:13" ht="15" customHeight="1">
      <c r="A26" s="2" t="s">
        <v>48</v>
      </c>
      <c r="B26" s="3" t="s">
        <v>79</v>
      </c>
      <c r="C26" s="15">
        <v>57918947.160000004</v>
      </c>
      <c r="D26" s="15">
        <v>11600060.729999999</v>
      </c>
      <c r="E26" s="15">
        <v>38298072.29999999</v>
      </c>
      <c r="F26" s="15">
        <v>0</v>
      </c>
      <c r="G26" s="15">
        <v>9379.26</v>
      </c>
      <c r="H26" s="45">
        <v>0</v>
      </c>
      <c r="I26" s="45">
        <v>712501.42</v>
      </c>
      <c r="J26" s="24">
        <f t="shared" si="0"/>
        <v>108538960.87</v>
      </c>
      <c r="M26" s="31"/>
    </row>
    <row r="27" spans="1:13" ht="15" customHeight="1">
      <c r="A27" s="2" t="s">
        <v>49</v>
      </c>
      <c r="B27" s="3" t="s">
        <v>80</v>
      </c>
      <c r="C27" s="15">
        <v>44212213.09999998</v>
      </c>
      <c r="D27" s="15">
        <v>2633321.49</v>
      </c>
      <c r="E27" s="15">
        <v>23508291.68</v>
      </c>
      <c r="F27" s="15">
        <v>0</v>
      </c>
      <c r="G27" s="15">
        <v>23905.059999999998</v>
      </c>
      <c r="H27" s="45">
        <v>0</v>
      </c>
      <c r="I27" s="45">
        <v>54057.46</v>
      </c>
      <c r="J27" s="24">
        <f t="shared" si="0"/>
        <v>70431788.78999998</v>
      </c>
      <c r="M27" s="31"/>
    </row>
    <row r="28" spans="1:13" ht="15" customHeight="1">
      <c r="A28" s="2" t="s">
        <v>50</v>
      </c>
      <c r="B28" s="3" t="s">
        <v>81</v>
      </c>
      <c r="C28" s="15">
        <v>31178132.48999999</v>
      </c>
      <c r="D28" s="15">
        <v>371976.66</v>
      </c>
      <c r="E28" s="15">
        <v>20473844.640000008</v>
      </c>
      <c r="F28" s="15">
        <v>0</v>
      </c>
      <c r="G28" s="15">
        <v>62261.170000000006</v>
      </c>
      <c r="H28" s="45">
        <v>0</v>
      </c>
      <c r="I28" s="45">
        <v>2271951.6500000004</v>
      </c>
      <c r="J28" s="24">
        <f t="shared" si="0"/>
        <v>54358166.61</v>
      </c>
      <c r="M28" s="31"/>
    </row>
    <row r="29" spans="1:13" ht="15" customHeight="1">
      <c r="A29" s="2" t="s">
        <v>51</v>
      </c>
      <c r="B29" s="3" t="s">
        <v>82</v>
      </c>
      <c r="C29" s="15">
        <v>39759041.51000001</v>
      </c>
      <c r="D29" s="15">
        <v>4237536.970000001</v>
      </c>
      <c r="E29" s="15">
        <v>12973657.420000002</v>
      </c>
      <c r="F29" s="15">
        <v>0</v>
      </c>
      <c r="G29" s="15">
        <v>177948.39</v>
      </c>
      <c r="H29" s="45">
        <v>0</v>
      </c>
      <c r="I29" s="45">
        <v>402817.26</v>
      </c>
      <c r="J29" s="24">
        <f t="shared" si="0"/>
        <v>57551001.55000001</v>
      </c>
      <c r="M29" s="31"/>
    </row>
    <row r="30" spans="1:13" ht="15" customHeight="1">
      <c r="A30" s="2" t="s">
        <v>52</v>
      </c>
      <c r="B30" s="3" t="s">
        <v>83</v>
      </c>
      <c r="C30" s="15">
        <v>71086078.32000001</v>
      </c>
      <c r="D30" s="15">
        <v>6317280.78</v>
      </c>
      <c r="E30" s="15">
        <v>36702776.29000001</v>
      </c>
      <c r="F30" s="15">
        <v>0</v>
      </c>
      <c r="G30" s="15">
        <v>315304.4</v>
      </c>
      <c r="H30" s="45">
        <v>0</v>
      </c>
      <c r="I30" s="45">
        <v>1504749.5499999998</v>
      </c>
      <c r="J30" s="24">
        <f t="shared" si="0"/>
        <v>115926189.34000002</v>
      </c>
      <c r="M30" s="31"/>
    </row>
    <row r="31" spans="1:13" ht="15" customHeight="1">
      <c r="A31" s="2" t="s">
        <v>53</v>
      </c>
      <c r="B31" s="3" t="s">
        <v>84</v>
      </c>
      <c r="C31" s="15">
        <v>29869878.31</v>
      </c>
      <c r="D31" s="15">
        <v>922234.86</v>
      </c>
      <c r="E31" s="15">
        <v>28532325.099999998</v>
      </c>
      <c r="F31" s="15">
        <v>0</v>
      </c>
      <c r="G31" s="15">
        <v>0</v>
      </c>
      <c r="H31" s="45">
        <v>0</v>
      </c>
      <c r="I31" s="45">
        <v>544285.27</v>
      </c>
      <c r="J31" s="24">
        <f t="shared" si="0"/>
        <v>59868723.54</v>
      </c>
      <c r="M31" s="31"/>
    </row>
    <row r="32" spans="1:13" ht="15" customHeight="1">
      <c r="A32" s="2" t="s">
        <v>54</v>
      </c>
      <c r="B32" s="3" t="s">
        <v>85</v>
      </c>
      <c r="C32" s="15">
        <v>17405051.52</v>
      </c>
      <c r="D32" s="15">
        <v>166231</v>
      </c>
      <c r="E32" s="15">
        <v>17414172.2</v>
      </c>
      <c r="F32" s="15">
        <v>0</v>
      </c>
      <c r="G32" s="15">
        <v>0</v>
      </c>
      <c r="H32" s="45">
        <v>0</v>
      </c>
      <c r="I32" s="45">
        <v>38511</v>
      </c>
      <c r="J32" s="24">
        <f t="shared" si="0"/>
        <v>35023965.72</v>
      </c>
      <c r="M32" s="31"/>
    </row>
    <row r="33" spans="1:13" ht="15" customHeight="1">
      <c r="A33" s="2" t="s">
        <v>55</v>
      </c>
      <c r="B33" s="3" t="s">
        <v>86</v>
      </c>
      <c r="C33" s="15">
        <v>42017214.720000006</v>
      </c>
      <c r="D33" s="15">
        <v>306210.31</v>
      </c>
      <c r="E33" s="15">
        <v>39236737.33999998</v>
      </c>
      <c r="F33" s="15">
        <v>0</v>
      </c>
      <c r="G33" s="15">
        <v>7853.06</v>
      </c>
      <c r="H33" s="45">
        <v>0</v>
      </c>
      <c r="I33" s="45">
        <v>850264.49</v>
      </c>
      <c r="J33" s="24">
        <f t="shared" si="0"/>
        <v>82418279.91999999</v>
      </c>
      <c r="M33" s="31"/>
    </row>
    <row r="34" spans="1:13" ht="15" customHeight="1">
      <c r="A34" s="2" t="s">
        <v>56</v>
      </c>
      <c r="B34" s="3" t="s">
        <v>87</v>
      </c>
      <c r="C34" s="15">
        <v>37573575.269999996</v>
      </c>
      <c r="D34" s="15">
        <v>90694</v>
      </c>
      <c r="E34" s="15">
        <v>27865369.93999999</v>
      </c>
      <c r="F34" s="15">
        <v>0</v>
      </c>
      <c r="G34" s="15">
        <v>0</v>
      </c>
      <c r="H34" s="45">
        <v>0</v>
      </c>
      <c r="I34" s="45">
        <v>18380</v>
      </c>
      <c r="J34" s="24">
        <f t="shared" si="0"/>
        <v>65548019.209999986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717452597.28</v>
      </c>
      <c r="F35" s="15">
        <v>546479183.3799999</v>
      </c>
      <c r="G35" s="15">
        <v>67770257.38999999</v>
      </c>
      <c r="H35" s="45">
        <v>0</v>
      </c>
      <c r="I35" s="45">
        <v>3394114</v>
      </c>
      <c r="J35" s="24">
        <f t="shared" si="0"/>
        <v>1335096152.0499997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148754861.63</v>
      </c>
      <c r="F36" s="15">
        <v>0</v>
      </c>
      <c r="G36" s="15">
        <v>2907375</v>
      </c>
      <c r="H36" s="45">
        <v>0</v>
      </c>
      <c r="I36" s="45">
        <v>222605534.67000002</v>
      </c>
      <c r="J36" s="24">
        <f t="shared" si="0"/>
        <v>374267771.3</v>
      </c>
      <c r="M36" s="31"/>
    </row>
    <row r="37" spans="1:13" ht="15" customHeight="1">
      <c r="A37" s="2" t="s">
        <v>59</v>
      </c>
      <c r="B37" s="3" t="s">
        <v>90</v>
      </c>
      <c r="C37" s="15">
        <v>14097341.959999993</v>
      </c>
      <c r="D37" s="15">
        <v>30000</v>
      </c>
      <c r="E37" s="15">
        <v>113577385.17999999</v>
      </c>
      <c r="F37" s="15">
        <v>7620</v>
      </c>
      <c r="G37" s="15">
        <v>90600.26</v>
      </c>
      <c r="H37" s="45">
        <v>0</v>
      </c>
      <c r="I37" s="45">
        <v>1258007.5699999998</v>
      </c>
      <c r="J37" s="24">
        <f t="shared" si="0"/>
        <v>129060954.96999998</v>
      </c>
      <c r="M37" s="31"/>
    </row>
    <row r="38" spans="1:13" ht="15" customHeight="1">
      <c r="A38" s="2" t="s">
        <v>60</v>
      </c>
      <c r="B38" s="3" t="s">
        <v>91</v>
      </c>
      <c r="C38" s="15">
        <v>12007114.560000002</v>
      </c>
      <c r="D38" s="15">
        <v>69824.92</v>
      </c>
      <c r="E38" s="15">
        <v>21411478.87</v>
      </c>
      <c r="F38" s="15">
        <v>0</v>
      </c>
      <c r="G38" s="15">
        <v>7215.13</v>
      </c>
      <c r="H38" s="45">
        <v>0</v>
      </c>
      <c r="I38" s="45">
        <v>361545.44</v>
      </c>
      <c r="J38" s="24">
        <f t="shared" si="0"/>
        <v>33857178.92</v>
      </c>
      <c r="M38" s="31"/>
    </row>
    <row r="39" spans="1:13" ht="15" customHeight="1">
      <c r="A39" s="2" t="s">
        <v>61</v>
      </c>
      <c r="B39" s="3" t="s">
        <v>92</v>
      </c>
      <c r="C39" s="15">
        <v>676370</v>
      </c>
      <c r="D39" s="15">
        <v>0</v>
      </c>
      <c r="E39" s="15">
        <v>124865627.73</v>
      </c>
      <c r="F39" s="15">
        <v>0</v>
      </c>
      <c r="G39" s="15">
        <v>0</v>
      </c>
      <c r="H39" s="45">
        <v>0</v>
      </c>
      <c r="I39" s="45">
        <v>1198125.56</v>
      </c>
      <c r="J39" s="24">
        <f t="shared" si="0"/>
        <v>126740123.29</v>
      </c>
      <c r="M39" s="31"/>
    </row>
    <row r="40" spans="1:13" ht="15" customHeight="1">
      <c r="A40" s="2" t="s">
        <v>62</v>
      </c>
      <c r="B40" s="3" t="s">
        <v>93</v>
      </c>
      <c r="C40" s="15">
        <v>139031342.12</v>
      </c>
      <c r="D40" s="15">
        <v>6788826.409999999</v>
      </c>
      <c r="E40" s="15">
        <v>78572056.97999999</v>
      </c>
      <c r="F40" s="15">
        <v>4680</v>
      </c>
      <c r="G40" s="15">
        <v>217022.06</v>
      </c>
      <c r="H40" s="45">
        <v>0</v>
      </c>
      <c r="I40" s="45">
        <v>819056.79</v>
      </c>
      <c r="J40" s="24">
        <f t="shared" si="0"/>
        <v>225432984.35999998</v>
      </c>
      <c r="M40" s="31"/>
    </row>
    <row r="41" spans="1:13" ht="15" customHeight="1">
      <c r="A41" s="2" t="s">
        <v>63</v>
      </c>
      <c r="B41" s="3" t="s">
        <v>94</v>
      </c>
      <c r="C41" s="15">
        <v>151532772.16999987</v>
      </c>
      <c r="D41" s="15">
        <v>3665272.57</v>
      </c>
      <c r="E41" s="15">
        <v>133005103.03000003</v>
      </c>
      <c r="F41" s="15">
        <v>0</v>
      </c>
      <c r="G41" s="15">
        <v>35024</v>
      </c>
      <c r="H41" s="45">
        <v>0</v>
      </c>
      <c r="I41" s="45">
        <v>990792.7799999999</v>
      </c>
      <c r="J41" s="24">
        <f t="shared" si="0"/>
        <v>289228964.54999983</v>
      </c>
      <c r="M41" s="31"/>
    </row>
    <row r="42" spans="1:13" ht="15" customHeight="1">
      <c r="A42" s="2" t="s">
        <v>64</v>
      </c>
      <c r="B42" s="3" t="s">
        <v>95</v>
      </c>
      <c r="C42" s="15">
        <v>187948122.01999986</v>
      </c>
      <c r="D42" s="15">
        <v>9727587.830000002</v>
      </c>
      <c r="E42" s="15">
        <v>92611389.85999998</v>
      </c>
      <c r="F42" s="15">
        <v>4680</v>
      </c>
      <c r="G42" s="15">
        <v>1084383.32</v>
      </c>
      <c r="H42" s="45">
        <v>0</v>
      </c>
      <c r="I42" s="45">
        <v>1735092.4100000001</v>
      </c>
      <c r="J42" s="24">
        <f t="shared" si="0"/>
        <v>293111255.4399999</v>
      </c>
      <c r="M42" s="31"/>
    </row>
    <row r="43" spans="1:13" ht="15" customHeight="1">
      <c r="A43" s="2" t="s">
        <v>65</v>
      </c>
      <c r="B43" s="3" t="s">
        <v>96</v>
      </c>
      <c r="C43" s="15">
        <v>91172207.57000001</v>
      </c>
      <c r="D43" s="15">
        <v>2447731.8699999996</v>
      </c>
      <c r="E43" s="15">
        <v>66104990.889999986</v>
      </c>
      <c r="F43" s="15">
        <v>4680</v>
      </c>
      <c r="G43" s="15">
        <v>55960.41</v>
      </c>
      <c r="H43" s="45">
        <v>0</v>
      </c>
      <c r="I43" s="45">
        <v>780372.2500000001</v>
      </c>
      <c r="J43" s="24">
        <f>SUM(C43:I43)</f>
        <v>160565942.98999998</v>
      </c>
      <c r="M43" s="31"/>
    </row>
    <row r="44" spans="1:13" ht="15" customHeight="1">
      <c r="A44" s="2">
        <v>148</v>
      </c>
      <c r="B44" s="3" t="s">
        <v>162</v>
      </c>
      <c r="C44" s="15">
        <v>3215369.3</v>
      </c>
      <c r="D44" s="15">
        <v>0</v>
      </c>
      <c r="E44" s="15">
        <v>83841209.56999998</v>
      </c>
      <c r="F44" s="15">
        <v>5100</v>
      </c>
      <c r="G44" s="15">
        <v>0</v>
      </c>
      <c r="H44" s="45">
        <v>0</v>
      </c>
      <c r="I44" s="45">
        <v>5527969.689999999</v>
      </c>
      <c r="J44" s="24">
        <f t="shared" si="0"/>
        <v>92589648.55999997</v>
      </c>
      <c r="M44" s="31"/>
    </row>
    <row r="45" spans="1:10" ht="15" customHeight="1">
      <c r="A45" s="59" t="s">
        <v>7</v>
      </c>
      <c r="B45" s="60"/>
      <c r="C45" s="6">
        <f aca="true" t="shared" si="1" ref="C45:J45">SUM(C12:C44)</f>
        <v>2592668495.08</v>
      </c>
      <c r="D45" s="6">
        <f t="shared" si="1"/>
        <v>170250053.52</v>
      </c>
      <c r="E45" s="6">
        <f t="shared" si="1"/>
        <v>2836637496.85</v>
      </c>
      <c r="F45" s="6">
        <f t="shared" si="1"/>
        <v>599451673.4399998</v>
      </c>
      <c r="G45" s="6">
        <f t="shared" si="1"/>
        <v>90509556.66999997</v>
      </c>
      <c r="H45" s="6">
        <f t="shared" si="1"/>
        <v>42503189.269999996</v>
      </c>
      <c r="I45" s="6">
        <f t="shared" si="1"/>
        <v>431741240.93000007</v>
      </c>
      <c r="J45" s="6">
        <f t="shared" si="1"/>
        <v>6763761705.759999</v>
      </c>
    </row>
    <row r="46" ht="12.75">
      <c r="A46" s="33" t="s">
        <v>168</v>
      </c>
    </row>
    <row r="47" ht="6" customHeight="1"/>
    <row r="48" spans="1:10" ht="12.75">
      <c r="A48" s="38" t="s">
        <v>8</v>
      </c>
      <c r="J48" s="52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6"/>
      <c r="L56" s="35"/>
    </row>
    <row r="57" spans="1:12" s="16" customFormat="1" ht="12.75">
      <c r="A57" s="46"/>
      <c r="L57" s="35"/>
    </row>
    <row r="58" spans="1:12" s="16" customFormat="1" ht="12.75">
      <c r="A58" s="46"/>
      <c r="C58" s="16">
        <v>1000000</v>
      </c>
      <c r="L58" s="35"/>
    </row>
    <row r="59" spans="1:12" s="16" customFormat="1" ht="12.75">
      <c r="A59" s="46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6"/>
      <c r="C60" s="27" t="s">
        <v>105</v>
      </c>
      <c r="D60" s="37">
        <f>+C45/$C$58</f>
        <v>2592.66849508</v>
      </c>
      <c r="E60" s="25">
        <f>+C45/J45*100</f>
        <v>38.331753953899515</v>
      </c>
      <c r="L60" s="35"/>
    </row>
    <row r="61" spans="1:12" s="16" customFormat="1" ht="12.75">
      <c r="A61" s="46"/>
      <c r="C61" s="27" t="s">
        <v>106</v>
      </c>
      <c r="D61" s="37">
        <f>+D45/$C$58</f>
        <v>170.25005352000002</v>
      </c>
      <c r="E61" s="25">
        <f>+D45/J45*100</f>
        <v>2.517091241919649</v>
      </c>
      <c r="L61" s="35"/>
    </row>
    <row r="62" spans="1:12" s="16" customFormat="1" ht="12.75">
      <c r="A62" s="46"/>
      <c r="C62" s="27" t="s">
        <v>107</v>
      </c>
      <c r="D62" s="37">
        <f>+E45/$C$58</f>
        <v>2836.63749685</v>
      </c>
      <c r="E62" s="25">
        <f>+E45/J45*100</f>
        <v>41.938755684345416</v>
      </c>
      <c r="L62" s="35"/>
    </row>
    <row r="63" spans="1:12" s="16" customFormat="1" ht="12.75">
      <c r="A63" s="46"/>
      <c r="C63" s="27" t="s">
        <v>108</v>
      </c>
      <c r="D63" s="37">
        <f>+F45/$C$58</f>
        <v>599.4516734399998</v>
      </c>
      <c r="E63" s="25">
        <f>+F45/J45*100</f>
        <v>8.862696521811355</v>
      </c>
      <c r="L63" s="35"/>
    </row>
    <row r="64" spans="1:12" s="16" customFormat="1" ht="12.75">
      <c r="A64" s="46"/>
      <c r="C64" s="27" t="s">
        <v>109</v>
      </c>
      <c r="D64" s="37">
        <f>+G45/$C$58</f>
        <v>90.50955666999997</v>
      </c>
      <c r="E64" s="25">
        <f>+G45/J45*100</f>
        <v>1.3381541309020735</v>
      </c>
      <c r="L64" s="35"/>
    </row>
    <row r="65" spans="1:12" s="16" customFormat="1" ht="12.75">
      <c r="A65" s="46"/>
      <c r="C65" s="27" t="s">
        <v>110</v>
      </c>
      <c r="D65" s="37">
        <f>+H45/$C$58</f>
        <v>42.50318926999999</v>
      </c>
      <c r="E65" s="25">
        <f>+H45/J45*100</f>
        <v>0.6283957229570108</v>
      </c>
      <c r="L65" s="35"/>
    </row>
    <row r="66" spans="1:12" s="16" customFormat="1" ht="12.75">
      <c r="A66" s="46"/>
      <c r="C66" s="27" t="s">
        <v>117</v>
      </c>
      <c r="D66" s="37">
        <f>+I45/$C$58</f>
        <v>431.74124093000006</v>
      </c>
      <c r="E66" s="25">
        <f>+I45/J45*100</f>
        <v>6.38315274416499</v>
      </c>
      <c r="L66" s="35"/>
    </row>
    <row r="67" spans="1:12" s="16" customFormat="1" ht="12.75">
      <c r="A67" s="46"/>
      <c r="L67" s="35"/>
    </row>
    <row r="68" spans="1:12" s="16" customFormat="1" ht="12.75">
      <c r="A68" s="46"/>
      <c r="L68" s="35"/>
    </row>
    <row r="69" spans="1:12" s="16" customFormat="1" ht="12.75">
      <c r="A69" s="46"/>
      <c r="L69" s="35"/>
    </row>
    <row r="70" spans="1:12" s="16" customFormat="1" ht="12.75">
      <c r="A70" s="46"/>
      <c r="L70" s="35"/>
    </row>
    <row r="71" spans="1:12" s="16" customFormat="1" ht="12.75">
      <c r="A71" s="46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167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4" t="s">
        <v>30</v>
      </c>
      <c r="P10" s="23"/>
      <c r="Q10" s="23"/>
      <c r="R10" s="23"/>
      <c r="S10" s="23"/>
    </row>
    <row r="11" spans="1:19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3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141155</v>
      </c>
      <c r="D12" s="15">
        <v>444089.1</v>
      </c>
      <c r="E12" s="15">
        <v>62786031.66</v>
      </c>
      <c r="F12" s="15">
        <v>30894.5</v>
      </c>
      <c r="G12" s="15">
        <v>129514.38</v>
      </c>
      <c r="H12" s="15">
        <v>1905899.1</v>
      </c>
      <c r="I12" s="24">
        <f>SUM(C12:H12)</f>
        <v>65437583.74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165</v>
      </c>
      <c r="C13" s="15">
        <v>0</v>
      </c>
      <c r="D13" s="15">
        <v>0</v>
      </c>
      <c r="E13" s="15">
        <v>1007779.8800000001</v>
      </c>
      <c r="F13" s="15">
        <v>0</v>
      </c>
      <c r="G13" s="15">
        <v>0</v>
      </c>
      <c r="H13" s="15">
        <v>33589.88</v>
      </c>
      <c r="I13" s="24">
        <f aca="true" t="shared" si="0" ref="I13:I43">SUM(C13:H13)</f>
        <v>1041369.7600000001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166</v>
      </c>
      <c r="C14" s="15">
        <v>0</v>
      </c>
      <c r="D14" s="15">
        <v>0</v>
      </c>
      <c r="E14" s="15">
        <v>1940143.4600000002</v>
      </c>
      <c r="F14" s="15">
        <v>0</v>
      </c>
      <c r="G14" s="15">
        <v>16505</v>
      </c>
      <c r="H14" s="15">
        <v>248417.07</v>
      </c>
      <c r="I14" s="24">
        <f t="shared" si="0"/>
        <v>2205065.5300000003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9514537.27</v>
      </c>
      <c r="F15" s="15">
        <v>0</v>
      </c>
      <c r="G15" s="15">
        <v>0</v>
      </c>
      <c r="H15" s="15">
        <v>34196.18</v>
      </c>
      <c r="I15" s="24">
        <f t="shared" si="0"/>
        <v>9548733.45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1528980.48</v>
      </c>
      <c r="F16" s="15">
        <v>0</v>
      </c>
      <c r="G16" s="15">
        <v>92892.95</v>
      </c>
      <c r="H16" s="15">
        <v>0</v>
      </c>
      <c r="I16" s="24">
        <f t="shared" si="0"/>
        <v>1621873.43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4767371.850000001</v>
      </c>
      <c r="F17" s="15">
        <v>0</v>
      </c>
      <c r="G17" s="15">
        <v>0</v>
      </c>
      <c r="H17" s="15">
        <v>10149.55</v>
      </c>
      <c r="I17" s="24">
        <f t="shared" si="0"/>
        <v>4777521.4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13658.4</v>
      </c>
      <c r="D18" s="15">
        <v>0</v>
      </c>
      <c r="E18" s="15">
        <v>4186584.3800000004</v>
      </c>
      <c r="F18" s="15">
        <v>0</v>
      </c>
      <c r="G18" s="15">
        <v>6804</v>
      </c>
      <c r="H18" s="15">
        <v>65134.399999999994</v>
      </c>
      <c r="I18" s="24">
        <f t="shared" si="0"/>
        <v>4272181.180000001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5369003.26</v>
      </c>
      <c r="F19" s="15">
        <v>0</v>
      </c>
      <c r="G19" s="15">
        <v>0</v>
      </c>
      <c r="H19" s="15">
        <v>300789.80000000005</v>
      </c>
      <c r="I19" s="24">
        <f t="shared" si="0"/>
        <v>5669793.06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3911405.07</v>
      </c>
      <c r="F20" s="15">
        <v>0</v>
      </c>
      <c r="G20" s="15">
        <v>0</v>
      </c>
      <c r="H20" s="15">
        <v>0</v>
      </c>
      <c r="I20" s="24">
        <f t="shared" si="0"/>
        <v>3911405.07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2886720.4299999992</v>
      </c>
      <c r="F21" s="15">
        <v>0</v>
      </c>
      <c r="G21" s="15">
        <v>0</v>
      </c>
      <c r="H21" s="15">
        <v>0</v>
      </c>
      <c r="I21" s="24">
        <f t="shared" si="0"/>
        <v>2886720.4299999992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8608134.85</v>
      </c>
      <c r="F22" s="15">
        <v>0</v>
      </c>
      <c r="G22" s="15">
        <v>102489.62</v>
      </c>
      <c r="H22" s="15">
        <v>322611.2</v>
      </c>
      <c r="I22" s="24">
        <f t="shared" si="0"/>
        <v>9033235.669999998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3975743.49</v>
      </c>
      <c r="F23" s="15">
        <v>0</v>
      </c>
      <c r="G23" s="15">
        <v>0</v>
      </c>
      <c r="H23" s="15">
        <v>9136</v>
      </c>
      <c r="I23" s="24">
        <f t="shared" si="0"/>
        <v>3984879.49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7657919.699999999</v>
      </c>
      <c r="F24" s="15">
        <v>0</v>
      </c>
      <c r="G24" s="15">
        <v>72667.20999999999</v>
      </c>
      <c r="H24" s="15">
        <v>64523.979999999996</v>
      </c>
      <c r="I24" s="24">
        <f t="shared" si="0"/>
        <v>7795110.89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5736431.09</v>
      </c>
      <c r="F25" s="15">
        <v>0</v>
      </c>
      <c r="G25" s="15">
        <v>182602</v>
      </c>
      <c r="H25" s="15">
        <v>536189.59</v>
      </c>
      <c r="I25" s="24">
        <f t="shared" si="0"/>
        <v>6455222.68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6095179.99</v>
      </c>
      <c r="F26" s="15">
        <v>0</v>
      </c>
      <c r="G26" s="15">
        <v>20710.32</v>
      </c>
      <c r="H26" s="15">
        <v>67965.86</v>
      </c>
      <c r="I26" s="24">
        <f t="shared" si="0"/>
        <v>6183856.170000001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6073906.33</v>
      </c>
      <c r="F27" s="15">
        <v>0</v>
      </c>
      <c r="G27" s="15">
        <v>8860</v>
      </c>
      <c r="H27" s="15">
        <v>18000</v>
      </c>
      <c r="I27" s="24">
        <f t="shared" si="0"/>
        <v>6100766.33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172906</v>
      </c>
      <c r="D28" s="15">
        <v>0</v>
      </c>
      <c r="E28" s="15">
        <v>503378.8999999999</v>
      </c>
      <c r="F28" s="15">
        <v>0</v>
      </c>
      <c r="G28" s="15">
        <v>0</v>
      </c>
      <c r="H28" s="15">
        <v>0</v>
      </c>
      <c r="I28" s="24">
        <f t="shared" si="0"/>
        <v>676284.8999999999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2712952.6</v>
      </c>
      <c r="F29" s="15">
        <v>0</v>
      </c>
      <c r="G29" s="15">
        <v>390</v>
      </c>
      <c r="H29" s="15">
        <v>267</v>
      </c>
      <c r="I29" s="24">
        <f t="shared" si="0"/>
        <v>2713609.6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2746800.29</v>
      </c>
      <c r="F30" s="15">
        <v>0</v>
      </c>
      <c r="G30" s="15">
        <v>0</v>
      </c>
      <c r="H30" s="15">
        <v>179736.53</v>
      </c>
      <c r="I30" s="24">
        <f t="shared" si="0"/>
        <v>2926536.82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1700460.51</v>
      </c>
      <c r="F31" s="15">
        <v>0</v>
      </c>
      <c r="G31" s="15">
        <v>8663</v>
      </c>
      <c r="H31" s="15">
        <v>4206.96</v>
      </c>
      <c r="I31" s="24">
        <f t="shared" si="0"/>
        <v>1713330.47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1417122.1099999996</v>
      </c>
      <c r="F32" s="15">
        <v>0</v>
      </c>
      <c r="G32" s="15">
        <v>0</v>
      </c>
      <c r="H32" s="15">
        <v>0</v>
      </c>
      <c r="I32" s="24">
        <f t="shared" si="0"/>
        <v>1417122.1099999996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2307051.2399999998</v>
      </c>
      <c r="F33" s="15">
        <v>0</v>
      </c>
      <c r="G33" s="15">
        <v>0</v>
      </c>
      <c r="H33" s="15">
        <v>18736.8</v>
      </c>
      <c r="I33" s="24">
        <f t="shared" si="0"/>
        <v>2325788.0399999996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997492.6699999999</v>
      </c>
      <c r="F34" s="15">
        <v>0</v>
      </c>
      <c r="G34" s="15">
        <v>0</v>
      </c>
      <c r="H34" s="15">
        <v>12800</v>
      </c>
      <c r="I34" s="24">
        <f t="shared" si="0"/>
        <v>1010292.6699999999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9721651.07</v>
      </c>
      <c r="F35" s="15">
        <v>4825173.02</v>
      </c>
      <c r="G35" s="15">
        <v>1038569</v>
      </c>
      <c r="H35" s="15">
        <v>355967.07999999996</v>
      </c>
      <c r="I35" s="24">
        <f t="shared" si="0"/>
        <v>15941360.17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1483086.8900000001</v>
      </c>
      <c r="F36" s="15">
        <v>0</v>
      </c>
      <c r="G36" s="15">
        <v>0</v>
      </c>
      <c r="H36" s="15">
        <v>0</v>
      </c>
      <c r="I36" s="24">
        <f t="shared" si="0"/>
        <v>1483086.8900000001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26640</v>
      </c>
      <c r="D37" s="15">
        <v>0</v>
      </c>
      <c r="E37" s="15">
        <v>9628179.800000004</v>
      </c>
      <c r="F37" s="15">
        <v>0</v>
      </c>
      <c r="G37" s="15">
        <v>12470</v>
      </c>
      <c r="H37" s="15">
        <v>250189.66</v>
      </c>
      <c r="I37" s="24">
        <f t="shared" si="0"/>
        <v>9917479.460000005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538439</v>
      </c>
      <c r="F38" s="15">
        <v>0</v>
      </c>
      <c r="G38" s="15">
        <v>0</v>
      </c>
      <c r="H38" s="15">
        <v>0</v>
      </c>
      <c r="I38" s="24">
        <f t="shared" si="0"/>
        <v>538439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2973203.2399999998</v>
      </c>
      <c r="F39" s="15">
        <v>0</v>
      </c>
      <c r="G39" s="15">
        <v>0</v>
      </c>
      <c r="H39" s="15">
        <v>322985.08</v>
      </c>
      <c r="I39" s="24">
        <f t="shared" si="0"/>
        <v>3296188.32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51342.6</v>
      </c>
      <c r="E40" s="15">
        <v>4587556.13</v>
      </c>
      <c r="F40" s="15">
        <v>0</v>
      </c>
      <c r="G40" s="15">
        <v>0</v>
      </c>
      <c r="H40" s="15">
        <v>33700</v>
      </c>
      <c r="I40" s="24">
        <f t="shared" si="0"/>
        <v>4672598.7299999995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5552358.539999999</v>
      </c>
      <c r="F41" s="15">
        <v>0</v>
      </c>
      <c r="G41" s="15">
        <v>24282.41</v>
      </c>
      <c r="H41" s="15">
        <v>0</v>
      </c>
      <c r="I41" s="24">
        <f t="shared" si="0"/>
        <v>5576640.949999999</v>
      </c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11637507.420000002</v>
      </c>
      <c r="F42" s="15">
        <v>0</v>
      </c>
      <c r="G42" s="15">
        <v>0</v>
      </c>
      <c r="H42" s="15">
        <v>0</v>
      </c>
      <c r="I42" s="24">
        <f t="shared" si="0"/>
        <v>11637507.420000002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3405825.97</v>
      </c>
      <c r="F43" s="15">
        <v>0</v>
      </c>
      <c r="G43" s="15">
        <v>0</v>
      </c>
      <c r="H43" s="15">
        <v>148997.26</v>
      </c>
      <c r="I43" s="24">
        <f t="shared" si="0"/>
        <v>3554823.2300000004</v>
      </c>
      <c r="K43" s="8"/>
      <c r="L43" s="8"/>
      <c r="M43" s="8"/>
      <c r="N43" s="8"/>
    </row>
    <row r="44" spans="1:9" ht="15" customHeight="1">
      <c r="A44" s="59" t="s">
        <v>7</v>
      </c>
      <c r="B44" s="60"/>
      <c r="C44" s="6">
        <f aca="true" t="shared" si="1" ref="C44:I44">SUM(C12:C43)</f>
        <v>354359.4</v>
      </c>
      <c r="D44" s="6">
        <f t="shared" si="1"/>
        <v>495431.69999999995</v>
      </c>
      <c r="E44" s="6">
        <f t="shared" si="1"/>
        <v>197958939.56999996</v>
      </c>
      <c r="F44" s="6">
        <f t="shared" si="1"/>
        <v>4856067.52</v>
      </c>
      <c r="G44" s="6">
        <f t="shared" si="1"/>
        <v>1717419.89</v>
      </c>
      <c r="H44" s="6">
        <f t="shared" si="1"/>
        <v>4944188.979999999</v>
      </c>
      <c r="I44" s="6">
        <f t="shared" si="1"/>
        <v>210326407.0599999</v>
      </c>
    </row>
    <row r="45" ht="12.75">
      <c r="A45" s="33" t="s">
        <v>168</v>
      </c>
    </row>
    <row r="46" ht="7.5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spans="1:19" ht="12.75">
      <c r="A55" s="13"/>
      <c r="P55" s="5"/>
      <c r="Q55" s="5"/>
      <c r="R55" s="5"/>
      <c r="S55" s="5"/>
    </row>
    <row r="56" spans="16:19" ht="12.75">
      <c r="P56" s="5"/>
      <c r="Q56" s="5"/>
      <c r="R56" s="5"/>
      <c r="S56" s="5"/>
    </row>
    <row r="57" spans="1:19" ht="12.75">
      <c r="A57" s="13"/>
      <c r="P57" s="5"/>
      <c r="Q57" s="5"/>
      <c r="R57" s="5"/>
      <c r="S57" s="5"/>
    </row>
    <row r="58" spans="3:19" ht="12.75">
      <c r="C58" s="5">
        <v>1000000</v>
      </c>
      <c r="P58" s="5"/>
      <c r="Q58" s="5"/>
      <c r="R58" s="5"/>
      <c r="S58" s="5"/>
    </row>
    <row r="59" spans="3:19" ht="12.75">
      <c r="C59" s="22" t="s">
        <v>104</v>
      </c>
      <c r="D59" s="22" t="s">
        <v>102</v>
      </c>
      <c r="E59" s="22" t="s">
        <v>103</v>
      </c>
      <c r="P59" s="5"/>
      <c r="Q59" s="5"/>
      <c r="R59" s="5"/>
      <c r="S59" s="5"/>
    </row>
    <row r="60" spans="3:19" ht="12.75">
      <c r="C60" s="28" t="s">
        <v>112</v>
      </c>
      <c r="D60" s="29">
        <f>+C44/$C$58</f>
        <v>0.35435940000000005</v>
      </c>
      <c r="E60" s="29">
        <f>+C44/I44*100</f>
        <v>0.16848069862141074</v>
      </c>
      <c r="P60" s="5"/>
      <c r="Q60" s="5"/>
      <c r="R60" s="5"/>
      <c r="S60" s="5"/>
    </row>
    <row r="61" spans="3:19" ht="12.75">
      <c r="C61" s="28" t="s">
        <v>113</v>
      </c>
      <c r="D61" s="29">
        <f>+D44/$C$58</f>
        <v>0.4954317</v>
      </c>
      <c r="E61" s="29">
        <f>+D44/I44*100</f>
        <v>0.235553731424066</v>
      </c>
      <c r="P61" s="5"/>
      <c r="Q61" s="5"/>
      <c r="R61" s="5"/>
      <c r="S61" s="5"/>
    </row>
    <row r="62" spans="3:19" ht="12.75">
      <c r="C62" s="28" t="s">
        <v>114</v>
      </c>
      <c r="D62" s="29">
        <f>+E44/$C$58</f>
        <v>197.95893956999996</v>
      </c>
      <c r="E62" s="29">
        <f>+E44/I44*100</f>
        <v>94.11986936739147</v>
      </c>
      <c r="F62" s="29"/>
      <c r="P62" s="5"/>
      <c r="Q62" s="5"/>
      <c r="R62" s="5"/>
      <c r="S62" s="5"/>
    </row>
    <row r="63" spans="3:19" ht="12.75">
      <c r="C63" s="28" t="s">
        <v>115</v>
      </c>
      <c r="D63" s="29">
        <f>+F44/$C$58</f>
        <v>4.85606752</v>
      </c>
      <c r="E63" s="29">
        <f>+F44/I44*100</f>
        <v>2.308824454275353</v>
      </c>
      <c r="P63" s="5"/>
      <c r="Q63" s="5"/>
      <c r="R63" s="5"/>
      <c r="S63" s="5"/>
    </row>
    <row r="64" spans="3:19" ht="12.75">
      <c r="C64" s="28" t="s">
        <v>116</v>
      </c>
      <c r="D64" s="29">
        <f>+G44/$C$58</f>
        <v>1.71741989</v>
      </c>
      <c r="E64" s="29">
        <f>+G44/I44*100</f>
        <v>0.8165498160723446</v>
      </c>
      <c r="F64" s="30"/>
      <c r="P64" s="5"/>
      <c r="Q64" s="5"/>
      <c r="R64" s="5"/>
      <c r="S64" s="5"/>
    </row>
    <row r="65" spans="3:19" ht="12.75">
      <c r="C65" s="28" t="s">
        <v>117</v>
      </c>
      <c r="D65" s="29">
        <f>+H44/$C$58</f>
        <v>4.944188979999999</v>
      </c>
      <c r="E65" s="29">
        <f>+H44/I44*100</f>
        <v>2.350721932215372</v>
      </c>
      <c r="P65" s="5"/>
      <c r="Q65" s="5"/>
      <c r="R65" s="5"/>
      <c r="S65" s="5"/>
    </row>
    <row r="66" spans="16:19" ht="12.75"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2:19" ht="12.75">
      <c r="L69" s="18"/>
      <c r="P69" s="5"/>
      <c r="Q69" s="5"/>
      <c r="R69" s="5"/>
      <c r="S69" s="5"/>
    </row>
    <row r="70" spans="12:19" ht="12.75">
      <c r="L70" s="31"/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="16" customFormat="1" ht="12.75">
      <c r="A72" s="19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167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7"/>
      <c r="J10" s="64" t="s">
        <v>30</v>
      </c>
    </row>
    <row r="11" spans="1:10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110</v>
      </c>
      <c r="I11" s="7" t="s">
        <v>117</v>
      </c>
      <c r="J11" s="63"/>
    </row>
    <row r="12" spans="1:10" ht="15" customHeight="1">
      <c r="A12" s="2" t="s">
        <v>5</v>
      </c>
      <c r="B12" s="3" t="s">
        <v>6</v>
      </c>
      <c r="C12" s="15">
        <v>26381384.69</v>
      </c>
      <c r="D12" s="15">
        <v>0</v>
      </c>
      <c r="E12" s="15">
        <v>42551344.19</v>
      </c>
      <c r="F12" s="15">
        <v>33781033</v>
      </c>
      <c r="G12" s="15">
        <v>0</v>
      </c>
      <c r="H12" s="15">
        <v>0</v>
      </c>
      <c r="I12" s="15">
        <v>208124.93</v>
      </c>
      <c r="J12" s="24">
        <f aca="true" t="shared" si="0" ref="J12:J44">SUM(C12:I12)</f>
        <v>102921886.81</v>
      </c>
    </row>
    <row r="13" spans="1:10" ht="15" customHeight="1">
      <c r="A13" s="32" t="s">
        <v>35</v>
      </c>
      <c r="B13" s="3" t="s">
        <v>165</v>
      </c>
      <c r="C13" s="15">
        <v>1826027</v>
      </c>
      <c r="D13" s="15">
        <v>0</v>
      </c>
      <c r="E13" s="15">
        <v>743605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2569632</v>
      </c>
    </row>
    <row r="14" spans="1:10" ht="15" customHeight="1">
      <c r="A14" s="32" t="s">
        <v>36</v>
      </c>
      <c r="B14" s="3" t="s">
        <v>166</v>
      </c>
      <c r="C14" s="15">
        <v>2358433.6</v>
      </c>
      <c r="D14" s="15">
        <v>0</v>
      </c>
      <c r="E14" s="15">
        <v>1471660.6800000002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3830094.2800000003</v>
      </c>
    </row>
    <row r="15" spans="1:10" ht="15" customHeight="1">
      <c r="A15" s="32" t="s">
        <v>37</v>
      </c>
      <c r="B15" s="3" t="s">
        <v>68</v>
      </c>
      <c r="C15" s="15">
        <v>617000</v>
      </c>
      <c r="D15" s="15">
        <v>0</v>
      </c>
      <c r="E15" s="15">
        <v>270500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887500</v>
      </c>
    </row>
    <row r="16" spans="1:10" ht="15" customHeight="1">
      <c r="A16" s="32" t="s">
        <v>38</v>
      </c>
      <c r="B16" s="3" t="s">
        <v>69</v>
      </c>
      <c r="C16" s="15">
        <v>1396341.4</v>
      </c>
      <c r="D16" s="15">
        <v>0</v>
      </c>
      <c r="E16" s="15">
        <v>1641373.8599999999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3037715.26</v>
      </c>
    </row>
    <row r="17" spans="1:10" ht="15" customHeight="1">
      <c r="A17" s="32" t="s">
        <v>39</v>
      </c>
      <c r="B17" s="3" t="s">
        <v>70</v>
      </c>
      <c r="C17" s="15">
        <v>9709256</v>
      </c>
      <c r="D17" s="15">
        <v>0</v>
      </c>
      <c r="E17" s="15">
        <v>3796085.0900000003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13505341.09</v>
      </c>
    </row>
    <row r="18" spans="1:10" ht="15" customHeight="1">
      <c r="A18" s="32" t="s">
        <v>40</v>
      </c>
      <c r="B18" s="3" t="s">
        <v>71</v>
      </c>
      <c r="C18" s="15">
        <v>9787631</v>
      </c>
      <c r="D18" s="15">
        <v>0</v>
      </c>
      <c r="E18" s="15">
        <v>6825820.09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16613451.09</v>
      </c>
    </row>
    <row r="19" spans="1:10" ht="15" customHeight="1">
      <c r="A19" s="32" t="s">
        <v>41</v>
      </c>
      <c r="B19" s="3" t="s">
        <v>72</v>
      </c>
      <c r="C19" s="15">
        <v>7230796.8</v>
      </c>
      <c r="D19" s="15">
        <v>0</v>
      </c>
      <c r="E19" s="15">
        <v>15262612.74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22493409.54</v>
      </c>
    </row>
    <row r="20" spans="1:10" ht="15" customHeight="1">
      <c r="A20" s="32" t="s">
        <v>42</v>
      </c>
      <c r="B20" s="3" t="s">
        <v>73</v>
      </c>
      <c r="C20" s="15">
        <v>2208304</v>
      </c>
      <c r="D20" s="15">
        <v>0</v>
      </c>
      <c r="E20" s="15">
        <v>1445409.3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3653713.3</v>
      </c>
    </row>
    <row r="21" spans="1:10" ht="15" customHeight="1">
      <c r="A21" s="32" t="s">
        <v>43</v>
      </c>
      <c r="B21" s="3" t="s">
        <v>74</v>
      </c>
      <c r="C21" s="15">
        <v>5388805.6</v>
      </c>
      <c r="D21" s="15">
        <v>0</v>
      </c>
      <c r="E21" s="15">
        <v>5012129.51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10400935.11</v>
      </c>
    </row>
    <row r="22" spans="1:10" ht="15" customHeight="1">
      <c r="A22" s="32" t="s">
        <v>44</v>
      </c>
      <c r="B22" s="3" t="s">
        <v>75</v>
      </c>
      <c r="C22" s="15">
        <v>8500301.6</v>
      </c>
      <c r="D22" s="15">
        <v>0</v>
      </c>
      <c r="E22" s="15">
        <v>14957615.940000001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23457917.54</v>
      </c>
    </row>
    <row r="23" spans="1:10" ht="15" customHeight="1">
      <c r="A23" s="32" t="s">
        <v>45</v>
      </c>
      <c r="B23" s="3" t="s">
        <v>76</v>
      </c>
      <c r="C23" s="15">
        <v>8295461.6</v>
      </c>
      <c r="D23" s="15">
        <v>0</v>
      </c>
      <c r="E23" s="15">
        <v>8218760.95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16514222.55</v>
      </c>
    </row>
    <row r="24" spans="1:10" ht="15" customHeight="1">
      <c r="A24" s="32" t="s">
        <v>46</v>
      </c>
      <c r="B24" s="3" t="s">
        <v>77</v>
      </c>
      <c r="C24" s="15">
        <v>11012736.8</v>
      </c>
      <c r="D24" s="15">
        <v>0</v>
      </c>
      <c r="E24" s="15">
        <v>19366145.4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30378882.2</v>
      </c>
    </row>
    <row r="25" spans="1:10" ht="15" customHeight="1">
      <c r="A25" s="32" t="s">
        <v>47</v>
      </c>
      <c r="B25" s="3" t="s">
        <v>78</v>
      </c>
      <c r="C25" s="15">
        <v>9515678.54</v>
      </c>
      <c r="D25" s="15">
        <v>0</v>
      </c>
      <c r="E25" s="15">
        <v>17178827.73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26694506.27</v>
      </c>
    </row>
    <row r="26" spans="1:10" ht="15" customHeight="1">
      <c r="A26" s="32" t="s">
        <v>48</v>
      </c>
      <c r="B26" s="3" t="s">
        <v>79</v>
      </c>
      <c r="C26" s="15">
        <v>1691164.8</v>
      </c>
      <c r="D26" s="15">
        <v>0</v>
      </c>
      <c r="E26" s="15">
        <v>6645917.580000001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8337082.380000001</v>
      </c>
    </row>
    <row r="27" spans="1:10" ht="15" customHeight="1">
      <c r="A27" s="32" t="s">
        <v>49</v>
      </c>
      <c r="B27" s="3" t="s">
        <v>80</v>
      </c>
      <c r="C27" s="15">
        <v>3208514.93</v>
      </c>
      <c r="D27" s="15">
        <v>0</v>
      </c>
      <c r="E27" s="15">
        <v>3361180.08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6569695.01</v>
      </c>
    </row>
    <row r="28" spans="1:10" ht="15" customHeight="1">
      <c r="A28" s="32" t="s">
        <v>50</v>
      </c>
      <c r="B28" s="3" t="s">
        <v>81</v>
      </c>
      <c r="C28" s="15">
        <v>2525200.8</v>
      </c>
      <c r="D28" s="15">
        <v>0</v>
      </c>
      <c r="E28" s="15">
        <v>1866766.6500000001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4391967.45</v>
      </c>
    </row>
    <row r="29" spans="1:10" ht="15" customHeight="1">
      <c r="A29" s="32" t="s">
        <v>51</v>
      </c>
      <c r="B29" s="3" t="s">
        <v>82</v>
      </c>
      <c r="C29" s="15">
        <v>3102157.6</v>
      </c>
      <c r="D29" s="15">
        <v>0</v>
      </c>
      <c r="E29" s="15">
        <v>804532.71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3906690.31</v>
      </c>
    </row>
    <row r="30" spans="1:10" ht="15" customHeight="1">
      <c r="A30" s="32" t="s">
        <v>52</v>
      </c>
      <c r="B30" s="3" t="s">
        <v>83</v>
      </c>
      <c r="C30" s="15">
        <v>5827874.3</v>
      </c>
      <c r="D30" s="15">
        <v>0</v>
      </c>
      <c r="E30" s="15">
        <v>3209099.7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9036974</v>
      </c>
    </row>
    <row r="31" spans="1:10" ht="15" customHeight="1">
      <c r="A31" s="32" t="s">
        <v>53</v>
      </c>
      <c r="B31" s="3" t="s">
        <v>84</v>
      </c>
      <c r="C31" s="15">
        <v>2127735</v>
      </c>
      <c r="D31" s="15">
        <v>0</v>
      </c>
      <c r="E31" s="15">
        <v>3997149.1699999995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6124884.17</v>
      </c>
    </row>
    <row r="32" spans="1:10" ht="15" customHeight="1">
      <c r="A32" s="32" t="s">
        <v>54</v>
      </c>
      <c r="B32" s="3" t="s">
        <v>85</v>
      </c>
      <c r="C32" s="15">
        <v>981460</v>
      </c>
      <c r="D32" s="15">
        <v>0</v>
      </c>
      <c r="E32" s="15">
        <v>1555233.8099999998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2536693.8099999996</v>
      </c>
    </row>
    <row r="33" spans="1:10" ht="15" customHeight="1">
      <c r="A33" s="32" t="s">
        <v>55</v>
      </c>
      <c r="B33" s="3" t="s">
        <v>86</v>
      </c>
      <c r="C33" s="15">
        <v>3212591</v>
      </c>
      <c r="D33" s="15">
        <v>0</v>
      </c>
      <c r="E33" s="15">
        <v>9021545.52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12234136.52</v>
      </c>
    </row>
    <row r="34" spans="1:10" ht="15" customHeight="1">
      <c r="A34" s="32" t="s">
        <v>56</v>
      </c>
      <c r="B34" s="3" t="s">
        <v>87</v>
      </c>
      <c r="C34" s="15">
        <v>3127480</v>
      </c>
      <c r="D34" s="15">
        <v>0</v>
      </c>
      <c r="E34" s="15">
        <v>3491877.9299999997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6619357.93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699722651.68</v>
      </c>
      <c r="F35" s="15">
        <v>26200811.970000003</v>
      </c>
      <c r="G35" s="15">
        <v>1640571</v>
      </c>
      <c r="H35" s="15">
        <v>78071950.39</v>
      </c>
      <c r="I35" s="15">
        <v>15537092.5</v>
      </c>
      <c r="J35" s="24">
        <f t="shared" si="0"/>
        <v>821173077.54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171000</v>
      </c>
      <c r="F36" s="15">
        <v>0</v>
      </c>
      <c r="G36" s="15">
        <v>0</v>
      </c>
      <c r="H36" s="15">
        <v>0</v>
      </c>
      <c r="I36" s="15">
        <v>25882467.51</v>
      </c>
      <c r="J36" s="24">
        <f t="shared" si="0"/>
        <v>26053467.51</v>
      </c>
    </row>
    <row r="37" spans="1:10" ht="15" customHeight="1">
      <c r="A37" s="32" t="s">
        <v>59</v>
      </c>
      <c r="B37" s="3" t="s">
        <v>90</v>
      </c>
      <c r="C37" s="15">
        <v>829724.8</v>
      </c>
      <c r="D37" s="15">
        <v>0</v>
      </c>
      <c r="E37" s="15">
        <v>13163070.090000002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13992794.890000002</v>
      </c>
    </row>
    <row r="38" spans="1:10" ht="15" customHeight="1">
      <c r="A38" s="32" t="s">
        <v>60</v>
      </c>
      <c r="B38" s="3" t="s">
        <v>91</v>
      </c>
      <c r="C38" s="15">
        <v>1037011.8</v>
      </c>
      <c r="D38" s="15">
        <v>0</v>
      </c>
      <c r="E38" s="15">
        <v>3144289.0500000003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4181300.8500000006</v>
      </c>
    </row>
    <row r="39" spans="1:10" ht="15" customHeight="1">
      <c r="A39" s="32" t="s">
        <v>61</v>
      </c>
      <c r="B39" s="3" t="s">
        <v>92</v>
      </c>
      <c r="C39" s="15">
        <v>0</v>
      </c>
      <c r="D39" s="15">
        <v>0</v>
      </c>
      <c r="E39" s="15">
        <v>42473345.39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42473345.39</v>
      </c>
    </row>
    <row r="40" spans="1:10" ht="15" customHeight="1">
      <c r="A40" s="32" t="s">
        <v>62</v>
      </c>
      <c r="B40" s="3" t="s">
        <v>93</v>
      </c>
      <c r="C40" s="15">
        <v>9262746.4</v>
      </c>
      <c r="D40" s="15">
        <v>0</v>
      </c>
      <c r="E40" s="15">
        <v>11693178.98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20955925.380000003</v>
      </c>
    </row>
    <row r="41" spans="1:10" ht="15" customHeight="1">
      <c r="A41" s="2" t="s">
        <v>63</v>
      </c>
      <c r="B41" s="3" t="s">
        <v>94</v>
      </c>
      <c r="C41" s="15">
        <v>11553238.879999999</v>
      </c>
      <c r="D41" s="15">
        <v>0</v>
      </c>
      <c r="E41" s="15">
        <v>16542844.43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28096083.31</v>
      </c>
    </row>
    <row r="42" spans="1:10" ht="15" customHeight="1">
      <c r="A42" s="32" t="s">
        <v>64</v>
      </c>
      <c r="B42" s="3" t="s">
        <v>95</v>
      </c>
      <c r="C42" s="15">
        <v>16663539</v>
      </c>
      <c r="D42" s="15">
        <v>0</v>
      </c>
      <c r="E42" s="15">
        <v>12567323.299999999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29230862.299999997</v>
      </c>
    </row>
    <row r="43" spans="1:10" ht="15" customHeight="1">
      <c r="A43" s="32" t="s">
        <v>65</v>
      </c>
      <c r="B43" s="3" t="s">
        <v>96</v>
      </c>
      <c r="C43" s="15">
        <v>7262595</v>
      </c>
      <c r="D43" s="15">
        <v>0</v>
      </c>
      <c r="E43" s="15">
        <v>7558540.19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14821135.190000001</v>
      </c>
    </row>
    <row r="44" spans="1:10" ht="15" customHeight="1">
      <c r="A44" s="32" t="s">
        <v>164</v>
      </c>
      <c r="B44" s="3" t="s">
        <v>162</v>
      </c>
      <c r="C44" s="15">
        <v>0</v>
      </c>
      <c r="D44" s="15">
        <v>0</v>
      </c>
      <c r="E44" s="15">
        <v>35050384.48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35050384.48</v>
      </c>
    </row>
    <row r="45" spans="1:10" ht="12.75">
      <c r="A45" s="59" t="s">
        <v>7</v>
      </c>
      <c r="B45" s="60"/>
      <c r="C45" s="6">
        <f aca="true" t="shared" si="1" ref="C45:I45">SUM(C12:C44)</f>
        <v>176641192.93999997</v>
      </c>
      <c r="D45" s="6">
        <f t="shared" si="1"/>
        <v>0</v>
      </c>
      <c r="E45" s="6">
        <f t="shared" si="1"/>
        <v>1014781821.2199999</v>
      </c>
      <c r="F45" s="6">
        <f t="shared" si="1"/>
        <v>59981844.97</v>
      </c>
      <c r="G45" s="6">
        <f t="shared" si="1"/>
        <v>1640571</v>
      </c>
      <c r="H45" s="6">
        <f t="shared" si="1"/>
        <v>78071950.39</v>
      </c>
      <c r="I45" s="6">
        <f t="shared" si="1"/>
        <v>41627684.94</v>
      </c>
      <c r="J45" s="6">
        <f>SUM(J12:J44)</f>
        <v>1372745065.46</v>
      </c>
    </row>
    <row r="46" ht="12.75">
      <c r="A46" s="33" t="s">
        <v>168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176.64119293999997</v>
      </c>
      <c r="E67" s="29">
        <f>+C45/J45*100</f>
        <v>12.867734686105639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1014.7818212199999</v>
      </c>
      <c r="E69" s="29">
        <f>+E45/J45*100</f>
        <v>73.92354536564673</v>
      </c>
      <c r="F69" s="29"/>
    </row>
    <row r="70" spans="3:6" ht="12.75">
      <c r="C70" s="28" t="s">
        <v>115</v>
      </c>
      <c r="D70" s="29">
        <f>+F45/$C$65</f>
        <v>59.98184497</v>
      </c>
      <c r="E70" s="29">
        <f>+F45/J45*100</f>
        <v>4.36948173985243</v>
      </c>
      <c r="F70" s="29"/>
    </row>
    <row r="71" spans="3:6" ht="12.75">
      <c r="C71" s="28" t="s">
        <v>116</v>
      </c>
      <c r="D71" s="29">
        <f>+G45/$C$65</f>
        <v>1.640571</v>
      </c>
      <c r="E71" s="29">
        <f>+G45/J45*100</f>
        <v>0.11951024565877807</v>
      </c>
      <c r="F71" s="29"/>
    </row>
    <row r="72" spans="3:6" ht="12.75">
      <c r="C72" s="28" t="s">
        <v>169</v>
      </c>
      <c r="D72" s="29">
        <f>+H45/$C$65</f>
        <v>78.07195039</v>
      </c>
      <c r="E72" s="29">
        <f>+H45/J45*100</f>
        <v>5.687286908136762</v>
      </c>
      <c r="F72" s="29"/>
    </row>
    <row r="73" spans="3:5" ht="12.75">
      <c r="C73" s="28" t="s">
        <v>117</v>
      </c>
      <c r="D73" s="29">
        <f>+I45/$C$65</f>
        <v>41.627684939999995</v>
      </c>
      <c r="E73" s="29">
        <f>+I45/J45*100</f>
        <v>3.0324410545996585</v>
      </c>
    </row>
    <row r="76" ht="12.75">
      <c r="A76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10" width="11.421875" style="5" customWidth="1"/>
    <col min="11" max="11" width="13.7109375" style="5" bestFit="1" customWidth="1"/>
    <col min="12" max="16384" width="11.421875" style="5" customWidth="1"/>
  </cols>
  <sheetData>
    <row r="1" spans="1:1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</row>
    <row r="5" ht="4.5" customHeight="1">
      <c r="A5" s="10"/>
    </row>
    <row r="6" ht="15.75">
      <c r="A6" s="21" t="s">
        <v>167</v>
      </c>
    </row>
    <row r="7" ht="15.75">
      <c r="A7" s="21" t="s">
        <v>14</v>
      </c>
    </row>
    <row r="8" ht="15.75">
      <c r="A8" s="21" t="s">
        <v>0</v>
      </c>
    </row>
    <row r="9" spans="1:9" ht="12.75">
      <c r="A9" s="10"/>
      <c r="I9" s="20" t="s">
        <v>34</v>
      </c>
    </row>
    <row r="10" spans="1:9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4" t="s">
        <v>30</v>
      </c>
    </row>
    <row r="11" spans="1:14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3"/>
      <c r="L11" s="14"/>
      <c r="M11" s="14"/>
      <c r="N11" s="14"/>
    </row>
    <row r="12" spans="1:12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6634157.56</v>
      </c>
      <c r="F12" s="15">
        <v>0</v>
      </c>
      <c r="G12" s="15">
        <v>0</v>
      </c>
      <c r="H12" s="15">
        <v>0</v>
      </c>
      <c r="I12" s="24">
        <f>SUM(C12:H12)</f>
        <v>6634157.56</v>
      </c>
      <c r="K12" s="18"/>
      <c r="L12" s="31"/>
    </row>
    <row r="13" spans="1:12" ht="15" customHeight="1">
      <c r="A13" s="2" t="s">
        <v>35</v>
      </c>
      <c r="B13" s="3" t="s">
        <v>165</v>
      </c>
      <c r="C13" s="15">
        <v>0</v>
      </c>
      <c r="D13" s="15">
        <v>0</v>
      </c>
      <c r="E13" s="15">
        <v>2303070.5200000005</v>
      </c>
      <c r="F13" s="15">
        <v>0</v>
      </c>
      <c r="G13" s="15">
        <v>0</v>
      </c>
      <c r="H13" s="15">
        <v>140542</v>
      </c>
      <c r="I13" s="24">
        <f aca="true" t="shared" si="0" ref="I13:I43">SUM(C13:H13)</f>
        <v>2443612.5200000005</v>
      </c>
      <c r="K13" s="18"/>
      <c r="L13" s="31"/>
    </row>
    <row r="14" spans="1:12" ht="15" customHeight="1">
      <c r="A14" s="2" t="s">
        <v>36</v>
      </c>
      <c r="B14" s="3" t="s">
        <v>166</v>
      </c>
      <c r="C14" s="15">
        <v>21453.75</v>
      </c>
      <c r="D14" s="15">
        <v>0</v>
      </c>
      <c r="E14" s="15">
        <v>9935722.75</v>
      </c>
      <c r="F14" s="15">
        <v>0</v>
      </c>
      <c r="G14" s="15">
        <v>0</v>
      </c>
      <c r="H14" s="15">
        <v>47399.21</v>
      </c>
      <c r="I14" s="24">
        <f t="shared" si="0"/>
        <v>10004575.71</v>
      </c>
      <c r="K14" s="18"/>
      <c r="L14" s="31"/>
    </row>
    <row r="15" spans="1:12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11137753.140000004</v>
      </c>
      <c r="F15" s="15">
        <v>0</v>
      </c>
      <c r="G15" s="15">
        <v>0</v>
      </c>
      <c r="H15" s="15">
        <v>668609.7</v>
      </c>
      <c r="I15" s="24">
        <f t="shared" si="0"/>
        <v>11806362.840000004</v>
      </c>
      <c r="K15" s="18"/>
      <c r="L15" s="31"/>
    </row>
    <row r="16" spans="1:12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3457162.6100000003</v>
      </c>
      <c r="F16" s="15">
        <v>0</v>
      </c>
      <c r="G16" s="15">
        <v>0</v>
      </c>
      <c r="H16" s="15">
        <v>23125</v>
      </c>
      <c r="I16" s="24">
        <f t="shared" si="0"/>
        <v>3480287.6100000003</v>
      </c>
      <c r="K16" s="18"/>
      <c r="L16" s="31"/>
    </row>
    <row r="17" spans="1:12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28063746.110000003</v>
      </c>
      <c r="F17" s="15">
        <v>0</v>
      </c>
      <c r="G17" s="15">
        <v>0</v>
      </c>
      <c r="H17" s="15">
        <v>52759.19</v>
      </c>
      <c r="I17" s="24">
        <f t="shared" si="0"/>
        <v>28116505.300000004</v>
      </c>
      <c r="K17" s="18"/>
      <c r="L17" s="31"/>
    </row>
    <row r="18" spans="1:12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25739777.299999993</v>
      </c>
      <c r="F18" s="15">
        <v>0</v>
      </c>
      <c r="G18" s="15">
        <v>0</v>
      </c>
      <c r="H18" s="15">
        <v>119146.92</v>
      </c>
      <c r="I18" s="24">
        <f t="shared" si="0"/>
        <v>25858924.219999995</v>
      </c>
      <c r="K18" s="18"/>
      <c r="L18" s="31"/>
    </row>
    <row r="19" spans="1:12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36005461.39000001</v>
      </c>
      <c r="F19" s="15">
        <v>0</v>
      </c>
      <c r="G19" s="15">
        <v>0</v>
      </c>
      <c r="H19" s="15">
        <v>93855.44</v>
      </c>
      <c r="I19" s="24">
        <f t="shared" si="0"/>
        <v>36099316.830000006</v>
      </c>
      <c r="K19" s="18"/>
      <c r="L19" s="31"/>
    </row>
    <row r="20" spans="1:12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6398352.1899999995</v>
      </c>
      <c r="F20" s="15">
        <v>0</v>
      </c>
      <c r="G20" s="15">
        <v>0</v>
      </c>
      <c r="H20" s="15">
        <v>143131.46</v>
      </c>
      <c r="I20" s="24">
        <f t="shared" si="0"/>
        <v>6541483.649999999</v>
      </c>
      <c r="K20" s="18"/>
      <c r="L20" s="31"/>
    </row>
    <row r="21" spans="1:12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14233966.430000003</v>
      </c>
      <c r="F21" s="15">
        <v>0</v>
      </c>
      <c r="G21" s="15">
        <v>0</v>
      </c>
      <c r="H21" s="15">
        <v>0</v>
      </c>
      <c r="I21" s="24">
        <f t="shared" si="0"/>
        <v>14233966.430000003</v>
      </c>
      <c r="K21" s="18"/>
      <c r="L21" s="31"/>
    </row>
    <row r="22" spans="1:12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46039752.809999995</v>
      </c>
      <c r="F22" s="15">
        <v>0</v>
      </c>
      <c r="G22" s="15">
        <v>0</v>
      </c>
      <c r="H22" s="15">
        <v>93152</v>
      </c>
      <c r="I22" s="24">
        <f t="shared" si="0"/>
        <v>46132904.809999995</v>
      </c>
      <c r="K22" s="18"/>
      <c r="L22" s="31"/>
    </row>
    <row r="23" spans="1:12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33873228.34</v>
      </c>
      <c r="F23" s="15">
        <v>0</v>
      </c>
      <c r="G23" s="15">
        <v>0</v>
      </c>
      <c r="H23" s="15">
        <v>4343627.12</v>
      </c>
      <c r="I23" s="24">
        <f t="shared" si="0"/>
        <v>38216855.46</v>
      </c>
      <c r="K23" s="18"/>
      <c r="L23" s="31"/>
    </row>
    <row r="24" spans="1:12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33461905.769999996</v>
      </c>
      <c r="F24" s="15">
        <v>0</v>
      </c>
      <c r="G24" s="15">
        <v>0</v>
      </c>
      <c r="H24" s="15">
        <v>70387</v>
      </c>
      <c r="I24" s="24">
        <f t="shared" si="0"/>
        <v>33532292.769999996</v>
      </c>
      <c r="K24" s="18"/>
      <c r="L24" s="31"/>
    </row>
    <row r="25" spans="1:12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38322085.18000001</v>
      </c>
      <c r="F25" s="15">
        <v>0</v>
      </c>
      <c r="G25" s="15">
        <v>0</v>
      </c>
      <c r="H25" s="15">
        <v>480363.31000000006</v>
      </c>
      <c r="I25" s="24">
        <f t="shared" si="0"/>
        <v>38802448.49000001</v>
      </c>
      <c r="K25" s="18"/>
      <c r="L25" s="31"/>
    </row>
    <row r="26" spans="1:12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9689361.460000003</v>
      </c>
      <c r="F26" s="15">
        <v>0</v>
      </c>
      <c r="G26" s="15">
        <v>0</v>
      </c>
      <c r="H26" s="15">
        <v>7160</v>
      </c>
      <c r="I26" s="24">
        <f t="shared" si="0"/>
        <v>9696521.460000003</v>
      </c>
      <c r="K26" s="18"/>
      <c r="L26" s="31"/>
    </row>
    <row r="27" spans="1:12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8103550.84</v>
      </c>
      <c r="F27" s="15">
        <v>0</v>
      </c>
      <c r="G27" s="15">
        <v>0</v>
      </c>
      <c r="H27" s="15">
        <v>10665</v>
      </c>
      <c r="I27" s="24">
        <f t="shared" si="0"/>
        <v>8114215.84</v>
      </c>
      <c r="K27" s="18"/>
      <c r="L27" s="31"/>
    </row>
    <row r="28" spans="1:12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5031573.470000001</v>
      </c>
      <c r="F28" s="15">
        <v>0</v>
      </c>
      <c r="G28" s="15">
        <v>0</v>
      </c>
      <c r="H28" s="15">
        <v>0</v>
      </c>
      <c r="I28" s="24">
        <f t="shared" si="0"/>
        <v>5031573.470000001</v>
      </c>
      <c r="K28" s="18"/>
      <c r="L28" s="31"/>
    </row>
    <row r="29" spans="1:12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3795352.79</v>
      </c>
      <c r="F29" s="15">
        <v>0</v>
      </c>
      <c r="G29" s="15">
        <v>0</v>
      </c>
      <c r="H29" s="15">
        <v>29696</v>
      </c>
      <c r="I29" s="24">
        <f t="shared" si="0"/>
        <v>3825048.79</v>
      </c>
      <c r="K29" s="18"/>
      <c r="L29" s="31"/>
    </row>
    <row r="30" spans="1:12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15890531.649999999</v>
      </c>
      <c r="F30" s="15">
        <v>0</v>
      </c>
      <c r="G30" s="15">
        <v>0</v>
      </c>
      <c r="H30" s="15">
        <v>346556.55000000005</v>
      </c>
      <c r="I30" s="24">
        <f t="shared" si="0"/>
        <v>16237088.2</v>
      </c>
      <c r="K30" s="18"/>
      <c r="L30" s="31"/>
    </row>
    <row r="31" spans="1:12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7645799.449999999</v>
      </c>
      <c r="F31" s="15">
        <v>0</v>
      </c>
      <c r="G31" s="15">
        <v>0</v>
      </c>
      <c r="H31" s="15">
        <v>87576</v>
      </c>
      <c r="I31" s="24">
        <f t="shared" si="0"/>
        <v>7733375.449999999</v>
      </c>
      <c r="K31" s="18"/>
      <c r="L31" s="31"/>
    </row>
    <row r="32" spans="1:12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3717784.9999999995</v>
      </c>
      <c r="F32" s="15">
        <v>0</v>
      </c>
      <c r="G32" s="15">
        <v>0</v>
      </c>
      <c r="H32" s="15">
        <v>0</v>
      </c>
      <c r="I32" s="24">
        <f t="shared" si="0"/>
        <v>3717784.9999999995</v>
      </c>
      <c r="K32" s="18"/>
      <c r="L32" s="31"/>
    </row>
    <row r="33" spans="1:12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11145408.889999993</v>
      </c>
      <c r="F33" s="15">
        <v>0</v>
      </c>
      <c r="G33" s="15">
        <v>0</v>
      </c>
      <c r="H33" s="15">
        <v>203342.51</v>
      </c>
      <c r="I33" s="24">
        <f t="shared" si="0"/>
        <v>11348751.399999993</v>
      </c>
      <c r="K33" s="18"/>
      <c r="L33" s="31"/>
    </row>
    <row r="34" spans="1:12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5897399.4799999995</v>
      </c>
      <c r="F34" s="15">
        <v>0</v>
      </c>
      <c r="G34" s="15">
        <v>0</v>
      </c>
      <c r="H34" s="15">
        <v>76362.70999999999</v>
      </c>
      <c r="I34" s="24">
        <f t="shared" si="0"/>
        <v>5973762.1899999995</v>
      </c>
      <c r="K34" s="18"/>
      <c r="L34" s="31"/>
    </row>
    <row r="35" spans="1:12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419153</v>
      </c>
      <c r="F35" s="15">
        <v>0</v>
      </c>
      <c r="G35" s="15">
        <v>0</v>
      </c>
      <c r="H35" s="15">
        <v>0</v>
      </c>
      <c r="I35" s="24">
        <f t="shared" si="0"/>
        <v>419153</v>
      </c>
      <c r="K35" s="18"/>
      <c r="L35" s="31"/>
    </row>
    <row r="36" spans="1:12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55654746.929999985</v>
      </c>
      <c r="F36" s="15">
        <v>0</v>
      </c>
      <c r="G36" s="15">
        <v>0</v>
      </c>
      <c r="H36" s="15">
        <v>44573.69</v>
      </c>
      <c r="I36" s="24">
        <f t="shared" si="0"/>
        <v>55699320.61999998</v>
      </c>
      <c r="K36" s="18"/>
      <c r="L36" s="31"/>
    </row>
    <row r="37" spans="1:12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4595137.7</v>
      </c>
      <c r="F37" s="15">
        <v>0</v>
      </c>
      <c r="G37" s="15">
        <v>0</v>
      </c>
      <c r="H37" s="15">
        <v>25969.21</v>
      </c>
      <c r="I37" s="24">
        <f t="shared" si="0"/>
        <v>4621106.91</v>
      </c>
      <c r="K37" s="18"/>
      <c r="L37" s="31"/>
    </row>
    <row r="38" spans="1:12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22833339.910000008</v>
      </c>
      <c r="F38" s="15">
        <v>0</v>
      </c>
      <c r="G38" s="15">
        <v>0</v>
      </c>
      <c r="H38" s="15">
        <v>21586.45</v>
      </c>
      <c r="I38" s="24">
        <f t="shared" si="0"/>
        <v>22854926.360000007</v>
      </c>
      <c r="K38" s="18"/>
      <c r="L38" s="31"/>
    </row>
    <row r="39" spans="1:12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24622848.060000002</v>
      </c>
      <c r="F39" s="15">
        <v>0</v>
      </c>
      <c r="G39" s="15">
        <v>0</v>
      </c>
      <c r="H39" s="15">
        <v>202634.33000000002</v>
      </c>
      <c r="I39" s="24">
        <f t="shared" si="0"/>
        <v>24825482.39</v>
      </c>
      <c r="K39" s="18"/>
      <c r="L39" s="31"/>
    </row>
    <row r="40" spans="1:12" ht="15" customHeight="1">
      <c r="A40" s="2" t="s">
        <v>63</v>
      </c>
      <c r="B40" s="3" t="s">
        <v>94</v>
      </c>
      <c r="C40" s="15">
        <v>0</v>
      </c>
      <c r="D40" s="15">
        <v>0</v>
      </c>
      <c r="E40" s="15">
        <v>27692835.940000005</v>
      </c>
      <c r="F40" s="15">
        <v>0</v>
      </c>
      <c r="G40" s="15">
        <v>0</v>
      </c>
      <c r="H40" s="15">
        <v>609078</v>
      </c>
      <c r="I40" s="24">
        <f t="shared" si="0"/>
        <v>28301913.940000005</v>
      </c>
      <c r="K40" s="18"/>
      <c r="L40" s="31"/>
    </row>
    <row r="41" spans="1:12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15201339.420000002</v>
      </c>
      <c r="F41" s="15">
        <v>0</v>
      </c>
      <c r="G41" s="15">
        <v>0</v>
      </c>
      <c r="H41" s="15">
        <v>2452654.75</v>
      </c>
      <c r="I41" s="24">
        <f t="shared" si="0"/>
        <v>17653994.17</v>
      </c>
      <c r="K41" s="18"/>
      <c r="L41" s="31"/>
    </row>
    <row r="42" spans="1:12" ht="15" customHeight="1">
      <c r="A42" s="2" t="s">
        <v>65</v>
      </c>
      <c r="B42" s="3" t="s">
        <v>96</v>
      </c>
      <c r="C42" s="15">
        <v>0</v>
      </c>
      <c r="D42" s="15">
        <v>0</v>
      </c>
      <c r="E42" s="15">
        <v>9021112.11</v>
      </c>
      <c r="F42" s="15">
        <v>0</v>
      </c>
      <c r="G42" s="15">
        <v>0</v>
      </c>
      <c r="H42" s="15">
        <v>1073540.68</v>
      </c>
      <c r="I42" s="24">
        <f t="shared" si="0"/>
        <v>10094652.79</v>
      </c>
      <c r="K42" s="18"/>
      <c r="L42" s="31"/>
    </row>
    <row r="43" spans="1:12" ht="15" customHeight="1">
      <c r="A43" s="2" t="s">
        <v>164</v>
      </c>
      <c r="B43" s="3" t="s">
        <v>162</v>
      </c>
      <c r="C43" s="15">
        <v>0</v>
      </c>
      <c r="D43" s="15">
        <v>0</v>
      </c>
      <c r="E43" s="15">
        <v>2820620.68</v>
      </c>
      <c r="F43" s="15">
        <v>0</v>
      </c>
      <c r="G43" s="15">
        <v>0</v>
      </c>
      <c r="H43" s="15">
        <v>0</v>
      </c>
      <c r="I43" s="24">
        <f t="shared" si="0"/>
        <v>2820620.68</v>
      </c>
      <c r="K43" s="18"/>
      <c r="L43" s="31"/>
    </row>
    <row r="44" spans="1:12" ht="15" customHeight="1">
      <c r="A44" s="59" t="s">
        <v>7</v>
      </c>
      <c r="B44" s="60"/>
      <c r="C44" s="6">
        <f aca="true" t="shared" si="1" ref="C44:I44">SUM(C12:C43)</f>
        <v>21453.75</v>
      </c>
      <c r="D44" s="6">
        <f t="shared" si="1"/>
        <v>0</v>
      </c>
      <c r="E44" s="6">
        <f t="shared" si="1"/>
        <v>529384038.88000005</v>
      </c>
      <c r="F44" s="6">
        <f t="shared" si="1"/>
        <v>0</v>
      </c>
      <c r="G44" s="6">
        <f t="shared" si="1"/>
        <v>0</v>
      </c>
      <c r="H44" s="6">
        <f t="shared" si="1"/>
        <v>11467494.23</v>
      </c>
      <c r="I44" s="6">
        <f t="shared" si="1"/>
        <v>540872986.86</v>
      </c>
      <c r="L44" s="31"/>
    </row>
    <row r="45" ht="12.75">
      <c r="A45" s="33" t="s">
        <v>168</v>
      </c>
    </row>
    <row r="46" ht="9.75" customHeight="1">
      <c r="A46" s="33"/>
    </row>
    <row r="47" spans="1:9" ht="12.75">
      <c r="A47" s="38" t="s">
        <v>8</v>
      </c>
      <c r="I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6" ht="12.75">
      <c r="C62" s="22" t="s">
        <v>104</v>
      </c>
      <c r="D62" s="22"/>
      <c r="E62" s="22" t="s">
        <v>102</v>
      </c>
      <c r="F62" s="22" t="s">
        <v>103</v>
      </c>
    </row>
    <row r="63" spans="3:6" ht="12.75">
      <c r="C63" s="28" t="s">
        <v>112</v>
      </c>
      <c r="D63" s="28"/>
      <c r="E63" s="29">
        <f>+C44/$C$61</f>
        <v>0.02145375</v>
      </c>
      <c r="F63" s="29">
        <f>+C44/I44*100</f>
        <v>0.003966504247984029</v>
      </c>
    </row>
    <row r="64" spans="3:6" ht="12.75">
      <c r="C64" s="28" t="s">
        <v>113</v>
      </c>
      <c r="D64" s="28"/>
      <c r="E64" s="29">
        <f>+D44/$C$61</f>
        <v>0</v>
      </c>
      <c r="F64" s="29">
        <f>+D44/I44*100</f>
        <v>0</v>
      </c>
    </row>
    <row r="65" spans="3:6" ht="12.75">
      <c r="C65" s="28" t="s">
        <v>114</v>
      </c>
      <c r="D65" s="28"/>
      <c r="E65" s="29">
        <f>+E44/$C$61</f>
        <v>529.38403888</v>
      </c>
      <c r="F65" s="29">
        <f>+E44/I44*100</f>
        <v>97.87585102988814</v>
      </c>
    </row>
    <row r="66" spans="3:6" ht="12.75">
      <c r="C66" s="28" t="s">
        <v>115</v>
      </c>
      <c r="D66" s="28"/>
      <c r="E66" s="29">
        <f>+F44/$C$61</f>
        <v>0</v>
      </c>
      <c r="F66" s="29">
        <f>+F44/I44*100</f>
        <v>0</v>
      </c>
    </row>
    <row r="67" spans="3:6" ht="12.75">
      <c r="C67" s="28" t="s">
        <v>116</v>
      </c>
      <c r="D67" s="28"/>
      <c r="E67" s="29">
        <f>+G44/$C$61</f>
        <v>0</v>
      </c>
      <c r="F67" s="29">
        <f>+G44/I44*100</f>
        <v>0</v>
      </c>
    </row>
    <row r="68" spans="3:6" ht="12.75">
      <c r="C68" s="28" t="s">
        <v>118</v>
      </c>
      <c r="D68" s="28"/>
      <c r="E68" s="29">
        <f>+H44/$C$61</f>
        <v>11.46749423</v>
      </c>
      <c r="F68" s="29">
        <f>+H44/I44*100</f>
        <v>2.120182465863886</v>
      </c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167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4" t="s">
        <v>30</v>
      </c>
    </row>
    <row r="11" spans="1:8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3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438668.1</v>
      </c>
      <c r="F12" s="15">
        <v>0</v>
      </c>
      <c r="G12" s="15">
        <v>50215.01</v>
      </c>
      <c r="H12" s="43">
        <f>SUM(C12:G12)</f>
        <v>488883.11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73933</v>
      </c>
      <c r="F13" s="15">
        <v>0</v>
      </c>
      <c r="G13" s="15">
        <v>0</v>
      </c>
      <c r="H13" s="43">
        <f>SUM(C13:G13)</f>
        <v>73933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595607.1400000001</v>
      </c>
      <c r="F14" s="15">
        <v>0</v>
      </c>
      <c r="G14" s="15">
        <v>0</v>
      </c>
      <c r="H14" s="43">
        <f>SUM(C14:G14)</f>
        <v>595607.1400000001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474124</v>
      </c>
      <c r="F15" s="15">
        <v>0</v>
      </c>
      <c r="G15" s="15">
        <v>0</v>
      </c>
      <c r="H15" s="43">
        <f>SUM(C15:G15)</f>
        <v>474124</v>
      </c>
    </row>
    <row r="16" spans="1:8" ht="12.75">
      <c r="A16" s="59" t="s">
        <v>7</v>
      </c>
      <c r="B16" s="60"/>
      <c r="C16" s="6">
        <f aca="true" t="shared" si="0" ref="C16:H16">SUM(C12:C15)</f>
        <v>0</v>
      </c>
      <c r="D16" s="6">
        <f t="shared" si="0"/>
        <v>0</v>
      </c>
      <c r="E16" s="6">
        <f t="shared" si="0"/>
        <v>1582332.2400000002</v>
      </c>
      <c r="F16" s="6">
        <f t="shared" si="0"/>
        <v>0</v>
      </c>
      <c r="G16" s="6">
        <f t="shared" si="0"/>
        <v>50215.01</v>
      </c>
      <c r="H16" s="44">
        <f t="shared" si="0"/>
        <v>1632547.25</v>
      </c>
    </row>
    <row r="17" ht="12.75">
      <c r="A17" s="33" t="s">
        <v>168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admin</cp:lastModifiedBy>
  <cp:lastPrinted>2019-03-20T20:09:06Z</cp:lastPrinted>
  <dcterms:created xsi:type="dcterms:W3CDTF">2006-10-30T16:22:15Z</dcterms:created>
  <dcterms:modified xsi:type="dcterms:W3CDTF">2021-02-27T18:59:19Z</dcterms:modified>
  <cp:category/>
  <cp:version/>
  <cp:contentType/>
  <cp:contentStatus/>
</cp:coreProperties>
</file>