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<sst xmlns="http://schemas.openxmlformats.org/spreadsheetml/2006/main" count="660" uniqueCount="167">
  <si>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</si>
  <si>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</si>
  <si>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</si>
  <si>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</si>
  <si>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</si>
  <si>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</si>
  <si>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</si>
  <si>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</si>
  <si>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</si>
  <si>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</si>
  <si>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</si>
  <si>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</si>
  <si>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</si>
  <si>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</si>
  <si>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</si>
  <si>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</si>
  <si>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</si>
  <si>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</si>
  <si>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</si>
  <si>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</si>
  <si>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</si>
  <si>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</si>
  <si>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</si>
  <si>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</si>
  <si>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</si>
  <si>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</si>
  <si>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</si>
  <si>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</si>
  <si>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</si>
  <si>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</si>
  <si>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</si>
  <si>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</si>
  <si>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</si>
  <si>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</si>
  <si>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</si>
  <si>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</si>
  <si>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</si>
  <si>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</si>
  <si>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</si>
  <si>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</si>
  <si>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</si>
  <si>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</si>
  <si>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</si>
  <si>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</si>
  <si>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</si>
  <si>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</si>
  <si>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</si>
  <si>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</si>
  <si>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</si>
  <si>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</si>
  <si>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</si>
  <si>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</si>
  <si>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</si>
  <si>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</si>
  <si>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</si>
  <si>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</si>
  <si>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</si>
  <si>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</si>
  <si>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</si>
  <si>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</si>
  <si>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</si>
  <si>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</si>
  <si>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</si>
  <si>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</si>
  <si>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</si>
  <si>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</si>
  <si>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</si>
  <si>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</si>
  <si>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</si>
  <si>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</si>
  <si>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</si>
  <si>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</si>
  <si>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</si>
  <si>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</si>
  <si>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</si>
  <si>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</si>
  <si>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</si>
  <si>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</si>
  <si>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</si>
  <si>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</si>
  <si>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</si>
  <si>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</si>
  <si>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</si>
  <si>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</si>
  <si>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</si>
  <si>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</si>
  <si>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</si>
  <si>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</si>
  <si>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</si>
  <si>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</si>
  <si>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</si>
  <si>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</si>
  <si>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</si>
  <si>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</si>
  <si>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</si>
  <si>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</si>
  <si>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</si>
  <si>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</si>
  <si>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</si>
  <si>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</si>
  <si>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</si>
  <si>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</si>
  <si>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</si>
  <si>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</si>
  <si>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</si>
  <si>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</si>
  <si>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</si>
  <si>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</si>
  <si>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</si>
  <si>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</si>
  <si>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</si>
  <si>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</si>
  <si>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</si>
  <si>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</si>
  <si>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</si>
  <si>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</si>
  <si>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</si>
  <si>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</si>
  <si>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</si>
  <si>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</si>
  <si>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</si>
  <si>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</si>
  <si>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</si>
  <si>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</si>
  <si>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</si>
  <si>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</si>
  <si>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</si>
  <si>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</si>
  <si>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</si>
  <si>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</si>
  <si>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</si>
  <si>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</si>
  <si>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</si>
  <si>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</si>
  <si>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</si>
  <si>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</si>
  <si>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</si>
  <si>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</si>
  <si>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</si>
  <si>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</si>
  <si>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</si>
  <si>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</si>
  <si>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</si>
  <si>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</si>
  <si>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</si>
  <si>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</si>
  <si>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</si>
  <si>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</si>
  <si>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</si>
  <si>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</si>
  <si>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</si>
  <si>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</si>
  <si>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</si>
  <si>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</si>
  <si>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</si>
  <si>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</si>
  <si>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</si>
  <si>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</si>
  <si>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</si>
  <si>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</si>
  <si>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</si>
  <si>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</si>
  <si>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</si>
  <si>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</si>
  <si>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EJECUCION PRESUPUESTAL A MES DE ABRIL 2021</t>
  </si>
  <si>
    <t>Fuente: SIAF, Consulta Amigable y Base de Datos al 30 de Abril del 2021</t>
  </si>
  <si>
    <t>148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</si>
</sst>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5.7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 quotePrefix="1">
      <alignment horizontal="center" vertical="center"/>
      <protection/>
    </xf>
    <xf numFmtId="4" fontId="59" fillId="0" borderId="0" xfId="0" applyNumberFormat="1" applyFont="1" applyFill="1" applyBorder="1" applyAlignment="1" applyProtection="1">
      <alignment vertical="center"/>
      <protection/>
    </xf>
    <xf numFmtId="201" fontId="59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Abril- 2021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4125"/>
          <c:w val="0.998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24197678"/>
        <c:axId val="16452511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13854872"/>
        <c:axId val="57584985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97678"/>
        <c:crossesAt val="1"/>
        <c:crossBetween val="between"/>
        <c:dispUnits/>
      </c:valAx>
      <c:catAx>
        <c:axId val="13854872"/>
        <c:scaling>
          <c:orientation val="minMax"/>
        </c:scaling>
        <c:axPos val="b"/>
        <c:delete val="1"/>
        <c:majorTickMark val="out"/>
        <c:minorTickMark val="none"/>
        <c:tickLblPos val="nextTo"/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548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775"/>
          <c:y val="0.97275"/>
          <c:w val="0.0827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ABRIL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725"/>
          <c:w val="0.991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48502818"/>
        <c:axId val="33872179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36414156"/>
        <c:axId val="59291949"/>
      </c:line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02818"/>
        <c:crossesAt val="1"/>
        <c:crossBetween val="between"/>
        <c:dispUnits/>
      </c:valAx>
      <c:catAx>
        <c:axId val="36414156"/>
        <c:scaling>
          <c:orientation val="minMax"/>
        </c:scaling>
        <c:axPos val="b"/>
        <c:delete val="1"/>
        <c:majorTickMark val="out"/>
        <c:minorTickMark val="none"/>
        <c:tickLblPos val="nextTo"/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141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"/>
          <c:y val="0.95575"/>
          <c:w val="0.135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ABRIL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63865494"/>
        <c:axId val="37918535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5722496"/>
        <c:axId val="5150246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65494"/>
        <c:crossesAt val="1"/>
        <c:crossBetween val="between"/>
        <c:dispUnits/>
      </c:valAx>
      <c:catAx>
        <c:axId val="572249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224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625"/>
          <c:w val="0.11775"/>
          <c:h val="0.0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60869002"/>
        <c:axId val="10950107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31442100"/>
        <c:axId val="14543445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69002"/>
        <c:crossesAt val="1"/>
        <c:crossBetween val="between"/>
        <c:dispUnits/>
      </c:valAx>
      <c:catAx>
        <c:axId val="314421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442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6325"/>
          <c:w val="0.12775"/>
          <c:h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ROOC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75"/>
          <c:w val="0.99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ROOC'!$C$59:$C$64</c:f>
              <c:strCache/>
            </c:strRef>
          </c:cat>
          <c:val>
            <c:numRef>
              <c:f>'EJECUCION ROOC'!$D$59:$D$64</c:f>
              <c:numCache/>
            </c:numRef>
          </c:val>
        </c:ser>
        <c:overlap val="-27"/>
        <c:gapWidth val="219"/>
        <c:axId val="63782142"/>
        <c:axId val="37168367"/>
      </c:barChart>
      <c:lineChart>
        <c:grouping val="standard"/>
        <c:varyColors val="0"/>
        <c:ser>
          <c:idx val="1"/>
          <c:order val="1"/>
          <c:tx>
            <c:strRef>
              <c:f>'EJECUCION ROOC'!$E$58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ROOC'!$C$59:$C$64</c:f>
              <c:strCache/>
            </c:strRef>
          </c:cat>
          <c:val>
            <c:numRef>
              <c:f>'EJECUCION ROOC'!$E$59:$E$64</c:f>
              <c:numCache/>
            </c:numRef>
          </c:val>
          <c:smooth val="0"/>
        </c:ser>
        <c:axId val="66079848"/>
        <c:axId val="57847721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782142"/>
        <c:crossesAt val="1"/>
        <c:crossBetween val="between"/>
        <c:dispUnits/>
      </c:valAx>
      <c:catAx>
        <c:axId val="66079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0798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3225"/>
          <c:w val="0.163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525"/>
          <c:w val="0.992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50867442"/>
        <c:axId val="55153795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26622108"/>
        <c:axId val="38272381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67442"/>
        <c:crossesAt val="1"/>
        <c:crossBetween val="between"/>
        <c:dispUnits/>
      </c:valAx>
      <c:catAx>
        <c:axId val="26622108"/>
        <c:scaling>
          <c:orientation val="minMax"/>
        </c:scaling>
        <c:axPos val="b"/>
        <c:delete val="1"/>
        <c:majorTickMark val="out"/>
        <c:minorTickMark val="none"/>
        <c:tickLblPos val="nextTo"/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221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5"/>
          <c:y val="0.963"/>
          <c:w val="0.151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12395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28575</xdr:rowOff>
    </xdr:from>
    <xdr:to>
      <xdr:col>9</xdr:col>
      <xdr:colOff>800100</xdr:colOff>
      <xdr:row>90</xdr:row>
      <xdr:rowOff>19050</xdr:rowOff>
    </xdr:to>
    <xdr:graphicFrame>
      <xdr:nvGraphicFramePr>
        <xdr:cNvPr id="1" name="Gráfico 2"/>
        <xdr:cNvGraphicFramePr/>
      </xdr:nvGraphicFramePr>
      <xdr:xfrm>
        <a:off x="47625" y="9829800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9525</xdr:rowOff>
    </xdr:from>
    <xdr:to>
      <xdr:col>8</xdr:col>
      <xdr:colOff>733425</xdr:colOff>
      <xdr:row>79</xdr:row>
      <xdr:rowOff>9525</xdr:rowOff>
    </xdr:to>
    <xdr:graphicFrame>
      <xdr:nvGraphicFramePr>
        <xdr:cNvPr id="5" name="Gráfico 1"/>
        <xdr:cNvGraphicFramePr/>
      </xdr:nvGraphicFramePr>
      <xdr:xfrm>
        <a:off x="66675" y="9791700"/>
        <a:ext cx="94488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133350</xdr:rowOff>
    </xdr:from>
    <xdr:to>
      <xdr:col>8</xdr:col>
      <xdr:colOff>0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85725" y="9982200"/>
        <a:ext cx="88106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hidden="1" customWidth="1"/>
    <col min="12" max="12" width="7.7109375" style="8" hidden="1" customWidth="1"/>
    <col min="13" max="13" width="11.7109375" style="8" hidden="1" customWidth="1"/>
    <col min="14" max="14" width="7.7109375" style="8" hidden="1" customWidth="1"/>
    <col min="15" max="15" width="11.7109375" style="8" hidden="1" customWidth="1"/>
    <col min="16" max="16" width="7.7109375" style="8" hidden="1" customWidth="1"/>
    <col min="17" max="17" width="11.7109375" style="8" hidden="1" customWidth="1"/>
    <col min="18" max="18" width="7.7109375" style="8" hidden="1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5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5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5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164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4" t="s">
        <v>1</v>
      </c>
      <c r="B10" s="61" t="s">
        <v>33</v>
      </c>
      <c r="C10" s="67" t="s">
        <v>31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55" t="s">
        <v>30</v>
      </c>
    </row>
    <row r="11" spans="1:27" s="10" customFormat="1" ht="12.75" customHeight="1">
      <c r="A11" s="65"/>
      <c r="B11" s="62"/>
      <c r="C11" s="60" t="s">
        <v>2</v>
      </c>
      <c r="D11" s="60"/>
      <c r="E11" s="60" t="s">
        <v>3</v>
      </c>
      <c r="F11" s="60"/>
      <c r="G11" s="60" t="s">
        <v>4</v>
      </c>
      <c r="H11" s="60"/>
      <c r="I11" s="60" t="s">
        <v>20</v>
      </c>
      <c r="J11" s="60"/>
      <c r="K11" s="60" t="s">
        <v>21</v>
      </c>
      <c r="L11" s="60"/>
      <c r="M11" s="60" t="s">
        <v>22</v>
      </c>
      <c r="N11" s="60"/>
      <c r="O11" s="60" t="s">
        <v>24</v>
      </c>
      <c r="P11" s="60"/>
      <c r="Q11" s="60" t="s">
        <v>25</v>
      </c>
      <c r="R11" s="60"/>
      <c r="S11" s="60" t="s">
        <v>26</v>
      </c>
      <c r="T11" s="60"/>
      <c r="U11" s="60" t="s">
        <v>27</v>
      </c>
      <c r="V11" s="60"/>
      <c r="W11" s="60" t="s">
        <v>28</v>
      </c>
      <c r="X11" s="60"/>
      <c r="Y11" s="60" t="s">
        <v>29</v>
      </c>
      <c r="Z11" s="60"/>
      <c r="AA11" s="56"/>
    </row>
    <row r="12" spans="1:27" s="10" customFormat="1" ht="15.75" customHeight="1">
      <c r="A12" s="66"/>
      <c r="B12" s="63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109233001.57000007</v>
      </c>
      <c r="D13" s="37">
        <f aca="true" t="shared" si="0" ref="D13:D46">+C13/$C$46*100</f>
        <v>20.655241426314785</v>
      </c>
      <c r="E13" s="41">
        <v>153662076.99</v>
      </c>
      <c r="F13" s="37">
        <f aca="true" t="shared" si="1" ref="F13:F46">+E13/$E$46*100</f>
        <v>17.631561228641974</v>
      </c>
      <c r="G13" s="41">
        <v>191492041.0000001</v>
      </c>
      <c r="H13" s="37">
        <f aca="true" t="shared" si="2" ref="H13:H46">+G13/$G$46*100</f>
        <v>24.078043469866902</v>
      </c>
      <c r="I13" s="4">
        <v>130365716.78</v>
      </c>
      <c r="J13" s="37">
        <f aca="true" t="shared" si="3" ref="J13:J46">+I13/$I$46*100</f>
        <v>16.325942132621936</v>
      </c>
      <c r="K13" s="4"/>
      <c r="L13" s="37" t="e">
        <f aca="true" t="shared" si="4" ref="L13:L46">+K13/$K$46*100</f>
        <v>#DIV/0!</v>
      </c>
      <c r="M13" s="4"/>
      <c r="N13" s="37" t="e">
        <f aca="true" t="shared" si="5" ref="N13:N46">+M13/$M$46*100</f>
        <v>#DIV/0!</v>
      </c>
      <c r="O13" s="4"/>
      <c r="P13" s="37" t="e">
        <f aca="true" t="shared" si="6" ref="P13:P46">+O13/$O$46*100</f>
        <v>#DIV/0!</v>
      </c>
      <c r="Q13" s="4"/>
      <c r="R13" s="37" t="e">
        <f aca="true" t="shared" si="7" ref="R13:R46">+Q13/$Q$46*100</f>
        <v>#DIV/0!</v>
      </c>
      <c r="S13" s="4"/>
      <c r="T13" s="37" t="e">
        <f aca="true" t="shared" si="8" ref="T13:T46">+S13/$S$46*100</f>
        <v>#DIV/0!</v>
      </c>
      <c r="U13" s="4"/>
      <c r="V13" s="37" t="e">
        <f aca="true" t="shared" si="9" ref="V13:V46">+U13/$U$46*100</f>
        <v>#DIV/0!</v>
      </c>
      <c r="W13" s="4"/>
      <c r="X13" s="37" t="e">
        <f aca="true" t="shared" si="10" ref="X13:X46">+W13/$W$46*100</f>
        <v>#DIV/0!</v>
      </c>
      <c r="Y13" s="4"/>
      <c r="Z13" s="37" t="e">
        <f aca="true" t="shared" si="11" ref="Z13:Z46">+Y13/$Y$46*100</f>
        <v>#DIV/0!</v>
      </c>
      <c r="AA13" s="24">
        <f aca="true" t="shared" si="12" ref="AA13:AA45">+C13+E13+G13+I13+K13+M13+O13+Q13+S13+U13+W13+Y13</f>
        <v>584752836.3400002</v>
      </c>
      <c r="AB13" s="8"/>
    </row>
    <row r="14" spans="1:28" ht="15" customHeight="1">
      <c r="A14" s="2" t="s">
        <v>35</v>
      </c>
      <c r="B14" s="3" t="s">
        <v>66</v>
      </c>
      <c r="C14" s="41">
        <v>2744455.499999999</v>
      </c>
      <c r="D14" s="37">
        <f t="shared" si="0"/>
        <v>0.5189584660451751</v>
      </c>
      <c r="E14" s="41">
        <v>3331711.6199999987</v>
      </c>
      <c r="F14" s="37">
        <f t="shared" si="1"/>
        <v>0.3822887115344068</v>
      </c>
      <c r="G14" s="41">
        <v>3232958.7199999983</v>
      </c>
      <c r="H14" s="37">
        <f t="shared" si="2"/>
        <v>0.4065094308355363</v>
      </c>
      <c r="I14" s="4">
        <v>4021505.509999998</v>
      </c>
      <c r="J14" s="37">
        <f t="shared" si="3"/>
        <v>0.5036206440154566</v>
      </c>
      <c r="K14" s="4"/>
      <c r="L14" s="37" t="e">
        <f t="shared" si="4"/>
        <v>#DIV/0!</v>
      </c>
      <c r="M14" s="4"/>
      <c r="N14" s="37" t="e">
        <f t="shared" si="5"/>
        <v>#DIV/0!</v>
      </c>
      <c r="O14" s="4"/>
      <c r="P14" s="37" t="e">
        <f t="shared" si="6"/>
        <v>#DIV/0!</v>
      </c>
      <c r="Q14" s="4"/>
      <c r="R14" s="37" t="e">
        <f t="shared" si="7"/>
        <v>#DIV/0!</v>
      </c>
      <c r="S14" s="4"/>
      <c r="T14" s="37" t="e">
        <f t="shared" si="8"/>
        <v>#DIV/0!</v>
      </c>
      <c r="U14" s="4"/>
      <c r="V14" s="37" t="e">
        <f t="shared" si="9"/>
        <v>#DIV/0!</v>
      </c>
      <c r="W14" s="4"/>
      <c r="X14" s="37" t="e">
        <f t="shared" si="10"/>
        <v>#DIV/0!</v>
      </c>
      <c r="Y14" s="4"/>
      <c r="Z14" s="37" t="e">
        <f t="shared" si="11"/>
        <v>#DIV/0!</v>
      </c>
      <c r="AA14" s="24">
        <f t="shared" si="12"/>
        <v>13330631.349999994</v>
      </c>
      <c r="AB14" s="8"/>
    </row>
    <row r="15" spans="1:28" ht="15" customHeight="1">
      <c r="A15" s="2" t="s">
        <v>36</v>
      </c>
      <c r="B15" s="3" t="s">
        <v>67</v>
      </c>
      <c r="C15" s="41">
        <v>3544718.2699999996</v>
      </c>
      <c r="D15" s="37">
        <f t="shared" si="0"/>
        <v>0.6702828870650325</v>
      </c>
      <c r="E15" s="41">
        <v>5002362.909999999</v>
      </c>
      <c r="F15" s="37">
        <f t="shared" si="1"/>
        <v>0.5739833123646536</v>
      </c>
      <c r="G15" s="41">
        <v>4532810.160000001</v>
      </c>
      <c r="H15" s="37">
        <f t="shared" si="2"/>
        <v>0.5699516256821051</v>
      </c>
      <c r="I15" s="4">
        <v>6541582.1599999955</v>
      </c>
      <c r="J15" s="37">
        <f t="shared" si="3"/>
        <v>0.8192145484090662</v>
      </c>
      <c r="K15" s="4"/>
      <c r="L15" s="37" t="e">
        <f t="shared" si="4"/>
        <v>#DIV/0!</v>
      </c>
      <c r="M15" s="4"/>
      <c r="N15" s="37" t="e">
        <f t="shared" si="5"/>
        <v>#DIV/0!</v>
      </c>
      <c r="O15" s="4"/>
      <c r="P15" s="37" t="e">
        <f t="shared" si="6"/>
        <v>#DIV/0!</v>
      </c>
      <c r="Q15" s="4"/>
      <c r="R15" s="37" t="e">
        <f t="shared" si="7"/>
        <v>#DIV/0!</v>
      </c>
      <c r="S15" s="4"/>
      <c r="T15" s="37" t="e">
        <f t="shared" si="8"/>
        <v>#DIV/0!</v>
      </c>
      <c r="U15" s="4"/>
      <c r="V15" s="37" t="e">
        <f t="shared" si="9"/>
        <v>#DIV/0!</v>
      </c>
      <c r="W15" s="4"/>
      <c r="X15" s="37" t="e">
        <f t="shared" si="10"/>
        <v>#DIV/0!</v>
      </c>
      <c r="Y15" s="4"/>
      <c r="Z15" s="37" t="e">
        <f t="shared" si="11"/>
        <v>#DIV/0!</v>
      </c>
      <c r="AA15" s="24">
        <f t="shared" si="12"/>
        <v>19621473.499999996</v>
      </c>
      <c r="AB15" s="8"/>
    </row>
    <row r="16" spans="1:28" ht="15" customHeight="1">
      <c r="A16" s="2" t="s">
        <v>37</v>
      </c>
      <c r="B16" s="3" t="s">
        <v>68</v>
      </c>
      <c r="C16" s="41">
        <v>1953772.2200000007</v>
      </c>
      <c r="D16" s="37">
        <f t="shared" si="0"/>
        <v>0.369445463514667</v>
      </c>
      <c r="E16" s="41">
        <v>3373767.930000001</v>
      </c>
      <c r="F16" s="37">
        <f t="shared" si="1"/>
        <v>0.387114355046072</v>
      </c>
      <c r="G16" s="41">
        <v>5877536.039999998</v>
      </c>
      <c r="H16" s="37">
        <f t="shared" si="2"/>
        <v>0.7390362937686233</v>
      </c>
      <c r="I16" s="4">
        <v>2926924.2100000004</v>
      </c>
      <c r="J16" s="37">
        <f t="shared" si="3"/>
        <v>0.3665441840025311</v>
      </c>
      <c r="K16" s="4"/>
      <c r="L16" s="37" t="e">
        <f t="shared" si="4"/>
        <v>#DIV/0!</v>
      </c>
      <c r="M16" s="4"/>
      <c r="N16" s="37" t="e">
        <f t="shared" si="5"/>
        <v>#DIV/0!</v>
      </c>
      <c r="O16" s="4"/>
      <c r="P16" s="37" t="e">
        <f t="shared" si="6"/>
        <v>#DIV/0!</v>
      </c>
      <c r="Q16" s="4"/>
      <c r="R16" s="37" t="e">
        <f t="shared" si="7"/>
        <v>#DIV/0!</v>
      </c>
      <c r="S16" s="4"/>
      <c r="T16" s="37" t="e">
        <f t="shared" si="8"/>
        <v>#DIV/0!</v>
      </c>
      <c r="U16" s="4"/>
      <c r="V16" s="37" t="e">
        <f t="shared" si="9"/>
        <v>#DIV/0!</v>
      </c>
      <c r="W16" s="4"/>
      <c r="X16" s="37" t="e">
        <f t="shared" si="10"/>
        <v>#DIV/0!</v>
      </c>
      <c r="Y16" s="4"/>
      <c r="Z16" s="37" t="e">
        <f t="shared" si="11"/>
        <v>#DIV/0!</v>
      </c>
      <c r="AA16" s="24">
        <f t="shared" si="12"/>
        <v>14132000.400000002</v>
      </c>
      <c r="AB16" s="8"/>
    </row>
    <row r="17" spans="1:28" ht="15" customHeight="1">
      <c r="A17" s="2" t="s">
        <v>38</v>
      </c>
      <c r="B17" s="3" t="s">
        <v>69</v>
      </c>
      <c r="C17" s="41">
        <v>2666299.4600000004</v>
      </c>
      <c r="D17" s="37">
        <f t="shared" si="0"/>
        <v>0.5041796734465833</v>
      </c>
      <c r="E17" s="41">
        <v>3807753.9700000007</v>
      </c>
      <c r="F17" s="37">
        <f t="shared" si="1"/>
        <v>0.43691097101354864</v>
      </c>
      <c r="G17" s="41">
        <v>4852581.489999999</v>
      </c>
      <c r="H17" s="37">
        <f t="shared" si="2"/>
        <v>0.6101593959056055</v>
      </c>
      <c r="I17" s="4">
        <v>2877352.8200000003</v>
      </c>
      <c r="J17" s="37">
        <f t="shared" si="3"/>
        <v>0.3603362662726008</v>
      </c>
      <c r="K17" s="4"/>
      <c r="L17" s="37" t="e">
        <f t="shared" si="4"/>
        <v>#DIV/0!</v>
      </c>
      <c r="M17" s="4"/>
      <c r="N17" s="37" t="e">
        <f t="shared" si="5"/>
        <v>#DIV/0!</v>
      </c>
      <c r="O17" s="4"/>
      <c r="P17" s="37" t="e">
        <f t="shared" si="6"/>
        <v>#DIV/0!</v>
      </c>
      <c r="Q17" s="4"/>
      <c r="R17" s="37" t="e">
        <f t="shared" si="7"/>
        <v>#DIV/0!</v>
      </c>
      <c r="S17" s="4"/>
      <c r="T17" s="37" t="e">
        <f t="shared" si="8"/>
        <v>#DIV/0!</v>
      </c>
      <c r="U17" s="4"/>
      <c r="V17" s="37" t="e">
        <f t="shared" si="9"/>
        <v>#DIV/0!</v>
      </c>
      <c r="W17" s="4"/>
      <c r="X17" s="37" t="e">
        <f t="shared" si="10"/>
        <v>#DIV/0!</v>
      </c>
      <c r="Y17" s="4"/>
      <c r="Z17" s="37" t="e">
        <f t="shared" si="11"/>
        <v>#DIV/0!</v>
      </c>
      <c r="AA17" s="24">
        <f t="shared" si="12"/>
        <v>14203987.740000002</v>
      </c>
      <c r="AB17" s="8"/>
    </row>
    <row r="18" spans="1:28" ht="15" customHeight="1">
      <c r="A18" s="2" t="s">
        <v>39</v>
      </c>
      <c r="B18" s="3" t="s">
        <v>70</v>
      </c>
      <c r="C18" s="41">
        <v>13026599.180000009</v>
      </c>
      <c r="D18" s="37">
        <f t="shared" si="0"/>
        <v>2.4632441401356817</v>
      </c>
      <c r="E18" s="41">
        <v>17085361.020000007</v>
      </c>
      <c r="F18" s="37">
        <f t="shared" si="1"/>
        <v>1.9604159649435637</v>
      </c>
      <c r="G18" s="41">
        <v>16975281.599999998</v>
      </c>
      <c r="H18" s="37">
        <f t="shared" si="2"/>
        <v>2.134457213697104</v>
      </c>
      <c r="I18" s="4">
        <v>18346045.690000005</v>
      </c>
      <c r="J18" s="37">
        <f t="shared" si="3"/>
        <v>2.2975095576916913</v>
      </c>
      <c r="K18" s="4"/>
      <c r="L18" s="37" t="e">
        <f t="shared" si="4"/>
        <v>#DIV/0!</v>
      </c>
      <c r="M18" s="4"/>
      <c r="N18" s="37" t="e">
        <f t="shared" si="5"/>
        <v>#DIV/0!</v>
      </c>
      <c r="O18" s="4"/>
      <c r="P18" s="37" t="e">
        <f t="shared" si="6"/>
        <v>#DIV/0!</v>
      </c>
      <c r="Q18" s="4"/>
      <c r="R18" s="37" t="e">
        <f t="shared" si="7"/>
        <v>#DIV/0!</v>
      </c>
      <c r="S18" s="4"/>
      <c r="T18" s="37" t="e">
        <f t="shared" si="8"/>
        <v>#DIV/0!</v>
      </c>
      <c r="U18" s="4"/>
      <c r="V18" s="37" t="e">
        <f t="shared" si="9"/>
        <v>#DIV/0!</v>
      </c>
      <c r="W18" s="4"/>
      <c r="X18" s="37" t="e">
        <f t="shared" si="10"/>
        <v>#DIV/0!</v>
      </c>
      <c r="Y18" s="4"/>
      <c r="Z18" s="37" t="e">
        <f t="shared" si="11"/>
        <v>#DIV/0!</v>
      </c>
      <c r="AA18" s="24">
        <f t="shared" si="12"/>
        <v>65433287.49000002</v>
      </c>
      <c r="AB18" s="8"/>
    </row>
    <row r="19" spans="1:28" ht="15" customHeight="1">
      <c r="A19" s="2" t="s">
        <v>40</v>
      </c>
      <c r="B19" s="3" t="s">
        <v>71</v>
      </c>
      <c r="C19" s="41">
        <v>10365220.48999999</v>
      </c>
      <c r="D19" s="37">
        <f t="shared" si="0"/>
        <v>1.9599949518986244</v>
      </c>
      <c r="E19" s="41">
        <v>11580183.169999998</v>
      </c>
      <c r="F19" s="37">
        <f t="shared" si="1"/>
        <v>1.3287384408713392</v>
      </c>
      <c r="G19" s="41">
        <v>15609803.189999996</v>
      </c>
      <c r="H19" s="37">
        <f t="shared" si="2"/>
        <v>1.9627631404528545</v>
      </c>
      <c r="I19" s="4">
        <v>15208095.840000002</v>
      </c>
      <c r="J19" s="37">
        <f t="shared" si="3"/>
        <v>1.904538238762625</v>
      </c>
      <c r="K19" s="4"/>
      <c r="L19" s="37" t="e">
        <f t="shared" si="4"/>
        <v>#DIV/0!</v>
      </c>
      <c r="M19" s="4"/>
      <c r="N19" s="37" t="e">
        <f t="shared" si="5"/>
        <v>#DIV/0!</v>
      </c>
      <c r="O19" s="4"/>
      <c r="P19" s="37" t="e">
        <f t="shared" si="6"/>
        <v>#DIV/0!</v>
      </c>
      <c r="Q19" s="4"/>
      <c r="R19" s="37" t="e">
        <f t="shared" si="7"/>
        <v>#DIV/0!</v>
      </c>
      <c r="S19" s="4"/>
      <c r="T19" s="37" t="e">
        <f t="shared" si="8"/>
        <v>#DIV/0!</v>
      </c>
      <c r="U19" s="4"/>
      <c r="V19" s="37" t="e">
        <f t="shared" si="9"/>
        <v>#DIV/0!</v>
      </c>
      <c r="W19" s="4"/>
      <c r="X19" s="37" t="e">
        <f t="shared" si="10"/>
        <v>#DIV/0!</v>
      </c>
      <c r="Y19" s="4"/>
      <c r="Z19" s="37" t="e">
        <f t="shared" si="11"/>
        <v>#DIV/0!</v>
      </c>
      <c r="AA19" s="24">
        <f t="shared" si="12"/>
        <v>52763302.68999999</v>
      </c>
      <c r="AB19" s="8"/>
    </row>
    <row r="20" spans="1:28" ht="15" customHeight="1">
      <c r="A20" s="2" t="s">
        <v>41</v>
      </c>
      <c r="B20" s="3" t="s">
        <v>72</v>
      </c>
      <c r="C20" s="41">
        <v>13421894.850000005</v>
      </c>
      <c r="D20" s="37">
        <f t="shared" si="0"/>
        <v>2.5379919487765936</v>
      </c>
      <c r="E20" s="41">
        <v>15771786.089999998</v>
      </c>
      <c r="F20" s="37">
        <f t="shared" si="1"/>
        <v>1.809693175948518</v>
      </c>
      <c r="G20" s="41">
        <v>20619615.749999993</v>
      </c>
      <c r="H20" s="37">
        <f t="shared" si="2"/>
        <v>2.5926926349928654</v>
      </c>
      <c r="I20" s="4">
        <v>19906680.79000001</v>
      </c>
      <c r="J20" s="37">
        <f t="shared" si="3"/>
        <v>2.4929508052992646</v>
      </c>
      <c r="K20" s="4"/>
      <c r="L20" s="37" t="e">
        <f t="shared" si="4"/>
        <v>#DIV/0!</v>
      </c>
      <c r="M20" s="4"/>
      <c r="N20" s="37" t="e">
        <f t="shared" si="5"/>
        <v>#DIV/0!</v>
      </c>
      <c r="O20" s="4"/>
      <c r="P20" s="37" t="e">
        <f t="shared" si="6"/>
        <v>#DIV/0!</v>
      </c>
      <c r="Q20" s="4"/>
      <c r="R20" s="37" t="e">
        <f t="shared" si="7"/>
        <v>#DIV/0!</v>
      </c>
      <c r="S20" s="4"/>
      <c r="T20" s="37" t="e">
        <f t="shared" si="8"/>
        <v>#DIV/0!</v>
      </c>
      <c r="U20" s="4"/>
      <c r="V20" s="37" t="e">
        <f t="shared" si="9"/>
        <v>#DIV/0!</v>
      </c>
      <c r="W20" s="4"/>
      <c r="X20" s="37" t="e">
        <f t="shared" si="10"/>
        <v>#DIV/0!</v>
      </c>
      <c r="Y20" s="4"/>
      <c r="Z20" s="37" t="e">
        <f t="shared" si="11"/>
        <v>#DIV/0!</v>
      </c>
      <c r="AA20" s="24">
        <f t="shared" si="12"/>
        <v>69719977.48</v>
      </c>
      <c r="AB20" s="8"/>
    </row>
    <row r="21" spans="1:28" ht="15" customHeight="1">
      <c r="A21" s="2" t="s">
        <v>42</v>
      </c>
      <c r="B21" s="3" t="s">
        <v>73</v>
      </c>
      <c r="C21" s="41">
        <v>2899642.510000001</v>
      </c>
      <c r="D21" s="37">
        <f t="shared" si="0"/>
        <v>0.5483033079126196</v>
      </c>
      <c r="E21" s="41">
        <v>3047148.710000001</v>
      </c>
      <c r="F21" s="37">
        <f t="shared" si="1"/>
        <v>0.34963726968651343</v>
      </c>
      <c r="G21" s="41">
        <v>5547020.04</v>
      </c>
      <c r="H21" s="37">
        <f t="shared" si="2"/>
        <v>0.6974774980404683</v>
      </c>
      <c r="I21" s="4">
        <v>4940752.99</v>
      </c>
      <c r="J21" s="37">
        <f t="shared" si="3"/>
        <v>0.6187397223645964</v>
      </c>
      <c r="K21" s="4"/>
      <c r="L21" s="37" t="e">
        <f t="shared" si="4"/>
        <v>#DIV/0!</v>
      </c>
      <c r="M21" s="4"/>
      <c r="N21" s="37" t="e">
        <f t="shared" si="5"/>
        <v>#DIV/0!</v>
      </c>
      <c r="O21" s="4"/>
      <c r="P21" s="37" t="e">
        <f t="shared" si="6"/>
        <v>#DIV/0!</v>
      </c>
      <c r="Q21" s="4"/>
      <c r="R21" s="37" t="e">
        <f t="shared" si="7"/>
        <v>#DIV/0!</v>
      </c>
      <c r="S21" s="4"/>
      <c r="T21" s="37" t="e">
        <f t="shared" si="8"/>
        <v>#DIV/0!</v>
      </c>
      <c r="U21" s="4"/>
      <c r="V21" s="37" t="e">
        <f t="shared" si="9"/>
        <v>#DIV/0!</v>
      </c>
      <c r="W21" s="4"/>
      <c r="X21" s="37" t="e">
        <f t="shared" si="10"/>
        <v>#DIV/0!</v>
      </c>
      <c r="Y21" s="4"/>
      <c r="Z21" s="37" t="e">
        <f t="shared" si="11"/>
        <v>#DIV/0!</v>
      </c>
      <c r="AA21" s="24">
        <f t="shared" si="12"/>
        <v>16434564.250000002</v>
      </c>
      <c r="AB21" s="8"/>
    </row>
    <row r="22" spans="1:28" ht="15" customHeight="1">
      <c r="A22" s="2" t="s">
        <v>43</v>
      </c>
      <c r="B22" s="3" t="s">
        <v>74</v>
      </c>
      <c r="C22" s="41">
        <v>6350973.030000003</v>
      </c>
      <c r="D22" s="37">
        <f t="shared" si="0"/>
        <v>1.2009271863009185</v>
      </c>
      <c r="E22" s="41">
        <v>7570898.96</v>
      </c>
      <c r="F22" s="37">
        <f t="shared" si="1"/>
        <v>0.8687033989381054</v>
      </c>
      <c r="G22" s="41">
        <v>7548234.73</v>
      </c>
      <c r="H22" s="37">
        <f t="shared" si="2"/>
        <v>0.949108500805519</v>
      </c>
      <c r="I22" s="4">
        <v>9000370.99</v>
      </c>
      <c r="J22" s="37">
        <f t="shared" si="3"/>
        <v>1.1271332646668026</v>
      </c>
      <c r="K22" s="4"/>
      <c r="L22" s="37" t="e">
        <f t="shared" si="4"/>
        <v>#DIV/0!</v>
      </c>
      <c r="M22" s="4"/>
      <c r="N22" s="37" t="e">
        <f t="shared" si="5"/>
        <v>#DIV/0!</v>
      </c>
      <c r="O22" s="4"/>
      <c r="P22" s="37" t="e">
        <f t="shared" si="6"/>
        <v>#DIV/0!</v>
      </c>
      <c r="Q22" s="4"/>
      <c r="R22" s="37" t="e">
        <f t="shared" si="7"/>
        <v>#DIV/0!</v>
      </c>
      <c r="S22" s="4"/>
      <c r="T22" s="37" t="e">
        <f t="shared" si="8"/>
        <v>#DIV/0!</v>
      </c>
      <c r="U22" s="4"/>
      <c r="V22" s="37" t="e">
        <f t="shared" si="9"/>
        <v>#DIV/0!</v>
      </c>
      <c r="W22" s="4"/>
      <c r="X22" s="37" t="e">
        <f t="shared" si="10"/>
        <v>#DIV/0!</v>
      </c>
      <c r="Y22" s="4"/>
      <c r="Z22" s="37" t="e">
        <f t="shared" si="11"/>
        <v>#DIV/0!</v>
      </c>
      <c r="AA22" s="24">
        <f t="shared" si="12"/>
        <v>30470477.71</v>
      </c>
      <c r="AB22" s="8"/>
    </row>
    <row r="23" spans="1:28" ht="15" customHeight="1">
      <c r="A23" s="2" t="s">
        <v>44</v>
      </c>
      <c r="B23" s="3" t="s">
        <v>75</v>
      </c>
      <c r="C23" s="41">
        <v>13048317.76999999</v>
      </c>
      <c r="D23" s="37">
        <f t="shared" si="0"/>
        <v>2.467350982513361</v>
      </c>
      <c r="E23" s="41">
        <v>16677049.339999987</v>
      </c>
      <c r="F23" s="37">
        <f t="shared" si="1"/>
        <v>1.913565287617638</v>
      </c>
      <c r="G23" s="41">
        <v>17913464.299999997</v>
      </c>
      <c r="H23" s="37">
        <f t="shared" si="2"/>
        <v>2.2524234942553494</v>
      </c>
      <c r="I23" s="4">
        <v>21131613.09000002</v>
      </c>
      <c r="J23" s="37">
        <f t="shared" si="3"/>
        <v>2.6463513644349748</v>
      </c>
      <c r="K23" s="4"/>
      <c r="L23" s="37" t="e">
        <f t="shared" si="4"/>
        <v>#DIV/0!</v>
      </c>
      <c r="M23" s="4"/>
      <c r="N23" s="37" t="e">
        <f t="shared" si="5"/>
        <v>#DIV/0!</v>
      </c>
      <c r="O23" s="4"/>
      <c r="P23" s="37" t="e">
        <f t="shared" si="6"/>
        <v>#DIV/0!</v>
      </c>
      <c r="Q23" s="4"/>
      <c r="R23" s="37" t="e">
        <f t="shared" si="7"/>
        <v>#DIV/0!</v>
      </c>
      <c r="S23" s="4"/>
      <c r="T23" s="37" t="e">
        <f t="shared" si="8"/>
        <v>#DIV/0!</v>
      </c>
      <c r="U23" s="4"/>
      <c r="V23" s="37" t="e">
        <f t="shared" si="9"/>
        <v>#DIV/0!</v>
      </c>
      <c r="W23" s="4"/>
      <c r="X23" s="37" t="e">
        <f t="shared" si="10"/>
        <v>#DIV/0!</v>
      </c>
      <c r="Y23" s="4"/>
      <c r="Z23" s="37" t="e">
        <f t="shared" si="11"/>
        <v>#DIV/0!</v>
      </c>
      <c r="AA23" s="24">
        <f t="shared" si="12"/>
        <v>68770444.5</v>
      </c>
      <c r="AB23" s="8"/>
    </row>
    <row r="24" spans="1:28" ht="15" customHeight="1">
      <c r="A24" s="2" t="s">
        <v>45</v>
      </c>
      <c r="B24" s="3" t="s">
        <v>76</v>
      </c>
      <c r="C24" s="41">
        <v>10430801.709999997</v>
      </c>
      <c r="D24" s="37">
        <f t="shared" si="0"/>
        <v>1.9723959288255866</v>
      </c>
      <c r="E24" s="41">
        <v>15203901.009999996</v>
      </c>
      <c r="F24" s="37">
        <f t="shared" si="1"/>
        <v>1.7445326577843394</v>
      </c>
      <c r="G24" s="41">
        <v>15057670.569999997</v>
      </c>
      <c r="H24" s="37">
        <f t="shared" si="2"/>
        <v>1.8933384627687753</v>
      </c>
      <c r="I24" s="4">
        <v>17301869.880000006</v>
      </c>
      <c r="J24" s="37">
        <f t="shared" si="3"/>
        <v>2.1667454713091368</v>
      </c>
      <c r="K24" s="4"/>
      <c r="L24" s="37" t="e">
        <f t="shared" si="4"/>
        <v>#DIV/0!</v>
      </c>
      <c r="M24" s="4"/>
      <c r="N24" s="37" t="e">
        <f t="shared" si="5"/>
        <v>#DIV/0!</v>
      </c>
      <c r="O24" s="4"/>
      <c r="P24" s="37" t="e">
        <f t="shared" si="6"/>
        <v>#DIV/0!</v>
      </c>
      <c r="Q24" s="4"/>
      <c r="R24" s="37" t="e">
        <f t="shared" si="7"/>
        <v>#DIV/0!</v>
      </c>
      <c r="S24" s="4"/>
      <c r="T24" s="37" t="e">
        <f t="shared" si="8"/>
        <v>#DIV/0!</v>
      </c>
      <c r="U24" s="4"/>
      <c r="V24" s="37" t="e">
        <f t="shared" si="9"/>
        <v>#DIV/0!</v>
      </c>
      <c r="W24" s="4"/>
      <c r="X24" s="37" t="e">
        <f t="shared" si="10"/>
        <v>#DIV/0!</v>
      </c>
      <c r="Y24" s="4"/>
      <c r="Z24" s="37" t="e">
        <f t="shared" si="11"/>
        <v>#DIV/0!</v>
      </c>
      <c r="AA24" s="24">
        <f t="shared" si="12"/>
        <v>57994243.17</v>
      </c>
      <c r="AB24" s="8"/>
    </row>
    <row r="25" spans="1:28" ht="15" customHeight="1">
      <c r="A25" s="2" t="s">
        <v>46</v>
      </c>
      <c r="B25" s="3" t="s">
        <v>77</v>
      </c>
      <c r="C25" s="41">
        <v>17774702.389999993</v>
      </c>
      <c r="D25" s="37">
        <f t="shared" si="0"/>
        <v>3.3610791964832027</v>
      </c>
      <c r="E25" s="41">
        <v>22606288.909999985</v>
      </c>
      <c r="F25" s="37">
        <f t="shared" si="1"/>
        <v>2.5939006869923658</v>
      </c>
      <c r="G25" s="41">
        <v>21919791.95999999</v>
      </c>
      <c r="H25" s="37">
        <f t="shared" si="2"/>
        <v>2.7561756661380956</v>
      </c>
      <c r="I25" s="4">
        <v>26136364.139999993</v>
      </c>
      <c r="J25" s="37">
        <f t="shared" si="3"/>
        <v>3.273105683351231</v>
      </c>
      <c r="K25" s="4"/>
      <c r="L25" s="37" t="e">
        <f t="shared" si="4"/>
        <v>#DIV/0!</v>
      </c>
      <c r="M25" s="4"/>
      <c r="N25" s="37" t="e">
        <f t="shared" si="5"/>
        <v>#DIV/0!</v>
      </c>
      <c r="O25" s="4"/>
      <c r="P25" s="37" t="e">
        <f t="shared" si="6"/>
        <v>#DIV/0!</v>
      </c>
      <c r="Q25" s="4"/>
      <c r="R25" s="37" t="e">
        <f t="shared" si="7"/>
        <v>#DIV/0!</v>
      </c>
      <c r="S25" s="4"/>
      <c r="T25" s="37" t="e">
        <f t="shared" si="8"/>
        <v>#DIV/0!</v>
      </c>
      <c r="U25" s="4"/>
      <c r="V25" s="37" t="e">
        <f t="shared" si="9"/>
        <v>#DIV/0!</v>
      </c>
      <c r="W25" s="4"/>
      <c r="X25" s="37" t="e">
        <f t="shared" si="10"/>
        <v>#DIV/0!</v>
      </c>
      <c r="Y25" s="4"/>
      <c r="Z25" s="37" t="e">
        <f t="shared" si="11"/>
        <v>#DIV/0!</v>
      </c>
      <c r="AA25" s="24">
        <f t="shared" si="12"/>
        <v>88437147.39999998</v>
      </c>
      <c r="AB25" s="8"/>
    </row>
    <row r="26" spans="1:28" ht="15" customHeight="1">
      <c r="A26" s="2" t="s">
        <v>47</v>
      </c>
      <c r="B26" s="3" t="s">
        <v>78</v>
      </c>
      <c r="C26" s="41">
        <v>14320763.91000001</v>
      </c>
      <c r="D26" s="37">
        <f t="shared" si="0"/>
        <v>2.7079621700292504</v>
      </c>
      <c r="E26" s="41">
        <v>17799121.48</v>
      </c>
      <c r="F26" s="37">
        <f t="shared" si="1"/>
        <v>2.0423145797455264</v>
      </c>
      <c r="G26" s="41">
        <v>23356297.319999997</v>
      </c>
      <c r="H26" s="37">
        <f t="shared" si="2"/>
        <v>2.9368006065907224</v>
      </c>
      <c r="I26" s="4">
        <v>23177854.76999999</v>
      </c>
      <c r="J26" s="37">
        <f t="shared" si="3"/>
        <v>2.9026060307857504</v>
      </c>
      <c r="K26" s="4"/>
      <c r="L26" s="37" t="e">
        <f t="shared" si="4"/>
        <v>#DIV/0!</v>
      </c>
      <c r="M26" s="4"/>
      <c r="N26" s="37" t="e">
        <f t="shared" si="5"/>
        <v>#DIV/0!</v>
      </c>
      <c r="O26" s="4"/>
      <c r="P26" s="37" t="e">
        <f t="shared" si="6"/>
        <v>#DIV/0!</v>
      </c>
      <c r="Q26" s="4"/>
      <c r="R26" s="37" t="e">
        <f t="shared" si="7"/>
        <v>#DIV/0!</v>
      </c>
      <c r="S26" s="4"/>
      <c r="T26" s="37" t="e">
        <f t="shared" si="8"/>
        <v>#DIV/0!</v>
      </c>
      <c r="U26" s="4"/>
      <c r="V26" s="37" t="e">
        <f t="shared" si="9"/>
        <v>#DIV/0!</v>
      </c>
      <c r="W26" s="4"/>
      <c r="X26" s="37" t="e">
        <f t="shared" si="10"/>
        <v>#DIV/0!</v>
      </c>
      <c r="Y26" s="4"/>
      <c r="Z26" s="37" t="e">
        <f t="shared" si="11"/>
        <v>#DIV/0!</v>
      </c>
      <c r="AA26" s="24">
        <f t="shared" si="12"/>
        <v>78654037.47999999</v>
      </c>
      <c r="AB26" s="8"/>
    </row>
    <row r="27" spans="1:28" ht="15" customHeight="1">
      <c r="A27" s="2" t="s">
        <v>48</v>
      </c>
      <c r="B27" s="3" t="s">
        <v>79</v>
      </c>
      <c r="C27" s="41">
        <v>12280211.250000002</v>
      </c>
      <c r="D27" s="37">
        <f t="shared" si="0"/>
        <v>2.3221070966574993</v>
      </c>
      <c r="E27" s="41">
        <v>10199197.74</v>
      </c>
      <c r="F27" s="37">
        <f t="shared" si="1"/>
        <v>1.1702808068092148</v>
      </c>
      <c r="G27" s="41">
        <v>9525873.139999995</v>
      </c>
      <c r="H27" s="37">
        <f t="shared" si="2"/>
        <v>1.1977750425322236</v>
      </c>
      <c r="I27" s="4">
        <v>12244528.299999997</v>
      </c>
      <c r="J27" s="37">
        <f t="shared" si="3"/>
        <v>1.533405142123375</v>
      </c>
      <c r="K27" s="4"/>
      <c r="L27" s="37" t="e">
        <f t="shared" si="4"/>
        <v>#DIV/0!</v>
      </c>
      <c r="M27" s="4"/>
      <c r="N27" s="37" t="e">
        <f t="shared" si="5"/>
        <v>#DIV/0!</v>
      </c>
      <c r="O27" s="4"/>
      <c r="P27" s="37" t="e">
        <f t="shared" si="6"/>
        <v>#DIV/0!</v>
      </c>
      <c r="Q27" s="4"/>
      <c r="R27" s="37" t="e">
        <f t="shared" si="7"/>
        <v>#DIV/0!</v>
      </c>
      <c r="S27" s="4"/>
      <c r="T27" s="37" t="e">
        <f t="shared" si="8"/>
        <v>#DIV/0!</v>
      </c>
      <c r="U27" s="4"/>
      <c r="V27" s="37" t="e">
        <f t="shared" si="9"/>
        <v>#DIV/0!</v>
      </c>
      <c r="W27" s="4"/>
      <c r="X27" s="37" t="e">
        <f t="shared" si="10"/>
        <v>#DIV/0!</v>
      </c>
      <c r="Y27" s="4"/>
      <c r="Z27" s="37" t="e">
        <f t="shared" si="11"/>
        <v>#DIV/0!</v>
      </c>
      <c r="AA27" s="24">
        <f t="shared" si="12"/>
        <v>44249810.42999999</v>
      </c>
      <c r="AB27" s="8"/>
    </row>
    <row r="28" spans="1:28" ht="15" customHeight="1">
      <c r="A28" s="2" t="s">
        <v>49</v>
      </c>
      <c r="B28" s="3" t="s">
        <v>80</v>
      </c>
      <c r="C28" s="41">
        <v>4849095.509999999</v>
      </c>
      <c r="D28" s="37">
        <f t="shared" si="0"/>
        <v>0.9169320353622591</v>
      </c>
      <c r="E28" s="41">
        <v>6337127.439999999</v>
      </c>
      <c r="F28" s="37">
        <f t="shared" si="1"/>
        <v>0.7271374477083146</v>
      </c>
      <c r="G28" s="41">
        <v>6808942.829999999</v>
      </c>
      <c r="H28" s="37">
        <f t="shared" si="2"/>
        <v>0.8561505772690494</v>
      </c>
      <c r="I28" s="4">
        <v>7456814.969999997</v>
      </c>
      <c r="J28" s="37">
        <f t="shared" si="3"/>
        <v>0.9338308621378709</v>
      </c>
      <c r="K28" s="4"/>
      <c r="L28" s="37" t="e">
        <f t="shared" si="4"/>
        <v>#DIV/0!</v>
      </c>
      <c r="M28" s="4"/>
      <c r="N28" s="37" t="e">
        <f t="shared" si="5"/>
        <v>#DIV/0!</v>
      </c>
      <c r="O28" s="4"/>
      <c r="P28" s="37" t="e">
        <f t="shared" si="6"/>
        <v>#DIV/0!</v>
      </c>
      <c r="Q28" s="4"/>
      <c r="R28" s="37" t="e">
        <f t="shared" si="7"/>
        <v>#DIV/0!</v>
      </c>
      <c r="S28" s="4"/>
      <c r="T28" s="37" t="e">
        <f t="shared" si="8"/>
        <v>#DIV/0!</v>
      </c>
      <c r="U28" s="4"/>
      <c r="V28" s="37" t="e">
        <f t="shared" si="9"/>
        <v>#DIV/0!</v>
      </c>
      <c r="W28" s="4"/>
      <c r="X28" s="37" t="e">
        <f t="shared" si="10"/>
        <v>#DIV/0!</v>
      </c>
      <c r="Y28" s="4"/>
      <c r="Z28" s="37" t="e">
        <f t="shared" si="11"/>
        <v>#DIV/0!</v>
      </c>
      <c r="AA28" s="24">
        <f t="shared" si="12"/>
        <v>25451980.749999993</v>
      </c>
      <c r="AB28" s="8"/>
    </row>
    <row r="29" spans="1:28" ht="15" customHeight="1">
      <c r="A29" s="2" t="s">
        <v>50</v>
      </c>
      <c r="B29" s="3" t="s">
        <v>81</v>
      </c>
      <c r="C29" s="41">
        <v>3122085.64</v>
      </c>
      <c r="D29" s="37">
        <f t="shared" si="0"/>
        <v>0.590365839269782</v>
      </c>
      <c r="E29" s="41">
        <v>3456344.0200000014</v>
      </c>
      <c r="F29" s="37">
        <f t="shared" si="1"/>
        <v>0.396589336872275</v>
      </c>
      <c r="G29" s="41">
        <v>4571741.58</v>
      </c>
      <c r="H29" s="37">
        <f t="shared" si="2"/>
        <v>0.5748468287318423</v>
      </c>
      <c r="I29" s="4">
        <v>4585332.699999999</v>
      </c>
      <c r="J29" s="37">
        <f t="shared" si="3"/>
        <v>0.5742297758033243</v>
      </c>
      <c r="K29" s="4"/>
      <c r="L29" s="37" t="e">
        <f t="shared" si="4"/>
        <v>#DIV/0!</v>
      </c>
      <c r="M29" s="4"/>
      <c r="N29" s="37" t="e">
        <f t="shared" si="5"/>
        <v>#DIV/0!</v>
      </c>
      <c r="O29" s="4"/>
      <c r="P29" s="37" t="e">
        <f t="shared" si="6"/>
        <v>#DIV/0!</v>
      </c>
      <c r="Q29" s="4"/>
      <c r="R29" s="37" t="e">
        <f t="shared" si="7"/>
        <v>#DIV/0!</v>
      </c>
      <c r="S29" s="4"/>
      <c r="T29" s="37" t="e">
        <f t="shared" si="8"/>
        <v>#DIV/0!</v>
      </c>
      <c r="U29" s="4"/>
      <c r="V29" s="37" t="e">
        <f t="shared" si="9"/>
        <v>#DIV/0!</v>
      </c>
      <c r="W29" s="4"/>
      <c r="X29" s="37" t="e">
        <f t="shared" si="10"/>
        <v>#DIV/0!</v>
      </c>
      <c r="Y29" s="4"/>
      <c r="Z29" s="37" t="e">
        <f t="shared" si="11"/>
        <v>#DIV/0!</v>
      </c>
      <c r="AA29" s="24">
        <f t="shared" si="12"/>
        <v>15735503.940000001</v>
      </c>
      <c r="AB29" s="8"/>
    </row>
    <row r="30" spans="1:28" ht="15" customHeight="1">
      <c r="A30" s="2" t="s">
        <v>51</v>
      </c>
      <c r="B30" s="3" t="s">
        <v>82</v>
      </c>
      <c r="C30" s="41">
        <v>4044814.3900000006</v>
      </c>
      <c r="D30" s="37">
        <f t="shared" si="0"/>
        <v>0.7648477708135007</v>
      </c>
      <c r="E30" s="41">
        <v>4410985.199999999</v>
      </c>
      <c r="F30" s="37">
        <f t="shared" si="1"/>
        <v>0.5061271925765707</v>
      </c>
      <c r="G30" s="41">
        <v>5324522.330000002</v>
      </c>
      <c r="H30" s="37">
        <f t="shared" si="2"/>
        <v>0.6695008285906618</v>
      </c>
      <c r="I30" s="4">
        <v>5150489.170000001</v>
      </c>
      <c r="J30" s="37">
        <f t="shared" si="3"/>
        <v>0.645005375807638</v>
      </c>
      <c r="K30" s="4"/>
      <c r="L30" s="37" t="e">
        <f t="shared" si="4"/>
        <v>#DIV/0!</v>
      </c>
      <c r="M30" s="4"/>
      <c r="N30" s="37" t="e">
        <f t="shared" si="5"/>
        <v>#DIV/0!</v>
      </c>
      <c r="O30" s="4"/>
      <c r="P30" s="37" t="e">
        <f t="shared" si="6"/>
        <v>#DIV/0!</v>
      </c>
      <c r="Q30" s="4"/>
      <c r="R30" s="37" t="e">
        <f t="shared" si="7"/>
        <v>#DIV/0!</v>
      </c>
      <c r="S30" s="4"/>
      <c r="T30" s="37" t="e">
        <f t="shared" si="8"/>
        <v>#DIV/0!</v>
      </c>
      <c r="U30" s="4"/>
      <c r="V30" s="37" t="e">
        <f t="shared" si="9"/>
        <v>#DIV/0!</v>
      </c>
      <c r="W30" s="4"/>
      <c r="X30" s="37" t="e">
        <f t="shared" si="10"/>
        <v>#DIV/0!</v>
      </c>
      <c r="Y30" s="4"/>
      <c r="Z30" s="37" t="e">
        <f t="shared" si="11"/>
        <v>#DIV/0!</v>
      </c>
      <c r="AA30" s="24">
        <f t="shared" si="12"/>
        <v>18930811.090000004</v>
      </c>
      <c r="AB30" s="8"/>
    </row>
    <row r="31" spans="1:28" ht="15" customHeight="1">
      <c r="A31" s="2" t="s">
        <v>52</v>
      </c>
      <c r="B31" s="3" t="s">
        <v>83</v>
      </c>
      <c r="C31" s="41">
        <v>7784337.230000001</v>
      </c>
      <c r="D31" s="37">
        <f t="shared" si="0"/>
        <v>1.4719669195070386</v>
      </c>
      <c r="E31" s="41">
        <v>9402186.24</v>
      </c>
      <c r="F31" s="37">
        <f t="shared" si="1"/>
        <v>1.0788297647730178</v>
      </c>
      <c r="G31" s="41">
        <v>9773185.760000007</v>
      </c>
      <c r="H31" s="37">
        <f t="shared" si="2"/>
        <v>1.228871917284355</v>
      </c>
      <c r="I31" s="4">
        <v>9994532.100000001</v>
      </c>
      <c r="J31" s="37">
        <f t="shared" si="3"/>
        <v>1.2516339167803747</v>
      </c>
      <c r="K31" s="4"/>
      <c r="L31" s="37" t="e">
        <f t="shared" si="4"/>
        <v>#DIV/0!</v>
      </c>
      <c r="M31" s="4"/>
      <c r="N31" s="37" t="e">
        <f t="shared" si="5"/>
        <v>#DIV/0!</v>
      </c>
      <c r="O31" s="4"/>
      <c r="P31" s="37" t="e">
        <f t="shared" si="6"/>
        <v>#DIV/0!</v>
      </c>
      <c r="Q31" s="4"/>
      <c r="R31" s="37" t="e">
        <f t="shared" si="7"/>
        <v>#DIV/0!</v>
      </c>
      <c r="S31" s="4"/>
      <c r="T31" s="37" t="e">
        <f t="shared" si="8"/>
        <v>#DIV/0!</v>
      </c>
      <c r="U31" s="4"/>
      <c r="V31" s="37" t="e">
        <f t="shared" si="9"/>
        <v>#DIV/0!</v>
      </c>
      <c r="W31" s="4"/>
      <c r="X31" s="37" t="e">
        <f t="shared" si="10"/>
        <v>#DIV/0!</v>
      </c>
      <c r="Y31" s="4"/>
      <c r="Z31" s="37" t="e">
        <f t="shared" si="11"/>
        <v>#DIV/0!</v>
      </c>
      <c r="AA31" s="24">
        <f t="shared" si="12"/>
        <v>36954241.33000001</v>
      </c>
      <c r="AB31" s="8"/>
    </row>
    <row r="32" spans="1:28" ht="15" customHeight="1">
      <c r="A32" s="2" t="s">
        <v>53</v>
      </c>
      <c r="B32" s="3" t="s">
        <v>84</v>
      </c>
      <c r="C32" s="41">
        <v>3883902.45</v>
      </c>
      <c r="D32" s="37">
        <f t="shared" si="0"/>
        <v>0.7344203823749732</v>
      </c>
      <c r="E32" s="41">
        <v>5897322.65</v>
      </c>
      <c r="F32" s="37">
        <f t="shared" si="1"/>
        <v>0.6766731741840173</v>
      </c>
      <c r="G32" s="41">
        <v>6162313.11</v>
      </c>
      <c r="H32" s="37">
        <f t="shared" si="2"/>
        <v>0.7748439160325762</v>
      </c>
      <c r="I32" s="4">
        <v>5861509.850000001</v>
      </c>
      <c r="J32" s="37">
        <f t="shared" si="3"/>
        <v>0.7340478231894664</v>
      </c>
      <c r="K32" s="4"/>
      <c r="L32" s="37" t="e">
        <f t="shared" si="4"/>
        <v>#DIV/0!</v>
      </c>
      <c r="M32" s="4"/>
      <c r="N32" s="37" t="e">
        <f t="shared" si="5"/>
        <v>#DIV/0!</v>
      </c>
      <c r="O32" s="4"/>
      <c r="P32" s="37" t="e">
        <f t="shared" si="6"/>
        <v>#DIV/0!</v>
      </c>
      <c r="Q32" s="4"/>
      <c r="R32" s="37" t="e">
        <f t="shared" si="7"/>
        <v>#DIV/0!</v>
      </c>
      <c r="S32" s="4"/>
      <c r="T32" s="37" t="e">
        <f t="shared" si="8"/>
        <v>#DIV/0!</v>
      </c>
      <c r="U32" s="4"/>
      <c r="V32" s="37" t="e">
        <f t="shared" si="9"/>
        <v>#DIV/0!</v>
      </c>
      <c r="W32" s="4"/>
      <c r="X32" s="37" t="e">
        <f t="shared" si="10"/>
        <v>#DIV/0!</v>
      </c>
      <c r="Y32" s="4"/>
      <c r="Z32" s="37" t="e">
        <f t="shared" si="11"/>
        <v>#DIV/0!</v>
      </c>
      <c r="AA32" s="24">
        <f t="shared" si="12"/>
        <v>21805048.060000002</v>
      </c>
      <c r="AB32" s="8"/>
    </row>
    <row r="33" spans="1:28" ht="15" customHeight="1">
      <c r="A33" s="2" t="s">
        <v>54</v>
      </c>
      <c r="B33" s="3" t="s">
        <v>85</v>
      </c>
      <c r="C33" s="41">
        <v>1661615.7500000005</v>
      </c>
      <c r="D33" s="37">
        <f t="shared" si="0"/>
        <v>0.3142005985436834</v>
      </c>
      <c r="E33" s="41">
        <v>2508738.7</v>
      </c>
      <c r="F33" s="37">
        <f t="shared" si="1"/>
        <v>0.2878587928926163</v>
      </c>
      <c r="G33" s="41">
        <v>3355806.44</v>
      </c>
      <c r="H33" s="37">
        <f t="shared" si="2"/>
        <v>0.42195619680495894</v>
      </c>
      <c r="I33" s="4">
        <v>3440128.1500000013</v>
      </c>
      <c r="J33" s="37">
        <f t="shared" si="3"/>
        <v>0.4308136716686241</v>
      </c>
      <c r="K33" s="4"/>
      <c r="L33" s="37" t="e">
        <f t="shared" si="4"/>
        <v>#DIV/0!</v>
      </c>
      <c r="M33" s="4"/>
      <c r="N33" s="37" t="e">
        <f t="shared" si="5"/>
        <v>#DIV/0!</v>
      </c>
      <c r="O33" s="4"/>
      <c r="P33" s="37" t="e">
        <f t="shared" si="6"/>
        <v>#DIV/0!</v>
      </c>
      <c r="Q33" s="4"/>
      <c r="R33" s="37" t="e">
        <f t="shared" si="7"/>
        <v>#DIV/0!</v>
      </c>
      <c r="S33" s="4"/>
      <c r="T33" s="37" t="e">
        <f t="shared" si="8"/>
        <v>#DIV/0!</v>
      </c>
      <c r="U33" s="4"/>
      <c r="V33" s="37" t="e">
        <f t="shared" si="9"/>
        <v>#DIV/0!</v>
      </c>
      <c r="W33" s="4"/>
      <c r="X33" s="37" t="e">
        <f t="shared" si="10"/>
        <v>#DIV/0!</v>
      </c>
      <c r="Y33" s="4"/>
      <c r="Z33" s="37" t="e">
        <f t="shared" si="11"/>
        <v>#DIV/0!</v>
      </c>
      <c r="AA33" s="24">
        <f t="shared" si="12"/>
        <v>10966289.040000003</v>
      </c>
      <c r="AB33" s="8"/>
    </row>
    <row r="34" spans="1:28" ht="15" customHeight="1">
      <c r="A34" s="2" t="s">
        <v>55</v>
      </c>
      <c r="B34" s="3" t="s">
        <v>86</v>
      </c>
      <c r="C34" s="41">
        <v>4583739.489999997</v>
      </c>
      <c r="D34" s="37">
        <f t="shared" si="0"/>
        <v>0.8667549590368991</v>
      </c>
      <c r="E34" s="41">
        <v>6546216.830000002</v>
      </c>
      <c r="F34" s="37">
        <f t="shared" si="1"/>
        <v>0.7511288739226328</v>
      </c>
      <c r="G34" s="41">
        <v>8845666.219999999</v>
      </c>
      <c r="H34" s="37">
        <f t="shared" si="2"/>
        <v>1.112246413233922</v>
      </c>
      <c r="I34" s="4">
        <v>10499297.350000007</v>
      </c>
      <c r="J34" s="37">
        <f t="shared" si="3"/>
        <v>1.3148466115409558</v>
      </c>
      <c r="K34" s="4"/>
      <c r="L34" s="37" t="e">
        <f t="shared" si="4"/>
        <v>#DIV/0!</v>
      </c>
      <c r="M34" s="4"/>
      <c r="N34" s="37" t="e">
        <f t="shared" si="5"/>
        <v>#DIV/0!</v>
      </c>
      <c r="O34" s="4"/>
      <c r="P34" s="37" t="e">
        <f t="shared" si="6"/>
        <v>#DIV/0!</v>
      </c>
      <c r="Q34" s="4"/>
      <c r="R34" s="37" t="e">
        <f t="shared" si="7"/>
        <v>#DIV/0!</v>
      </c>
      <c r="S34" s="4"/>
      <c r="T34" s="37" t="e">
        <f t="shared" si="8"/>
        <v>#DIV/0!</v>
      </c>
      <c r="U34" s="4"/>
      <c r="V34" s="37" t="e">
        <f t="shared" si="9"/>
        <v>#DIV/0!</v>
      </c>
      <c r="W34" s="4"/>
      <c r="X34" s="37" t="e">
        <f t="shared" si="10"/>
        <v>#DIV/0!</v>
      </c>
      <c r="Y34" s="4"/>
      <c r="Z34" s="37" t="e">
        <f t="shared" si="11"/>
        <v>#DIV/0!</v>
      </c>
      <c r="AA34" s="24">
        <f t="shared" si="12"/>
        <v>30474919.890000008</v>
      </c>
      <c r="AB34" s="8"/>
    </row>
    <row r="35" spans="1:28" ht="15" customHeight="1">
      <c r="A35" s="2" t="s">
        <v>56</v>
      </c>
      <c r="B35" s="3" t="s">
        <v>87</v>
      </c>
      <c r="C35" s="41">
        <v>4111380.5199999996</v>
      </c>
      <c r="D35" s="37">
        <f t="shared" si="0"/>
        <v>0.77743498773699</v>
      </c>
      <c r="E35" s="41">
        <v>4299390.699999999</v>
      </c>
      <c r="F35" s="37">
        <f t="shared" si="1"/>
        <v>0.49332256766148674</v>
      </c>
      <c r="G35" s="41">
        <v>5553553.259999997</v>
      </c>
      <c r="H35" s="37">
        <f t="shared" si="2"/>
        <v>0.6982989794677729</v>
      </c>
      <c r="I35" s="4">
        <v>4505379.61</v>
      </c>
      <c r="J35" s="37">
        <f t="shared" si="3"/>
        <v>0.5642171010533585</v>
      </c>
      <c r="K35" s="4"/>
      <c r="L35" s="37" t="e">
        <f t="shared" si="4"/>
        <v>#DIV/0!</v>
      </c>
      <c r="M35" s="4"/>
      <c r="N35" s="37" t="e">
        <f t="shared" si="5"/>
        <v>#DIV/0!</v>
      </c>
      <c r="O35" s="4"/>
      <c r="P35" s="37" t="e">
        <f t="shared" si="6"/>
        <v>#DIV/0!</v>
      </c>
      <c r="Q35" s="4"/>
      <c r="R35" s="37" t="e">
        <f t="shared" si="7"/>
        <v>#DIV/0!</v>
      </c>
      <c r="S35" s="4"/>
      <c r="T35" s="37" t="e">
        <f t="shared" si="8"/>
        <v>#DIV/0!</v>
      </c>
      <c r="U35" s="4"/>
      <c r="V35" s="37" t="e">
        <f t="shared" si="9"/>
        <v>#DIV/0!</v>
      </c>
      <c r="W35" s="4"/>
      <c r="X35" s="37" t="e">
        <f t="shared" si="10"/>
        <v>#DIV/0!</v>
      </c>
      <c r="Y35" s="4"/>
      <c r="Z35" s="37" t="e">
        <f t="shared" si="11"/>
        <v>#DIV/0!</v>
      </c>
      <c r="AA35" s="24">
        <f t="shared" si="12"/>
        <v>18469704.089999996</v>
      </c>
      <c r="AB35" s="8"/>
    </row>
    <row r="36" spans="1:28" ht="15" customHeight="1">
      <c r="A36" s="2" t="s">
        <v>57</v>
      </c>
      <c r="B36" s="3" t="s">
        <v>88</v>
      </c>
      <c r="C36" s="41">
        <v>84466022.53000002</v>
      </c>
      <c r="D36" s="37">
        <f t="shared" si="0"/>
        <v>15.971968751217144</v>
      </c>
      <c r="E36" s="41">
        <v>425807690.98999995</v>
      </c>
      <c r="F36" s="37">
        <f t="shared" si="1"/>
        <v>48.858212269286376</v>
      </c>
      <c r="G36" s="41">
        <v>205304167.38999987</v>
      </c>
      <c r="H36" s="37">
        <f t="shared" si="2"/>
        <v>25.814768285650292</v>
      </c>
      <c r="I36" s="4">
        <v>245678687.02999988</v>
      </c>
      <c r="J36" s="37">
        <f t="shared" si="3"/>
        <v>30.76680071064242</v>
      </c>
      <c r="K36" s="4"/>
      <c r="L36" s="37" t="e">
        <f t="shared" si="4"/>
        <v>#DIV/0!</v>
      </c>
      <c r="M36" s="4"/>
      <c r="N36" s="37" t="e">
        <f t="shared" si="5"/>
        <v>#DIV/0!</v>
      </c>
      <c r="O36" s="4"/>
      <c r="P36" s="37" t="e">
        <f t="shared" si="6"/>
        <v>#DIV/0!</v>
      </c>
      <c r="Q36" s="4"/>
      <c r="R36" s="37" t="e">
        <f t="shared" si="7"/>
        <v>#DIV/0!</v>
      </c>
      <c r="S36" s="4"/>
      <c r="T36" s="37" t="e">
        <f t="shared" si="8"/>
        <v>#DIV/0!</v>
      </c>
      <c r="U36" s="4"/>
      <c r="V36" s="37" t="e">
        <f t="shared" si="9"/>
        <v>#DIV/0!</v>
      </c>
      <c r="W36" s="4"/>
      <c r="X36" s="37" t="e">
        <f t="shared" si="10"/>
        <v>#DIV/0!</v>
      </c>
      <c r="Y36" s="4"/>
      <c r="Z36" s="37" t="e">
        <f t="shared" si="11"/>
        <v>#DIV/0!</v>
      </c>
      <c r="AA36" s="24">
        <f t="shared" si="12"/>
        <v>961256567.9399997</v>
      </c>
      <c r="AB36" s="8"/>
    </row>
    <row r="37" spans="1:28" ht="15" customHeight="1">
      <c r="A37" s="2" t="s">
        <v>58</v>
      </c>
      <c r="B37" s="3" t="s">
        <v>89</v>
      </c>
      <c r="C37" s="41">
        <v>15160779.77</v>
      </c>
      <c r="D37" s="37">
        <f t="shared" si="0"/>
        <v>2.8668036386408615</v>
      </c>
      <c r="E37" s="41">
        <v>29488603.89</v>
      </c>
      <c r="F37" s="37">
        <f t="shared" si="1"/>
        <v>3.3835942818053986</v>
      </c>
      <c r="G37" s="41">
        <v>24040472.490000002</v>
      </c>
      <c r="H37" s="37">
        <f t="shared" si="2"/>
        <v>3.022828200208902</v>
      </c>
      <c r="I37" s="4">
        <v>43675247.16</v>
      </c>
      <c r="J37" s="37">
        <f t="shared" si="3"/>
        <v>5.46953275273604</v>
      </c>
      <c r="K37" s="4"/>
      <c r="L37" s="37" t="e">
        <f t="shared" si="4"/>
        <v>#DIV/0!</v>
      </c>
      <c r="M37" s="4"/>
      <c r="N37" s="37" t="e">
        <f t="shared" si="5"/>
        <v>#DIV/0!</v>
      </c>
      <c r="O37" s="4"/>
      <c r="P37" s="37" t="e">
        <f t="shared" si="6"/>
        <v>#DIV/0!</v>
      </c>
      <c r="Q37" s="4"/>
      <c r="R37" s="37" t="e">
        <f t="shared" si="7"/>
        <v>#DIV/0!</v>
      </c>
      <c r="S37" s="4"/>
      <c r="T37" s="37" t="e">
        <f t="shared" si="8"/>
        <v>#DIV/0!</v>
      </c>
      <c r="U37" s="4"/>
      <c r="V37" s="37" t="e">
        <f t="shared" si="9"/>
        <v>#DIV/0!</v>
      </c>
      <c r="W37" s="4"/>
      <c r="X37" s="37" t="e">
        <f t="shared" si="10"/>
        <v>#DIV/0!</v>
      </c>
      <c r="Y37" s="4"/>
      <c r="Z37" s="37" t="e">
        <f t="shared" si="11"/>
        <v>#DIV/0!</v>
      </c>
      <c r="AA37" s="24">
        <f t="shared" si="12"/>
        <v>112365103.31</v>
      </c>
      <c r="AB37" s="8"/>
    </row>
    <row r="38" spans="1:28" ht="15" customHeight="1">
      <c r="A38" s="2" t="s">
        <v>59</v>
      </c>
      <c r="B38" s="3" t="s">
        <v>90</v>
      </c>
      <c r="C38" s="41">
        <v>8114121.430000001</v>
      </c>
      <c r="D38" s="37">
        <f t="shared" si="0"/>
        <v>1.5343269404867683</v>
      </c>
      <c r="E38" s="41">
        <v>12683555.89</v>
      </c>
      <c r="F38" s="37">
        <f t="shared" si="1"/>
        <v>1.4553421159730322</v>
      </c>
      <c r="G38" s="41">
        <v>18369679.970000017</v>
      </c>
      <c r="H38" s="37">
        <f t="shared" si="2"/>
        <v>2.3097876576771332</v>
      </c>
      <c r="I38" s="4">
        <v>16240746.749999989</v>
      </c>
      <c r="J38" s="37">
        <f t="shared" si="3"/>
        <v>2.0338590403987618</v>
      </c>
      <c r="K38" s="4"/>
      <c r="L38" s="37" t="e">
        <f t="shared" si="4"/>
        <v>#DIV/0!</v>
      </c>
      <c r="M38" s="4"/>
      <c r="N38" s="37" t="e">
        <f t="shared" si="5"/>
        <v>#DIV/0!</v>
      </c>
      <c r="O38" s="4"/>
      <c r="P38" s="37" t="e">
        <f t="shared" si="6"/>
        <v>#DIV/0!</v>
      </c>
      <c r="Q38" s="4"/>
      <c r="R38" s="37" t="e">
        <f t="shared" si="7"/>
        <v>#DIV/0!</v>
      </c>
      <c r="S38" s="4"/>
      <c r="T38" s="37" t="e">
        <f t="shared" si="8"/>
        <v>#DIV/0!</v>
      </c>
      <c r="U38" s="4"/>
      <c r="V38" s="37" t="e">
        <f t="shared" si="9"/>
        <v>#DIV/0!</v>
      </c>
      <c r="W38" s="4"/>
      <c r="X38" s="37" t="e">
        <f t="shared" si="10"/>
        <v>#DIV/0!</v>
      </c>
      <c r="Y38" s="4"/>
      <c r="Z38" s="37" t="e">
        <f t="shared" si="11"/>
        <v>#DIV/0!</v>
      </c>
      <c r="AA38" s="24">
        <f t="shared" si="12"/>
        <v>55408104.04000001</v>
      </c>
      <c r="AB38" s="8"/>
    </row>
    <row r="39" spans="1:28" ht="15" customHeight="1">
      <c r="A39" s="2" t="s">
        <v>60</v>
      </c>
      <c r="B39" s="3" t="s">
        <v>91</v>
      </c>
      <c r="C39" s="41">
        <v>1986575.4399999997</v>
      </c>
      <c r="D39" s="37">
        <f t="shared" si="0"/>
        <v>0.3756483364461253</v>
      </c>
      <c r="E39" s="41">
        <v>2524831.2699999996</v>
      </c>
      <c r="F39" s="37">
        <f t="shared" si="1"/>
        <v>0.28970529359623276</v>
      </c>
      <c r="G39" s="41">
        <v>3992431.810000001</v>
      </c>
      <c r="H39" s="37">
        <f t="shared" si="2"/>
        <v>0.5020049197327182</v>
      </c>
      <c r="I39" s="4">
        <v>3657176.85</v>
      </c>
      <c r="J39" s="37">
        <f t="shared" si="3"/>
        <v>0.4579950856452812</v>
      </c>
      <c r="K39" s="4"/>
      <c r="L39" s="37" t="e">
        <f t="shared" si="4"/>
        <v>#DIV/0!</v>
      </c>
      <c r="M39" s="4"/>
      <c r="N39" s="37" t="e">
        <f t="shared" si="5"/>
        <v>#DIV/0!</v>
      </c>
      <c r="O39" s="4"/>
      <c r="P39" s="37" t="e">
        <f t="shared" si="6"/>
        <v>#DIV/0!</v>
      </c>
      <c r="Q39" s="4"/>
      <c r="R39" s="37" t="e">
        <f t="shared" si="7"/>
        <v>#DIV/0!</v>
      </c>
      <c r="S39" s="4"/>
      <c r="T39" s="37" t="e">
        <f t="shared" si="8"/>
        <v>#DIV/0!</v>
      </c>
      <c r="U39" s="4"/>
      <c r="V39" s="37" t="e">
        <f t="shared" si="9"/>
        <v>#DIV/0!</v>
      </c>
      <c r="W39" s="4"/>
      <c r="X39" s="37" t="e">
        <f t="shared" si="10"/>
        <v>#DIV/0!</v>
      </c>
      <c r="Y39" s="4"/>
      <c r="Z39" s="37" t="e">
        <f t="shared" si="11"/>
        <v>#DIV/0!</v>
      </c>
      <c r="AA39" s="24">
        <f t="shared" si="12"/>
        <v>12161015.37</v>
      </c>
      <c r="AB39" s="8"/>
    </row>
    <row r="40" spans="1:28" ht="15" customHeight="1">
      <c r="A40" s="2" t="s">
        <v>61</v>
      </c>
      <c r="B40" s="3" t="s">
        <v>92</v>
      </c>
      <c r="C40" s="41">
        <v>11098411.210000003</v>
      </c>
      <c r="D40" s="37">
        <f t="shared" si="0"/>
        <v>2.0986364898538814</v>
      </c>
      <c r="E40" s="41">
        <v>13817408.790000001</v>
      </c>
      <c r="F40" s="37">
        <f t="shared" si="1"/>
        <v>1.5854431612161226</v>
      </c>
      <c r="G40" s="41">
        <v>17042240.300000004</v>
      </c>
      <c r="H40" s="37">
        <f t="shared" si="2"/>
        <v>2.14287654267217</v>
      </c>
      <c r="I40" s="4">
        <v>18551241.590000022</v>
      </c>
      <c r="J40" s="37">
        <f t="shared" si="3"/>
        <v>2.3232066233926756</v>
      </c>
      <c r="K40" s="4"/>
      <c r="L40" s="37" t="e">
        <f t="shared" si="4"/>
        <v>#DIV/0!</v>
      </c>
      <c r="M40" s="4"/>
      <c r="N40" s="37" t="e">
        <f t="shared" si="5"/>
        <v>#DIV/0!</v>
      </c>
      <c r="O40" s="4"/>
      <c r="P40" s="37" t="e">
        <f t="shared" si="6"/>
        <v>#DIV/0!</v>
      </c>
      <c r="Q40" s="4"/>
      <c r="R40" s="37" t="e">
        <f t="shared" si="7"/>
        <v>#DIV/0!</v>
      </c>
      <c r="S40" s="4"/>
      <c r="T40" s="37" t="e">
        <f t="shared" si="8"/>
        <v>#DIV/0!</v>
      </c>
      <c r="U40" s="4"/>
      <c r="V40" s="37" t="e">
        <f t="shared" si="9"/>
        <v>#DIV/0!</v>
      </c>
      <c r="W40" s="4"/>
      <c r="X40" s="37" t="e">
        <f t="shared" si="10"/>
        <v>#DIV/0!</v>
      </c>
      <c r="Y40" s="4"/>
      <c r="Z40" s="37" t="e">
        <f t="shared" si="11"/>
        <v>#DIV/0!</v>
      </c>
      <c r="AA40" s="24">
        <f t="shared" si="12"/>
        <v>60509301.89000003</v>
      </c>
      <c r="AB40" s="8"/>
    </row>
    <row r="41" spans="1:28" ht="15" customHeight="1">
      <c r="A41" s="2" t="s">
        <v>62</v>
      </c>
      <c r="B41" s="3" t="s">
        <v>93</v>
      </c>
      <c r="C41" s="41">
        <v>18376671.750000004</v>
      </c>
      <c r="D41" s="37">
        <f t="shared" si="0"/>
        <v>3.4749076392004565</v>
      </c>
      <c r="E41" s="41">
        <v>21047028.90000001</v>
      </c>
      <c r="F41" s="37">
        <f t="shared" si="1"/>
        <v>2.414987393119105</v>
      </c>
      <c r="G41" s="41">
        <v>24233405.51</v>
      </c>
      <c r="H41" s="37">
        <f t="shared" si="2"/>
        <v>3.047087431130842</v>
      </c>
      <c r="I41" s="4">
        <v>20958341.200000003</v>
      </c>
      <c r="J41" s="37">
        <f t="shared" si="3"/>
        <v>2.624652202115144</v>
      </c>
      <c r="K41" s="4"/>
      <c r="L41" s="37" t="e">
        <f t="shared" si="4"/>
        <v>#DIV/0!</v>
      </c>
      <c r="M41" s="4"/>
      <c r="N41" s="37" t="e">
        <f t="shared" si="5"/>
        <v>#DIV/0!</v>
      </c>
      <c r="O41" s="4"/>
      <c r="P41" s="37" t="e">
        <f t="shared" si="6"/>
        <v>#DIV/0!</v>
      </c>
      <c r="Q41" s="4"/>
      <c r="R41" s="37" t="e">
        <f t="shared" si="7"/>
        <v>#DIV/0!</v>
      </c>
      <c r="S41" s="4"/>
      <c r="T41" s="37" t="e">
        <f t="shared" si="8"/>
        <v>#DIV/0!</v>
      </c>
      <c r="U41" s="4"/>
      <c r="V41" s="37" t="e">
        <f t="shared" si="9"/>
        <v>#DIV/0!</v>
      </c>
      <c r="W41" s="4"/>
      <c r="X41" s="37" t="e">
        <f t="shared" si="10"/>
        <v>#DIV/0!</v>
      </c>
      <c r="Y41" s="4"/>
      <c r="Z41" s="37" t="e">
        <f t="shared" si="11"/>
        <v>#DIV/0!</v>
      </c>
      <c r="AA41" s="24">
        <f t="shared" si="12"/>
        <v>84615447.36000001</v>
      </c>
      <c r="AB41" s="8"/>
    </row>
    <row r="42" spans="1:28" ht="15" customHeight="1">
      <c r="A42" s="2" t="s">
        <v>63</v>
      </c>
      <c r="B42" s="3" t="s">
        <v>94</v>
      </c>
      <c r="C42" s="41">
        <v>78504999.28</v>
      </c>
      <c r="D42" s="37">
        <f t="shared" si="0"/>
        <v>14.844778500954522</v>
      </c>
      <c r="E42" s="41">
        <v>-30282511.089999992</v>
      </c>
      <c r="F42" s="37">
        <f t="shared" si="1"/>
        <v>-3.4746891288936004</v>
      </c>
      <c r="G42" s="41">
        <v>27690677.430000003</v>
      </c>
      <c r="H42" s="37">
        <f t="shared" si="2"/>
        <v>3.481801809557203</v>
      </c>
      <c r="I42" s="4">
        <v>27508997.930000003</v>
      </c>
      <c r="J42" s="37">
        <f t="shared" si="3"/>
        <v>3.4450031758694455</v>
      </c>
      <c r="K42" s="4"/>
      <c r="L42" s="37" t="e">
        <f t="shared" si="4"/>
        <v>#DIV/0!</v>
      </c>
      <c r="M42" s="4"/>
      <c r="N42" s="37" t="e">
        <f t="shared" si="5"/>
        <v>#DIV/0!</v>
      </c>
      <c r="O42" s="4"/>
      <c r="P42" s="37" t="e">
        <f t="shared" si="6"/>
        <v>#DIV/0!</v>
      </c>
      <c r="Q42" s="4"/>
      <c r="R42" s="37" t="e">
        <f t="shared" si="7"/>
        <v>#DIV/0!</v>
      </c>
      <c r="S42" s="4"/>
      <c r="T42" s="37" t="e">
        <f t="shared" si="8"/>
        <v>#DIV/0!</v>
      </c>
      <c r="U42" s="4"/>
      <c r="V42" s="37" t="e">
        <f t="shared" si="9"/>
        <v>#DIV/0!</v>
      </c>
      <c r="W42" s="4"/>
      <c r="X42" s="37" t="e">
        <f t="shared" si="10"/>
        <v>#DIV/0!</v>
      </c>
      <c r="Y42" s="4"/>
      <c r="Z42" s="37" t="e">
        <f t="shared" si="11"/>
        <v>#DIV/0!</v>
      </c>
      <c r="AA42" s="24">
        <f t="shared" si="12"/>
        <v>103422163.55000003</v>
      </c>
      <c r="AB42" s="8"/>
    </row>
    <row r="43" spans="1:28" ht="15" customHeight="1">
      <c r="A43" s="2" t="s">
        <v>64</v>
      </c>
      <c r="B43" s="3" t="s">
        <v>95</v>
      </c>
      <c r="C43" s="41">
        <v>22879695.73000002</v>
      </c>
      <c r="D43" s="37">
        <f t="shared" si="0"/>
        <v>4.32639982671286</v>
      </c>
      <c r="E43" s="41">
        <v>25818365.2</v>
      </c>
      <c r="F43" s="37">
        <f t="shared" si="1"/>
        <v>2.9624621491798773</v>
      </c>
      <c r="G43" s="41">
        <v>33486561.24000001</v>
      </c>
      <c r="H43" s="37">
        <f t="shared" si="2"/>
        <v>4.210571222608046</v>
      </c>
      <c r="I43" s="4">
        <v>28509040.79000002</v>
      </c>
      <c r="J43" s="37">
        <f t="shared" si="3"/>
        <v>3.570240410517986</v>
      </c>
      <c r="K43" s="4"/>
      <c r="L43" s="37" t="e">
        <f t="shared" si="4"/>
        <v>#DIV/0!</v>
      </c>
      <c r="M43" s="4"/>
      <c r="N43" s="37" t="e">
        <f t="shared" si="5"/>
        <v>#DIV/0!</v>
      </c>
      <c r="O43" s="4"/>
      <c r="P43" s="37" t="e">
        <f t="shared" si="6"/>
        <v>#DIV/0!</v>
      </c>
      <c r="Q43" s="4"/>
      <c r="R43" s="37" t="e">
        <f t="shared" si="7"/>
        <v>#DIV/0!</v>
      </c>
      <c r="S43" s="4"/>
      <c r="T43" s="37" t="e">
        <f t="shared" si="8"/>
        <v>#DIV/0!</v>
      </c>
      <c r="U43" s="4"/>
      <c r="V43" s="37" t="e">
        <f t="shared" si="9"/>
        <v>#DIV/0!</v>
      </c>
      <c r="W43" s="4"/>
      <c r="X43" s="37" t="e">
        <f t="shared" si="10"/>
        <v>#DIV/0!</v>
      </c>
      <c r="Y43" s="4"/>
      <c r="Z43" s="37" t="e">
        <f t="shared" si="11"/>
        <v>#DIV/0!</v>
      </c>
      <c r="AA43" s="24">
        <f t="shared" si="12"/>
        <v>110693662.96000005</v>
      </c>
      <c r="AB43" s="8"/>
    </row>
    <row r="44" spans="1:28" ht="15" customHeight="1">
      <c r="A44" s="2" t="s">
        <v>65</v>
      </c>
      <c r="B44" s="3" t="s">
        <v>96</v>
      </c>
      <c r="C44" s="41">
        <v>10892247.729999993</v>
      </c>
      <c r="D44" s="37">
        <f t="shared" si="0"/>
        <v>2.059652333129409</v>
      </c>
      <c r="E44" s="41">
        <v>11791117.689999996</v>
      </c>
      <c r="F44" s="37">
        <f t="shared" si="1"/>
        <v>1.3529415817989228</v>
      </c>
      <c r="G44" s="41">
        <v>15933016.760000004</v>
      </c>
      <c r="H44" s="37">
        <f t="shared" si="2"/>
        <v>2.003403734954174</v>
      </c>
      <c r="I44" s="4">
        <v>15727129.470000008</v>
      </c>
      <c r="J44" s="37">
        <f t="shared" si="3"/>
        <v>1.9695377893926784</v>
      </c>
      <c r="K44" s="4"/>
      <c r="L44" s="37" t="e">
        <f t="shared" si="4"/>
        <v>#DIV/0!</v>
      </c>
      <c r="M44" s="4"/>
      <c r="N44" s="37" t="e">
        <f t="shared" si="5"/>
        <v>#DIV/0!</v>
      </c>
      <c r="O44" s="4"/>
      <c r="P44" s="37" t="e">
        <f t="shared" si="6"/>
        <v>#DIV/0!</v>
      </c>
      <c r="Q44" s="4"/>
      <c r="R44" s="37" t="e">
        <f t="shared" si="7"/>
        <v>#DIV/0!</v>
      </c>
      <c r="S44" s="4"/>
      <c r="T44" s="37" t="e">
        <f t="shared" si="8"/>
        <v>#DIV/0!</v>
      </c>
      <c r="U44" s="4"/>
      <c r="V44" s="37" t="e">
        <f t="shared" si="9"/>
        <v>#DIV/0!</v>
      </c>
      <c r="W44" s="4"/>
      <c r="X44" s="37" t="e">
        <f t="shared" si="10"/>
        <v>#DIV/0!</v>
      </c>
      <c r="Y44" s="4"/>
      <c r="Z44" s="37" t="e">
        <f t="shared" si="11"/>
        <v>#DIV/0!</v>
      </c>
      <c r="AA44" s="24">
        <f>+C44+E44+G44+I44+K44+M44+O44+Q44+S44+U44+W44+Y44</f>
        <v>54343511.65</v>
      </c>
      <c r="AB44" s="8"/>
    </row>
    <row r="45" spans="1:28" ht="15" customHeight="1">
      <c r="A45" s="2">
        <v>148</v>
      </c>
      <c r="B45" s="3" t="s">
        <v>162</v>
      </c>
      <c r="C45" s="41">
        <v>9257272.2</v>
      </c>
      <c r="D45" s="37">
        <f t="shared" si="0"/>
        <v>1.7504892247932768</v>
      </c>
      <c r="E45" s="41">
        <v>9244120.219999999</v>
      </c>
      <c r="F45" s="37">
        <f t="shared" si="1"/>
        <v>1.0606928843898435</v>
      </c>
      <c r="G45" s="41">
        <v>10747982.869999997</v>
      </c>
      <c r="H45" s="37">
        <f t="shared" si="2"/>
        <v>1.351442062060661</v>
      </c>
      <c r="I45" s="4">
        <v>12391446.76</v>
      </c>
      <c r="J45" s="37">
        <f t="shared" si="3"/>
        <v>1.5518040151968975</v>
      </c>
      <c r="K45" s="4"/>
      <c r="L45" s="37" t="e">
        <f t="shared" si="4"/>
        <v>#DIV/0!</v>
      </c>
      <c r="M45" s="4"/>
      <c r="N45" s="37" t="e">
        <f t="shared" si="5"/>
        <v>#DIV/0!</v>
      </c>
      <c r="O45" s="4"/>
      <c r="P45" s="37" t="e">
        <f t="shared" si="6"/>
        <v>#DIV/0!</v>
      </c>
      <c r="Q45" s="4"/>
      <c r="R45" s="37" t="e">
        <f t="shared" si="7"/>
        <v>#DIV/0!</v>
      </c>
      <c r="S45" s="4"/>
      <c r="T45" s="37" t="e">
        <f t="shared" si="8"/>
        <v>#DIV/0!</v>
      </c>
      <c r="U45" s="4"/>
      <c r="V45" s="37" t="e">
        <f t="shared" si="9"/>
        <v>#DIV/0!</v>
      </c>
      <c r="W45" s="4"/>
      <c r="X45" s="37" t="e">
        <f t="shared" si="10"/>
        <v>#DIV/0!</v>
      </c>
      <c r="Y45" s="4"/>
      <c r="Z45" s="37" t="e">
        <f t="shared" si="11"/>
        <v>#DIV/0!</v>
      </c>
      <c r="AA45" s="24">
        <f t="shared" si="12"/>
        <v>41640822.05</v>
      </c>
      <c r="AB45" s="8"/>
    </row>
    <row r="46" spans="1:28" ht="18" customHeight="1">
      <c r="A46" s="58" t="s">
        <v>7</v>
      </c>
      <c r="B46" s="59"/>
      <c r="C46" s="42">
        <f>SUM(C13:C45)</f>
        <v>528839142.16</v>
      </c>
      <c r="D46" s="38">
        <f t="shared" si="0"/>
        <v>100</v>
      </c>
      <c r="E46" s="42">
        <f>SUM(E13:E45)</f>
        <v>871517133.3799998</v>
      </c>
      <c r="F46" s="38">
        <f t="shared" si="1"/>
        <v>100</v>
      </c>
      <c r="G46" s="42">
        <f>SUM(G13:G45)</f>
        <v>795297347.3099997</v>
      </c>
      <c r="H46" s="38">
        <f t="shared" si="2"/>
        <v>100</v>
      </c>
      <c r="I46" s="6">
        <f aca="true" t="shared" si="13" ref="I46:AA46">SUM(I13:I45)</f>
        <v>798518797.3900001</v>
      </c>
      <c r="J46" s="38">
        <f t="shared" si="3"/>
        <v>100</v>
      </c>
      <c r="K46" s="6">
        <f t="shared" si="13"/>
        <v>0</v>
      </c>
      <c r="L46" s="38" t="e">
        <f t="shared" si="4"/>
        <v>#DIV/0!</v>
      </c>
      <c r="M46" s="6">
        <f t="shared" si="13"/>
        <v>0</v>
      </c>
      <c r="N46" s="38" t="e">
        <f t="shared" si="5"/>
        <v>#DIV/0!</v>
      </c>
      <c r="O46" s="6">
        <f t="shared" si="13"/>
        <v>0</v>
      </c>
      <c r="P46" s="38" t="e">
        <f t="shared" si="6"/>
        <v>#DIV/0!</v>
      </c>
      <c r="Q46" s="6">
        <f t="shared" si="13"/>
        <v>0</v>
      </c>
      <c r="R46" s="38" t="e">
        <f t="shared" si="7"/>
        <v>#DIV/0!</v>
      </c>
      <c r="S46" s="6">
        <f t="shared" si="13"/>
        <v>0</v>
      </c>
      <c r="T46" s="38" t="e">
        <f t="shared" si="8"/>
        <v>#DIV/0!</v>
      </c>
      <c r="U46" s="6">
        <f t="shared" si="13"/>
        <v>0</v>
      </c>
      <c r="V46" s="38" t="e">
        <f t="shared" si="9"/>
        <v>#DIV/0!</v>
      </c>
      <c r="W46" s="6">
        <f t="shared" si="13"/>
        <v>0</v>
      </c>
      <c r="X46" s="38" t="e">
        <f t="shared" si="10"/>
        <v>#DIV/0!</v>
      </c>
      <c r="Y46" s="6">
        <f t="shared" si="13"/>
        <v>0</v>
      </c>
      <c r="Z46" s="38" t="e">
        <f t="shared" si="11"/>
        <v>#DIV/0!</v>
      </c>
      <c r="AA46" s="6">
        <f t="shared" si="13"/>
        <v>2994172420.24</v>
      </c>
      <c r="AB46" s="18"/>
    </row>
    <row r="47" spans="1:4" ht="12.75">
      <c r="A47" s="32" t="s">
        <v>165</v>
      </c>
      <c r="C47" s="17">
        <v>1000000</v>
      </c>
      <c r="D47" s="17"/>
    </row>
    <row r="48" spans="1:27" s="46" customFormat="1" ht="12.75">
      <c r="A48" s="4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4">
        <f>+AA13</f>
        <v>584752836.3400002</v>
      </c>
      <c r="C50" s="39">
        <f>+B50/$B$83*100</f>
        <v>19.529698169256697</v>
      </c>
      <c r="M50" s="17"/>
      <c r="N50" s="17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s="16" customFormat="1" ht="12.75">
      <c r="A51" s="16" t="s">
        <v>128</v>
      </c>
      <c r="B51" s="34">
        <f aca="true" t="shared" si="14" ref="B51:B82">+AA14</f>
        <v>13330631.349999994</v>
      </c>
      <c r="C51" s="39">
        <f aca="true" t="shared" si="15" ref="C51:C82">+B51/$B$83*100</f>
        <v>0.44521922852163165</v>
      </c>
      <c r="M51" s="17"/>
      <c r="N51" s="17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s="16" customFormat="1" ht="12.75">
      <c r="A52" s="16" t="s">
        <v>129</v>
      </c>
      <c r="B52" s="34">
        <f t="shared" si="14"/>
        <v>19621473.499999996</v>
      </c>
      <c r="C52" s="39">
        <f t="shared" si="15"/>
        <v>0.6553220972634309</v>
      </c>
      <c r="M52" s="17"/>
      <c r="N52" s="17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s="16" customFormat="1" ht="12.75">
      <c r="A53" s="16" t="s">
        <v>130</v>
      </c>
      <c r="B53" s="34">
        <f t="shared" si="14"/>
        <v>14132000.400000002</v>
      </c>
      <c r="C53" s="39">
        <f t="shared" si="15"/>
        <v>0.47198352053711196</v>
      </c>
      <c r="M53" s="17"/>
      <c r="N53" s="17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s="16" customFormat="1" ht="12.75">
      <c r="A54" s="16" t="s">
        <v>131</v>
      </c>
      <c r="B54" s="34">
        <f t="shared" si="14"/>
        <v>14203987.740000002</v>
      </c>
      <c r="C54" s="39">
        <f t="shared" si="15"/>
        <v>0.4743877688533873</v>
      </c>
      <c r="M54" s="17"/>
      <c r="N54" s="17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s="16" customFormat="1" ht="12.75">
      <c r="A55" s="16" t="s">
        <v>132</v>
      </c>
      <c r="B55" s="34">
        <f t="shared" si="14"/>
        <v>65433287.49000002</v>
      </c>
      <c r="C55" s="39">
        <f t="shared" si="15"/>
        <v>2.1853546925916567</v>
      </c>
      <c r="M55" s="17"/>
      <c r="N55" s="17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s="16" customFormat="1" ht="12.75">
      <c r="A56" s="16" t="s">
        <v>133</v>
      </c>
      <c r="B56" s="34">
        <f t="shared" si="14"/>
        <v>52763302.68999999</v>
      </c>
      <c r="C56" s="39">
        <f t="shared" si="15"/>
        <v>1.762199876444347</v>
      </c>
      <c r="M56" s="17"/>
      <c r="N56" s="17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s="16" customFormat="1" ht="12.75">
      <c r="A57" s="16" t="s">
        <v>158</v>
      </c>
      <c r="B57" s="34">
        <f t="shared" si="14"/>
        <v>69719977.48</v>
      </c>
      <c r="C57" s="39">
        <f t="shared" si="15"/>
        <v>2.328522466131445</v>
      </c>
      <c r="M57" s="17"/>
      <c r="N57" s="17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7" s="16" customFormat="1" ht="12.75">
      <c r="A58" s="16" t="s">
        <v>134</v>
      </c>
      <c r="B58" s="34">
        <f t="shared" si="14"/>
        <v>16434564.250000002</v>
      </c>
      <c r="C58" s="39">
        <f t="shared" si="15"/>
        <v>0.5488850321012134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4">
        <f t="shared" si="14"/>
        <v>30470477.71</v>
      </c>
      <c r="C59" s="39">
        <f t="shared" si="15"/>
        <v>1.0176594208144372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4">
        <f t="shared" si="14"/>
        <v>68770444.5</v>
      </c>
      <c r="C60" s="39">
        <f t="shared" si="15"/>
        <v>2.2968097640311465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4">
        <f t="shared" si="14"/>
        <v>57994243.17</v>
      </c>
      <c r="C61" s="39">
        <f t="shared" si="15"/>
        <v>1.9369039263727985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4">
        <f t="shared" si="14"/>
        <v>88437147.39999998</v>
      </c>
      <c r="C62" s="39">
        <f t="shared" si="15"/>
        <v>2.9536424423050174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4">
        <f t="shared" si="14"/>
        <v>78654037.47999999</v>
      </c>
      <c r="C63" s="39">
        <f t="shared" si="15"/>
        <v>2.6269040803500365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4">
        <f t="shared" si="14"/>
        <v>44249810.42999999</v>
      </c>
      <c r="C64" s="39">
        <f t="shared" si="15"/>
        <v>1.477864472028405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4">
        <f t="shared" si="14"/>
        <v>25451980.749999993</v>
      </c>
      <c r="C65" s="39">
        <f t="shared" si="15"/>
        <v>0.850050604232066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4">
        <f t="shared" si="14"/>
        <v>15735503.940000001</v>
      </c>
      <c r="C66" s="39">
        <f t="shared" si="15"/>
        <v>0.5255376688941218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4">
        <f t="shared" si="14"/>
        <v>18930811.090000004</v>
      </c>
      <c r="C67" s="39">
        <f t="shared" si="15"/>
        <v>0.6322552088861533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4">
        <f t="shared" si="14"/>
        <v>36954241.33000001</v>
      </c>
      <c r="C68" s="39">
        <f t="shared" si="15"/>
        <v>1.2342055213720098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4">
        <f t="shared" si="14"/>
        <v>21805048.060000002</v>
      </c>
      <c r="C69" s="39">
        <f t="shared" si="15"/>
        <v>0.7282495795032474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4">
        <f t="shared" si="14"/>
        <v>10966289.040000003</v>
      </c>
      <c r="C70" s="39">
        <f t="shared" si="15"/>
        <v>0.3662544269618579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4">
        <f t="shared" si="14"/>
        <v>30474919.890000008</v>
      </c>
      <c r="C71" s="39">
        <f t="shared" si="15"/>
        <v>1.0178077816760223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4">
        <f t="shared" si="14"/>
        <v>18469704.089999996</v>
      </c>
      <c r="C72" s="39">
        <f t="shared" si="15"/>
        <v>0.6168550603548592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4">
        <f t="shared" si="14"/>
        <v>961256567.9399997</v>
      </c>
      <c r="C73" s="39">
        <f t="shared" si="15"/>
        <v>32.10424895514032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4">
        <f t="shared" si="14"/>
        <v>112365103.31</v>
      </c>
      <c r="C74" s="39">
        <f t="shared" si="15"/>
        <v>3.7527933445126482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4">
        <f t="shared" si="14"/>
        <v>55408104.04000001</v>
      </c>
      <c r="C75" s="39">
        <f t="shared" si="15"/>
        <v>1.8505315079870628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4">
        <f t="shared" si="14"/>
        <v>12161015.37</v>
      </c>
      <c r="C76" s="39">
        <f t="shared" si="15"/>
        <v>0.4061561481160536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4">
        <f t="shared" si="14"/>
        <v>60509301.89000003</v>
      </c>
      <c r="C77" s="39">
        <f t="shared" si="15"/>
        <v>2.020902386281077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4">
        <f t="shared" si="14"/>
        <v>84615447.36000001</v>
      </c>
      <c r="C78" s="39">
        <f t="shared" si="15"/>
        <v>2.8260045008769943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4">
        <f t="shared" si="14"/>
        <v>103422163.55000003</v>
      </c>
      <c r="C79" s="39">
        <f t="shared" si="15"/>
        <v>3.4541151622026547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4">
        <f t="shared" si="14"/>
        <v>110693662.96000005</v>
      </c>
      <c r="C80" s="39">
        <f t="shared" si="15"/>
        <v>3.696970228291908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4">
        <f t="shared" si="14"/>
        <v>54343511.65</v>
      </c>
      <c r="C81" s="39">
        <f t="shared" si="15"/>
        <v>1.8149760275209554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4">
        <f t="shared" si="14"/>
        <v>41640822.05</v>
      </c>
      <c r="C82" s="39">
        <f t="shared" si="15"/>
        <v>1.3907289295872363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4"/>
      <c r="B83" s="50">
        <f>SUM(B50:B82)</f>
        <v>2994172420.24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6" customFormat="1" ht="12.75">
      <c r="A84" s="49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s="46" customFormat="1" ht="12.75">
      <c r="A85" s="49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164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8" t="s">
        <v>10</v>
      </c>
      <c r="D10" s="68"/>
      <c r="E10" s="68"/>
      <c r="F10" s="68"/>
      <c r="G10" s="59"/>
      <c r="H10" s="64" t="s">
        <v>30</v>
      </c>
      <c r="I10" s="33"/>
      <c r="J10" s="33"/>
      <c r="K10" s="33"/>
      <c r="L10" s="33"/>
      <c r="M10" s="33"/>
      <c r="N10" s="33"/>
      <c r="P10" s="23"/>
      <c r="Q10" s="23"/>
      <c r="R10" s="23"/>
      <c r="S10" s="23"/>
    </row>
    <row r="11" spans="1:19" s="10" customFormat="1" ht="12.75">
      <c r="A11" s="66"/>
      <c r="B11" s="63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3"/>
      <c r="I11" s="33"/>
      <c r="J11" s="33"/>
      <c r="K11" s="33"/>
      <c r="L11" s="33"/>
      <c r="M11" s="33"/>
      <c r="N11" s="33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458386817.34000057</v>
      </c>
      <c r="D12" s="15">
        <v>11208655.709999999</v>
      </c>
      <c r="E12" s="15">
        <v>115157363.28999999</v>
      </c>
      <c r="F12" s="15">
        <v>0</v>
      </c>
      <c r="G12" s="15">
        <v>0</v>
      </c>
      <c r="H12" s="24">
        <f>SUM(C12:G12)</f>
        <v>584752836.3400005</v>
      </c>
    </row>
    <row r="13" spans="1:8" ht="15" customHeight="1">
      <c r="A13" s="2" t="s">
        <v>35</v>
      </c>
      <c r="B13" s="3" t="s">
        <v>66</v>
      </c>
      <c r="C13" s="15">
        <v>11834439.360000001</v>
      </c>
      <c r="D13" s="15">
        <v>326145.8</v>
      </c>
      <c r="E13" s="15">
        <v>396980</v>
      </c>
      <c r="F13" s="15">
        <v>773066.19</v>
      </c>
      <c r="G13" s="15">
        <v>0</v>
      </c>
      <c r="H13" s="24">
        <f aca="true" t="shared" si="0" ref="H13:H44">SUM(C13:G13)</f>
        <v>13330631.350000001</v>
      </c>
    </row>
    <row r="14" spans="1:8" ht="15" customHeight="1">
      <c r="A14" s="2" t="s">
        <v>36</v>
      </c>
      <c r="B14" s="3" t="s">
        <v>67</v>
      </c>
      <c r="C14" s="15">
        <v>16663547.930000005</v>
      </c>
      <c r="D14" s="15">
        <v>241929.11</v>
      </c>
      <c r="E14" s="15">
        <v>1504080</v>
      </c>
      <c r="F14" s="15">
        <v>1211916.46</v>
      </c>
      <c r="G14" s="15">
        <v>0</v>
      </c>
      <c r="H14" s="24">
        <f t="shared" si="0"/>
        <v>19621473.500000007</v>
      </c>
    </row>
    <row r="15" spans="1:8" ht="15" customHeight="1">
      <c r="A15" s="2" t="s">
        <v>37</v>
      </c>
      <c r="B15" s="3" t="s">
        <v>68</v>
      </c>
      <c r="C15" s="15">
        <v>10518352.449999997</v>
      </c>
      <c r="D15" s="15">
        <v>273457.19999999995</v>
      </c>
      <c r="E15" s="15">
        <v>0</v>
      </c>
      <c r="F15" s="15">
        <v>3340190.75</v>
      </c>
      <c r="G15" s="15">
        <v>0</v>
      </c>
      <c r="H15" s="24">
        <f t="shared" si="0"/>
        <v>14132000.399999997</v>
      </c>
    </row>
    <row r="16" spans="1:8" ht="15" customHeight="1">
      <c r="A16" s="2" t="s">
        <v>38</v>
      </c>
      <c r="B16" s="3" t="s">
        <v>69</v>
      </c>
      <c r="C16" s="15">
        <v>13223139.06000001</v>
      </c>
      <c r="D16" s="15">
        <v>167335.06</v>
      </c>
      <c r="E16" s="15">
        <v>467817.12</v>
      </c>
      <c r="F16" s="15">
        <v>345696.5</v>
      </c>
      <c r="G16" s="15">
        <v>0</v>
      </c>
      <c r="H16" s="24">
        <f t="shared" si="0"/>
        <v>14203987.74000001</v>
      </c>
    </row>
    <row r="17" spans="1:8" ht="15" customHeight="1">
      <c r="A17" s="2" t="s">
        <v>39</v>
      </c>
      <c r="B17" s="3" t="s">
        <v>70</v>
      </c>
      <c r="C17" s="15">
        <v>59655316.639999956</v>
      </c>
      <c r="D17" s="15">
        <v>677353.64</v>
      </c>
      <c r="E17" s="15">
        <v>1143484.6400000001</v>
      </c>
      <c r="F17" s="15">
        <v>3957132.5700000003</v>
      </c>
      <c r="G17" s="15">
        <v>0</v>
      </c>
      <c r="H17" s="24">
        <f t="shared" si="0"/>
        <v>65433287.48999996</v>
      </c>
    </row>
    <row r="18" spans="1:8" ht="15" customHeight="1">
      <c r="A18" s="2" t="s">
        <v>40</v>
      </c>
      <c r="B18" s="3" t="s">
        <v>71</v>
      </c>
      <c r="C18" s="15">
        <v>44354089.61</v>
      </c>
      <c r="D18" s="15">
        <v>77300</v>
      </c>
      <c r="E18" s="15">
        <v>2820240</v>
      </c>
      <c r="F18" s="15">
        <v>5511673.08</v>
      </c>
      <c r="G18" s="15">
        <v>0</v>
      </c>
      <c r="H18" s="24">
        <f t="shared" si="0"/>
        <v>52763302.69</v>
      </c>
    </row>
    <row r="19" spans="1:8" ht="15" customHeight="1">
      <c r="A19" s="2" t="s">
        <v>41</v>
      </c>
      <c r="B19" s="3" t="s">
        <v>72</v>
      </c>
      <c r="C19" s="15">
        <v>59541116.139999956</v>
      </c>
      <c r="D19" s="15">
        <v>557620.69</v>
      </c>
      <c r="E19" s="15">
        <v>3536640</v>
      </c>
      <c r="F19" s="15">
        <v>6084600.649999999</v>
      </c>
      <c r="G19" s="15">
        <v>0</v>
      </c>
      <c r="H19" s="24">
        <f t="shared" si="0"/>
        <v>69719977.47999996</v>
      </c>
    </row>
    <row r="20" spans="1:8" ht="15" customHeight="1">
      <c r="A20" s="2" t="s">
        <v>42</v>
      </c>
      <c r="B20" s="3" t="s">
        <v>73</v>
      </c>
      <c r="C20" s="15">
        <v>13981521.650000002</v>
      </c>
      <c r="D20" s="15">
        <v>150530</v>
      </c>
      <c r="E20" s="15">
        <v>596073.6</v>
      </c>
      <c r="F20" s="15">
        <v>1706439</v>
      </c>
      <c r="G20" s="15">
        <v>0</v>
      </c>
      <c r="H20" s="24">
        <f t="shared" si="0"/>
        <v>16434564.250000002</v>
      </c>
    </row>
    <row r="21" spans="1:8" ht="15" customHeight="1">
      <c r="A21" s="2" t="s">
        <v>43</v>
      </c>
      <c r="B21" s="3" t="s">
        <v>74</v>
      </c>
      <c r="C21" s="15">
        <v>28279573.590000007</v>
      </c>
      <c r="D21" s="15">
        <v>179035.18</v>
      </c>
      <c r="E21" s="15">
        <v>1099440</v>
      </c>
      <c r="F21" s="15">
        <v>912428.94</v>
      </c>
      <c r="G21" s="15">
        <v>0</v>
      </c>
      <c r="H21" s="24">
        <f t="shared" si="0"/>
        <v>30470477.71000001</v>
      </c>
    </row>
    <row r="22" spans="1:8" ht="15" customHeight="1">
      <c r="A22" s="2" t="s">
        <v>44</v>
      </c>
      <c r="B22" s="3" t="s">
        <v>75</v>
      </c>
      <c r="C22" s="15">
        <v>57281944.34999995</v>
      </c>
      <c r="D22" s="15">
        <v>458475.04</v>
      </c>
      <c r="E22" s="15">
        <v>4116614.4</v>
      </c>
      <c r="F22" s="15">
        <v>6913410.709999999</v>
      </c>
      <c r="G22" s="15">
        <v>0</v>
      </c>
      <c r="H22" s="24">
        <f t="shared" si="0"/>
        <v>68770444.49999994</v>
      </c>
    </row>
    <row r="23" spans="1:8" ht="15" customHeight="1">
      <c r="A23" s="2" t="s">
        <v>45</v>
      </c>
      <c r="B23" s="3" t="s">
        <v>76</v>
      </c>
      <c r="C23" s="15">
        <v>49208756.54000001</v>
      </c>
      <c r="D23" s="15">
        <v>75095.41</v>
      </c>
      <c r="E23" s="15">
        <v>3209040</v>
      </c>
      <c r="F23" s="15">
        <v>5501351.219999999</v>
      </c>
      <c r="G23" s="15">
        <v>0</v>
      </c>
      <c r="H23" s="24">
        <f t="shared" si="0"/>
        <v>57994243.17</v>
      </c>
    </row>
    <row r="24" spans="1:8" ht="15" customHeight="1">
      <c r="A24" s="2" t="s">
        <v>46</v>
      </c>
      <c r="B24" s="3" t="s">
        <v>77</v>
      </c>
      <c r="C24" s="15">
        <v>79224187.79</v>
      </c>
      <c r="D24" s="15">
        <v>50652</v>
      </c>
      <c r="E24" s="15">
        <v>4437360</v>
      </c>
      <c r="F24" s="15">
        <v>4724947.61</v>
      </c>
      <c r="G24" s="15">
        <v>0</v>
      </c>
      <c r="H24" s="24">
        <f t="shared" si="0"/>
        <v>88437147.4</v>
      </c>
    </row>
    <row r="25" spans="1:8" ht="15" customHeight="1">
      <c r="A25" s="2" t="s">
        <v>47</v>
      </c>
      <c r="B25" s="3" t="s">
        <v>78</v>
      </c>
      <c r="C25" s="15">
        <v>67913730.79000002</v>
      </c>
      <c r="D25" s="15">
        <v>920115.44</v>
      </c>
      <c r="E25" s="15">
        <v>3259795.8</v>
      </c>
      <c r="F25" s="15">
        <v>6560395.450000002</v>
      </c>
      <c r="G25" s="15">
        <v>0</v>
      </c>
      <c r="H25" s="24">
        <f t="shared" si="0"/>
        <v>78654037.48000002</v>
      </c>
    </row>
    <row r="26" spans="1:8" ht="15" customHeight="1">
      <c r="A26" s="2" t="s">
        <v>48</v>
      </c>
      <c r="B26" s="3" t="s">
        <v>79</v>
      </c>
      <c r="C26" s="15">
        <v>41618926.02999999</v>
      </c>
      <c r="D26" s="15">
        <v>279277.75</v>
      </c>
      <c r="E26" s="15">
        <v>1482480</v>
      </c>
      <c r="F26" s="15">
        <v>869126.6499999999</v>
      </c>
      <c r="G26" s="15">
        <v>0</v>
      </c>
      <c r="H26" s="24">
        <f t="shared" si="0"/>
        <v>44249810.429999985</v>
      </c>
    </row>
    <row r="27" spans="1:8" ht="15" customHeight="1">
      <c r="A27" s="2" t="s">
        <v>49</v>
      </c>
      <c r="B27" s="3" t="s">
        <v>80</v>
      </c>
      <c r="C27" s="15">
        <v>22083388.800000016</v>
      </c>
      <c r="D27" s="15">
        <v>444735.31</v>
      </c>
      <c r="E27" s="15">
        <v>1159920</v>
      </c>
      <c r="F27" s="15">
        <v>1763936.6400000001</v>
      </c>
      <c r="G27" s="15">
        <v>0</v>
      </c>
      <c r="H27" s="24">
        <f t="shared" si="0"/>
        <v>25451980.750000015</v>
      </c>
    </row>
    <row r="28" spans="1:8" ht="15" customHeight="1">
      <c r="A28" s="2" t="s">
        <v>50</v>
      </c>
      <c r="B28" s="3" t="s">
        <v>81</v>
      </c>
      <c r="C28" s="15">
        <v>14099988.619999986</v>
      </c>
      <c r="D28" s="15">
        <v>105465.95</v>
      </c>
      <c r="E28" s="15">
        <v>813600</v>
      </c>
      <c r="F28" s="15">
        <v>716449.37</v>
      </c>
      <c r="G28" s="15">
        <v>0</v>
      </c>
      <c r="H28" s="24">
        <f t="shared" si="0"/>
        <v>15735503.939999985</v>
      </c>
    </row>
    <row r="29" spans="1:8" ht="15" customHeight="1">
      <c r="A29" s="2" t="s">
        <v>51</v>
      </c>
      <c r="B29" s="3" t="s">
        <v>82</v>
      </c>
      <c r="C29" s="15">
        <v>16379056.100000003</v>
      </c>
      <c r="D29" s="15">
        <v>650851.91</v>
      </c>
      <c r="E29" s="15">
        <v>907200</v>
      </c>
      <c r="F29" s="15">
        <v>993703.08</v>
      </c>
      <c r="G29" s="15">
        <v>0</v>
      </c>
      <c r="H29" s="24">
        <f t="shared" si="0"/>
        <v>18930811.09</v>
      </c>
    </row>
    <row r="30" spans="1:8" ht="15" customHeight="1">
      <c r="A30" s="2" t="s">
        <v>52</v>
      </c>
      <c r="B30" s="3" t="s">
        <v>83</v>
      </c>
      <c r="C30" s="15">
        <v>33206448.31000001</v>
      </c>
      <c r="D30" s="15">
        <v>348603.81</v>
      </c>
      <c r="E30" s="15">
        <v>644846.4</v>
      </c>
      <c r="F30" s="15">
        <v>2754342.8099999996</v>
      </c>
      <c r="G30" s="15">
        <v>0</v>
      </c>
      <c r="H30" s="24">
        <f t="shared" si="0"/>
        <v>36954241.33000001</v>
      </c>
    </row>
    <row r="31" spans="1:8" ht="15" customHeight="1">
      <c r="A31" s="2" t="s">
        <v>53</v>
      </c>
      <c r="B31" s="3" t="s">
        <v>84</v>
      </c>
      <c r="C31" s="15">
        <v>18936258.47</v>
      </c>
      <c r="D31" s="15">
        <v>346501.66</v>
      </c>
      <c r="E31" s="15">
        <v>924480</v>
      </c>
      <c r="F31" s="15">
        <v>1597807.93</v>
      </c>
      <c r="G31" s="15">
        <v>0</v>
      </c>
      <c r="H31" s="24">
        <f t="shared" si="0"/>
        <v>21805048.06</v>
      </c>
    </row>
    <row r="32" spans="1:8" ht="15" customHeight="1">
      <c r="A32" s="2" t="s">
        <v>54</v>
      </c>
      <c r="B32" s="3" t="s">
        <v>85</v>
      </c>
      <c r="C32" s="15">
        <v>10016422.210000006</v>
      </c>
      <c r="D32" s="15">
        <v>16867.530000000002</v>
      </c>
      <c r="E32" s="15">
        <v>209520</v>
      </c>
      <c r="F32" s="15">
        <v>723479.3</v>
      </c>
      <c r="G32" s="15">
        <v>0</v>
      </c>
      <c r="H32" s="24">
        <f t="shared" si="0"/>
        <v>10966289.040000007</v>
      </c>
    </row>
    <row r="33" spans="1:8" ht="15" customHeight="1">
      <c r="A33" s="2" t="s">
        <v>55</v>
      </c>
      <c r="B33" s="3" t="s">
        <v>86</v>
      </c>
      <c r="C33" s="15">
        <v>27685367.550000012</v>
      </c>
      <c r="D33" s="15">
        <v>58236.549999999996</v>
      </c>
      <c r="E33" s="15">
        <v>700515</v>
      </c>
      <c r="F33" s="15">
        <v>2030800.79</v>
      </c>
      <c r="G33" s="15">
        <v>0</v>
      </c>
      <c r="H33" s="24">
        <f t="shared" si="0"/>
        <v>30474919.89000001</v>
      </c>
    </row>
    <row r="34" spans="1:8" ht="15" customHeight="1">
      <c r="A34" s="2" t="s">
        <v>56</v>
      </c>
      <c r="B34" s="3" t="s">
        <v>87</v>
      </c>
      <c r="C34" s="15">
        <v>17532579.199999996</v>
      </c>
      <c r="D34" s="15">
        <v>0</v>
      </c>
      <c r="E34" s="15">
        <v>474480</v>
      </c>
      <c r="F34" s="15">
        <v>462644.89</v>
      </c>
      <c r="G34" s="15">
        <v>0</v>
      </c>
      <c r="H34" s="24">
        <f t="shared" si="0"/>
        <v>18469704.089999996</v>
      </c>
    </row>
    <row r="35" spans="1:8" ht="15" customHeight="1">
      <c r="A35" s="2" t="s">
        <v>57</v>
      </c>
      <c r="B35" s="3" t="s">
        <v>88</v>
      </c>
      <c r="C35" s="15">
        <v>135569470.08999997</v>
      </c>
      <c r="D35" s="15">
        <v>3351447.73</v>
      </c>
      <c r="E35" s="15">
        <v>822166659.9299998</v>
      </c>
      <c r="F35" s="15">
        <v>168990.19</v>
      </c>
      <c r="G35" s="15">
        <v>0</v>
      </c>
      <c r="H35" s="24">
        <f t="shared" si="0"/>
        <v>961256567.9399998</v>
      </c>
    </row>
    <row r="36" spans="1:8" ht="15" customHeight="1">
      <c r="A36" s="2" t="s">
        <v>58</v>
      </c>
      <c r="B36" s="3" t="s">
        <v>89</v>
      </c>
      <c r="C36" s="15">
        <v>59476265.400000006</v>
      </c>
      <c r="D36" s="15">
        <v>874869.5700000001</v>
      </c>
      <c r="E36" s="15">
        <v>52013968.33999999</v>
      </c>
      <c r="F36" s="15">
        <v>0</v>
      </c>
      <c r="G36" s="15">
        <v>0</v>
      </c>
      <c r="H36" s="24">
        <f t="shared" si="0"/>
        <v>112365103.31</v>
      </c>
    </row>
    <row r="37" spans="1:8" ht="15" customHeight="1">
      <c r="A37" s="2" t="s">
        <v>59</v>
      </c>
      <c r="B37" s="3" t="s">
        <v>90</v>
      </c>
      <c r="C37" s="15">
        <v>43067608.21000004</v>
      </c>
      <c r="D37" s="15">
        <v>787151.85</v>
      </c>
      <c r="E37" s="15">
        <v>1122480</v>
      </c>
      <c r="F37" s="15">
        <v>10430863.979999999</v>
      </c>
      <c r="G37" s="15">
        <v>0</v>
      </c>
      <c r="H37" s="24">
        <f t="shared" si="0"/>
        <v>55408104.04000004</v>
      </c>
    </row>
    <row r="38" spans="1:8" ht="15" customHeight="1">
      <c r="A38" s="2" t="s">
        <v>60</v>
      </c>
      <c r="B38" s="3" t="s">
        <v>91</v>
      </c>
      <c r="C38" s="15">
        <v>11145591.450000003</v>
      </c>
      <c r="D38" s="15">
        <v>0</v>
      </c>
      <c r="E38" s="15">
        <v>624574.0800000001</v>
      </c>
      <c r="F38" s="15">
        <v>390849.84</v>
      </c>
      <c r="G38" s="15">
        <v>0</v>
      </c>
      <c r="H38" s="24">
        <f t="shared" si="0"/>
        <v>12161015.370000003</v>
      </c>
    </row>
    <row r="39" spans="1:8" ht="15" customHeight="1">
      <c r="A39" s="2" t="s">
        <v>61</v>
      </c>
      <c r="B39" s="3" t="s">
        <v>92</v>
      </c>
      <c r="C39" s="15">
        <v>56194138.460000016</v>
      </c>
      <c r="D39" s="15">
        <v>124753.04999999999</v>
      </c>
      <c r="E39" s="15">
        <v>1015920</v>
      </c>
      <c r="F39" s="15">
        <v>3174490.38</v>
      </c>
      <c r="G39" s="15">
        <v>0</v>
      </c>
      <c r="H39" s="24">
        <f t="shared" si="0"/>
        <v>60509301.890000015</v>
      </c>
    </row>
    <row r="40" spans="1:8" ht="15" customHeight="1">
      <c r="A40" s="2" t="s">
        <v>62</v>
      </c>
      <c r="B40" s="3" t="s">
        <v>93</v>
      </c>
      <c r="C40" s="15">
        <v>80914095.12999997</v>
      </c>
      <c r="D40" s="15">
        <v>144591.36</v>
      </c>
      <c r="E40" s="15">
        <v>1704166.18</v>
      </c>
      <c r="F40" s="15">
        <v>1852594.6900000002</v>
      </c>
      <c r="G40" s="15">
        <v>0</v>
      </c>
      <c r="H40" s="24">
        <f t="shared" si="0"/>
        <v>84615447.35999997</v>
      </c>
    </row>
    <row r="41" spans="1:8" ht="15" customHeight="1">
      <c r="A41" s="2" t="s">
        <v>63</v>
      </c>
      <c r="B41" s="3" t="s">
        <v>94</v>
      </c>
      <c r="C41" s="15">
        <v>96223879.62000011</v>
      </c>
      <c r="D41" s="15">
        <v>345000</v>
      </c>
      <c r="E41" s="15">
        <v>3035234.3899999997</v>
      </c>
      <c r="F41" s="15">
        <v>3818049.54</v>
      </c>
      <c r="G41" s="15">
        <v>0</v>
      </c>
      <c r="H41" s="24">
        <f t="shared" si="0"/>
        <v>103422163.55000012</v>
      </c>
    </row>
    <row r="42" spans="1:8" ht="15" customHeight="1">
      <c r="A42" s="2" t="s">
        <v>64</v>
      </c>
      <c r="B42" s="3" t="s">
        <v>95</v>
      </c>
      <c r="C42" s="15">
        <v>102287639.34999996</v>
      </c>
      <c r="D42" s="15">
        <v>549503.53</v>
      </c>
      <c r="E42" s="15">
        <v>5528107.2</v>
      </c>
      <c r="F42" s="15">
        <v>2328412.8800000004</v>
      </c>
      <c r="G42" s="15">
        <v>0</v>
      </c>
      <c r="H42" s="24">
        <f>SUM(C42:G42)</f>
        <v>110693662.95999996</v>
      </c>
    </row>
    <row r="43" spans="1:8" ht="15" customHeight="1">
      <c r="A43" s="2" t="s">
        <v>65</v>
      </c>
      <c r="B43" s="3" t="s">
        <v>96</v>
      </c>
      <c r="C43" s="15">
        <v>48526979.29000002</v>
      </c>
      <c r="D43" s="15">
        <v>46965.98000000001</v>
      </c>
      <c r="E43" s="15">
        <v>3405600</v>
      </c>
      <c r="F43" s="15">
        <v>2363966.3799999994</v>
      </c>
      <c r="G43" s="15">
        <v>0</v>
      </c>
      <c r="H43" s="24">
        <f>SUM(C43:G43)</f>
        <v>54343511.65000002</v>
      </c>
    </row>
    <row r="44" spans="1:8" ht="15" customHeight="1">
      <c r="A44" s="2">
        <v>148</v>
      </c>
      <c r="B44" s="3" t="s">
        <v>162</v>
      </c>
      <c r="C44" s="15">
        <v>40237345.40000001</v>
      </c>
      <c r="D44" s="15">
        <v>1320</v>
      </c>
      <c r="E44" s="15">
        <v>737047.65</v>
      </c>
      <c r="F44" s="15">
        <v>665109</v>
      </c>
      <c r="G44" s="15">
        <v>0</v>
      </c>
      <c r="H44" s="24">
        <f t="shared" si="0"/>
        <v>41640822.05000001</v>
      </c>
    </row>
    <row r="45" spans="1:8" ht="19.5" customHeight="1">
      <c r="A45" s="58" t="s">
        <v>7</v>
      </c>
      <c r="B45" s="59"/>
      <c r="C45" s="6">
        <f aca="true" t="shared" si="1" ref="C45:H45">SUM(C12:C44)</f>
        <v>1845267980.9300008</v>
      </c>
      <c r="D45" s="6">
        <f t="shared" si="1"/>
        <v>23839843.82</v>
      </c>
      <c r="E45" s="6">
        <f t="shared" si="1"/>
        <v>1040415728.0199999</v>
      </c>
      <c r="F45" s="6">
        <f t="shared" si="1"/>
        <v>84648867.46999998</v>
      </c>
      <c r="G45" s="6">
        <f t="shared" si="1"/>
        <v>0</v>
      </c>
      <c r="H45" s="6">
        <f t="shared" si="1"/>
        <v>2994172420.2400007</v>
      </c>
    </row>
    <row r="46" spans="1:8" ht="12.75">
      <c r="A46" s="32" t="s">
        <v>165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6" customFormat="1" ht="12.75">
      <c r="A54" s="49"/>
      <c r="I54" s="48"/>
      <c r="J54" s="48"/>
      <c r="K54" s="48"/>
      <c r="L54" s="48"/>
      <c r="M54" s="48"/>
      <c r="N54" s="48"/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C56" s="69"/>
      <c r="D56" s="69"/>
      <c r="E56" s="69"/>
      <c r="F56" s="6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16">
        <v>1000000</v>
      </c>
      <c r="D57" s="16"/>
      <c r="E57" s="16"/>
      <c r="F57" s="16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 t="s">
        <v>101</v>
      </c>
      <c r="D58" s="44" t="s">
        <v>102</v>
      </c>
      <c r="E58" s="44" t="s">
        <v>103</v>
      </c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97</v>
      </c>
      <c r="D59" s="25">
        <f>+C45/$C$57</f>
        <v>1845.2679809300007</v>
      </c>
      <c r="E59" s="25">
        <f>+C45/H45*100</f>
        <v>61.628647984877624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98</v>
      </c>
      <c r="D60" s="25">
        <f>+D45/$C$57</f>
        <v>23.83984382</v>
      </c>
      <c r="E60" s="25">
        <f>+D45/H45*100</f>
        <v>0.7962081161007118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99</v>
      </c>
      <c r="D61" s="25">
        <f>+E45/$C$57</f>
        <v>1040.41572802</v>
      </c>
      <c r="E61" s="25">
        <f>+E45/H45*100</f>
        <v>34.74802322628449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100</v>
      </c>
      <c r="D62" s="25">
        <f>+F45/$C$57</f>
        <v>84.64886746999998</v>
      </c>
      <c r="E62" s="25">
        <f>+F45/H45*100</f>
        <v>2.827120672737172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161</v>
      </c>
      <c r="D63" s="16">
        <f>+G45/C57</f>
        <v>0</v>
      </c>
      <c r="E63" s="25">
        <f>+G45/H45*100</f>
        <v>0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/>
      <c r="D64" s="16"/>
      <c r="E64" s="16"/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164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4" t="s">
        <v>1</v>
      </c>
      <c r="B10" s="61" t="s">
        <v>33</v>
      </c>
      <c r="C10" s="58" t="s">
        <v>12</v>
      </c>
      <c r="D10" s="68"/>
      <c r="E10" s="68"/>
      <c r="F10" s="68"/>
      <c r="G10" s="68"/>
      <c r="H10" s="68"/>
      <c r="I10" s="68"/>
      <c r="J10" s="64" t="s">
        <v>30</v>
      </c>
      <c r="L10" s="33"/>
      <c r="Q10" s="23"/>
      <c r="R10" s="23"/>
      <c r="S10" s="23"/>
      <c r="T10" s="23"/>
    </row>
    <row r="11" spans="1:20" s="10" customFormat="1" ht="12.75">
      <c r="A11" s="66"/>
      <c r="B11" s="63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3"/>
      <c r="L11" s="33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255411844.77</v>
      </c>
      <c r="D12" s="15">
        <v>9208643.860000001</v>
      </c>
      <c r="E12" s="15">
        <v>183593346.6</v>
      </c>
      <c r="F12" s="15">
        <v>0</v>
      </c>
      <c r="G12" s="15">
        <v>7567189.28</v>
      </c>
      <c r="H12" s="43">
        <v>0</v>
      </c>
      <c r="I12" s="43">
        <v>2605792.83</v>
      </c>
      <c r="J12" s="24">
        <f>SUM(C12:I12)</f>
        <v>458386817.34</v>
      </c>
      <c r="M12" s="30"/>
    </row>
    <row r="13" spans="1:13" ht="15" customHeight="1">
      <c r="A13" s="2" t="s">
        <v>35</v>
      </c>
      <c r="B13" s="3" t="s">
        <v>66</v>
      </c>
      <c r="C13" s="15">
        <v>8367346.34</v>
      </c>
      <c r="D13" s="15">
        <v>334449.76</v>
      </c>
      <c r="E13" s="15">
        <v>2987307.6800000006</v>
      </c>
      <c r="F13" s="15">
        <v>0</v>
      </c>
      <c r="G13" s="15">
        <v>31421.88</v>
      </c>
      <c r="H13" s="43">
        <v>0</v>
      </c>
      <c r="I13" s="43">
        <v>113913.7</v>
      </c>
      <c r="J13" s="24">
        <f aca="true" t="shared" si="0" ref="J13:J44">SUM(C13:I13)</f>
        <v>11834439.360000001</v>
      </c>
      <c r="M13" s="30"/>
    </row>
    <row r="14" spans="1:13" ht="15" customHeight="1">
      <c r="A14" s="2" t="s">
        <v>36</v>
      </c>
      <c r="B14" s="3" t="s">
        <v>67</v>
      </c>
      <c r="C14" s="15">
        <v>9518320.340000002</v>
      </c>
      <c r="D14" s="15">
        <v>705277.46</v>
      </c>
      <c r="E14" s="15">
        <v>6349387.869999997</v>
      </c>
      <c r="F14" s="15">
        <v>0</v>
      </c>
      <c r="G14" s="15">
        <v>84562.26</v>
      </c>
      <c r="H14" s="43">
        <v>0</v>
      </c>
      <c r="I14" s="43">
        <v>6000</v>
      </c>
      <c r="J14" s="24">
        <f t="shared" si="0"/>
        <v>16663547.929999998</v>
      </c>
      <c r="M14" s="30"/>
    </row>
    <row r="15" spans="1:13" ht="15" customHeight="1">
      <c r="A15" s="2" t="s">
        <v>37</v>
      </c>
      <c r="B15" s="3" t="s">
        <v>68</v>
      </c>
      <c r="C15" s="15">
        <v>4835218.690000005</v>
      </c>
      <c r="D15" s="15">
        <v>226827.35</v>
      </c>
      <c r="E15" s="15">
        <v>5385645.730000001</v>
      </c>
      <c r="F15" s="15">
        <v>0</v>
      </c>
      <c r="G15" s="15">
        <v>70660.68</v>
      </c>
      <c r="H15" s="43">
        <v>0</v>
      </c>
      <c r="I15" s="43">
        <v>0</v>
      </c>
      <c r="J15" s="24">
        <f t="shared" si="0"/>
        <v>10518352.450000007</v>
      </c>
      <c r="M15" s="30"/>
    </row>
    <row r="16" spans="1:13" ht="15" customHeight="1">
      <c r="A16" s="2" t="s">
        <v>38</v>
      </c>
      <c r="B16" s="3" t="s">
        <v>69</v>
      </c>
      <c r="C16" s="15">
        <v>6026004.33</v>
      </c>
      <c r="D16" s="15">
        <v>548675.9</v>
      </c>
      <c r="E16" s="15">
        <v>6648458.829999998</v>
      </c>
      <c r="F16" s="15">
        <v>0</v>
      </c>
      <c r="G16" s="15">
        <v>0</v>
      </c>
      <c r="H16" s="43">
        <v>0</v>
      </c>
      <c r="I16" s="43">
        <v>0</v>
      </c>
      <c r="J16" s="24">
        <f t="shared" si="0"/>
        <v>13223139.059999999</v>
      </c>
      <c r="M16" s="30"/>
    </row>
    <row r="17" spans="1:13" ht="15" customHeight="1">
      <c r="A17" s="2" t="s">
        <v>39</v>
      </c>
      <c r="B17" s="3" t="s">
        <v>70</v>
      </c>
      <c r="C17" s="15">
        <v>37493058.379999965</v>
      </c>
      <c r="D17" s="15">
        <v>4672543.51</v>
      </c>
      <c r="E17" s="15">
        <v>17261120.81</v>
      </c>
      <c r="F17" s="15">
        <v>0</v>
      </c>
      <c r="G17" s="15">
        <v>228593.94</v>
      </c>
      <c r="H17" s="43">
        <v>0</v>
      </c>
      <c r="I17" s="43">
        <v>0</v>
      </c>
      <c r="J17" s="24">
        <f t="shared" si="0"/>
        <v>59655316.639999956</v>
      </c>
      <c r="M17" s="30"/>
    </row>
    <row r="18" spans="1:13" ht="15" customHeight="1">
      <c r="A18" s="2" t="s">
        <v>40</v>
      </c>
      <c r="B18" s="3" t="s">
        <v>71</v>
      </c>
      <c r="C18" s="15">
        <v>27411054.82</v>
      </c>
      <c r="D18" s="15">
        <v>3094316.36</v>
      </c>
      <c r="E18" s="15">
        <v>13619276.610000003</v>
      </c>
      <c r="F18" s="15">
        <v>0</v>
      </c>
      <c r="G18" s="15">
        <v>156231.82</v>
      </c>
      <c r="H18" s="43">
        <v>0</v>
      </c>
      <c r="I18" s="43">
        <v>73210</v>
      </c>
      <c r="J18" s="24">
        <f t="shared" si="0"/>
        <v>44354089.61000001</v>
      </c>
      <c r="M18" s="30"/>
    </row>
    <row r="19" spans="1:13" ht="15" customHeight="1">
      <c r="A19" s="2" t="s">
        <v>41</v>
      </c>
      <c r="B19" s="3" t="s">
        <v>72</v>
      </c>
      <c r="C19" s="15">
        <v>28788515.060000002</v>
      </c>
      <c r="D19" s="15">
        <v>3055739.5599999996</v>
      </c>
      <c r="E19" s="15">
        <v>27580417.320000008</v>
      </c>
      <c r="F19" s="15">
        <v>0</v>
      </c>
      <c r="G19" s="15">
        <v>105392.45999999999</v>
      </c>
      <c r="H19" s="43">
        <v>0</v>
      </c>
      <c r="I19" s="43">
        <v>11051.74</v>
      </c>
      <c r="J19" s="24">
        <f t="shared" si="0"/>
        <v>59541116.140000015</v>
      </c>
      <c r="M19" s="30"/>
    </row>
    <row r="20" spans="1:13" ht="15" customHeight="1">
      <c r="A20" s="2" t="s">
        <v>42</v>
      </c>
      <c r="B20" s="3" t="s">
        <v>73</v>
      </c>
      <c r="C20" s="15">
        <v>8023077.33</v>
      </c>
      <c r="D20" s="15">
        <v>715918.43</v>
      </c>
      <c r="E20" s="15">
        <v>5212525.89</v>
      </c>
      <c r="F20" s="15">
        <v>0</v>
      </c>
      <c r="G20" s="15">
        <v>30000</v>
      </c>
      <c r="H20" s="43">
        <v>0</v>
      </c>
      <c r="I20" s="43">
        <v>0</v>
      </c>
      <c r="J20" s="24">
        <f t="shared" si="0"/>
        <v>13981521.649999999</v>
      </c>
      <c r="M20" s="30"/>
    </row>
    <row r="21" spans="1:13" ht="15" customHeight="1">
      <c r="A21" s="2" t="s">
        <v>43</v>
      </c>
      <c r="B21" s="3" t="s">
        <v>74</v>
      </c>
      <c r="C21" s="15">
        <v>18289852.72000001</v>
      </c>
      <c r="D21" s="15">
        <v>1796310.34</v>
      </c>
      <c r="E21" s="15">
        <v>8193410.529999999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28279573.59000001</v>
      </c>
      <c r="M21" s="30"/>
    </row>
    <row r="22" spans="1:13" ht="15" customHeight="1">
      <c r="A22" s="2" t="s">
        <v>44</v>
      </c>
      <c r="B22" s="3" t="s">
        <v>75</v>
      </c>
      <c r="C22" s="15">
        <v>29697988.259999987</v>
      </c>
      <c r="D22" s="15">
        <v>2981351.6700000004</v>
      </c>
      <c r="E22" s="15">
        <v>24600454.419999998</v>
      </c>
      <c r="F22" s="15">
        <v>0</v>
      </c>
      <c r="G22" s="15">
        <v>0</v>
      </c>
      <c r="H22" s="43">
        <v>0</v>
      </c>
      <c r="I22" s="43">
        <v>2150</v>
      </c>
      <c r="J22" s="24">
        <f t="shared" si="0"/>
        <v>57281944.34999999</v>
      </c>
      <c r="M22" s="30"/>
    </row>
    <row r="23" spans="1:13" ht="15" customHeight="1">
      <c r="A23" s="2" t="s">
        <v>45</v>
      </c>
      <c r="B23" s="3" t="s">
        <v>76</v>
      </c>
      <c r="C23" s="15">
        <v>28433773.07000001</v>
      </c>
      <c r="D23" s="15">
        <v>1446422.42</v>
      </c>
      <c r="E23" s="15">
        <v>19328561.05000001</v>
      </c>
      <c r="F23" s="15">
        <v>0</v>
      </c>
      <c r="G23" s="15">
        <v>0</v>
      </c>
      <c r="H23" s="43">
        <v>0</v>
      </c>
      <c r="I23" s="43">
        <v>0</v>
      </c>
      <c r="J23" s="24">
        <f t="shared" si="0"/>
        <v>49208756.54000002</v>
      </c>
      <c r="M23" s="30"/>
    </row>
    <row r="24" spans="1:13" ht="15" customHeight="1">
      <c r="A24" s="2" t="s">
        <v>46</v>
      </c>
      <c r="B24" s="3" t="s">
        <v>77</v>
      </c>
      <c r="C24" s="15">
        <v>44183553.90000001</v>
      </c>
      <c r="D24" s="15">
        <v>5342074.1</v>
      </c>
      <c r="E24" s="15">
        <v>29525377.819999997</v>
      </c>
      <c r="F24" s="15">
        <v>0</v>
      </c>
      <c r="G24" s="15">
        <v>46832.87</v>
      </c>
      <c r="H24" s="43">
        <v>0</v>
      </c>
      <c r="I24" s="43">
        <v>126349.1</v>
      </c>
      <c r="J24" s="24">
        <f t="shared" si="0"/>
        <v>79224187.79</v>
      </c>
      <c r="M24" s="30"/>
    </row>
    <row r="25" spans="1:13" ht="15" customHeight="1">
      <c r="A25" s="2" t="s">
        <v>47</v>
      </c>
      <c r="B25" s="3" t="s">
        <v>78</v>
      </c>
      <c r="C25" s="15">
        <v>36373867.75000002</v>
      </c>
      <c r="D25" s="15">
        <v>4707226.68</v>
      </c>
      <c r="E25" s="15">
        <v>26560331.17</v>
      </c>
      <c r="F25" s="15">
        <v>0</v>
      </c>
      <c r="G25" s="15">
        <v>195346</v>
      </c>
      <c r="H25" s="43">
        <v>0</v>
      </c>
      <c r="I25" s="43">
        <v>76959.19</v>
      </c>
      <c r="J25" s="24">
        <f t="shared" si="0"/>
        <v>67913730.79000002</v>
      </c>
      <c r="M25" s="30"/>
    </row>
    <row r="26" spans="1:13" ht="15" customHeight="1">
      <c r="A26" s="2" t="s">
        <v>48</v>
      </c>
      <c r="B26" s="3" t="s">
        <v>79</v>
      </c>
      <c r="C26" s="15">
        <v>20321543.220000006</v>
      </c>
      <c r="D26" s="15">
        <v>3497841.2199999997</v>
      </c>
      <c r="E26" s="15">
        <v>17435950.71</v>
      </c>
      <c r="F26" s="15">
        <v>0</v>
      </c>
      <c r="G26" s="15">
        <v>21842.52</v>
      </c>
      <c r="H26" s="43">
        <v>0</v>
      </c>
      <c r="I26" s="43">
        <v>341748.36000000004</v>
      </c>
      <c r="J26" s="24">
        <f t="shared" si="0"/>
        <v>41618926.03000001</v>
      </c>
      <c r="M26" s="30"/>
    </row>
    <row r="27" spans="1:13" ht="15" customHeight="1">
      <c r="A27" s="2" t="s">
        <v>49</v>
      </c>
      <c r="B27" s="3" t="s">
        <v>80</v>
      </c>
      <c r="C27" s="15">
        <v>13150413.730000002</v>
      </c>
      <c r="D27" s="15">
        <v>898067.8</v>
      </c>
      <c r="E27" s="15">
        <v>8009499.259999999</v>
      </c>
      <c r="F27" s="15">
        <v>0</v>
      </c>
      <c r="G27" s="15">
        <v>22288.01</v>
      </c>
      <c r="H27" s="43">
        <v>0</v>
      </c>
      <c r="I27" s="43">
        <v>3120</v>
      </c>
      <c r="J27" s="24">
        <f t="shared" si="0"/>
        <v>22083388.800000004</v>
      </c>
      <c r="M27" s="30"/>
    </row>
    <row r="28" spans="1:13" ht="15" customHeight="1">
      <c r="A28" s="2" t="s">
        <v>50</v>
      </c>
      <c r="B28" s="3" t="s">
        <v>81</v>
      </c>
      <c r="C28" s="15">
        <v>9609911.589999998</v>
      </c>
      <c r="D28" s="15">
        <v>47686.92</v>
      </c>
      <c r="E28" s="15">
        <v>4442390.11</v>
      </c>
      <c r="F28" s="15">
        <v>0</v>
      </c>
      <c r="G28" s="15">
        <v>0</v>
      </c>
      <c r="H28" s="43">
        <v>0</v>
      </c>
      <c r="I28" s="43">
        <v>0</v>
      </c>
      <c r="J28" s="24">
        <f t="shared" si="0"/>
        <v>14099988.619999997</v>
      </c>
      <c r="M28" s="30"/>
    </row>
    <row r="29" spans="1:13" ht="15" customHeight="1">
      <c r="A29" s="2" t="s">
        <v>51</v>
      </c>
      <c r="B29" s="3" t="s">
        <v>82</v>
      </c>
      <c r="C29" s="15">
        <v>11947693.810000002</v>
      </c>
      <c r="D29" s="15">
        <v>1308318.74</v>
      </c>
      <c r="E29" s="15">
        <v>3026097.2900000005</v>
      </c>
      <c r="F29" s="15">
        <v>0</v>
      </c>
      <c r="G29" s="15">
        <v>0</v>
      </c>
      <c r="H29" s="43">
        <v>0</v>
      </c>
      <c r="I29" s="43">
        <v>96946.26</v>
      </c>
      <c r="J29" s="24">
        <f t="shared" si="0"/>
        <v>16379056.100000003</v>
      </c>
      <c r="M29" s="30"/>
    </row>
    <row r="30" spans="1:13" ht="15" customHeight="1">
      <c r="A30" s="2" t="s">
        <v>52</v>
      </c>
      <c r="B30" s="3" t="s">
        <v>83</v>
      </c>
      <c r="C30" s="15">
        <v>21057403.790000007</v>
      </c>
      <c r="D30" s="15">
        <v>2060386.72</v>
      </c>
      <c r="E30" s="15">
        <v>9866792.850000005</v>
      </c>
      <c r="F30" s="15">
        <v>0</v>
      </c>
      <c r="G30" s="15">
        <v>166443.74</v>
      </c>
      <c r="H30" s="43">
        <v>0</v>
      </c>
      <c r="I30" s="43">
        <v>55421.21</v>
      </c>
      <c r="J30" s="24">
        <f t="shared" si="0"/>
        <v>33206448.31000001</v>
      </c>
      <c r="M30" s="30"/>
    </row>
    <row r="31" spans="1:13" ht="15" customHeight="1">
      <c r="A31" s="2" t="s">
        <v>53</v>
      </c>
      <c r="B31" s="3" t="s">
        <v>84</v>
      </c>
      <c r="C31" s="15">
        <v>9668144.520000001</v>
      </c>
      <c r="D31" s="15">
        <v>278828.72000000003</v>
      </c>
      <c r="E31" s="15">
        <v>8913552.17</v>
      </c>
      <c r="F31" s="15">
        <v>0</v>
      </c>
      <c r="G31" s="15">
        <v>6643.06</v>
      </c>
      <c r="H31" s="43">
        <v>0</v>
      </c>
      <c r="I31" s="43">
        <v>69090</v>
      </c>
      <c r="J31" s="24">
        <f t="shared" si="0"/>
        <v>18936258.470000003</v>
      </c>
      <c r="M31" s="30"/>
    </row>
    <row r="32" spans="1:13" ht="15" customHeight="1">
      <c r="A32" s="2" t="s">
        <v>54</v>
      </c>
      <c r="B32" s="3" t="s">
        <v>85</v>
      </c>
      <c r="C32" s="15">
        <v>4988564.329999999</v>
      </c>
      <c r="D32" s="15">
        <v>1231</v>
      </c>
      <c r="E32" s="15">
        <v>5023026.880000001</v>
      </c>
      <c r="F32" s="15">
        <v>0</v>
      </c>
      <c r="G32" s="15">
        <v>0</v>
      </c>
      <c r="H32" s="43">
        <v>0</v>
      </c>
      <c r="I32" s="43">
        <v>3600</v>
      </c>
      <c r="J32" s="24">
        <f t="shared" si="0"/>
        <v>10016422.21</v>
      </c>
      <c r="M32" s="30"/>
    </row>
    <row r="33" spans="1:13" ht="15" customHeight="1">
      <c r="A33" s="2" t="s">
        <v>55</v>
      </c>
      <c r="B33" s="3" t="s">
        <v>86</v>
      </c>
      <c r="C33" s="15">
        <v>12372182.949999997</v>
      </c>
      <c r="D33" s="15">
        <v>54587.56</v>
      </c>
      <c r="E33" s="15">
        <v>15258597.04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27685367.549999997</v>
      </c>
      <c r="M33" s="30"/>
    </row>
    <row r="34" spans="1:13" ht="15" customHeight="1">
      <c r="A34" s="2" t="s">
        <v>56</v>
      </c>
      <c r="B34" s="3" t="s">
        <v>87</v>
      </c>
      <c r="C34" s="15">
        <v>10973445.080000004</v>
      </c>
      <c r="D34" s="15">
        <v>0</v>
      </c>
      <c r="E34" s="15">
        <v>6538614.12</v>
      </c>
      <c r="F34" s="15">
        <v>0</v>
      </c>
      <c r="G34" s="15">
        <v>0</v>
      </c>
      <c r="H34" s="43">
        <v>0</v>
      </c>
      <c r="I34" s="43">
        <v>20520</v>
      </c>
      <c r="J34" s="24">
        <f t="shared" si="0"/>
        <v>17532579.200000003</v>
      </c>
      <c r="M34" s="30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28376737.16999998</v>
      </c>
      <c r="F35" s="15">
        <v>73196316.64000002</v>
      </c>
      <c r="G35" s="15">
        <v>33890317.43</v>
      </c>
      <c r="H35" s="43">
        <v>0</v>
      </c>
      <c r="I35" s="43">
        <v>106098.85</v>
      </c>
      <c r="J35" s="24">
        <f t="shared" si="0"/>
        <v>135569470.09</v>
      </c>
      <c r="M35" s="30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58574915.400000006</v>
      </c>
      <c r="F36" s="15">
        <v>0</v>
      </c>
      <c r="G36" s="15">
        <v>0</v>
      </c>
      <c r="H36" s="43">
        <v>0</v>
      </c>
      <c r="I36" s="43">
        <v>901350</v>
      </c>
      <c r="J36" s="24">
        <f t="shared" si="0"/>
        <v>59476265.400000006</v>
      </c>
      <c r="M36" s="30"/>
    </row>
    <row r="37" spans="1:13" ht="15" customHeight="1">
      <c r="A37" s="2" t="s">
        <v>59</v>
      </c>
      <c r="B37" s="3" t="s">
        <v>90</v>
      </c>
      <c r="C37" s="15">
        <v>4544567.179999997</v>
      </c>
      <c r="D37" s="15">
        <v>0</v>
      </c>
      <c r="E37" s="15">
        <v>38440165.46999999</v>
      </c>
      <c r="F37" s="15">
        <v>0</v>
      </c>
      <c r="G37" s="15">
        <v>82875.56</v>
      </c>
      <c r="H37" s="43">
        <v>0</v>
      </c>
      <c r="I37" s="43">
        <v>0</v>
      </c>
      <c r="J37" s="24">
        <f t="shared" si="0"/>
        <v>43067608.20999999</v>
      </c>
      <c r="M37" s="30"/>
    </row>
    <row r="38" spans="1:13" ht="15" customHeight="1">
      <c r="A38" s="2" t="s">
        <v>60</v>
      </c>
      <c r="B38" s="3" t="s">
        <v>91</v>
      </c>
      <c r="C38" s="15">
        <v>3717792.520000001</v>
      </c>
      <c r="D38" s="15">
        <v>4461.639999999999</v>
      </c>
      <c r="E38" s="15">
        <v>7353772.309999998</v>
      </c>
      <c r="F38" s="15">
        <v>0</v>
      </c>
      <c r="G38" s="15">
        <v>5625.54</v>
      </c>
      <c r="H38" s="43">
        <v>0</v>
      </c>
      <c r="I38" s="43">
        <v>63939.44</v>
      </c>
      <c r="J38" s="24">
        <f t="shared" si="0"/>
        <v>11145591.449999997</v>
      </c>
      <c r="M38" s="30"/>
    </row>
    <row r="39" spans="1:13" ht="15" customHeight="1">
      <c r="A39" s="2" t="s">
        <v>61</v>
      </c>
      <c r="B39" s="3" t="s">
        <v>92</v>
      </c>
      <c r="C39" s="15">
        <v>49680</v>
      </c>
      <c r="D39" s="15">
        <v>0</v>
      </c>
      <c r="E39" s="15">
        <v>56004343.180000015</v>
      </c>
      <c r="F39" s="15">
        <v>0</v>
      </c>
      <c r="G39" s="15">
        <v>0</v>
      </c>
      <c r="H39" s="43">
        <v>0</v>
      </c>
      <c r="I39" s="43">
        <v>140115.28</v>
      </c>
      <c r="J39" s="24">
        <f t="shared" si="0"/>
        <v>56194138.460000016</v>
      </c>
      <c r="M39" s="30"/>
    </row>
    <row r="40" spans="1:13" ht="15" customHeight="1">
      <c r="A40" s="2" t="s">
        <v>62</v>
      </c>
      <c r="B40" s="3" t="s">
        <v>93</v>
      </c>
      <c r="C40" s="15">
        <v>43736724.83</v>
      </c>
      <c r="D40" s="15">
        <v>2056530.79</v>
      </c>
      <c r="E40" s="15">
        <v>34816653.29</v>
      </c>
      <c r="F40" s="15">
        <v>0</v>
      </c>
      <c r="G40" s="15">
        <v>93641.77</v>
      </c>
      <c r="H40" s="43">
        <v>0</v>
      </c>
      <c r="I40" s="43">
        <v>210544.45</v>
      </c>
      <c r="J40" s="24">
        <f t="shared" si="0"/>
        <v>80914095.13</v>
      </c>
      <c r="M40" s="30"/>
    </row>
    <row r="41" spans="1:13" ht="15" customHeight="1">
      <c r="A41" s="2" t="s">
        <v>63</v>
      </c>
      <c r="B41" s="3" t="s">
        <v>94</v>
      </c>
      <c r="C41" s="15">
        <v>49333839.75999999</v>
      </c>
      <c r="D41" s="15">
        <v>910945.65</v>
      </c>
      <c r="E41" s="15">
        <v>45760953.709999986</v>
      </c>
      <c r="F41" s="15">
        <v>0</v>
      </c>
      <c r="G41" s="15">
        <v>183654.5</v>
      </c>
      <c r="H41" s="43">
        <v>0</v>
      </c>
      <c r="I41" s="43">
        <v>34486</v>
      </c>
      <c r="J41" s="24">
        <f t="shared" si="0"/>
        <v>96223879.61999997</v>
      </c>
      <c r="M41" s="30"/>
    </row>
    <row r="42" spans="1:13" ht="15" customHeight="1">
      <c r="A42" s="2" t="s">
        <v>64</v>
      </c>
      <c r="B42" s="3" t="s">
        <v>95</v>
      </c>
      <c r="C42" s="15">
        <v>60970515.699999996</v>
      </c>
      <c r="D42" s="15">
        <v>3184286.75</v>
      </c>
      <c r="E42" s="15">
        <v>37901411.480000004</v>
      </c>
      <c r="F42" s="15">
        <v>0</v>
      </c>
      <c r="G42" s="15">
        <v>231425.41999999998</v>
      </c>
      <c r="H42" s="43">
        <v>0</v>
      </c>
      <c r="I42" s="43">
        <v>0</v>
      </c>
      <c r="J42" s="24">
        <f t="shared" si="0"/>
        <v>102287639.35000001</v>
      </c>
      <c r="M42" s="30"/>
    </row>
    <row r="43" spans="1:13" ht="15" customHeight="1">
      <c r="A43" s="2" t="s">
        <v>65</v>
      </c>
      <c r="B43" s="3" t="s">
        <v>96</v>
      </c>
      <c r="C43" s="15">
        <v>28821268.950000018</v>
      </c>
      <c r="D43" s="15">
        <v>769141.83</v>
      </c>
      <c r="E43" s="15">
        <v>18936568.509999994</v>
      </c>
      <c r="F43" s="15">
        <v>0</v>
      </c>
      <c r="G43" s="15">
        <v>0</v>
      </c>
      <c r="H43" s="43">
        <v>0</v>
      </c>
      <c r="I43" s="43">
        <v>0</v>
      </c>
      <c r="J43" s="24">
        <f>SUM(C43:I43)</f>
        <v>48526979.29000001</v>
      </c>
      <c r="M43" s="30"/>
    </row>
    <row r="44" spans="1:13" ht="15" customHeight="1">
      <c r="A44" s="2">
        <v>148</v>
      </c>
      <c r="B44" s="3" t="s">
        <v>162</v>
      </c>
      <c r="C44" s="15">
        <v>204624</v>
      </c>
      <c r="D44" s="15">
        <v>0</v>
      </c>
      <c r="E44" s="15">
        <v>39917320.90000001</v>
      </c>
      <c r="F44" s="15">
        <v>0</v>
      </c>
      <c r="G44" s="15">
        <v>0</v>
      </c>
      <c r="H44" s="43">
        <v>0</v>
      </c>
      <c r="I44" s="43">
        <v>115400.5</v>
      </c>
      <c r="J44" s="24">
        <f t="shared" si="0"/>
        <v>40237345.40000001</v>
      </c>
      <c r="M44" s="30"/>
    </row>
    <row r="45" spans="1:10" ht="15" customHeight="1">
      <c r="A45" s="58" t="s">
        <v>7</v>
      </c>
      <c r="B45" s="59"/>
      <c r="C45" s="6">
        <f aca="true" t="shared" si="1" ref="C45:J45">SUM(C12:C44)</f>
        <v>848321791.7200003</v>
      </c>
      <c r="D45" s="6">
        <f t="shared" si="1"/>
        <v>53908092.74</v>
      </c>
      <c r="E45" s="6">
        <f t="shared" si="1"/>
        <v>821442984.1800001</v>
      </c>
      <c r="F45" s="6">
        <f t="shared" si="1"/>
        <v>73196316.64000002</v>
      </c>
      <c r="G45" s="6">
        <f t="shared" si="1"/>
        <v>43220988.74000001</v>
      </c>
      <c r="H45" s="6">
        <f t="shared" si="1"/>
        <v>0</v>
      </c>
      <c r="I45" s="6">
        <f t="shared" si="1"/>
        <v>5177806.910000001</v>
      </c>
      <c r="J45" s="6">
        <f t="shared" si="1"/>
        <v>1845267980.9299998</v>
      </c>
    </row>
    <row r="46" ht="12.75">
      <c r="A46" s="32" t="s">
        <v>165</v>
      </c>
    </row>
    <row r="47" ht="6" customHeight="1"/>
    <row r="48" ht="12.75">
      <c r="A48" s="36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46" customFormat="1" ht="12.75">
      <c r="A56" s="49"/>
      <c r="L56" s="48"/>
    </row>
    <row r="57" spans="1:12" s="46" customFormat="1" ht="12.75">
      <c r="A57" s="49"/>
      <c r="L57" s="48"/>
    </row>
    <row r="58" spans="1:12" s="46" customFormat="1" ht="12.75">
      <c r="A58" s="49"/>
      <c r="C58" s="46">
        <v>1000000</v>
      </c>
      <c r="L58" s="48"/>
    </row>
    <row r="59" spans="1:12" s="46" customFormat="1" ht="12.75">
      <c r="A59" s="49"/>
      <c r="C59" s="51" t="s">
        <v>104</v>
      </c>
      <c r="D59" s="51" t="s">
        <v>102</v>
      </c>
      <c r="E59" s="51" t="s">
        <v>103</v>
      </c>
      <c r="L59" s="48"/>
    </row>
    <row r="60" spans="1:12" s="46" customFormat="1" ht="12.75">
      <c r="A60" s="49"/>
      <c r="C60" s="52" t="s">
        <v>105</v>
      </c>
      <c r="D60" s="53">
        <f>+C45/$C$58</f>
        <v>848.3217917200003</v>
      </c>
      <c r="E60" s="54">
        <f>+C45/J45*100</f>
        <v>45.97282348618292</v>
      </c>
      <c r="L60" s="48"/>
    </row>
    <row r="61" spans="1:12" s="46" customFormat="1" ht="12.75">
      <c r="A61" s="49"/>
      <c r="C61" s="52" t="s">
        <v>106</v>
      </c>
      <c r="D61" s="53">
        <f>+D45/$C$58</f>
        <v>53.90809274</v>
      </c>
      <c r="E61" s="54">
        <f>+D45/J45*100</f>
        <v>2.921423516644491</v>
      </c>
      <c r="L61" s="48"/>
    </row>
    <row r="62" spans="1:12" s="46" customFormat="1" ht="12.75">
      <c r="A62" s="49"/>
      <c r="C62" s="52" t="s">
        <v>107</v>
      </c>
      <c r="D62" s="53">
        <f>+E45/$C$58</f>
        <v>821.44298418</v>
      </c>
      <c r="E62" s="54">
        <f>+E45/J45*100</f>
        <v>44.51618912099692</v>
      </c>
      <c r="L62" s="48"/>
    </row>
    <row r="63" spans="1:12" s="46" customFormat="1" ht="12.75">
      <c r="A63" s="49"/>
      <c r="C63" s="52" t="s">
        <v>108</v>
      </c>
      <c r="D63" s="53">
        <f>+F45/$C$58</f>
        <v>73.19631664000002</v>
      </c>
      <c r="E63" s="54">
        <f>+F45/J45*100</f>
        <v>3.9667038823872987</v>
      </c>
      <c r="L63" s="48"/>
    </row>
    <row r="64" spans="1:12" s="46" customFormat="1" ht="12.75">
      <c r="A64" s="49"/>
      <c r="C64" s="52" t="s">
        <v>109</v>
      </c>
      <c r="D64" s="53">
        <f>+G45/$C$58</f>
        <v>43.22098874000001</v>
      </c>
      <c r="E64" s="54">
        <f>+G45/J45*100</f>
        <v>2.3422608090894736</v>
      </c>
      <c r="L64" s="48"/>
    </row>
    <row r="65" spans="1:12" s="46" customFormat="1" ht="12.75">
      <c r="A65" s="49"/>
      <c r="C65" s="52" t="s">
        <v>110</v>
      </c>
      <c r="D65" s="53">
        <f>+H45/$C$58</f>
        <v>0</v>
      </c>
      <c r="E65" s="54">
        <f>+H45/J45*100</f>
        <v>0</v>
      </c>
      <c r="L65" s="48"/>
    </row>
    <row r="66" spans="1:12" s="46" customFormat="1" ht="12.75">
      <c r="A66" s="49"/>
      <c r="C66" s="52" t="s">
        <v>117</v>
      </c>
      <c r="D66" s="53">
        <f>+I45/$C$58</f>
        <v>5.177806910000001</v>
      </c>
      <c r="E66" s="54">
        <f>+I45/J45*100</f>
        <v>0.2805991846989308</v>
      </c>
      <c r="L66" s="48"/>
    </row>
    <row r="67" spans="1:12" s="46" customFormat="1" ht="12.75">
      <c r="A67" s="49"/>
      <c r="L67" s="48"/>
    </row>
    <row r="68" spans="1:12" s="46" customFormat="1" ht="12.75">
      <c r="A68" s="49"/>
      <c r="L68" s="48"/>
    </row>
    <row r="69" spans="1:12" s="46" customFormat="1" ht="12.75">
      <c r="A69" s="49"/>
      <c r="L69" s="48"/>
    </row>
    <row r="70" spans="1:12" s="16" customFormat="1" ht="12.75">
      <c r="A70" s="44"/>
      <c r="L70" s="34"/>
    </row>
    <row r="71" spans="1:12" s="16" customFormat="1" ht="12.75">
      <c r="A71" s="44"/>
      <c r="L71" s="34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4"/>
    </row>
    <row r="84" spans="1:12" s="16" customFormat="1" ht="12.75">
      <c r="A84" s="19"/>
      <c r="L84" s="34"/>
    </row>
    <row r="85" spans="1:12" s="16" customFormat="1" ht="12.75">
      <c r="A85" s="19"/>
      <c r="L85" s="34"/>
    </row>
    <row r="86" spans="1:12" s="16" customFormat="1" ht="12.75">
      <c r="A86" s="19"/>
      <c r="L86" s="34"/>
    </row>
    <row r="87" spans="1:12" s="16" customFormat="1" ht="12.75">
      <c r="A87" s="19"/>
      <c r="L87" s="34"/>
    </row>
    <row r="88" spans="1:12" s="16" customFormat="1" ht="12.75">
      <c r="A88" s="19"/>
      <c r="L88" s="34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4" width="11.421875" style="5" customWidth="1"/>
    <col min="15" max="18" width="11.421875" style="16" customWidth="1"/>
    <col min="19" max="16384" width="11.421875" style="5" customWidth="1"/>
  </cols>
  <sheetData>
    <row r="1" spans="1:12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spans="1:18" ht="15.75">
      <c r="A6" s="21" t="s">
        <v>164</v>
      </c>
      <c r="O6" s="5"/>
      <c r="P6" s="5"/>
      <c r="Q6" s="5"/>
      <c r="R6" s="5"/>
    </row>
    <row r="7" spans="1:18" ht="15.75">
      <c r="A7" s="21" t="s">
        <v>13</v>
      </c>
      <c r="O7" s="5"/>
      <c r="P7" s="5"/>
      <c r="Q7" s="5"/>
      <c r="R7" s="5"/>
    </row>
    <row r="8" spans="1:18" ht="15.75">
      <c r="A8" s="21" t="s">
        <v>0</v>
      </c>
      <c r="O8" s="5"/>
      <c r="P8" s="5"/>
      <c r="Q8" s="5"/>
      <c r="R8" s="5"/>
    </row>
    <row r="9" spans="1:18" ht="12.75">
      <c r="A9" s="10"/>
      <c r="I9" s="20" t="s">
        <v>34</v>
      </c>
      <c r="O9" s="5"/>
      <c r="P9" s="5"/>
      <c r="Q9" s="5"/>
      <c r="R9" s="5"/>
    </row>
    <row r="10" spans="1:18" s="10" customFormat="1" ht="12.75">
      <c r="A10" s="64" t="s">
        <v>1</v>
      </c>
      <c r="B10" s="61" t="s">
        <v>33</v>
      </c>
      <c r="C10" s="58" t="s">
        <v>12</v>
      </c>
      <c r="D10" s="68"/>
      <c r="E10" s="68"/>
      <c r="F10" s="68"/>
      <c r="G10" s="68"/>
      <c r="H10" s="68"/>
      <c r="I10" s="64" t="s">
        <v>30</v>
      </c>
      <c r="O10" s="23"/>
      <c r="P10" s="23"/>
      <c r="Q10" s="23"/>
      <c r="R10" s="23"/>
    </row>
    <row r="11" spans="1:1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  <c r="J11" s="14"/>
      <c r="K11" s="14"/>
      <c r="L11" s="14"/>
      <c r="M11" s="14"/>
      <c r="N11" s="14"/>
      <c r="O11" s="23"/>
      <c r="P11" s="23"/>
      <c r="Q11" s="23"/>
      <c r="R11" s="23"/>
    </row>
    <row r="12" spans="1:13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8152759.829999999</v>
      </c>
      <c r="F12" s="15">
        <v>0</v>
      </c>
      <c r="G12" s="15">
        <v>0</v>
      </c>
      <c r="H12" s="15">
        <v>3055895.88</v>
      </c>
      <c r="I12" s="24">
        <f>SUM(C12:H12)</f>
        <v>11208655.709999999</v>
      </c>
      <c r="J12" s="8"/>
      <c r="K12" s="8"/>
      <c r="L12" s="8"/>
      <c r="M12" s="8"/>
    </row>
    <row r="13" spans="1:13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312340.4</v>
      </c>
      <c r="F13" s="15">
        <v>0</v>
      </c>
      <c r="G13" s="15">
        <v>0</v>
      </c>
      <c r="H13" s="15">
        <v>13805.4</v>
      </c>
      <c r="I13" s="24">
        <f aca="true" t="shared" si="0" ref="I13:I44">SUM(C13:H13)</f>
        <v>326145.80000000005</v>
      </c>
      <c r="J13" s="8"/>
      <c r="K13" s="8"/>
      <c r="L13" s="8"/>
      <c r="M13" s="8"/>
    </row>
    <row r="14" spans="1:13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241929.11000000002</v>
      </c>
      <c r="F14" s="15">
        <v>0</v>
      </c>
      <c r="G14" s="15">
        <v>0</v>
      </c>
      <c r="H14" s="15">
        <v>0</v>
      </c>
      <c r="I14" s="24">
        <f t="shared" si="0"/>
        <v>241929.11000000002</v>
      </c>
      <c r="J14" s="8"/>
      <c r="K14" s="8"/>
      <c r="L14" s="8"/>
      <c r="M14" s="8"/>
    </row>
    <row r="15" spans="1:13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155352.6</v>
      </c>
      <c r="F15" s="15">
        <v>0</v>
      </c>
      <c r="G15" s="15">
        <v>0</v>
      </c>
      <c r="H15" s="15">
        <v>118104.6</v>
      </c>
      <c r="I15" s="24">
        <f t="shared" si="0"/>
        <v>273457.2</v>
      </c>
      <c r="J15" s="8"/>
      <c r="K15" s="8"/>
      <c r="L15" s="8"/>
      <c r="M15" s="8"/>
    </row>
    <row r="16" spans="1:13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46754.45</v>
      </c>
      <c r="F16" s="15">
        <v>0</v>
      </c>
      <c r="G16" s="15">
        <v>118869.61</v>
      </c>
      <c r="H16" s="15">
        <v>1711</v>
      </c>
      <c r="I16" s="24">
        <f t="shared" si="0"/>
        <v>167335.06</v>
      </c>
      <c r="J16" s="8"/>
      <c r="K16" s="8"/>
      <c r="L16" s="8"/>
      <c r="M16" s="8"/>
    </row>
    <row r="17" spans="1:13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658486.76</v>
      </c>
      <c r="F17" s="15">
        <v>0</v>
      </c>
      <c r="G17" s="15">
        <v>0</v>
      </c>
      <c r="H17" s="15">
        <v>18866.88</v>
      </c>
      <c r="I17" s="24">
        <f t="shared" si="0"/>
        <v>677353.64</v>
      </c>
      <c r="J17" s="8"/>
      <c r="K17" s="8"/>
      <c r="L17" s="8"/>
      <c r="M17" s="8"/>
    </row>
    <row r="18" spans="1:13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77300</v>
      </c>
      <c r="F18" s="15">
        <v>0</v>
      </c>
      <c r="G18" s="15">
        <v>0</v>
      </c>
      <c r="H18" s="15">
        <v>0</v>
      </c>
      <c r="I18" s="24">
        <f t="shared" si="0"/>
        <v>77300</v>
      </c>
      <c r="J18" s="8"/>
      <c r="K18" s="8"/>
      <c r="L18" s="8"/>
      <c r="M18" s="8"/>
    </row>
    <row r="19" spans="1:13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557620.6900000001</v>
      </c>
      <c r="F19" s="15">
        <v>0</v>
      </c>
      <c r="G19" s="15">
        <v>0</v>
      </c>
      <c r="H19" s="15">
        <v>0</v>
      </c>
      <c r="I19" s="24">
        <f t="shared" si="0"/>
        <v>557620.6900000001</v>
      </c>
      <c r="J19" s="8"/>
      <c r="K19" s="8"/>
      <c r="L19" s="8"/>
      <c r="M19" s="8"/>
    </row>
    <row r="20" spans="1:13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150530</v>
      </c>
      <c r="F20" s="15">
        <v>0</v>
      </c>
      <c r="G20" s="15">
        <v>0</v>
      </c>
      <c r="H20" s="15">
        <v>0</v>
      </c>
      <c r="I20" s="24">
        <f t="shared" si="0"/>
        <v>150530</v>
      </c>
      <c r="J20" s="8"/>
      <c r="K20" s="8"/>
      <c r="L20" s="8"/>
      <c r="M20" s="8"/>
    </row>
    <row r="21" spans="1:13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179035.17999999996</v>
      </c>
      <c r="F21" s="15">
        <v>0</v>
      </c>
      <c r="G21" s="15">
        <v>0</v>
      </c>
      <c r="H21" s="15">
        <v>0</v>
      </c>
      <c r="I21" s="24">
        <f t="shared" si="0"/>
        <v>179035.17999999996</v>
      </c>
      <c r="J21" s="8"/>
      <c r="K21" s="8"/>
      <c r="L21" s="8"/>
      <c r="M21" s="8"/>
    </row>
    <row r="22" spans="1:13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458475.04</v>
      </c>
      <c r="F22" s="15">
        <v>0</v>
      </c>
      <c r="G22" s="15">
        <v>0</v>
      </c>
      <c r="H22" s="15">
        <v>0</v>
      </c>
      <c r="I22" s="24">
        <f t="shared" si="0"/>
        <v>458475.04</v>
      </c>
      <c r="J22" s="8"/>
      <c r="K22" s="8"/>
      <c r="L22" s="8"/>
      <c r="M22" s="8"/>
    </row>
    <row r="23" spans="1:13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75095.41</v>
      </c>
      <c r="F23" s="15">
        <v>0</v>
      </c>
      <c r="G23" s="15">
        <v>0</v>
      </c>
      <c r="H23" s="15">
        <v>0</v>
      </c>
      <c r="I23" s="24">
        <f t="shared" si="0"/>
        <v>75095.41</v>
      </c>
      <c r="J23" s="8"/>
      <c r="K23" s="8"/>
      <c r="L23" s="8"/>
      <c r="M23" s="8"/>
    </row>
    <row r="24" spans="1:13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28500</v>
      </c>
      <c r="F24" s="15">
        <v>0</v>
      </c>
      <c r="G24" s="15">
        <v>0</v>
      </c>
      <c r="H24" s="15">
        <v>22152</v>
      </c>
      <c r="I24" s="24">
        <f t="shared" si="0"/>
        <v>50652</v>
      </c>
      <c r="J24" s="8"/>
      <c r="K24" s="8"/>
      <c r="L24" s="8"/>
      <c r="M24" s="8"/>
    </row>
    <row r="25" spans="1:13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9150</v>
      </c>
      <c r="F25" s="15">
        <v>0</v>
      </c>
      <c r="G25" s="15">
        <v>910965.44</v>
      </c>
      <c r="H25" s="15">
        <v>0</v>
      </c>
      <c r="I25" s="24">
        <f t="shared" si="0"/>
        <v>920115.44</v>
      </c>
      <c r="J25" s="8"/>
      <c r="K25" s="8"/>
      <c r="L25" s="8"/>
      <c r="M25" s="8"/>
    </row>
    <row r="26" spans="1:13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273063.25</v>
      </c>
      <c r="F26" s="15">
        <v>0</v>
      </c>
      <c r="G26" s="15">
        <v>0</v>
      </c>
      <c r="H26" s="15">
        <v>6214.5</v>
      </c>
      <c r="I26" s="24">
        <f t="shared" si="0"/>
        <v>279277.75</v>
      </c>
      <c r="J26" s="8"/>
      <c r="K26" s="8"/>
      <c r="L26" s="8"/>
      <c r="M26" s="8"/>
    </row>
    <row r="27" spans="1:13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403190.96</v>
      </c>
      <c r="F27" s="15">
        <v>0</v>
      </c>
      <c r="G27" s="15">
        <v>41544.35</v>
      </c>
      <c r="H27" s="15">
        <v>0</v>
      </c>
      <c r="I27" s="24">
        <f t="shared" si="0"/>
        <v>444735.31</v>
      </c>
      <c r="J27" s="8"/>
      <c r="K27" s="8"/>
      <c r="L27" s="8"/>
      <c r="M27" s="8"/>
    </row>
    <row r="28" spans="1:13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105465.95</v>
      </c>
      <c r="F28" s="15">
        <v>0</v>
      </c>
      <c r="G28" s="15">
        <v>0</v>
      </c>
      <c r="H28" s="15">
        <v>0</v>
      </c>
      <c r="I28" s="24">
        <f t="shared" si="0"/>
        <v>105465.95</v>
      </c>
      <c r="J28" s="8"/>
      <c r="K28" s="8"/>
      <c r="L28" s="8"/>
      <c r="M28" s="8"/>
    </row>
    <row r="29" spans="1:13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646581.49</v>
      </c>
      <c r="F29" s="15">
        <v>0</v>
      </c>
      <c r="G29" s="15">
        <v>0</v>
      </c>
      <c r="H29" s="15">
        <v>4270.42</v>
      </c>
      <c r="I29" s="24">
        <f t="shared" si="0"/>
        <v>650851.91</v>
      </c>
      <c r="J29" s="8"/>
      <c r="K29" s="8"/>
      <c r="L29" s="8"/>
      <c r="M29" s="8"/>
    </row>
    <row r="30" spans="1:13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314522.82</v>
      </c>
      <c r="F30" s="15">
        <v>0</v>
      </c>
      <c r="G30" s="15">
        <v>0</v>
      </c>
      <c r="H30" s="15">
        <v>34080.990000000005</v>
      </c>
      <c r="I30" s="24">
        <f t="shared" si="0"/>
        <v>348603.81</v>
      </c>
      <c r="J30" s="8"/>
      <c r="K30" s="8"/>
      <c r="L30" s="8"/>
      <c r="M30" s="8"/>
    </row>
    <row r="31" spans="1:13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340511.66</v>
      </c>
      <c r="F31" s="15">
        <v>0</v>
      </c>
      <c r="G31" s="15">
        <v>0</v>
      </c>
      <c r="H31" s="15">
        <v>5990</v>
      </c>
      <c r="I31" s="24">
        <f t="shared" si="0"/>
        <v>346501.66</v>
      </c>
      <c r="J31" s="8"/>
      <c r="K31" s="8"/>
      <c r="L31" s="8"/>
      <c r="M31" s="8"/>
    </row>
    <row r="32" spans="1:13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16867.530000000002</v>
      </c>
      <c r="F32" s="15">
        <v>0</v>
      </c>
      <c r="G32" s="15">
        <v>0</v>
      </c>
      <c r="H32" s="15">
        <v>0</v>
      </c>
      <c r="I32" s="24">
        <f t="shared" si="0"/>
        <v>16867.530000000002</v>
      </c>
      <c r="J32" s="8"/>
      <c r="K32" s="8"/>
      <c r="L32" s="8"/>
      <c r="M32" s="8"/>
    </row>
    <row r="33" spans="1:13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58236.549999999996</v>
      </c>
      <c r="F33" s="15">
        <v>0</v>
      </c>
      <c r="G33" s="15">
        <v>0</v>
      </c>
      <c r="H33" s="15">
        <v>0</v>
      </c>
      <c r="I33" s="24">
        <f t="shared" si="0"/>
        <v>58236.549999999996</v>
      </c>
      <c r="J33" s="8"/>
      <c r="K33" s="8"/>
      <c r="L33" s="8"/>
      <c r="M33" s="8"/>
    </row>
    <row r="34" spans="1:13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J34" s="8"/>
      <c r="K34" s="8"/>
      <c r="L34" s="8"/>
      <c r="M34" s="8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3276514.57</v>
      </c>
      <c r="F35" s="15">
        <v>0</v>
      </c>
      <c r="G35" s="15">
        <v>74933.16</v>
      </c>
      <c r="H35" s="15">
        <v>0</v>
      </c>
      <c r="I35" s="24">
        <f t="shared" si="0"/>
        <v>3351447.73</v>
      </c>
      <c r="K35" s="8"/>
      <c r="L35" s="8"/>
      <c r="M35" s="8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823348.5299999999</v>
      </c>
      <c r="F36" s="15">
        <v>0</v>
      </c>
      <c r="G36" s="15">
        <v>0</v>
      </c>
      <c r="H36" s="15">
        <v>51521.04</v>
      </c>
      <c r="I36" s="24">
        <f t="shared" si="0"/>
        <v>874869.57</v>
      </c>
      <c r="K36" s="8"/>
      <c r="L36" s="8"/>
      <c r="M36" s="8"/>
    </row>
    <row r="37" spans="1:13" ht="15" customHeight="1">
      <c r="A37" s="2" t="s">
        <v>59</v>
      </c>
      <c r="B37" s="3" t="s">
        <v>90</v>
      </c>
      <c r="C37" s="15">
        <v>28578</v>
      </c>
      <c r="D37" s="15">
        <v>0</v>
      </c>
      <c r="E37" s="15">
        <v>748035.38</v>
      </c>
      <c r="F37" s="15">
        <v>0</v>
      </c>
      <c r="G37" s="15">
        <v>0</v>
      </c>
      <c r="H37" s="15">
        <v>10538.470000000001</v>
      </c>
      <c r="I37" s="24">
        <f t="shared" si="0"/>
        <v>787151.85</v>
      </c>
      <c r="J37" s="8"/>
      <c r="K37" s="8"/>
      <c r="L37" s="8"/>
      <c r="M37" s="8"/>
    </row>
    <row r="38" spans="1:13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J38" s="8"/>
      <c r="K38" s="8"/>
      <c r="L38" s="8"/>
      <c r="M38" s="8"/>
    </row>
    <row r="39" spans="1:13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116353.05</v>
      </c>
      <c r="F39" s="15">
        <v>0</v>
      </c>
      <c r="G39" s="15">
        <v>0</v>
      </c>
      <c r="H39" s="15">
        <v>8400</v>
      </c>
      <c r="I39" s="24">
        <f t="shared" si="0"/>
        <v>124753.05</v>
      </c>
      <c r="J39" s="8"/>
      <c r="K39" s="8"/>
      <c r="L39" s="8"/>
      <c r="M39" s="8"/>
    </row>
    <row r="40" spans="1:13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144591.36000000002</v>
      </c>
      <c r="F40" s="15">
        <v>0</v>
      </c>
      <c r="G40" s="15">
        <v>0</v>
      </c>
      <c r="H40" s="15">
        <v>0</v>
      </c>
      <c r="I40" s="24">
        <f t="shared" si="0"/>
        <v>144591.36000000002</v>
      </c>
      <c r="J40" s="8"/>
      <c r="K40" s="8"/>
      <c r="L40" s="8"/>
      <c r="M40" s="8"/>
    </row>
    <row r="41" spans="1:13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344999.99999999994</v>
      </c>
      <c r="F41" s="15">
        <v>0</v>
      </c>
      <c r="G41" s="15">
        <v>0</v>
      </c>
      <c r="H41" s="15">
        <v>0</v>
      </c>
      <c r="I41" s="24">
        <f t="shared" si="0"/>
        <v>344999.99999999994</v>
      </c>
      <c r="K41" s="8"/>
      <c r="L41" s="8"/>
      <c r="M41" s="8"/>
    </row>
    <row r="42" spans="1:13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547793.53</v>
      </c>
      <c r="F42" s="15">
        <v>0</v>
      </c>
      <c r="G42" s="15">
        <v>1320</v>
      </c>
      <c r="H42" s="15">
        <v>390</v>
      </c>
      <c r="I42" s="24">
        <f t="shared" si="0"/>
        <v>549503.53</v>
      </c>
      <c r="J42" s="8"/>
      <c r="K42" s="8"/>
      <c r="L42" s="8"/>
      <c r="M42" s="8"/>
    </row>
    <row r="43" spans="1:13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31696.97</v>
      </c>
      <c r="F43" s="15">
        <v>0</v>
      </c>
      <c r="G43" s="15">
        <v>0</v>
      </c>
      <c r="H43" s="15">
        <v>15269.01</v>
      </c>
      <c r="I43" s="24">
        <f t="shared" si="0"/>
        <v>46965.98</v>
      </c>
      <c r="J43" s="8"/>
      <c r="K43" s="8"/>
      <c r="L43" s="8"/>
      <c r="M43" s="8"/>
    </row>
    <row r="44" spans="1:13" ht="15" customHeight="1">
      <c r="A44" s="2" t="s">
        <v>166</v>
      </c>
      <c r="B44" s="3" t="s">
        <v>162</v>
      </c>
      <c r="C44" s="15">
        <v>0</v>
      </c>
      <c r="D44" s="15">
        <v>0</v>
      </c>
      <c r="E44" s="15">
        <v>1320</v>
      </c>
      <c r="F44" s="15">
        <v>0</v>
      </c>
      <c r="G44" s="15">
        <v>0</v>
      </c>
      <c r="H44" s="15">
        <v>0</v>
      </c>
      <c r="I44" s="24">
        <f t="shared" si="0"/>
        <v>1320</v>
      </c>
      <c r="J44" s="8"/>
      <c r="K44" s="8"/>
      <c r="L44" s="8"/>
      <c r="M44" s="8"/>
    </row>
    <row r="45" spans="1:9" ht="15" customHeight="1">
      <c r="A45" s="58" t="s">
        <v>7</v>
      </c>
      <c r="B45" s="59"/>
      <c r="C45" s="6">
        <f aca="true" t="shared" si="1" ref="C45:I45">SUM(C12:C44)</f>
        <v>28578</v>
      </c>
      <c r="D45" s="6">
        <f t="shared" si="1"/>
        <v>0</v>
      </c>
      <c r="E45" s="6">
        <f t="shared" si="1"/>
        <v>19296423.069999997</v>
      </c>
      <c r="F45" s="6">
        <f t="shared" si="1"/>
        <v>0</v>
      </c>
      <c r="G45" s="6">
        <f t="shared" si="1"/>
        <v>1147632.5599999998</v>
      </c>
      <c r="H45" s="6">
        <f t="shared" si="1"/>
        <v>3367210.19</v>
      </c>
      <c r="I45" s="6">
        <f t="shared" si="1"/>
        <v>23839843.82</v>
      </c>
    </row>
    <row r="46" ht="12.75">
      <c r="A46" s="32" t="s">
        <v>165</v>
      </c>
    </row>
    <row r="47" ht="7.5" customHeight="1"/>
    <row r="48" ht="12.75">
      <c r="A48" s="36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8" ht="12.75">
      <c r="A56" s="13"/>
      <c r="O56" s="5"/>
      <c r="P56" s="5"/>
      <c r="Q56" s="5"/>
      <c r="R56" s="5"/>
    </row>
    <row r="57" spans="15:18" ht="12.75">
      <c r="O57" s="5"/>
      <c r="P57" s="5"/>
      <c r="Q57" s="5"/>
      <c r="R57" s="5"/>
    </row>
    <row r="58" spans="1:18" ht="12.75">
      <c r="A58" s="13"/>
      <c r="O58" s="5"/>
      <c r="P58" s="5"/>
      <c r="Q58" s="5"/>
      <c r="R58" s="5"/>
    </row>
    <row r="59" spans="3:18" ht="12.75">
      <c r="C59" s="5">
        <v>1000000</v>
      </c>
      <c r="O59" s="5"/>
      <c r="P59" s="5"/>
      <c r="Q59" s="5"/>
      <c r="R59" s="5"/>
    </row>
    <row r="60" spans="3:18" ht="12.75">
      <c r="C60" s="22" t="s">
        <v>104</v>
      </c>
      <c r="D60" s="22" t="s">
        <v>102</v>
      </c>
      <c r="E60" s="22" t="s">
        <v>103</v>
      </c>
      <c r="O60" s="5"/>
      <c r="P60" s="5"/>
      <c r="Q60" s="5"/>
      <c r="R60" s="5"/>
    </row>
    <row r="61" spans="3:18" ht="12.75">
      <c r="C61" s="27" t="s">
        <v>112</v>
      </c>
      <c r="D61" s="28">
        <f>+C45/$C$59</f>
        <v>0.028578</v>
      </c>
      <c r="E61" s="28">
        <f>+C45/I45*100</f>
        <v>0.11987494639551712</v>
      </c>
      <c r="O61" s="5"/>
      <c r="P61" s="5"/>
      <c r="Q61" s="5"/>
      <c r="R61" s="5"/>
    </row>
    <row r="62" spans="3:18" ht="12.75">
      <c r="C62" s="27" t="s">
        <v>113</v>
      </c>
      <c r="D62" s="28">
        <f>+D45/$C$59</f>
        <v>0</v>
      </c>
      <c r="E62" s="28">
        <f>+D45/I45*100</f>
        <v>0</v>
      </c>
      <c r="O62" s="5"/>
      <c r="P62" s="5"/>
      <c r="Q62" s="5"/>
      <c r="R62" s="5"/>
    </row>
    <row r="63" spans="3:18" ht="12.75">
      <c r="C63" s="27" t="s">
        <v>114</v>
      </c>
      <c r="D63" s="28">
        <f>+E45/$C$59</f>
        <v>19.296423069999996</v>
      </c>
      <c r="E63" s="28">
        <f>+E45/I45*100</f>
        <v>80.94190220244487</v>
      </c>
      <c r="F63" s="28"/>
      <c r="O63" s="5"/>
      <c r="P63" s="5"/>
      <c r="Q63" s="5"/>
      <c r="R63" s="5"/>
    </row>
    <row r="64" spans="3:18" ht="12.75">
      <c r="C64" s="27" t="s">
        <v>115</v>
      </c>
      <c r="D64" s="28">
        <f>+F45/$C$59</f>
        <v>0</v>
      </c>
      <c r="E64" s="28">
        <f>+F45/I45*100</f>
        <v>0</v>
      </c>
      <c r="O64" s="5"/>
      <c r="P64" s="5"/>
      <c r="Q64" s="5"/>
      <c r="R64" s="5"/>
    </row>
    <row r="65" spans="3:18" ht="12.75">
      <c r="C65" s="27" t="s">
        <v>116</v>
      </c>
      <c r="D65" s="28">
        <f>+G45/$C$59</f>
        <v>1.14763256</v>
      </c>
      <c r="E65" s="28">
        <f>+G45/I45*100</f>
        <v>4.813926503315489</v>
      </c>
      <c r="F65" s="29"/>
      <c r="O65" s="5"/>
      <c r="P65" s="5"/>
      <c r="Q65" s="5"/>
      <c r="R65" s="5"/>
    </row>
    <row r="66" spans="3:18" ht="12.75">
      <c r="C66" s="27" t="s">
        <v>117</v>
      </c>
      <c r="D66" s="28">
        <f>+H45/$C$59</f>
        <v>3.3672101899999998</v>
      </c>
      <c r="E66" s="28">
        <f>+H45/I45*100</f>
        <v>14.124296347844112</v>
      </c>
      <c r="O66" s="5"/>
      <c r="P66" s="5"/>
      <c r="Q66" s="5"/>
      <c r="R66" s="5"/>
    </row>
    <row r="67" spans="15:18" ht="12.75">
      <c r="O67" s="5"/>
      <c r="P67" s="5"/>
      <c r="Q67" s="5"/>
      <c r="R67" s="5"/>
    </row>
    <row r="68" spans="15:18" ht="12.75">
      <c r="O68" s="5"/>
      <c r="P68" s="5"/>
      <c r="Q68" s="5"/>
      <c r="R68" s="5"/>
    </row>
    <row r="69" spans="15:18" ht="12.75">
      <c r="O69" s="5"/>
      <c r="P69" s="5"/>
      <c r="Q69" s="5"/>
      <c r="R69" s="5"/>
    </row>
    <row r="70" spans="11:18" ht="12.75">
      <c r="K70" s="18"/>
      <c r="O70" s="5"/>
      <c r="P70" s="5"/>
      <c r="Q70" s="5"/>
      <c r="R70" s="5"/>
    </row>
    <row r="71" spans="11:18" ht="12.75">
      <c r="K71" s="30"/>
      <c r="O71" s="5"/>
      <c r="P71" s="5"/>
      <c r="Q71" s="5"/>
      <c r="R71" s="5"/>
    </row>
    <row r="72" spans="15:18" ht="12.75">
      <c r="O72" s="5"/>
      <c r="P72" s="5"/>
      <c r="Q72" s="5"/>
      <c r="R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zoomScale="160" zoomScaleNormal="16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164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4" t="s">
        <v>1</v>
      </c>
      <c r="B10" s="61" t="s">
        <v>33</v>
      </c>
      <c r="C10" s="58" t="s">
        <v>12</v>
      </c>
      <c r="D10" s="68"/>
      <c r="E10" s="68"/>
      <c r="F10" s="68"/>
      <c r="G10" s="68"/>
      <c r="H10" s="68"/>
      <c r="I10" s="64" t="s">
        <v>30</v>
      </c>
    </row>
    <row r="11" spans="1: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</row>
    <row r="12" spans="1:9" ht="15" customHeight="1">
      <c r="A12" s="2" t="s">
        <v>5</v>
      </c>
      <c r="B12" s="3" t="s">
        <v>6</v>
      </c>
      <c r="C12" s="15">
        <v>451852.57</v>
      </c>
      <c r="D12" s="15">
        <v>0</v>
      </c>
      <c r="E12" s="15">
        <v>11590650.72</v>
      </c>
      <c r="F12" s="15">
        <v>0</v>
      </c>
      <c r="G12" s="15">
        <v>0</v>
      </c>
      <c r="H12" s="15">
        <v>103114860</v>
      </c>
      <c r="I12" s="4">
        <f aca="true" t="shared" si="0" ref="I12:I43">SUM(C12:H12)</f>
        <v>115157363.29</v>
      </c>
    </row>
    <row r="13" spans="1:9" ht="15" customHeight="1">
      <c r="A13" s="31" t="s">
        <v>35</v>
      </c>
      <c r="B13" s="3" t="s">
        <v>66</v>
      </c>
      <c r="C13" s="15">
        <v>313200</v>
      </c>
      <c r="D13" s="15">
        <v>0</v>
      </c>
      <c r="E13" s="15">
        <v>83780</v>
      </c>
      <c r="F13" s="15">
        <v>0</v>
      </c>
      <c r="G13" s="15">
        <v>0</v>
      </c>
      <c r="H13" s="15">
        <v>0</v>
      </c>
      <c r="I13" s="4">
        <f t="shared" si="0"/>
        <v>396980</v>
      </c>
    </row>
    <row r="14" spans="1:9" ht="15" customHeight="1">
      <c r="A14" s="31" t="s">
        <v>36</v>
      </c>
      <c r="B14" s="3" t="s">
        <v>67</v>
      </c>
      <c r="C14" s="15">
        <v>1237680</v>
      </c>
      <c r="D14" s="15">
        <v>0</v>
      </c>
      <c r="E14" s="15">
        <v>266400</v>
      </c>
      <c r="F14" s="15">
        <v>0</v>
      </c>
      <c r="G14" s="15">
        <v>0</v>
      </c>
      <c r="H14" s="15">
        <v>0</v>
      </c>
      <c r="I14" s="4">
        <f t="shared" si="0"/>
        <v>1504080</v>
      </c>
    </row>
    <row r="15" spans="1:9" ht="15" customHeight="1">
      <c r="A15" s="31" t="s">
        <v>38</v>
      </c>
      <c r="B15" s="3" t="s">
        <v>69</v>
      </c>
      <c r="C15" s="15">
        <v>281695.69</v>
      </c>
      <c r="D15" s="15">
        <v>0</v>
      </c>
      <c r="E15" s="15">
        <v>166121.43</v>
      </c>
      <c r="F15" s="15">
        <v>0</v>
      </c>
      <c r="G15" s="15">
        <v>0</v>
      </c>
      <c r="H15" s="15">
        <v>20000</v>
      </c>
      <c r="I15" s="4">
        <f t="shared" si="0"/>
        <v>467817.12</v>
      </c>
    </row>
    <row r="16" spans="1:9" ht="15" customHeight="1">
      <c r="A16" s="31" t="s">
        <v>39</v>
      </c>
      <c r="B16" s="3" t="s">
        <v>70</v>
      </c>
      <c r="C16" s="15">
        <v>798096</v>
      </c>
      <c r="D16" s="15">
        <v>0</v>
      </c>
      <c r="E16" s="15">
        <v>168590.4</v>
      </c>
      <c r="F16" s="15">
        <v>0</v>
      </c>
      <c r="G16" s="15">
        <v>0</v>
      </c>
      <c r="H16" s="15">
        <v>176798.24</v>
      </c>
      <c r="I16" s="4">
        <f t="shared" si="0"/>
        <v>1143484.6400000001</v>
      </c>
    </row>
    <row r="17" spans="1:9" ht="15" customHeight="1">
      <c r="A17" s="31" t="s">
        <v>40</v>
      </c>
      <c r="B17" s="3" t="s">
        <v>71</v>
      </c>
      <c r="C17" s="15">
        <v>2248560</v>
      </c>
      <c r="D17" s="15">
        <v>0</v>
      </c>
      <c r="E17" s="15">
        <v>571680</v>
      </c>
      <c r="F17" s="15">
        <v>0</v>
      </c>
      <c r="G17" s="15">
        <v>0</v>
      </c>
      <c r="H17" s="15">
        <v>0</v>
      </c>
      <c r="I17" s="4">
        <f t="shared" si="0"/>
        <v>2820240</v>
      </c>
    </row>
    <row r="18" spans="1:9" ht="15" customHeight="1">
      <c r="A18" s="31" t="s">
        <v>41</v>
      </c>
      <c r="B18" s="3" t="s">
        <v>72</v>
      </c>
      <c r="C18" s="15">
        <v>2804400</v>
      </c>
      <c r="D18" s="15">
        <v>0</v>
      </c>
      <c r="E18" s="15">
        <v>732240</v>
      </c>
      <c r="F18" s="15">
        <v>0</v>
      </c>
      <c r="G18" s="15">
        <v>0</v>
      </c>
      <c r="H18" s="15">
        <v>0</v>
      </c>
      <c r="I18" s="4">
        <f t="shared" si="0"/>
        <v>3536640</v>
      </c>
    </row>
    <row r="19" spans="1:9" ht="15" customHeight="1">
      <c r="A19" s="31" t="s">
        <v>42</v>
      </c>
      <c r="B19" s="3" t="s">
        <v>73</v>
      </c>
      <c r="C19" s="15">
        <v>475747.2</v>
      </c>
      <c r="D19" s="15">
        <v>0</v>
      </c>
      <c r="E19" s="15">
        <v>120326.4</v>
      </c>
      <c r="F19" s="15">
        <v>0</v>
      </c>
      <c r="G19" s="15">
        <v>0</v>
      </c>
      <c r="H19" s="15">
        <v>0</v>
      </c>
      <c r="I19" s="4">
        <f t="shared" si="0"/>
        <v>596073.6</v>
      </c>
    </row>
    <row r="20" spans="1:9" ht="15" customHeight="1">
      <c r="A20" s="31" t="s">
        <v>43</v>
      </c>
      <c r="B20" s="3" t="s">
        <v>74</v>
      </c>
      <c r="C20" s="15">
        <v>483120</v>
      </c>
      <c r="D20" s="15">
        <v>0</v>
      </c>
      <c r="E20" s="15">
        <v>616320</v>
      </c>
      <c r="F20" s="15">
        <v>0</v>
      </c>
      <c r="G20" s="15">
        <v>0</v>
      </c>
      <c r="H20" s="15">
        <v>0</v>
      </c>
      <c r="I20" s="4">
        <f t="shared" si="0"/>
        <v>1099440</v>
      </c>
    </row>
    <row r="21" spans="1:9" ht="15" customHeight="1">
      <c r="A21" s="31" t="s">
        <v>44</v>
      </c>
      <c r="B21" s="3" t="s">
        <v>75</v>
      </c>
      <c r="C21" s="15">
        <v>2704694.4</v>
      </c>
      <c r="D21" s="15">
        <v>0</v>
      </c>
      <c r="E21" s="15">
        <v>1411920</v>
      </c>
      <c r="F21" s="15">
        <v>0</v>
      </c>
      <c r="G21" s="15">
        <v>0</v>
      </c>
      <c r="H21" s="15">
        <v>0</v>
      </c>
      <c r="I21" s="4">
        <f t="shared" si="0"/>
        <v>4116614.4</v>
      </c>
    </row>
    <row r="22" spans="1:9" ht="15" customHeight="1">
      <c r="A22" s="31" t="s">
        <v>45</v>
      </c>
      <c r="B22" s="3" t="s">
        <v>76</v>
      </c>
      <c r="C22" s="15">
        <v>2583360</v>
      </c>
      <c r="D22" s="15">
        <v>0</v>
      </c>
      <c r="E22" s="15">
        <v>625680</v>
      </c>
      <c r="F22" s="15">
        <v>0</v>
      </c>
      <c r="G22" s="15">
        <v>0</v>
      </c>
      <c r="H22" s="15">
        <v>0</v>
      </c>
      <c r="I22" s="4">
        <f t="shared" si="0"/>
        <v>3209040</v>
      </c>
    </row>
    <row r="23" spans="1:9" ht="15" customHeight="1">
      <c r="A23" s="31" t="s">
        <v>46</v>
      </c>
      <c r="B23" s="3" t="s">
        <v>77</v>
      </c>
      <c r="C23" s="15">
        <v>3758400</v>
      </c>
      <c r="D23" s="15">
        <v>0</v>
      </c>
      <c r="E23" s="15">
        <v>678960</v>
      </c>
      <c r="F23" s="15">
        <v>0</v>
      </c>
      <c r="G23" s="15">
        <v>0</v>
      </c>
      <c r="H23" s="15">
        <v>0</v>
      </c>
      <c r="I23" s="4">
        <f t="shared" si="0"/>
        <v>4437360</v>
      </c>
    </row>
    <row r="24" spans="1:9" ht="15" customHeight="1">
      <c r="A24" s="31" t="s">
        <v>47</v>
      </c>
      <c r="B24" s="3" t="s">
        <v>78</v>
      </c>
      <c r="C24" s="15">
        <v>2518396.8</v>
      </c>
      <c r="D24" s="15">
        <v>0</v>
      </c>
      <c r="E24" s="15">
        <v>704856</v>
      </c>
      <c r="F24" s="15">
        <v>0</v>
      </c>
      <c r="G24" s="15">
        <v>0</v>
      </c>
      <c r="H24" s="15">
        <v>36543</v>
      </c>
      <c r="I24" s="4">
        <f t="shared" si="0"/>
        <v>3259795.8</v>
      </c>
    </row>
    <row r="25" spans="1:9" ht="15" customHeight="1">
      <c r="A25" s="31" t="s">
        <v>48</v>
      </c>
      <c r="B25" s="3" t="s">
        <v>79</v>
      </c>
      <c r="C25" s="15">
        <v>1113120</v>
      </c>
      <c r="D25" s="15">
        <v>0</v>
      </c>
      <c r="E25" s="15">
        <v>369360</v>
      </c>
      <c r="F25" s="15">
        <v>0</v>
      </c>
      <c r="G25" s="15">
        <v>0</v>
      </c>
      <c r="H25" s="15">
        <v>0</v>
      </c>
      <c r="I25" s="4">
        <f t="shared" si="0"/>
        <v>1482480</v>
      </c>
    </row>
    <row r="26" spans="1:9" ht="15" customHeight="1">
      <c r="A26" s="31" t="s">
        <v>49</v>
      </c>
      <c r="B26" s="3" t="s">
        <v>80</v>
      </c>
      <c r="C26" s="15">
        <v>911520</v>
      </c>
      <c r="D26" s="15">
        <v>0</v>
      </c>
      <c r="E26" s="15">
        <v>248400</v>
      </c>
      <c r="F26" s="15">
        <v>0</v>
      </c>
      <c r="G26" s="15">
        <v>0</v>
      </c>
      <c r="H26" s="15">
        <v>0</v>
      </c>
      <c r="I26" s="4">
        <f t="shared" si="0"/>
        <v>1159920</v>
      </c>
    </row>
    <row r="27" spans="1:9" ht="15" customHeight="1">
      <c r="A27" s="31" t="s">
        <v>50</v>
      </c>
      <c r="B27" s="3" t="s">
        <v>81</v>
      </c>
      <c r="C27" s="15">
        <v>613440</v>
      </c>
      <c r="D27" s="15">
        <v>0</v>
      </c>
      <c r="E27" s="15">
        <v>200160</v>
      </c>
      <c r="F27" s="15">
        <v>0</v>
      </c>
      <c r="G27" s="15">
        <v>0</v>
      </c>
      <c r="H27" s="15">
        <v>0</v>
      </c>
      <c r="I27" s="4">
        <f t="shared" si="0"/>
        <v>813600</v>
      </c>
    </row>
    <row r="28" spans="1:9" ht="15" customHeight="1">
      <c r="A28" s="31" t="s">
        <v>51</v>
      </c>
      <c r="B28" s="3" t="s">
        <v>82</v>
      </c>
      <c r="C28" s="15">
        <v>765360</v>
      </c>
      <c r="D28" s="15">
        <v>0</v>
      </c>
      <c r="E28" s="15">
        <v>141840</v>
      </c>
      <c r="F28" s="15">
        <v>0</v>
      </c>
      <c r="G28" s="15">
        <v>0</v>
      </c>
      <c r="H28" s="15">
        <v>0</v>
      </c>
      <c r="I28" s="4">
        <f t="shared" si="0"/>
        <v>907200</v>
      </c>
    </row>
    <row r="29" spans="1:9" ht="15" customHeight="1">
      <c r="A29" s="31" t="s">
        <v>52</v>
      </c>
      <c r="B29" s="3" t="s">
        <v>83</v>
      </c>
      <c r="C29" s="15">
        <v>521294.4</v>
      </c>
      <c r="D29" s="15">
        <v>0</v>
      </c>
      <c r="E29" s="15">
        <v>123552</v>
      </c>
      <c r="F29" s="15">
        <v>0</v>
      </c>
      <c r="G29" s="15">
        <v>0</v>
      </c>
      <c r="H29" s="15">
        <v>0</v>
      </c>
      <c r="I29" s="4">
        <f t="shared" si="0"/>
        <v>644846.4</v>
      </c>
    </row>
    <row r="30" spans="1:9" ht="15" customHeight="1">
      <c r="A30" s="31" t="s">
        <v>53</v>
      </c>
      <c r="B30" s="3" t="s">
        <v>84</v>
      </c>
      <c r="C30" s="15">
        <v>645840</v>
      </c>
      <c r="D30" s="15">
        <v>0</v>
      </c>
      <c r="E30" s="15">
        <v>278640</v>
      </c>
      <c r="F30" s="15">
        <v>0</v>
      </c>
      <c r="G30" s="15">
        <v>0</v>
      </c>
      <c r="H30" s="15">
        <v>0</v>
      </c>
      <c r="I30" s="4">
        <f t="shared" si="0"/>
        <v>924480</v>
      </c>
    </row>
    <row r="31" spans="1:9" ht="15" customHeight="1">
      <c r="A31" s="31" t="s">
        <v>54</v>
      </c>
      <c r="B31" s="3" t="s">
        <v>85</v>
      </c>
      <c r="C31" s="15">
        <v>150480</v>
      </c>
      <c r="D31" s="15">
        <v>0</v>
      </c>
      <c r="E31" s="15">
        <v>59040</v>
      </c>
      <c r="F31" s="15">
        <v>0</v>
      </c>
      <c r="G31" s="15">
        <v>0</v>
      </c>
      <c r="H31" s="15">
        <v>0</v>
      </c>
      <c r="I31" s="4">
        <f t="shared" si="0"/>
        <v>209520</v>
      </c>
    </row>
    <row r="32" spans="1:9" ht="15" customHeight="1">
      <c r="A32" s="31" t="s">
        <v>55</v>
      </c>
      <c r="B32" s="3" t="s">
        <v>86</v>
      </c>
      <c r="C32" s="15">
        <v>327600</v>
      </c>
      <c r="D32" s="15">
        <v>0</v>
      </c>
      <c r="E32" s="15">
        <v>372915</v>
      </c>
      <c r="F32" s="15">
        <v>0</v>
      </c>
      <c r="G32" s="15">
        <v>0</v>
      </c>
      <c r="H32" s="15">
        <v>0</v>
      </c>
      <c r="I32" s="4">
        <f t="shared" si="0"/>
        <v>700515</v>
      </c>
    </row>
    <row r="33" spans="1:9" ht="15" customHeight="1">
      <c r="A33" s="31" t="s">
        <v>56</v>
      </c>
      <c r="B33" s="3" t="s">
        <v>87</v>
      </c>
      <c r="C33" s="15">
        <v>326880</v>
      </c>
      <c r="D33" s="15">
        <v>0</v>
      </c>
      <c r="E33" s="15">
        <v>147600</v>
      </c>
      <c r="F33" s="15">
        <v>0</v>
      </c>
      <c r="G33" s="15">
        <v>0</v>
      </c>
      <c r="H33" s="15">
        <v>0</v>
      </c>
      <c r="I33" s="4">
        <f t="shared" si="0"/>
        <v>474480</v>
      </c>
    </row>
    <row r="34" spans="1:9" ht="15" customHeight="1">
      <c r="A34" s="31" t="s">
        <v>57</v>
      </c>
      <c r="B34" s="3" t="s">
        <v>88</v>
      </c>
      <c r="C34" s="15">
        <v>0</v>
      </c>
      <c r="D34" s="15">
        <v>0</v>
      </c>
      <c r="E34" s="15">
        <v>799016943.97</v>
      </c>
      <c r="F34" s="15">
        <v>4343859.16</v>
      </c>
      <c r="G34" s="15">
        <v>18158438</v>
      </c>
      <c r="H34" s="15">
        <v>647418.8</v>
      </c>
      <c r="I34" s="4">
        <f t="shared" si="0"/>
        <v>822166659.93</v>
      </c>
    </row>
    <row r="35" spans="1:9" ht="15" customHeight="1">
      <c r="A35" s="31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52013968.34</v>
      </c>
      <c r="I35" s="4">
        <f t="shared" si="0"/>
        <v>52013968.34</v>
      </c>
    </row>
    <row r="36" spans="1:9" ht="15" customHeight="1">
      <c r="A36" s="31" t="s">
        <v>59</v>
      </c>
      <c r="B36" s="3" t="s">
        <v>90</v>
      </c>
      <c r="C36" s="15">
        <v>173520</v>
      </c>
      <c r="D36" s="15">
        <v>0</v>
      </c>
      <c r="E36" s="15">
        <v>948960</v>
      </c>
      <c r="F36" s="15">
        <v>0</v>
      </c>
      <c r="G36" s="15">
        <v>0</v>
      </c>
      <c r="H36" s="15">
        <v>0</v>
      </c>
      <c r="I36" s="4">
        <f t="shared" si="0"/>
        <v>1122480</v>
      </c>
    </row>
    <row r="37" spans="1:9" ht="15" customHeight="1">
      <c r="A37" s="31" t="s">
        <v>60</v>
      </c>
      <c r="B37" s="3" t="s">
        <v>91</v>
      </c>
      <c r="C37" s="15">
        <v>218016</v>
      </c>
      <c r="D37" s="15">
        <v>0</v>
      </c>
      <c r="E37" s="15">
        <v>406558.07999999996</v>
      </c>
      <c r="F37" s="15">
        <v>0</v>
      </c>
      <c r="G37" s="15">
        <v>0</v>
      </c>
      <c r="H37" s="15">
        <v>0</v>
      </c>
      <c r="I37" s="4">
        <f t="shared" si="0"/>
        <v>624574.08</v>
      </c>
    </row>
    <row r="38" spans="1:9" ht="15" customHeight="1">
      <c r="A38" s="31" t="s">
        <v>61</v>
      </c>
      <c r="B38" s="3" t="s">
        <v>92</v>
      </c>
      <c r="C38" s="15">
        <v>0</v>
      </c>
      <c r="D38" s="15">
        <v>0</v>
      </c>
      <c r="E38" s="15">
        <v>1015920</v>
      </c>
      <c r="F38" s="15">
        <v>0</v>
      </c>
      <c r="G38" s="15">
        <v>0</v>
      </c>
      <c r="H38" s="15">
        <v>0</v>
      </c>
      <c r="I38" s="4">
        <f t="shared" si="0"/>
        <v>1015920</v>
      </c>
    </row>
    <row r="39" spans="1:9" ht="15" customHeight="1">
      <c r="A39" s="31" t="s">
        <v>62</v>
      </c>
      <c r="B39" s="3" t="s">
        <v>93</v>
      </c>
      <c r="C39" s="15">
        <v>1121040</v>
      </c>
      <c r="D39" s="15">
        <v>0</v>
      </c>
      <c r="E39" s="15">
        <v>550080</v>
      </c>
      <c r="F39" s="15">
        <v>0</v>
      </c>
      <c r="G39" s="15">
        <v>0</v>
      </c>
      <c r="H39" s="15">
        <v>33046.18</v>
      </c>
      <c r="I39" s="4">
        <f t="shared" si="0"/>
        <v>1704166.18</v>
      </c>
    </row>
    <row r="40" spans="1:9" ht="15" customHeight="1">
      <c r="A40" s="2" t="s">
        <v>63</v>
      </c>
      <c r="B40" s="3" t="s">
        <v>94</v>
      </c>
      <c r="C40" s="15">
        <v>1254240</v>
      </c>
      <c r="D40" s="15">
        <v>0</v>
      </c>
      <c r="E40" s="15">
        <v>1265040</v>
      </c>
      <c r="F40" s="15">
        <v>0</v>
      </c>
      <c r="G40" s="15">
        <v>0</v>
      </c>
      <c r="H40" s="15">
        <v>515954.39</v>
      </c>
      <c r="I40" s="4">
        <f t="shared" si="0"/>
        <v>3035234.39</v>
      </c>
    </row>
    <row r="41" spans="1:9" ht="15" customHeight="1">
      <c r="A41" s="31" t="s">
        <v>64</v>
      </c>
      <c r="B41" s="3" t="s">
        <v>95</v>
      </c>
      <c r="C41" s="15">
        <v>4063752</v>
      </c>
      <c r="D41" s="15">
        <v>0</v>
      </c>
      <c r="E41" s="15">
        <v>1464355.2</v>
      </c>
      <c r="F41" s="15">
        <v>0</v>
      </c>
      <c r="G41" s="15">
        <v>0</v>
      </c>
      <c r="H41" s="15">
        <v>0</v>
      </c>
      <c r="I41" s="4">
        <f t="shared" si="0"/>
        <v>5528107.2</v>
      </c>
    </row>
    <row r="42" spans="1:9" ht="15" customHeight="1">
      <c r="A42" s="31" t="s">
        <v>65</v>
      </c>
      <c r="B42" s="3" t="s">
        <v>96</v>
      </c>
      <c r="C42" s="15">
        <v>2548080</v>
      </c>
      <c r="D42" s="15">
        <v>0</v>
      </c>
      <c r="E42" s="15">
        <v>857520</v>
      </c>
      <c r="F42" s="15">
        <v>0</v>
      </c>
      <c r="G42" s="15">
        <v>0</v>
      </c>
      <c r="H42" s="15">
        <v>0</v>
      </c>
      <c r="I42" s="4">
        <f t="shared" si="0"/>
        <v>3405600</v>
      </c>
    </row>
    <row r="43" spans="1:9" ht="15" customHeight="1">
      <c r="A43" s="31" t="s">
        <v>166</v>
      </c>
      <c r="B43" s="3" t="s">
        <v>162</v>
      </c>
      <c r="C43" s="15">
        <v>0</v>
      </c>
      <c r="D43" s="15">
        <v>0</v>
      </c>
      <c r="E43" s="15">
        <v>737047.65</v>
      </c>
      <c r="F43" s="15">
        <v>0</v>
      </c>
      <c r="G43" s="15">
        <v>0</v>
      </c>
      <c r="H43" s="15">
        <v>0</v>
      </c>
      <c r="I43" s="4">
        <f t="shared" si="0"/>
        <v>737047.65</v>
      </c>
    </row>
    <row r="44" spans="1:9" ht="12.75">
      <c r="A44" s="58" t="s">
        <v>7</v>
      </c>
      <c r="B44" s="59"/>
      <c r="C44" s="6">
        <f aca="true" t="shared" si="1" ref="C44:I44">SUM(C12:C43)</f>
        <v>35413385.06</v>
      </c>
      <c r="D44" s="6">
        <f t="shared" si="1"/>
        <v>0</v>
      </c>
      <c r="E44" s="6">
        <f t="shared" si="1"/>
        <v>825941456.8500001</v>
      </c>
      <c r="F44" s="6">
        <f t="shared" si="1"/>
        <v>4343859.16</v>
      </c>
      <c r="G44" s="6">
        <f t="shared" si="1"/>
        <v>18158438</v>
      </c>
      <c r="H44" s="6">
        <f t="shared" si="1"/>
        <v>156558588.95</v>
      </c>
      <c r="I44" s="6">
        <f t="shared" si="1"/>
        <v>1040415728.02</v>
      </c>
    </row>
    <row r="45" ht="12.75">
      <c r="A45" s="32" t="s">
        <v>165</v>
      </c>
    </row>
    <row r="46" ht="9" customHeight="1"/>
    <row r="47" ht="12.75">
      <c r="A47" s="36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7" spans="3:5" ht="12.75">
      <c r="C57" s="46">
        <v>1000000</v>
      </c>
      <c r="D57" s="46"/>
      <c r="E57" s="46"/>
    </row>
    <row r="58" spans="3:5" ht="12.75">
      <c r="C58" s="51" t="s">
        <v>104</v>
      </c>
      <c r="D58" s="51" t="s">
        <v>102</v>
      </c>
      <c r="E58" s="51" t="s">
        <v>103</v>
      </c>
    </row>
    <row r="59" spans="3:5" ht="12.75">
      <c r="C59" s="52" t="s">
        <v>112</v>
      </c>
      <c r="D59" s="53">
        <f>+C44/$C$57</f>
        <v>35.41338506</v>
      </c>
      <c r="E59" s="54">
        <f>+C44/I44*100</f>
        <v>3.403772559974146</v>
      </c>
    </row>
    <row r="60" spans="3:5" ht="12.75">
      <c r="C60" s="52" t="s">
        <v>113</v>
      </c>
      <c r="D60" s="53">
        <f>+D44/$C$57</f>
        <v>0</v>
      </c>
      <c r="E60" s="54">
        <f>+D44/I44*100</f>
        <v>0</v>
      </c>
    </row>
    <row r="61" spans="3:5" ht="12.75">
      <c r="C61" s="52" t="s">
        <v>114</v>
      </c>
      <c r="D61" s="53">
        <f>+E44/$C$57</f>
        <v>825.9414568500001</v>
      </c>
      <c r="E61" s="54">
        <f>+E44/I44*100</f>
        <v>79.38571424922971</v>
      </c>
    </row>
    <row r="62" spans="3:5" ht="12.75">
      <c r="C62" s="52" t="s">
        <v>115</v>
      </c>
      <c r="D62" s="53">
        <f>+F44/$C$57</f>
        <v>4.34385916</v>
      </c>
      <c r="E62" s="54">
        <f>+F44/I44*100</f>
        <v>0.4175118698240688</v>
      </c>
    </row>
    <row r="63" spans="3:5" ht="12.75">
      <c r="C63" s="52" t="s">
        <v>116</v>
      </c>
      <c r="D63" s="53">
        <f>+G44/$C$57</f>
        <v>18.158438</v>
      </c>
      <c r="E63" s="54">
        <f>+G44/I44*100</f>
        <v>1.7453059878820805</v>
      </c>
    </row>
    <row r="64" spans="3:5" ht="12.75">
      <c r="C64" s="52" t="s">
        <v>117</v>
      </c>
      <c r="D64" s="53">
        <f>+H44/$C$57</f>
        <v>156.55858895</v>
      </c>
      <c r="E64" s="54">
        <f>+H44/I44*100</f>
        <v>15.047695333090012</v>
      </c>
    </row>
    <row r="73" ht="12.75">
      <c r="A73" s="32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164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4" t="s">
        <v>1</v>
      </c>
      <c r="B10" s="61" t="s">
        <v>33</v>
      </c>
      <c r="C10" s="58" t="s">
        <v>12</v>
      </c>
      <c r="D10" s="68"/>
      <c r="E10" s="68"/>
      <c r="F10" s="68"/>
      <c r="G10" s="68"/>
      <c r="H10" s="64" t="s">
        <v>30</v>
      </c>
    </row>
    <row r="11" spans="1:12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>SUM(C12:G12)</f>
        <v>0</v>
      </c>
      <c r="I12" s="18"/>
      <c r="J12" s="30"/>
    </row>
    <row r="13" spans="1:10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773066.19</v>
      </c>
      <c r="F13" s="15">
        <v>0</v>
      </c>
      <c r="G13" s="15">
        <v>0</v>
      </c>
      <c r="H13" s="4">
        <f aca="true" t="shared" si="0" ref="H13:H44">SUM(C13:G13)</f>
        <v>773066.19</v>
      </c>
      <c r="I13" s="18"/>
      <c r="J13" s="30"/>
    </row>
    <row r="14" spans="1:10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1211916.46</v>
      </c>
      <c r="F14" s="15">
        <v>0</v>
      </c>
      <c r="G14" s="15">
        <v>0</v>
      </c>
      <c r="H14" s="4">
        <f t="shared" si="0"/>
        <v>1211916.46</v>
      </c>
      <c r="I14" s="18"/>
      <c r="J14" s="30"/>
    </row>
    <row r="15" spans="1:10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2047555.55</v>
      </c>
      <c r="F15" s="15">
        <v>0</v>
      </c>
      <c r="G15" s="15">
        <v>1292635.2</v>
      </c>
      <c r="H15" s="4">
        <f t="shared" si="0"/>
        <v>3340190.75</v>
      </c>
      <c r="I15" s="18"/>
      <c r="J15" s="30"/>
    </row>
    <row r="16" spans="1:10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345696.50000000006</v>
      </c>
      <c r="F16" s="15">
        <v>0</v>
      </c>
      <c r="G16" s="15">
        <v>0</v>
      </c>
      <c r="H16" s="4">
        <f t="shared" si="0"/>
        <v>345696.50000000006</v>
      </c>
      <c r="I16" s="18"/>
      <c r="J16" s="30"/>
    </row>
    <row r="17" spans="1:10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3950380.5700000003</v>
      </c>
      <c r="F17" s="15">
        <v>0</v>
      </c>
      <c r="G17" s="15">
        <v>6752</v>
      </c>
      <c r="H17" s="4">
        <f t="shared" si="0"/>
        <v>3957132.5700000003</v>
      </c>
      <c r="I17" s="18"/>
      <c r="J17" s="30"/>
    </row>
    <row r="18" spans="1:10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5421273.08</v>
      </c>
      <c r="F18" s="15">
        <v>0</v>
      </c>
      <c r="G18" s="15">
        <v>90400</v>
      </c>
      <c r="H18" s="4">
        <f t="shared" si="0"/>
        <v>5511673.08</v>
      </c>
      <c r="I18" s="18"/>
      <c r="J18" s="30"/>
    </row>
    <row r="19" spans="1:10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6084600.65</v>
      </c>
      <c r="F19" s="15">
        <v>0</v>
      </c>
      <c r="G19" s="15">
        <v>0</v>
      </c>
      <c r="H19" s="4">
        <f t="shared" si="0"/>
        <v>6084600.65</v>
      </c>
      <c r="I19" s="18"/>
      <c r="J19" s="30"/>
    </row>
    <row r="20" spans="1:10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1632545.72</v>
      </c>
      <c r="F20" s="15">
        <v>0</v>
      </c>
      <c r="G20" s="15">
        <v>73893.28</v>
      </c>
      <c r="H20" s="4">
        <f t="shared" si="0"/>
        <v>1706439</v>
      </c>
      <c r="I20" s="18"/>
      <c r="J20" s="30"/>
    </row>
    <row r="21" spans="1:10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912428.94</v>
      </c>
      <c r="F21" s="15">
        <v>0</v>
      </c>
      <c r="G21" s="15">
        <v>0</v>
      </c>
      <c r="H21" s="4">
        <f t="shared" si="0"/>
        <v>912428.94</v>
      </c>
      <c r="I21" s="18"/>
      <c r="J21" s="30"/>
    </row>
    <row r="22" spans="1:10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6913410.710000001</v>
      </c>
      <c r="F22" s="15">
        <v>0</v>
      </c>
      <c r="G22" s="15">
        <v>0</v>
      </c>
      <c r="H22" s="4">
        <f t="shared" si="0"/>
        <v>6913410.710000001</v>
      </c>
      <c r="I22" s="18"/>
      <c r="J22" s="30"/>
    </row>
    <row r="23" spans="1:10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5500471.22</v>
      </c>
      <c r="F23" s="15">
        <v>0</v>
      </c>
      <c r="G23" s="15">
        <v>880</v>
      </c>
      <c r="H23" s="4">
        <f t="shared" si="0"/>
        <v>5501351.22</v>
      </c>
      <c r="I23" s="18"/>
      <c r="J23" s="30"/>
    </row>
    <row r="24" spans="1:10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4724947.61</v>
      </c>
      <c r="F24" s="15">
        <v>0</v>
      </c>
      <c r="G24" s="15">
        <v>0</v>
      </c>
      <c r="H24" s="4">
        <f t="shared" si="0"/>
        <v>4724947.61</v>
      </c>
      <c r="I24" s="18"/>
      <c r="J24" s="30"/>
    </row>
    <row r="25" spans="1:10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6560395.45</v>
      </c>
      <c r="F25" s="15">
        <v>0</v>
      </c>
      <c r="G25" s="15">
        <v>0</v>
      </c>
      <c r="H25" s="4">
        <f t="shared" si="0"/>
        <v>6560395.45</v>
      </c>
      <c r="I25" s="18"/>
      <c r="J25" s="30"/>
    </row>
    <row r="26" spans="1:10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857852.3200000001</v>
      </c>
      <c r="F26" s="15">
        <v>0</v>
      </c>
      <c r="G26" s="15">
        <v>11274.33</v>
      </c>
      <c r="H26" s="4">
        <f t="shared" si="0"/>
        <v>869126.65</v>
      </c>
      <c r="I26" s="18"/>
      <c r="J26" s="30"/>
    </row>
    <row r="27" spans="1:10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1763936.6400000001</v>
      </c>
      <c r="F27" s="15">
        <v>0</v>
      </c>
      <c r="G27" s="15">
        <v>0</v>
      </c>
      <c r="H27" s="4">
        <f t="shared" si="0"/>
        <v>1763936.6400000001</v>
      </c>
      <c r="I27" s="18"/>
      <c r="J27" s="30"/>
    </row>
    <row r="28" spans="1:10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716449.3700000001</v>
      </c>
      <c r="F28" s="15">
        <v>0</v>
      </c>
      <c r="G28" s="15">
        <v>0</v>
      </c>
      <c r="H28" s="4">
        <f t="shared" si="0"/>
        <v>716449.3700000001</v>
      </c>
      <c r="I28" s="18"/>
      <c r="J28" s="30"/>
    </row>
    <row r="29" spans="1:10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992212.08</v>
      </c>
      <c r="F29" s="15">
        <v>0</v>
      </c>
      <c r="G29" s="15">
        <v>1491</v>
      </c>
      <c r="H29" s="4">
        <f t="shared" si="0"/>
        <v>993703.08</v>
      </c>
      <c r="I29" s="18"/>
      <c r="J29" s="30"/>
    </row>
    <row r="30" spans="1:10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2754342.81</v>
      </c>
      <c r="F30" s="15">
        <v>0</v>
      </c>
      <c r="G30" s="15">
        <v>0</v>
      </c>
      <c r="H30" s="4">
        <f t="shared" si="0"/>
        <v>2754342.81</v>
      </c>
      <c r="I30" s="18"/>
      <c r="J30" s="30"/>
    </row>
    <row r="31" spans="1:10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1597807.93</v>
      </c>
      <c r="F31" s="15">
        <v>0</v>
      </c>
      <c r="G31" s="15">
        <v>0</v>
      </c>
      <c r="H31" s="4">
        <f t="shared" si="0"/>
        <v>1597807.93</v>
      </c>
      <c r="I31" s="18"/>
      <c r="J31" s="30"/>
    </row>
    <row r="32" spans="1:10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723479.3</v>
      </c>
      <c r="F32" s="15">
        <v>0</v>
      </c>
      <c r="G32" s="15">
        <v>0</v>
      </c>
      <c r="H32" s="4">
        <f t="shared" si="0"/>
        <v>723479.3</v>
      </c>
      <c r="I32" s="18"/>
      <c r="J32" s="30"/>
    </row>
    <row r="33" spans="1:10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2011769.9700000002</v>
      </c>
      <c r="F33" s="15">
        <v>0</v>
      </c>
      <c r="G33" s="15">
        <v>19030.82</v>
      </c>
      <c r="H33" s="4">
        <f t="shared" si="0"/>
        <v>2030800.7900000003</v>
      </c>
      <c r="I33" s="18"/>
      <c r="J33" s="30"/>
    </row>
    <row r="34" spans="1:10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462644.89</v>
      </c>
      <c r="F34" s="15">
        <v>0</v>
      </c>
      <c r="G34" s="15">
        <v>0</v>
      </c>
      <c r="H34" s="4">
        <f t="shared" si="0"/>
        <v>462644.89</v>
      </c>
      <c r="I34" s="18"/>
      <c r="J34" s="30"/>
    </row>
    <row r="35" spans="1:10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168990.19</v>
      </c>
      <c r="F35" s="15">
        <v>0</v>
      </c>
      <c r="G35" s="15">
        <v>0</v>
      </c>
      <c r="H35" s="4">
        <f t="shared" si="0"/>
        <v>168990.19</v>
      </c>
      <c r="I35" s="18"/>
      <c r="J35" s="30"/>
    </row>
    <row r="36" spans="1:10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4">
        <f t="shared" si="0"/>
        <v>0</v>
      </c>
      <c r="I36" s="18"/>
      <c r="J36" s="30"/>
    </row>
    <row r="37" spans="1:10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10430863.98</v>
      </c>
      <c r="F37" s="15">
        <v>0</v>
      </c>
      <c r="G37" s="15">
        <v>0</v>
      </c>
      <c r="H37" s="4">
        <f t="shared" si="0"/>
        <v>10430863.98</v>
      </c>
      <c r="I37" s="18"/>
      <c r="J37" s="30"/>
    </row>
    <row r="38" spans="1:10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390849.83999999997</v>
      </c>
      <c r="F38" s="15">
        <v>0</v>
      </c>
      <c r="G38" s="15">
        <v>0</v>
      </c>
      <c r="H38" s="4">
        <f t="shared" si="0"/>
        <v>390849.83999999997</v>
      </c>
      <c r="I38" s="18"/>
      <c r="J38" s="30"/>
    </row>
    <row r="39" spans="1:10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3130687.5599999996</v>
      </c>
      <c r="F39" s="15">
        <v>0</v>
      </c>
      <c r="G39" s="15">
        <v>43802.82</v>
      </c>
      <c r="H39" s="4">
        <f t="shared" si="0"/>
        <v>3174490.3799999994</v>
      </c>
      <c r="I39" s="18"/>
      <c r="J39" s="30"/>
    </row>
    <row r="40" spans="1:10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1852594.69</v>
      </c>
      <c r="F40" s="15">
        <v>0</v>
      </c>
      <c r="G40" s="15">
        <v>0</v>
      </c>
      <c r="H40" s="4">
        <f t="shared" si="0"/>
        <v>1852594.69</v>
      </c>
      <c r="I40" s="18"/>
      <c r="J40" s="30"/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2605279.5399999996</v>
      </c>
      <c r="F41" s="15">
        <v>0</v>
      </c>
      <c r="G41" s="15">
        <v>1212770</v>
      </c>
      <c r="H41" s="4">
        <f t="shared" si="0"/>
        <v>3818049.5399999996</v>
      </c>
      <c r="I41" s="18"/>
      <c r="J41" s="30"/>
    </row>
    <row r="42" spans="1:10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1998833.88</v>
      </c>
      <c r="F42" s="15">
        <v>0</v>
      </c>
      <c r="G42" s="15">
        <v>329579</v>
      </c>
      <c r="H42" s="4">
        <f t="shared" si="0"/>
        <v>2328412.88</v>
      </c>
      <c r="I42" s="18"/>
      <c r="J42" s="30"/>
    </row>
    <row r="43" spans="1:10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2363966.3799999994</v>
      </c>
      <c r="F43" s="15">
        <v>0</v>
      </c>
      <c r="G43" s="15">
        <v>0</v>
      </c>
      <c r="H43" s="4">
        <f t="shared" si="0"/>
        <v>2363966.3799999994</v>
      </c>
      <c r="I43" s="18"/>
      <c r="J43" s="30"/>
    </row>
    <row r="44" spans="1:10" ht="15" customHeight="1">
      <c r="A44" s="2" t="s">
        <v>166</v>
      </c>
      <c r="B44" s="3" t="s">
        <v>162</v>
      </c>
      <c r="C44" s="15">
        <v>0</v>
      </c>
      <c r="D44" s="15">
        <v>0</v>
      </c>
      <c r="E44" s="15">
        <v>665109</v>
      </c>
      <c r="F44" s="15">
        <v>0</v>
      </c>
      <c r="G44" s="15">
        <v>0</v>
      </c>
      <c r="H44" s="4">
        <f t="shared" si="0"/>
        <v>665109</v>
      </c>
      <c r="I44" s="18"/>
      <c r="J44" s="30"/>
    </row>
    <row r="45" spans="1:10" ht="15" customHeight="1">
      <c r="A45" s="58" t="s">
        <v>7</v>
      </c>
      <c r="B45" s="59"/>
      <c r="C45" s="6">
        <f aca="true" t="shared" si="1" ref="C45:H45">SUM(C12:C44)</f>
        <v>0</v>
      </c>
      <c r="D45" s="6">
        <f t="shared" si="1"/>
        <v>0</v>
      </c>
      <c r="E45" s="6">
        <f t="shared" si="1"/>
        <v>81566359.02</v>
      </c>
      <c r="F45" s="6">
        <f t="shared" si="1"/>
        <v>0</v>
      </c>
      <c r="G45" s="6">
        <f t="shared" si="1"/>
        <v>3082508.45</v>
      </c>
      <c r="H45" s="6">
        <f t="shared" si="1"/>
        <v>84648867.47</v>
      </c>
      <c r="J45" s="30"/>
    </row>
    <row r="46" ht="12.75">
      <c r="A46" s="32" t="s">
        <v>165</v>
      </c>
    </row>
    <row r="47" ht="9.75" customHeight="1">
      <c r="A47" s="32"/>
    </row>
    <row r="48" spans="1:8" ht="12.75">
      <c r="A48" s="36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7" t="s">
        <v>112</v>
      </c>
      <c r="D64" s="28">
        <f>+C45/$C$62</f>
        <v>0</v>
      </c>
      <c r="E64" s="28">
        <f>+C45/H45*100</f>
        <v>0</v>
      </c>
    </row>
    <row r="65" spans="3:5" ht="12.75">
      <c r="C65" s="27" t="s">
        <v>113</v>
      </c>
      <c r="D65" s="28">
        <f>+D45/$C$62</f>
        <v>0</v>
      </c>
      <c r="E65" s="28">
        <f>+D45/H45*100</f>
        <v>0</v>
      </c>
    </row>
    <row r="66" spans="3:5" ht="12.75">
      <c r="C66" s="27" t="s">
        <v>114</v>
      </c>
      <c r="D66" s="28">
        <f>+E45/$C$62</f>
        <v>81.56635902</v>
      </c>
      <c r="E66" s="28">
        <f>+E45/H45*100</f>
        <v>96.35847644259097</v>
      </c>
    </row>
    <row r="67" spans="3:5" ht="12.75">
      <c r="C67" s="27" t="s">
        <v>116</v>
      </c>
      <c r="D67" s="28">
        <f>+F45/$C$62</f>
        <v>0</v>
      </c>
      <c r="E67" s="28">
        <f>+F45/H45*100</f>
        <v>0</v>
      </c>
    </row>
    <row r="68" spans="3:5" ht="12.75">
      <c r="C68" s="27" t="s">
        <v>118</v>
      </c>
      <c r="D68" s="28">
        <f>+G45/$C$62</f>
        <v>3.08250845</v>
      </c>
      <c r="E68" s="28">
        <f>+G45/H45*100</f>
        <v>3.641523557409031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164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4" t="s">
        <v>1</v>
      </c>
      <c r="B10" s="61" t="s">
        <v>33</v>
      </c>
      <c r="C10" s="58" t="s">
        <v>12</v>
      </c>
      <c r="D10" s="68"/>
      <c r="E10" s="68"/>
      <c r="F10" s="68"/>
      <c r="G10" s="68"/>
      <c r="H10" s="64" t="s">
        <v>30</v>
      </c>
    </row>
    <row r="11" spans="1: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1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2" t="s">
        <v>165</v>
      </c>
    </row>
    <row r="18" ht="9" customHeight="1"/>
    <row r="19" ht="12.75">
      <c r="A19" s="36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2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2021-05-24T16:19:20Z</dcterms:modified>
  <cp:category/>
  <cp:version/>
  <cp:contentType/>
  <cp:contentStatus/>
</cp:coreProperties>
</file>