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<sst xmlns="http://schemas.openxmlformats.org/spreadsheetml/2006/main" count="659" uniqueCount="167">
  <si>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</si>
  <si>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</si>
  <si>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</si>
  <si>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</si>
  <si>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</si>
  <si>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</si>
  <si>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</si>
  <si>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</si>
  <si>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</si>
  <si>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</si>
  <si>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</si>
  <si>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</si>
  <si>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</si>
  <si>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</si>
  <si>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</si>
  <si>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</si>
  <si>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</si>
  <si>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</si>
  <si>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</si>
  <si>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</si>
  <si>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</si>
  <si>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</si>
  <si>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</si>
  <si>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</si>
  <si>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</si>
  <si>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</si>
  <si>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</si>
  <si>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</si>
  <si>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</si>
  <si>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</si>
  <si>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</si>
  <si>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</si>
  <si>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</si>
  <si>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</si>
  <si>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</si>
  <si>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</si>
  <si>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</si>
  <si>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</si>
  <si>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</si>
  <si>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</si>
  <si>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</si>
  <si>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</si>
  <si>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</si>
  <si>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</si>
  <si>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</si>
  <si>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</si>
  <si>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</si>
  <si>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</si>
  <si>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</si>
  <si>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</si>
  <si>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</si>
  <si>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</si>
  <si>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</si>
  <si>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</si>
  <si>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</si>
  <si>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</si>
  <si>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</si>
  <si>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</si>
  <si>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</si>
  <si>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</si>
  <si>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</si>
  <si>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</si>
  <si>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</si>
  <si>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</si>
  <si>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</si>
  <si>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</si>
  <si>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</si>
  <si>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</si>
  <si>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</si>
  <si>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</si>
  <si>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</si>
  <si>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</si>
  <si>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</si>
  <si>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</si>
  <si>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</si>
  <si>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</si>
  <si>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</si>
  <si>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</si>
  <si>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</si>
  <si>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</si>
  <si>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</si>
  <si>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</si>
  <si>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</si>
  <si>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</si>
  <si>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</si>
  <si>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</si>
  <si>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</si>
  <si>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</si>
  <si>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</si>
  <si>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</si>
  <si>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</si>
  <si>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</si>
  <si>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</si>
  <si>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</si>
  <si>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</si>
  <si>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</si>
  <si>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</si>
  <si>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</si>
  <si>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</si>
  <si>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</si>
  <si>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</si>
  <si>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</si>
  <si>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</si>
  <si>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</si>
  <si>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</si>
  <si>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</si>
  <si>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</si>
  <si>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</si>
  <si>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</si>
  <si>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</si>
  <si>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</si>
  <si>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</si>
  <si>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</si>
  <si>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</si>
  <si>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</si>
  <si>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</si>
  <si>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</si>
  <si>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</si>
  <si>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</si>
  <si>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</si>
  <si>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</si>
  <si>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</si>
  <si>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</si>
  <si>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</si>
  <si>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</si>
  <si>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</si>
  <si>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</si>
  <si>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</si>
  <si>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</si>
  <si>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</si>
  <si>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</si>
  <si>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</si>
  <si>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</si>
  <si>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</si>
  <si>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</si>
  <si>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</si>
  <si>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</si>
  <si>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</si>
  <si>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</si>
  <si>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</si>
  <si>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</si>
  <si>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</si>
  <si>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</si>
  <si>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</si>
  <si>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</si>
  <si>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</si>
  <si>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</si>
  <si>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</si>
  <si>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</si>
  <si>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</si>
  <si>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</si>
  <si>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</si>
  <si>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</si>
  <si>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</si>
  <si>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</si>
  <si>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</si>
  <si>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</si>
  <si>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</si>
  <si>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</si>
  <si>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</si>
  <si>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</si>
  <si>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</si>
  <si>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</si>
  <si>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</si>
  <si>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</si>
  <si>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EJECUCION PRESUPUESTAL AL MES DE AGOSTO 2021</t>
  </si>
  <si>
    <t>Fuente: SIAF, Consulta Amigable y Base de Datos al 31 de Agosto del 2021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</si>
</sst>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5.25"/>
      <color indexed="63"/>
      <name val="Calibri"/>
      <family val="0"/>
    </font>
    <font>
      <sz val="10"/>
      <color indexed="63"/>
      <name val="Calibri"/>
      <family val="0"/>
    </font>
    <font>
      <sz val="8.2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 applyProtection="1">
      <alignment vertical="center"/>
      <protection/>
    </xf>
    <xf numFmtId="194" fontId="57" fillId="0" borderId="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196" fontId="57" fillId="0" borderId="0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Agosto - 2021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4125"/>
          <c:w val="0.998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MES'!$A$50:$A$82</c:f>
              <c:strCache/>
            </c:strRef>
          </c:cat>
          <c:val>
            <c:numRef>
              <c:f>'EJECUCION MES'!$B$50:$B$82</c:f>
              <c:numCache/>
            </c:numRef>
          </c:val>
        </c:ser>
        <c:axId val="11447077"/>
        <c:axId val="35914830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MES'!$A$50:$A$82</c:f>
              <c:strCache/>
            </c:strRef>
          </c:cat>
          <c:val>
            <c:numRef>
              <c:f>'EJECUCION MES'!$C$50:$C$82</c:f>
              <c:numCache/>
            </c:numRef>
          </c:val>
          <c:smooth val="0"/>
        </c:ser>
        <c:axId val="54798015"/>
        <c:axId val="23420088"/>
      </c:line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447077"/>
        <c:crossesAt val="1"/>
        <c:crossBetween val="between"/>
        <c:dispUnits/>
      </c:valAx>
      <c:catAx>
        <c:axId val="54798015"/>
        <c:scaling>
          <c:orientation val="minMax"/>
        </c:scaling>
        <c:axPos val="b"/>
        <c:delete val="1"/>
        <c:majorTickMark val="out"/>
        <c:minorTickMark val="none"/>
        <c:tickLblPos val="nextTo"/>
        <c:crossAx val="23420088"/>
        <c:crosses val="autoZero"/>
        <c:auto val="1"/>
        <c:lblOffset val="100"/>
        <c:tickLblSkip val="1"/>
        <c:noMultiLvlLbl val="0"/>
      </c:catAx>
      <c:valAx>
        <c:axId val="234200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7980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175"/>
          <c:y val="0.974"/>
          <c:w val="0.0555"/>
          <c:h val="0.0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AGOSTO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9454201"/>
        <c:axId val="17978946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27592787"/>
        <c:axId val="47008492"/>
      </c:lineChart>
      <c:catAx>
        <c:axId val="9454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454201"/>
        <c:crossesAt val="1"/>
        <c:crossBetween val="between"/>
        <c:dispUnits/>
      </c:valAx>
      <c:catAx>
        <c:axId val="27592787"/>
        <c:scaling>
          <c:orientation val="minMax"/>
        </c:scaling>
        <c:axPos val="b"/>
        <c:delete val="1"/>
        <c:majorTickMark val="out"/>
        <c:minorTickMark val="none"/>
        <c:tickLblPos val="nextTo"/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5927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"/>
          <c:y val="0.95775"/>
          <c:w val="0.1322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AGOSTO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20423245"/>
        <c:axId val="49591478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43670119"/>
        <c:axId val="57486752"/>
      </c:line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591478"/>
        <c:crosses val="autoZero"/>
        <c:auto val="1"/>
        <c:lblOffset val="100"/>
        <c:tickLblSkip val="1"/>
        <c:noMultiLvlLbl val="0"/>
      </c:catAx>
      <c:valAx>
        <c:axId val="49591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423245"/>
        <c:crossesAt val="1"/>
        <c:crossBetween val="between"/>
        <c:dispUnits/>
      </c:valAx>
      <c:catAx>
        <c:axId val="43670119"/>
        <c:scaling>
          <c:orientation val="minMax"/>
        </c:scaling>
        <c:axPos val="b"/>
        <c:delete val="1"/>
        <c:majorTickMark val="out"/>
        <c:minorTickMark val="none"/>
        <c:tickLblPos val="nextTo"/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6701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5"/>
          <c:y val="0.964"/>
          <c:w val="0.1152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RDR</a:t>
            </a:r>
          </a:p>
        </c:rich>
      </c:tx>
      <c:layout>
        <c:manualLayout>
          <c:xMode val="factor"/>
          <c:yMode val="factor"/>
          <c:x val="0.008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47618721"/>
        <c:axId val="25915306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31911163"/>
        <c:axId val="18765012"/>
      </c:line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618721"/>
        <c:crossesAt val="1"/>
        <c:crossBetween val="between"/>
        <c:dispUnits/>
      </c:valAx>
      <c:catAx>
        <c:axId val="31911163"/>
        <c:scaling>
          <c:orientation val="minMax"/>
        </c:scaling>
        <c:axPos val="b"/>
        <c:delete val="1"/>
        <c:majorTickMark val="out"/>
        <c:minorTickMark val="none"/>
        <c:tickLblPos val="nextTo"/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91116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25"/>
          <c:y val="0.965"/>
          <c:w val="0.1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ROCC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8225"/>
          <c:w val="0.9925"/>
          <c:h val="0.8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ROOC'!$D$65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ROOC'!$C$66:$C$70</c:f>
              <c:strCache/>
            </c:strRef>
          </c:cat>
          <c:val>
            <c:numRef>
              <c:f>'EJECUCION ROOC'!$D$66:$D$70</c:f>
              <c:numCache/>
            </c:numRef>
          </c:val>
        </c:ser>
        <c:overlap val="-27"/>
        <c:gapWidth val="219"/>
        <c:axId val="34667381"/>
        <c:axId val="43570974"/>
      </c:barChart>
      <c:lineChart>
        <c:grouping val="standard"/>
        <c:varyColors val="0"/>
        <c:ser>
          <c:idx val="1"/>
          <c:order val="1"/>
          <c:tx>
            <c:strRef>
              <c:f>'EJECUCION ROOC'!$E$65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ROOC'!$C$66:$C$70</c:f>
              <c:strCache/>
            </c:strRef>
          </c:cat>
          <c:val>
            <c:numRef>
              <c:f>'EJECUCION ROOC'!$E$66:$E$70</c:f>
              <c:numCache/>
            </c:numRef>
          </c:val>
          <c:smooth val="0"/>
        </c:ser>
        <c:axId val="56594447"/>
        <c:axId val="39587976"/>
      </c:lineChart>
      <c:catAx>
        <c:axId val="34667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67381"/>
        <c:crossesAt val="1"/>
        <c:crossBetween val="between"/>
        <c:dispUnits/>
      </c:valAx>
      <c:catAx>
        <c:axId val="56594447"/>
        <c:scaling>
          <c:orientation val="minMax"/>
        </c:scaling>
        <c:axPos val="b"/>
        <c:delete val="1"/>
        <c:majorTickMark val="out"/>
        <c:minorTickMark val="none"/>
        <c:tickLblPos val="nextTo"/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5944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5"/>
          <c:y val="0.945"/>
          <c:w val="0.158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20747465"/>
        <c:axId val="52509458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2823075"/>
        <c:axId val="25407676"/>
      </c:line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747465"/>
        <c:crossesAt val="1"/>
        <c:crossBetween val="between"/>
        <c:dispUnits/>
      </c:valAx>
      <c:catAx>
        <c:axId val="2823075"/>
        <c:scaling>
          <c:orientation val="minMax"/>
        </c:scaling>
        <c:axPos val="b"/>
        <c:delete val="1"/>
        <c:majorTickMark val="out"/>
        <c:minorTickMark val="none"/>
        <c:tickLblPos val="nextTo"/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2307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35"/>
          <c:y val="0.96475"/>
          <c:w val="0.133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152400</xdr:rowOff>
    </xdr:from>
    <xdr:to>
      <xdr:col>26</xdr:col>
      <xdr:colOff>742950</xdr:colOff>
      <xdr:row>95</xdr:row>
      <xdr:rowOff>152400</xdr:rowOff>
    </xdr:to>
    <xdr:graphicFrame>
      <xdr:nvGraphicFramePr>
        <xdr:cNvPr id="1" name="Gráfico 9"/>
        <xdr:cNvGraphicFramePr/>
      </xdr:nvGraphicFramePr>
      <xdr:xfrm>
        <a:off x="0" y="8820150"/>
        <a:ext cx="164211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8774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762000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2</xdr:col>
      <xdr:colOff>133350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54</xdr:row>
      <xdr:rowOff>133350</xdr:rowOff>
    </xdr:from>
    <xdr:to>
      <xdr:col>8</xdr:col>
      <xdr:colOff>723900</xdr:colOff>
      <xdr:row>83</xdr:row>
      <xdr:rowOff>19050</xdr:rowOff>
    </xdr:to>
    <xdr:graphicFrame>
      <xdr:nvGraphicFramePr>
        <xdr:cNvPr id="5" name="Gráfico 1"/>
        <xdr:cNvGraphicFramePr/>
      </xdr:nvGraphicFramePr>
      <xdr:xfrm>
        <a:off x="66675" y="9753600"/>
        <a:ext cx="948690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133350</xdr:rowOff>
    </xdr:from>
    <xdr:to>
      <xdr:col>7</xdr:col>
      <xdr:colOff>733425</xdr:colOff>
      <xdr:row>91</xdr:row>
      <xdr:rowOff>57150</xdr:rowOff>
    </xdr:to>
    <xdr:graphicFrame>
      <xdr:nvGraphicFramePr>
        <xdr:cNvPr id="1" name="Gráfico 1"/>
        <xdr:cNvGraphicFramePr/>
      </xdr:nvGraphicFramePr>
      <xdr:xfrm>
        <a:off x="0" y="99822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showGridLines="0" tabSelected="1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customWidth="1"/>
    <col min="12" max="12" width="7.7109375" style="8" customWidth="1"/>
    <col min="13" max="13" width="11.7109375" style="8" customWidth="1"/>
    <col min="14" max="14" width="7.7109375" style="8" customWidth="1"/>
    <col min="15" max="15" width="11.7109375" style="8" customWidth="1"/>
    <col min="16" max="16" width="7.7109375" style="8" customWidth="1"/>
    <col min="17" max="17" width="11.7109375" style="8" customWidth="1"/>
    <col min="18" max="18" width="7.7109375" style="8" customWidth="1"/>
    <col min="19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165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66" t="s">
        <v>31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54" t="s">
        <v>30</v>
      </c>
    </row>
    <row r="11" spans="1:27" s="10" customFormat="1" ht="12.75" customHeight="1">
      <c r="A11" s="64"/>
      <c r="B11" s="61"/>
      <c r="C11" s="59" t="s">
        <v>2</v>
      </c>
      <c r="D11" s="59"/>
      <c r="E11" s="59" t="s">
        <v>3</v>
      </c>
      <c r="F11" s="59"/>
      <c r="G11" s="59" t="s">
        <v>4</v>
      </c>
      <c r="H11" s="59"/>
      <c r="I11" s="59" t="s">
        <v>20</v>
      </c>
      <c r="J11" s="59"/>
      <c r="K11" s="59" t="s">
        <v>21</v>
      </c>
      <c r="L11" s="59"/>
      <c r="M11" s="59" t="s">
        <v>22</v>
      </c>
      <c r="N11" s="59"/>
      <c r="O11" s="59" t="s">
        <v>24</v>
      </c>
      <c r="P11" s="59"/>
      <c r="Q11" s="59" t="s">
        <v>25</v>
      </c>
      <c r="R11" s="59"/>
      <c r="S11" s="59" t="s">
        <v>26</v>
      </c>
      <c r="T11" s="59"/>
      <c r="U11" s="59" t="s">
        <v>27</v>
      </c>
      <c r="V11" s="59"/>
      <c r="W11" s="59" t="s">
        <v>28</v>
      </c>
      <c r="X11" s="59"/>
      <c r="Y11" s="59" t="s">
        <v>29</v>
      </c>
      <c r="Z11" s="59"/>
      <c r="AA11" s="55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6"/>
    </row>
    <row r="13" spans="1:28" ht="15" customHeight="1">
      <c r="A13" s="2" t="s">
        <v>5</v>
      </c>
      <c r="B13" s="3" t="s">
        <v>6</v>
      </c>
      <c r="C13" s="43">
        <v>109233001.57000005</v>
      </c>
      <c r="D13" s="39">
        <f aca="true" t="shared" si="0" ref="D13:D46">+C13/$C$46*100</f>
        <v>20.65524142631478</v>
      </c>
      <c r="E13" s="43">
        <v>153662076.99</v>
      </c>
      <c r="F13" s="39">
        <f aca="true" t="shared" si="1" ref="F13:F46">+E13/$E$46*100</f>
        <v>17.631561228641974</v>
      </c>
      <c r="G13" s="43">
        <v>191492040.9999999</v>
      </c>
      <c r="H13" s="39">
        <f aca="true" t="shared" si="2" ref="H13:H46">+G13/$G$46*100</f>
        <v>24.078043469866877</v>
      </c>
      <c r="I13" s="4">
        <v>130365716.78</v>
      </c>
      <c r="J13" s="39">
        <f aca="true" t="shared" si="3" ref="J13:J46">+I13/$I$46*100</f>
        <v>16.325942132621933</v>
      </c>
      <c r="K13" s="4">
        <v>98638625.83000001</v>
      </c>
      <c r="L13" s="39">
        <f aca="true" t="shared" si="4" ref="L13:L46">+K13/$K$46*100</f>
        <v>10.258956857305328</v>
      </c>
      <c r="M13" s="4">
        <v>117711334.37000005</v>
      </c>
      <c r="N13" s="39">
        <f aca="true" t="shared" si="5" ref="N13:N46">+M13/$M$46*100</f>
        <v>13.645785717322065</v>
      </c>
      <c r="O13" s="4">
        <v>112544130.57999988</v>
      </c>
      <c r="P13" s="39">
        <f aca="true" t="shared" si="6" ref="P13:P46">+O13/$O$46*100</f>
        <v>12.416740583249256</v>
      </c>
      <c r="Q13" s="4">
        <v>170357589.3000001</v>
      </c>
      <c r="R13" s="39">
        <f aca="true" t="shared" si="7" ref="R13:R46">+Q13/$Q$46*100</f>
        <v>13.539266607381716</v>
      </c>
      <c r="S13" s="4"/>
      <c r="T13" s="39" t="e">
        <f aca="true" t="shared" si="8" ref="T13:T46">+S13/$S$46*100</f>
        <v>#DIV/0!</v>
      </c>
      <c r="U13" s="4"/>
      <c r="V13" s="39" t="e">
        <f aca="true" t="shared" si="9" ref="V13:V46">+U13/$U$46*100</f>
        <v>#DIV/0!</v>
      </c>
      <c r="W13" s="4"/>
      <c r="X13" s="39" t="e">
        <f aca="true" t="shared" si="10" ref="X13:X46">+W13/$W$46*100</f>
        <v>#DIV/0!</v>
      </c>
      <c r="Y13" s="4"/>
      <c r="Z13" s="39" t="e">
        <f aca="true" t="shared" si="11" ref="Z13:Z46">+Y13/$Y$46*100</f>
        <v>#DIV/0!</v>
      </c>
      <c r="AA13" s="24">
        <f aca="true" t="shared" si="12" ref="AA13:AA45">+C13+E13+G13+I13+K13+M13+O13+Q13+S13+U13+W13+Y13</f>
        <v>1084004516.42</v>
      </c>
      <c r="AB13" s="8"/>
    </row>
    <row r="14" spans="1:28" ht="15" customHeight="1">
      <c r="A14" s="2" t="s">
        <v>35</v>
      </c>
      <c r="B14" s="3" t="s">
        <v>66</v>
      </c>
      <c r="C14" s="43">
        <v>2744455.499999999</v>
      </c>
      <c r="D14" s="39">
        <f t="shared" si="0"/>
        <v>0.5189584660451751</v>
      </c>
      <c r="E14" s="43">
        <v>3331711.619999999</v>
      </c>
      <c r="F14" s="39">
        <f t="shared" si="1"/>
        <v>0.3822887115344068</v>
      </c>
      <c r="G14" s="43">
        <v>3232958.719999999</v>
      </c>
      <c r="H14" s="39">
        <f t="shared" si="2"/>
        <v>0.4065094308355363</v>
      </c>
      <c r="I14" s="4">
        <v>4021505.5099999984</v>
      </c>
      <c r="J14" s="39">
        <f t="shared" si="3"/>
        <v>0.5036206440154566</v>
      </c>
      <c r="K14" s="4">
        <v>3526520.6199999973</v>
      </c>
      <c r="L14" s="39">
        <f t="shared" si="4"/>
        <v>0.36677744233105775</v>
      </c>
      <c r="M14" s="4">
        <v>3532170.6399999987</v>
      </c>
      <c r="N14" s="39">
        <f t="shared" si="5"/>
        <v>0.409469860556949</v>
      </c>
      <c r="O14" s="4">
        <v>4569826.24</v>
      </c>
      <c r="P14" s="39">
        <f t="shared" si="6"/>
        <v>0.5041786421040511</v>
      </c>
      <c r="Q14" s="4">
        <v>3940347.2199999974</v>
      </c>
      <c r="R14" s="39">
        <f t="shared" si="7"/>
        <v>0.31316134348019514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28899496.069999993</v>
      </c>
      <c r="AB14" s="8"/>
    </row>
    <row r="15" spans="1:28" ht="15" customHeight="1">
      <c r="A15" s="2" t="s">
        <v>36</v>
      </c>
      <c r="B15" s="3" t="s">
        <v>67</v>
      </c>
      <c r="C15" s="43">
        <v>3544718.2699999996</v>
      </c>
      <c r="D15" s="39">
        <f t="shared" si="0"/>
        <v>0.6702828870650325</v>
      </c>
      <c r="E15" s="43">
        <v>5002362.909999999</v>
      </c>
      <c r="F15" s="39">
        <f t="shared" si="1"/>
        <v>0.5739833123646535</v>
      </c>
      <c r="G15" s="43">
        <v>4532810.160000001</v>
      </c>
      <c r="H15" s="39">
        <f t="shared" si="2"/>
        <v>0.569951625682105</v>
      </c>
      <c r="I15" s="4">
        <v>6541582.1599999955</v>
      </c>
      <c r="J15" s="39">
        <f t="shared" si="3"/>
        <v>0.8192145484090662</v>
      </c>
      <c r="K15" s="4">
        <v>5297157.299999999</v>
      </c>
      <c r="L15" s="39">
        <f t="shared" si="4"/>
        <v>0.5509333463416111</v>
      </c>
      <c r="M15" s="4">
        <v>5435673.450000003</v>
      </c>
      <c r="N15" s="39">
        <f t="shared" si="5"/>
        <v>0.6301350292647844</v>
      </c>
      <c r="O15" s="4">
        <v>5138607.22</v>
      </c>
      <c r="P15" s="39">
        <f t="shared" si="6"/>
        <v>0.5669309672670777</v>
      </c>
      <c r="Q15" s="4">
        <v>5490745.109999998</v>
      </c>
      <c r="R15" s="39">
        <f t="shared" si="7"/>
        <v>0.4363801003696604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40983656.58</v>
      </c>
      <c r="AB15" s="8"/>
    </row>
    <row r="16" spans="1:28" ht="15" customHeight="1">
      <c r="A16" s="2" t="s">
        <v>37</v>
      </c>
      <c r="B16" s="3" t="s">
        <v>68</v>
      </c>
      <c r="C16" s="43">
        <v>1953772.2200000002</v>
      </c>
      <c r="D16" s="39">
        <f t="shared" si="0"/>
        <v>0.3694454635146669</v>
      </c>
      <c r="E16" s="43">
        <v>3373767.9300000016</v>
      </c>
      <c r="F16" s="39">
        <f t="shared" si="1"/>
        <v>0.387114355046072</v>
      </c>
      <c r="G16" s="43">
        <v>5877536.039999995</v>
      </c>
      <c r="H16" s="39">
        <f t="shared" si="2"/>
        <v>0.7390362937686229</v>
      </c>
      <c r="I16" s="4">
        <v>2926924.2100000014</v>
      </c>
      <c r="J16" s="39">
        <f t="shared" si="3"/>
        <v>0.3665441840025312</v>
      </c>
      <c r="K16" s="4">
        <v>2813119.279999999</v>
      </c>
      <c r="L16" s="39">
        <f t="shared" si="4"/>
        <v>0.2925797990912037</v>
      </c>
      <c r="M16" s="4">
        <v>2556307.3</v>
      </c>
      <c r="N16" s="39">
        <f t="shared" si="5"/>
        <v>0.29634207980158944</v>
      </c>
      <c r="O16" s="4">
        <v>2982342.6200000006</v>
      </c>
      <c r="P16" s="39">
        <f t="shared" si="6"/>
        <v>0.3290351478310559</v>
      </c>
      <c r="Q16" s="4">
        <v>3933568.609999999</v>
      </c>
      <c r="R16" s="39">
        <f t="shared" si="7"/>
        <v>0.3126226095828997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26417338.209999997</v>
      </c>
      <c r="AB16" s="8"/>
    </row>
    <row r="17" spans="1:28" ht="15" customHeight="1">
      <c r="A17" s="2" t="s">
        <v>38</v>
      </c>
      <c r="B17" s="3" t="s">
        <v>69</v>
      </c>
      <c r="C17" s="43">
        <v>2666299.4600000004</v>
      </c>
      <c r="D17" s="39">
        <f t="shared" si="0"/>
        <v>0.5041796734465833</v>
      </c>
      <c r="E17" s="43">
        <v>3807753.9700000007</v>
      </c>
      <c r="F17" s="39">
        <f t="shared" si="1"/>
        <v>0.43691097101354853</v>
      </c>
      <c r="G17" s="43">
        <v>4852581.489999999</v>
      </c>
      <c r="H17" s="39">
        <f t="shared" si="2"/>
        <v>0.6101593959056054</v>
      </c>
      <c r="I17" s="4">
        <v>2877352.82</v>
      </c>
      <c r="J17" s="39">
        <f t="shared" si="3"/>
        <v>0.3603362662726007</v>
      </c>
      <c r="K17" s="4">
        <v>3745854.0300000003</v>
      </c>
      <c r="L17" s="39">
        <f t="shared" si="4"/>
        <v>0.3895893172088943</v>
      </c>
      <c r="M17" s="4">
        <v>2993960.57</v>
      </c>
      <c r="N17" s="39">
        <f t="shared" si="5"/>
        <v>0.3470774042532962</v>
      </c>
      <c r="O17" s="4">
        <v>3734202.26</v>
      </c>
      <c r="P17" s="39">
        <f t="shared" si="6"/>
        <v>0.41198612943075025</v>
      </c>
      <c r="Q17" s="4">
        <v>4612905.179999999</v>
      </c>
      <c r="R17" s="39">
        <f t="shared" si="7"/>
        <v>0.3666132710800933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29290909.78</v>
      </c>
      <c r="AB17" s="8"/>
    </row>
    <row r="18" spans="1:28" ht="15" customHeight="1">
      <c r="A18" s="2" t="s">
        <v>39</v>
      </c>
      <c r="B18" s="3" t="s">
        <v>70</v>
      </c>
      <c r="C18" s="43">
        <v>13026599.179999994</v>
      </c>
      <c r="D18" s="39">
        <f t="shared" si="0"/>
        <v>2.463244140135679</v>
      </c>
      <c r="E18" s="43">
        <v>17085361.020000003</v>
      </c>
      <c r="F18" s="39">
        <f t="shared" si="1"/>
        <v>1.960415964943563</v>
      </c>
      <c r="G18" s="43">
        <v>16975281.6</v>
      </c>
      <c r="H18" s="39">
        <f t="shared" si="2"/>
        <v>2.134457213697104</v>
      </c>
      <c r="I18" s="4">
        <v>18346045.690000005</v>
      </c>
      <c r="J18" s="39">
        <f t="shared" si="3"/>
        <v>2.2975095576916913</v>
      </c>
      <c r="K18" s="4">
        <v>18228716.980000004</v>
      </c>
      <c r="L18" s="39">
        <f t="shared" si="4"/>
        <v>1.8958863172338773</v>
      </c>
      <c r="M18" s="4">
        <v>19475204.599999998</v>
      </c>
      <c r="N18" s="39">
        <f t="shared" si="5"/>
        <v>2.2576795190959555</v>
      </c>
      <c r="O18" s="4">
        <v>18168972.180000003</v>
      </c>
      <c r="P18" s="39">
        <f t="shared" si="6"/>
        <v>2.0045418011645633</v>
      </c>
      <c r="Q18" s="4">
        <v>15967044.809999999</v>
      </c>
      <c r="R18" s="39">
        <f t="shared" si="7"/>
        <v>1.268989996294814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137273226.06</v>
      </c>
      <c r="AB18" s="8"/>
    </row>
    <row r="19" spans="1:28" ht="15" customHeight="1">
      <c r="A19" s="2" t="s">
        <v>40</v>
      </c>
      <c r="B19" s="3" t="s">
        <v>71</v>
      </c>
      <c r="C19" s="43">
        <v>10365220.489999989</v>
      </c>
      <c r="D19" s="39">
        <f t="shared" si="0"/>
        <v>1.9599949518986242</v>
      </c>
      <c r="E19" s="43">
        <v>11580183.170000002</v>
      </c>
      <c r="F19" s="39">
        <f t="shared" si="1"/>
        <v>1.3287384408713394</v>
      </c>
      <c r="G19" s="43">
        <v>15609803.189999998</v>
      </c>
      <c r="H19" s="39">
        <f t="shared" si="2"/>
        <v>1.9627631404528545</v>
      </c>
      <c r="I19" s="4">
        <v>15208095.84</v>
      </c>
      <c r="J19" s="39">
        <f t="shared" si="3"/>
        <v>1.9045382387626244</v>
      </c>
      <c r="K19" s="4">
        <v>14651354.250000006</v>
      </c>
      <c r="L19" s="39">
        <f t="shared" si="4"/>
        <v>1.5238210172442659</v>
      </c>
      <c r="M19" s="4">
        <v>13806045.830000004</v>
      </c>
      <c r="N19" s="39">
        <f t="shared" si="5"/>
        <v>1.6004775071832178</v>
      </c>
      <c r="O19" s="4">
        <v>14463914.339999996</v>
      </c>
      <c r="P19" s="39">
        <f t="shared" si="6"/>
        <v>1.5957711099865606</v>
      </c>
      <c r="Q19" s="4">
        <v>14927319.849999998</v>
      </c>
      <c r="R19" s="39">
        <f t="shared" si="7"/>
        <v>1.186357261882263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110611936.95999998</v>
      </c>
      <c r="AB19" s="8"/>
    </row>
    <row r="20" spans="1:28" ht="15" customHeight="1">
      <c r="A20" s="2" t="s">
        <v>41</v>
      </c>
      <c r="B20" s="3" t="s">
        <v>72</v>
      </c>
      <c r="C20" s="43">
        <v>13421894.850000003</v>
      </c>
      <c r="D20" s="39">
        <f t="shared" si="0"/>
        <v>2.537991948776593</v>
      </c>
      <c r="E20" s="43">
        <v>15771786.090000011</v>
      </c>
      <c r="F20" s="39">
        <f t="shared" si="1"/>
        <v>1.809693175948519</v>
      </c>
      <c r="G20" s="43">
        <v>20619615.750000015</v>
      </c>
      <c r="H20" s="39">
        <f t="shared" si="2"/>
        <v>2.592692634992868</v>
      </c>
      <c r="I20" s="4">
        <v>19906680.78999999</v>
      </c>
      <c r="J20" s="39">
        <f t="shared" si="3"/>
        <v>2.4929508052992615</v>
      </c>
      <c r="K20" s="4">
        <v>18387239.28000002</v>
      </c>
      <c r="L20" s="39">
        <f t="shared" si="4"/>
        <v>1.9123735039007292</v>
      </c>
      <c r="M20" s="4">
        <v>22252859.810000014</v>
      </c>
      <c r="N20" s="39">
        <f t="shared" si="5"/>
        <v>2.5796815420542774</v>
      </c>
      <c r="O20" s="4">
        <v>21260521.61</v>
      </c>
      <c r="P20" s="39">
        <f t="shared" si="6"/>
        <v>2.3456254905117864</v>
      </c>
      <c r="Q20" s="4">
        <v>22328222.520000014</v>
      </c>
      <c r="R20" s="39">
        <f t="shared" si="7"/>
        <v>1.7745482241760302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153948820.70000008</v>
      </c>
      <c r="AB20" s="8"/>
    </row>
    <row r="21" spans="1:28" ht="15" customHeight="1">
      <c r="A21" s="2" t="s">
        <v>42</v>
      </c>
      <c r="B21" s="3" t="s">
        <v>73</v>
      </c>
      <c r="C21" s="43">
        <v>2899642.510000001</v>
      </c>
      <c r="D21" s="39">
        <f t="shared" si="0"/>
        <v>0.5483033079126196</v>
      </c>
      <c r="E21" s="43">
        <v>3047148.7100000014</v>
      </c>
      <c r="F21" s="39">
        <f t="shared" si="1"/>
        <v>0.34963726968651343</v>
      </c>
      <c r="G21" s="43">
        <v>5547020.04</v>
      </c>
      <c r="H21" s="39">
        <f t="shared" si="2"/>
        <v>0.6974774980404682</v>
      </c>
      <c r="I21" s="4">
        <v>4940752.989999999</v>
      </c>
      <c r="J21" s="39">
        <f t="shared" si="3"/>
        <v>0.6187397223645961</v>
      </c>
      <c r="K21" s="4">
        <v>3808742.8400000003</v>
      </c>
      <c r="L21" s="39">
        <f t="shared" si="4"/>
        <v>0.39613009758948475</v>
      </c>
      <c r="M21" s="4">
        <v>4811230.52</v>
      </c>
      <c r="N21" s="39">
        <f t="shared" si="5"/>
        <v>0.5577459559348293</v>
      </c>
      <c r="O21" s="4">
        <v>4229964.130000001</v>
      </c>
      <c r="P21" s="39">
        <f t="shared" si="6"/>
        <v>0.46668242055790815</v>
      </c>
      <c r="Q21" s="4">
        <v>4071198.610000001</v>
      </c>
      <c r="R21" s="39">
        <f t="shared" si="7"/>
        <v>0.32356083235789157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33355700.35</v>
      </c>
      <c r="AB21" s="8"/>
    </row>
    <row r="22" spans="1:28" ht="15" customHeight="1">
      <c r="A22" s="2" t="s">
        <v>43</v>
      </c>
      <c r="B22" s="3" t="s">
        <v>74</v>
      </c>
      <c r="C22" s="43">
        <v>6350973.0299999975</v>
      </c>
      <c r="D22" s="39">
        <f t="shared" si="0"/>
        <v>1.2009271863009174</v>
      </c>
      <c r="E22" s="43">
        <v>7570898.959999999</v>
      </c>
      <c r="F22" s="39">
        <f t="shared" si="1"/>
        <v>0.8687033989381053</v>
      </c>
      <c r="G22" s="43">
        <v>7548234.729999997</v>
      </c>
      <c r="H22" s="39">
        <f t="shared" si="2"/>
        <v>0.9491085008055185</v>
      </c>
      <c r="I22" s="4">
        <v>9000370.989999998</v>
      </c>
      <c r="J22" s="39">
        <f t="shared" si="3"/>
        <v>1.1271332646668024</v>
      </c>
      <c r="K22" s="4">
        <v>9106188.37</v>
      </c>
      <c r="L22" s="39">
        <f t="shared" si="4"/>
        <v>0.9470934214283501</v>
      </c>
      <c r="M22" s="4">
        <v>10662315.289999995</v>
      </c>
      <c r="N22" s="39">
        <f t="shared" si="5"/>
        <v>1.2360378928381912</v>
      </c>
      <c r="O22" s="4">
        <v>9985298.460000003</v>
      </c>
      <c r="P22" s="39">
        <f t="shared" si="6"/>
        <v>1.1016555015812755</v>
      </c>
      <c r="Q22" s="4">
        <v>9306847.24</v>
      </c>
      <c r="R22" s="39">
        <f t="shared" si="7"/>
        <v>0.7396669944338936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69531127.07</v>
      </c>
      <c r="AB22" s="8"/>
    </row>
    <row r="23" spans="1:28" ht="15" customHeight="1">
      <c r="A23" s="2" t="s">
        <v>44</v>
      </c>
      <c r="B23" s="3" t="s">
        <v>75</v>
      </c>
      <c r="C23" s="43">
        <v>13048317.76999999</v>
      </c>
      <c r="D23" s="39">
        <f t="shared" si="0"/>
        <v>2.467350982513361</v>
      </c>
      <c r="E23" s="43">
        <v>16677049.339999989</v>
      </c>
      <c r="F23" s="39">
        <f t="shared" si="1"/>
        <v>1.913565287617638</v>
      </c>
      <c r="G23" s="43">
        <v>17913464.29999999</v>
      </c>
      <c r="H23" s="39">
        <f t="shared" si="2"/>
        <v>2.252423494255348</v>
      </c>
      <c r="I23" s="4">
        <v>21131613.09000002</v>
      </c>
      <c r="J23" s="39">
        <f t="shared" si="3"/>
        <v>2.6463513644349743</v>
      </c>
      <c r="K23" s="4">
        <v>21081634.72000005</v>
      </c>
      <c r="L23" s="39">
        <f t="shared" si="4"/>
        <v>2.1926053739505003</v>
      </c>
      <c r="M23" s="4">
        <v>24774740.670000024</v>
      </c>
      <c r="N23" s="39">
        <f t="shared" si="5"/>
        <v>2.872032707762807</v>
      </c>
      <c r="O23" s="4">
        <v>20535417.12000001</v>
      </c>
      <c r="P23" s="39">
        <f t="shared" si="6"/>
        <v>2.265626344384133</v>
      </c>
      <c r="Q23" s="4">
        <v>22082618.770000026</v>
      </c>
      <c r="R23" s="39">
        <f t="shared" si="7"/>
        <v>1.7550287260152133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157244855.7800001</v>
      </c>
      <c r="AB23" s="8"/>
    </row>
    <row r="24" spans="1:28" ht="15" customHeight="1">
      <c r="A24" s="2" t="s">
        <v>45</v>
      </c>
      <c r="B24" s="3" t="s">
        <v>76</v>
      </c>
      <c r="C24" s="43">
        <v>10430801.709999997</v>
      </c>
      <c r="D24" s="39">
        <f t="shared" si="0"/>
        <v>1.9723959288255866</v>
      </c>
      <c r="E24" s="43">
        <v>15203901.009999996</v>
      </c>
      <c r="F24" s="39">
        <f t="shared" si="1"/>
        <v>1.7445326577843392</v>
      </c>
      <c r="G24" s="43">
        <v>15057670.569999995</v>
      </c>
      <c r="H24" s="39">
        <f t="shared" si="2"/>
        <v>1.8933384627687746</v>
      </c>
      <c r="I24" s="4">
        <v>17301869.880000006</v>
      </c>
      <c r="J24" s="39">
        <f t="shared" si="3"/>
        <v>2.1667454713091363</v>
      </c>
      <c r="K24" s="4">
        <v>15984174.399999999</v>
      </c>
      <c r="L24" s="39">
        <f t="shared" si="4"/>
        <v>1.6624416063121088</v>
      </c>
      <c r="M24" s="4">
        <v>19886281.14000002</v>
      </c>
      <c r="N24" s="39">
        <f t="shared" si="5"/>
        <v>2.305333913706982</v>
      </c>
      <c r="O24" s="4">
        <v>16069761.889999991</v>
      </c>
      <c r="P24" s="39">
        <f t="shared" si="6"/>
        <v>1.7729406553181386</v>
      </c>
      <c r="Q24" s="4">
        <v>19109528.73</v>
      </c>
      <c r="R24" s="39">
        <f t="shared" si="7"/>
        <v>1.518740698785472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129043989.33</v>
      </c>
      <c r="AB24" s="8"/>
    </row>
    <row r="25" spans="1:28" ht="15" customHeight="1">
      <c r="A25" s="2" t="s">
        <v>46</v>
      </c>
      <c r="B25" s="3" t="s">
        <v>77</v>
      </c>
      <c r="C25" s="43">
        <v>17774702.39</v>
      </c>
      <c r="D25" s="39">
        <f t="shared" si="0"/>
        <v>3.361079196483205</v>
      </c>
      <c r="E25" s="43">
        <v>22606288.909999996</v>
      </c>
      <c r="F25" s="39">
        <f t="shared" si="1"/>
        <v>2.5939006869923666</v>
      </c>
      <c r="G25" s="43">
        <v>21919791.959999986</v>
      </c>
      <c r="H25" s="39">
        <f t="shared" si="2"/>
        <v>2.756175666138095</v>
      </c>
      <c r="I25" s="4">
        <v>26136364.13999999</v>
      </c>
      <c r="J25" s="39">
        <f t="shared" si="3"/>
        <v>3.2731056833512295</v>
      </c>
      <c r="K25" s="4">
        <v>21845966.599999987</v>
      </c>
      <c r="L25" s="39">
        <f t="shared" si="4"/>
        <v>2.2721000720528086</v>
      </c>
      <c r="M25" s="4">
        <v>27692369.859999977</v>
      </c>
      <c r="N25" s="39">
        <f t="shared" si="5"/>
        <v>3.210261332409935</v>
      </c>
      <c r="O25" s="4">
        <v>24602449.36</v>
      </c>
      <c r="P25" s="39">
        <f t="shared" si="6"/>
        <v>2.714332856287875</v>
      </c>
      <c r="Q25" s="4">
        <v>24752236.62</v>
      </c>
      <c r="R25" s="39">
        <f t="shared" si="7"/>
        <v>1.9671981277982122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187330169.83999997</v>
      </c>
      <c r="AB25" s="8"/>
    </row>
    <row r="26" spans="1:28" ht="15" customHeight="1">
      <c r="A26" s="2" t="s">
        <v>47</v>
      </c>
      <c r="B26" s="3" t="s">
        <v>78</v>
      </c>
      <c r="C26" s="43">
        <v>14320763.910000008</v>
      </c>
      <c r="D26" s="39">
        <f t="shared" si="0"/>
        <v>2.7079621700292504</v>
      </c>
      <c r="E26" s="43">
        <v>17799121.479999997</v>
      </c>
      <c r="F26" s="39">
        <f t="shared" si="1"/>
        <v>2.0423145797455255</v>
      </c>
      <c r="G26" s="43">
        <v>23356297.319999997</v>
      </c>
      <c r="H26" s="39">
        <f t="shared" si="2"/>
        <v>2.936800606590722</v>
      </c>
      <c r="I26" s="4">
        <v>23177854.769999985</v>
      </c>
      <c r="J26" s="39">
        <f t="shared" si="3"/>
        <v>2.902606030785749</v>
      </c>
      <c r="K26" s="4">
        <v>27980579.43</v>
      </c>
      <c r="L26" s="39">
        <f t="shared" si="4"/>
        <v>2.9101333762444908</v>
      </c>
      <c r="M26" s="4">
        <v>23619583.449999984</v>
      </c>
      <c r="N26" s="39">
        <f t="shared" si="5"/>
        <v>2.7381201327478104</v>
      </c>
      <c r="O26" s="4">
        <v>20134399.4</v>
      </c>
      <c r="P26" s="39">
        <f t="shared" si="6"/>
        <v>2.2213829620516647</v>
      </c>
      <c r="Q26" s="4">
        <v>24498337.289999995</v>
      </c>
      <c r="R26" s="39">
        <f t="shared" si="7"/>
        <v>1.9470193336838388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174886937.04999998</v>
      </c>
      <c r="AB26" s="8"/>
    </row>
    <row r="27" spans="1:28" ht="15" customHeight="1">
      <c r="A27" s="2" t="s">
        <v>48</v>
      </c>
      <c r="B27" s="3" t="s">
        <v>79</v>
      </c>
      <c r="C27" s="43">
        <v>12280211.250000002</v>
      </c>
      <c r="D27" s="39">
        <f t="shared" si="0"/>
        <v>2.3221070966574993</v>
      </c>
      <c r="E27" s="43">
        <v>10199197.739999998</v>
      </c>
      <c r="F27" s="39">
        <f t="shared" si="1"/>
        <v>1.170280806809214</v>
      </c>
      <c r="G27" s="43">
        <v>9525873.139999997</v>
      </c>
      <c r="H27" s="39">
        <f t="shared" si="2"/>
        <v>1.1977750425322236</v>
      </c>
      <c r="I27" s="4">
        <v>12244528.299999999</v>
      </c>
      <c r="J27" s="39">
        <f t="shared" si="3"/>
        <v>1.533405142123375</v>
      </c>
      <c r="K27" s="4">
        <v>10134864.71</v>
      </c>
      <c r="L27" s="39">
        <f t="shared" si="4"/>
        <v>1.0540813899182873</v>
      </c>
      <c r="M27" s="4">
        <v>13803676.759999996</v>
      </c>
      <c r="N27" s="39">
        <f t="shared" si="5"/>
        <v>1.6002028707453382</v>
      </c>
      <c r="O27" s="4">
        <v>12060279.510000005</v>
      </c>
      <c r="P27" s="39">
        <f t="shared" si="6"/>
        <v>1.330583489919983</v>
      </c>
      <c r="Q27" s="4">
        <v>11824293.1</v>
      </c>
      <c r="R27" s="39">
        <f t="shared" si="7"/>
        <v>0.9397424404896998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92072924.50999999</v>
      </c>
      <c r="AB27" s="8"/>
    </row>
    <row r="28" spans="1:28" ht="15" customHeight="1">
      <c r="A28" s="2" t="s">
        <v>49</v>
      </c>
      <c r="B28" s="3" t="s">
        <v>80</v>
      </c>
      <c r="C28" s="43">
        <v>4849095.509999999</v>
      </c>
      <c r="D28" s="39">
        <f t="shared" si="0"/>
        <v>0.9169320353622591</v>
      </c>
      <c r="E28" s="43">
        <v>6337127.439999999</v>
      </c>
      <c r="F28" s="39">
        <f t="shared" si="1"/>
        <v>0.7271374477083146</v>
      </c>
      <c r="G28" s="43">
        <v>6808942.829999998</v>
      </c>
      <c r="H28" s="39">
        <f t="shared" si="2"/>
        <v>0.8561505772690492</v>
      </c>
      <c r="I28" s="4">
        <v>7456814.969999996</v>
      </c>
      <c r="J28" s="39">
        <f t="shared" si="3"/>
        <v>0.9338308621378707</v>
      </c>
      <c r="K28" s="4">
        <v>7034094.859999999</v>
      </c>
      <c r="L28" s="39">
        <f t="shared" si="4"/>
        <v>0.7315843574636015</v>
      </c>
      <c r="M28" s="4">
        <v>8165234.05</v>
      </c>
      <c r="N28" s="39">
        <f t="shared" si="5"/>
        <v>0.9465616439947401</v>
      </c>
      <c r="O28" s="4">
        <v>7363905.269999998</v>
      </c>
      <c r="P28" s="39">
        <f t="shared" si="6"/>
        <v>0.8124430918431298</v>
      </c>
      <c r="Q28" s="4">
        <v>8081465.2299999995</v>
      </c>
      <c r="R28" s="39">
        <f t="shared" si="7"/>
        <v>0.6422790600456997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56096680.15999998</v>
      </c>
      <c r="AB28" s="8"/>
    </row>
    <row r="29" spans="1:28" ht="15" customHeight="1">
      <c r="A29" s="2" t="s">
        <v>50</v>
      </c>
      <c r="B29" s="3" t="s">
        <v>81</v>
      </c>
      <c r="C29" s="43">
        <v>3122085.6400000006</v>
      </c>
      <c r="D29" s="39">
        <f t="shared" si="0"/>
        <v>0.5903658392697821</v>
      </c>
      <c r="E29" s="43">
        <v>3456344.020000002</v>
      </c>
      <c r="F29" s="39">
        <f t="shared" si="1"/>
        <v>0.396589336872275</v>
      </c>
      <c r="G29" s="43">
        <v>4571741.580000002</v>
      </c>
      <c r="H29" s="39">
        <f t="shared" si="2"/>
        <v>0.5748468287318426</v>
      </c>
      <c r="I29" s="4">
        <v>4585332.7</v>
      </c>
      <c r="J29" s="39">
        <f t="shared" si="3"/>
        <v>0.5742297758033243</v>
      </c>
      <c r="K29" s="4">
        <v>4255885.869999999</v>
      </c>
      <c r="L29" s="39">
        <f t="shared" si="4"/>
        <v>0.4426354195687333</v>
      </c>
      <c r="M29" s="4">
        <v>5315674.899999999</v>
      </c>
      <c r="N29" s="39">
        <f t="shared" si="5"/>
        <v>0.6162240961464632</v>
      </c>
      <c r="O29" s="4">
        <v>4121948.0600000005</v>
      </c>
      <c r="P29" s="39">
        <f t="shared" si="6"/>
        <v>0.4547652507055122</v>
      </c>
      <c r="Q29" s="4">
        <v>6871492.379999999</v>
      </c>
      <c r="R29" s="39">
        <f t="shared" si="7"/>
        <v>0.5461157774402239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36300505.150000006</v>
      </c>
      <c r="AB29" s="8"/>
    </row>
    <row r="30" spans="1:28" ht="15" customHeight="1">
      <c r="A30" s="2" t="s">
        <v>51</v>
      </c>
      <c r="B30" s="3" t="s">
        <v>82</v>
      </c>
      <c r="C30" s="43">
        <v>4044814.39</v>
      </c>
      <c r="D30" s="39">
        <f t="shared" si="0"/>
        <v>0.7648477708135007</v>
      </c>
      <c r="E30" s="43">
        <v>4410985.2</v>
      </c>
      <c r="F30" s="39">
        <f t="shared" si="1"/>
        <v>0.5061271925765707</v>
      </c>
      <c r="G30" s="43">
        <v>5324522.330000001</v>
      </c>
      <c r="H30" s="39">
        <f t="shared" si="2"/>
        <v>0.6695008285906616</v>
      </c>
      <c r="I30" s="4">
        <v>5150489.170000001</v>
      </c>
      <c r="J30" s="39">
        <f t="shared" si="3"/>
        <v>0.6450053758076378</v>
      </c>
      <c r="K30" s="4">
        <v>5560216.489999999</v>
      </c>
      <c r="L30" s="39">
        <f t="shared" si="4"/>
        <v>0.5782929416159696</v>
      </c>
      <c r="M30" s="4">
        <v>5025950.7</v>
      </c>
      <c r="N30" s="39">
        <f t="shared" si="5"/>
        <v>0.5826375739013281</v>
      </c>
      <c r="O30" s="4">
        <v>4993689.89</v>
      </c>
      <c r="P30" s="39">
        <f t="shared" si="6"/>
        <v>0.550942564465849</v>
      </c>
      <c r="Q30" s="4">
        <v>4430368.539999998</v>
      </c>
      <c r="R30" s="39">
        <f t="shared" si="7"/>
        <v>0.35210606746955436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38941036.71</v>
      </c>
      <c r="AB30" s="8"/>
    </row>
    <row r="31" spans="1:28" ht="15" customHeight="1">
      <c r="A31" s="2" t="s">
        <v>52</v>
      </c>
      <c r="B31" s="3" t="s">
        <v>83</v>
      </c>
      <c r="C31" s="43">
        <v>7784337.230000003</v>
      </c>
      <c r="D31" s="39">
        <f t="shared" si="0"/>
        <v>1.471966919507039</v>
      </c>
      <c r="E31" s="43">
        <v>9402186.240000004</v>
      </c>
      <c r="F31" s="39">
        <f t="shared" si="1"/>
        <v>1.0788297647730183</v>
      </c>
      <c r="G31" s="43">
        <v>9773185.760000002</v>
      </c>
      <c r="H31" s="39">
        <f t="shared" si="2"/>
        <v>1.2288719172843539</v>
      </c>
      <c r="I31" s="4">
        <v>9994532.100000003</v>
      </c>
      <c r="J31" s="39">
        <f t="shared" si="3"/>
        <v>1.2516339167803747</v>
      </c>
      <c r="K31" s="4">
        <v>10426310.060000002</v>
      </c>
      <c r="L31" s="39">
        <f t="shared" si="4"/>
        <v>1.0843933011675915</v>
      </c>
      <c r="M31" s="4">
        <v>11812981.290000005</v>
      </c>
      <c r="N31" s="39">
        <f t="shared" si="5"/>
        <v>1.369429819386685</v>
      </c>
      <c r="O31" s="4">
        <v>12458266.290000007</v>
      </c>
      <c r="P31" s="39">
        <f t="shared" si="6"/>
        <v>1.3744924754650798</v>
      </c>
      <c r="Q31" s="4">
        <v>12289905.200000005</v>
      </c>
      <c r="R31" s="39">
        <f t="shared" si="7"/>
        <v>0.9767472277928442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83941704.17000003</v>
      </c>
      <c r="AB31" s="8"/>
    </row>
    <row r="32" spans="1:28" ht="15" customHeight="1">
      <c r="A32" s="2" t="s">
        <v>53</v>
      </c>
      <c r="B32" s="3" t="s">
        <v>84</v>
      </c>
      <c r="C32" s="43">
        <v>3883902.45</v>
      </c>
      <c r="D32" s="39">
        <f t="shared" si="0"/>
        <v>0.7344203823749732</v>
      </c>
      <c r="E32" s="43">
        <v>5897322.649999999</v>
      </c>
      <c r="F32" s="39">
        <f t="shared" si="1"/>
        <v>0.6766731741840172</v>
      </c>
      <c r="G32" s="43">
        <v>6162313.11</v>
      </c>
      <c r="H32" s="39">
        <f t="shared" si="2"/>
        <v>0.7748439160325762</v>
      </c>
      <c r="I32" s="4">
        <v>5861509.850000001</v>
      </c>
      <c r="J32" s="39">
        <f t="shared" si="3"/>
        <v>0.7340478231894662</v>
      </c>
      <c r="K32" s="4">
        <v>6911909.92</v>
      </c>
      <c r="L32" s="39">
        <f t="shared" si="4"/>
        <v>0.7188764550823094</v>
      </c>
      <c r="M32" s="4">
        <v>6916426.01</v>
      </c>
      <c r="N32" s="39">
        <f t="shared" si="5"/>
        <v>0.8017925186839661</v>
      </c>
      <c r="O32" s="4">
        <v>6161748.730000001</v>
      </c>
      <c r="P32" s="39">
        <f t="shared" si="6"/>
        <v>0.6798118669119817</v>
      </c>
      <c r="Q32" s="4">
        <v>8541251.89</v>
      </c>
      <c r="R32" s="39">
        <f t="shared" si="7"/>
        <v>0.6788208671811308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50336384.61000001</v>
      </c>
      <c r="AB32" s="8"/>
    </row>
    <row r="33" spans="1:28" ht="15" customHeight="1">
      <c r="A33" s="2" t="s">
        <v>54</v>
      </c>
      <c r="B33" s="3" t="s">
        <v>85</v>
      </c>
      <c r="C33" s="43">
        <v>1661615.7500000007</v>
      </c>
      <c r="D33" s="39">
        <f t="shared" si="0"/>
        <v>0.3142005985436834</v>
      </c>
      <c r="E33" s="43">
        <v>2508738.7</v>
      </c>
      <c r="F33" s="39">
        <f t="shared" si="1"/>
        <v>0.2878587928926163</v>
      </c>
      <c r="G33" s="43">
        <v>3355806.44</v>
      </c>
      <c r="H33" s="39">
        <f t="shared" si="2"/>
        <v>0.4219561968049589</v>
      </c>
      <c r="I33" s="4">
        <v>3440128.150000002</v>
      </c>
      <c r="J33" s="39">
        <f t="shared" si="3"/>
        <v>0.4308136716686241</v>
      </c>
      <c r="K33" s="4">
        <v>3776948.19</v>
      </c>
      <c r="L33" s="39">
        <f t="shared" si="4"/>
        <v>0.39282328000257627</v>
      </c>
      <c r="M33" s="4">
        <v>5361782.96</v>
      </c>
      <c r="N33" s="39">
        <f t="shared" si="5"/>
        <v>0.6215692118905746</v>
      </c>
      <c r="O33" s="4">
        <v>2260334.7399999998</v>
      </c>
      <c r="P33" s="39">
        <f t="shared" si="6"/>
        <v>0.24937764371404486</v>
      </c>
      <c r="Q33" s="4">
        <v>5062056.059999997</v>
      </c>
      <c r="R33" s="39">
        <f t="shared" si="7"/>
        <v>0.40230979353176477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27427410.989999995</v>
      </c>
      <c r="AB33" s="8"/>
    </row>
    <row r="34" spans="1:28" ht="15" customHeight="1">
      <c r="A34" s="2" t="s">
        <v>55</v>
      </c>
      <c r="B34" s="3" t="s">
        <v>86</v>
      </c>
      <c r="C34" s="43">
        <v>4583739.489999999</v>
      </c>
      <c r="D34" s="39">
        <f t="shared" si="0"/>
        <v>0.8667549590368995</v>
      </c>
      <c r="E34" s="43">
        <v>6546216.830000001</v>
      </c>
      <c r="F34" s="39">
        <f t="shared" si="1"/>
        <v>0.7511288739226326</v>
      </c>
      <c r="G34" s="43">
        <v>8845666.219999995</v>
      </c>
      <c r="H34" s="39">
        <f t="shared" si="2"/>
        <v>1.1122464132339214</v>
      </c>
      <c r="I34" s="4">
        <v>10499297.350000003</v>
      </c>
      <c r="J34" s="39">
        <f t="shared" si="3"/>
        <v>1.3148466115409552</v>
      </c>
      <c r="K34" s="4">
        <v>10379503.790000001</v>
      </c>
      <c r="L34" s="39">
        <f t="shared" si="4"/>
        <v>1.07952519295399</v>
      </c>
      <c r="M34" s="4">
        <v>10982806.479999999</v>
      </c>
      <c r="N34" s="39">
        <f t="shared" si="5"/>
        <v>1.2731911043486726</v>
      </c>
      <c r="O34" s="4">
        <v>8770771.100000003</v>
      </c>
      <c r="P34" s="39">
        <f t="shared" si="6"/>
        <v>0.9676594319269908</v>
      </c>
      <c r="Q34" s="4">
        <v>7953371.300000001</v>
      </c>
      <c r="R34" s="39">
        <f t="shared" si="7"/>
        <v>0.6320987218747763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68561372.56</v>
      </c>
      <c r="AB34" s="8"/>
    </row>
    <row r="35" spans="1:28" ht="15" customHeight="1">
      <c r="A35" s="2" t="s">
        <v>56</v>
      </c>
      <c r="B35" s="3" t="s">
        <v>87</v>
      </c>
      <c r="C35" s="43">
        <v>4111380.52</v>
      </c>
      <c r="D35" s="39">
        <f t="shared" si="0"/>
        <v>0.7774349877369902</v>
      </c>
      <c r="E35" s="43">
        <v>4299390.700000001</v>
      </c>
      <c r="F35" s="39">
        <f t="shared" si="1"/>
        <v>0.49332256766148697</v>
      </c>
      <c r="G35" s="43">
        <v>5553553.259999997</v>
      </c>
      <c r="H35" s="39">
        <f t="shared" si="2"/>
        <v>0.6982989794677728</v>
      </c>
      <c r="I35" s="4">
        <v>4505379.61</v>
      </c>
      <c r="J35" s="39">
        <f t="shared" si="3"/>
        <v>0.5642171010533585</v>
      </c>
      <c r="K35" s="4">
        <v>7316214.710000004</v>
      </c>
      <c r="L35" s="39">
        <f t="shared" si="4"/>
        <v>0.7609263656818388</v>
      </c>
      <c r="M35" s="4">
        <v>6907145.2</v>
      </c>
      <c r="N35" s="39">
        <f t="shared" si="5"/>
        <v>0.8007166329570649</v>
      </c>
      <c r="O35" s="4">
        <v>6659406.610000001</v>
      </c>
      <c r="P35" s="39">
        <f t="shared" si="6"/>
        <v>0.7347173405544065</v>
      </c>
      <c r="Q35" s="4">
        <v>5504458.710000001</v>
      </c>
      <c r="R35" s="39">
        <f t="shared" si="7"/>
        <v>0.43746999655397456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44856929.32</v>
      </c>
      <c r="AB35" s="8"/>
    </row>
    <row r="36" spans="1:28" ht="15" customHeight="1">
      <c r="A36" s="2" t="s">
        <v>57</v>
      </c>
      <c r="B36" s="3" t="s">
        <v>88</v>
      </c>
      <c r="C36" s="43">
        <v>84466022.53</v>
      </c>
      <c r="D36" s="39">
        <f t="shared" si="0"/>
        <v>15.971968751217142</v>
      </c>
      <c r="E36" s="43">
        <v>425807690.99</v>
      </c>
      <c r="F36" s="39">
        <f t="shared" si="1"/>
        <v>48.858212269286376</v>
      </c>
      <c r="G36" s="43">
        <v>205304167.39</v>
      </c>
      <c r="H36" s="39">
        <f t="shared" si="2"/>
        <v>25.814768285650302</v>
      </c>
      <c r="I36" s="4">
        <v>245678687.02999997</v>
      </c>
      <c r="J36" s="39">
        <f t="shared" si="3"/>
        <v>30.76680071064243</v>
      </c>
      <c r="K36" s="4">
        <v>450644956.00999993</v>
      </c>
      <c r="L36" s="39">
        <f t="shared" si="4"/>
        <v>46.8695414475529</v>
      </c>
      <c r="M36" s="4">
        <v>270045678.25999993</v>
      </c>
      <c r="N36" s="39">
        <f t="shared" si="5"/>
        <v>31.30527301510239</v>
      </c>
      <c r="O36" s="4">
        <v>355248974.62999994</v>
      </c>
      <c r="P36" s="39">
        <f t="shared" si="6"/>
        <v>39.19381968400835</v>
      </c>
      <c r="Q36" s="4">
        <v>615277317.7000002</v>
      </c>
      <c r="R36" s="39">
        <f t="shared" si="7"/>
        <v>48.89951587155383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2652473494.54</v>
      </c>
      <c r="AB36" s="8"/>
    </row>
    <row r="37" spans="1:28" ht="15" customHeight="1">
      <c r="A37" s="2" t="s">
        <v>58</v>
      </c>
      <c r="B37" s="3" t="s">
        <v>89</v>
      </c>
      <c r="C37" s="43">
        <v>15160779.77</v>
      </c>
      <c r="D37" s="39">
        <f t="shared" si="0"/>
        <v>2.8668036386408615</v>
      </c>
      <c r="E37" s="43">
        <v>29488603.889999993</v>
      </c>
      <c r="F37" s="39">
        <f t="shared" si="1"/>
        <v>3.3835942818053972</v>
      </c>
      <c r="G37" s="43">
        <v>24040472.489999995</v>
      </c>
      <c r="H37" s="39">
        <f t="shared" si="2"/>
        <v>3.0228282002089006</v>
      </c>
      <c r="I37" s="4">
        <v>43675247.15999999</v>
      </c>
      <c r="J37" s="39">
        <f t="shared" si="3"/>
        <v>5.469532752736039</v>
      </c>
      <c r="K37" s="4">
        <v>27885183.610000003</v>
      </c>
      <c r="L37" s="39">
        <f t="shared" si="4"/>
        <v>2.9002116889388105</v>
      </c>
      <c r="M37" s="4">
        <v>42899905.13000001</v>
      </c>
      <c r="N37" s="39">
        <f t="shared" si="5"/>
        <v>4.9732076849739775</v>
      </c>
      <c r="O37" s="4">
        <v>59099266.75000001</v>
      </c>
      <c r="P37" s="39">
        <f t="shared" si="6"/>
        <v>6.520289064505022</v>
      </c>
      <c r="Q37" s="4">
        <v>56025523.83</v>
      </c>
      <c r="R37" s="39">
        <f t="shared" si="7"/>
        <v>4.452660471831338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298274982.63</v>
      </c>
      <c r="AB37" s="8"/>
    </row>
    <row r="38" spans="1:28" ht="15" customHeight="1">
      <c r="A38" s="2" t="s">
        <v>59</v>
      </c>
      <c r="B38" s="3" t="s">
        <v>90</v>
      </c>
      <c r="C38" s="43">
        <v>8114121.429999998</v>
      </c>
      <c r="D38" s="39">
        <f t="shared" si="0"/>
        <v>1.5343269404867679</v>
      </c>
      <c r="E38" s="43">
        <v>12683555.889999997</v>
      </c>
      <c r="F38" s="39">
        <f t="shared" si="1"/>
        <v>1.4553421159730315</v>
      </c>
      <c r="G38" s="43">
        <v>18369679.970000025</v>
      </c>
      <c r="H38" s="39">
        <f t="shared" si="2"/>
        <v>2.3097876576771337</v>
      </c>
      <c r="I38" s="4">
        <v>16240746.74999999</v>
      </c>
      <c r="J38" s="39">
        <f t="shared" si="3"/>
        <v>2.0338590403987618</v>
      </c>
      <c r="K38" s="4">
        <v>15227773.159999996</v>
      </c>
      <c r="L38" s="39">
        <f t="shared" si="4"/>
        <v>1.5837717381678977</v>
      </c>
      <c r="M38" s="4">
        <v>20281600.340000015</v>
      </c>
      <c r="N38" s="39">
        <f t="shared" si="5"/>
        <v>2.3511616253883982</v>
      </c>
      <c r="O38" s="4">
        <v>16773532.369999992</v>
      </c>
      <c r="P38" s="39">
        <f t="shared" si="6"/>
        <v>1.8505860681466397</v>
      </c>
      <c r="Q38" s="4">
        <v>18623572.299999997</v>
      </c>
      <c r="R38" s="39">
        <f t="shared" si="7"/>
        <v>1.4801190342480912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126314582.21000002</v>
      </c>
      <c r="AB38" s="8"/>
    </row>
    <row r="39" spans="1:28" ht="15" customHeight="1">
      <c r="A39" s="2" t="s">
        <v>60</v>
      </c>
      <c r="B39" s="3" t="s">
        <v>91</v>
      </c>
      <c r="C39" s="43">
        <v>1986575.44</v>
      </c>
      <c r="D39" s="39">
        <f t="shared" si="0"/>
        <v>0.37564833644612533</v>
      </c>
      <c r="E39" s="43">
        <v>2524831.27</v>
      </c>
      <c r="F39" s="39">
        <f t="shared" si="1"/>
        <v>0.28970529359623276</v>
      </c>
      <c r="G39" s="43">
        <v>3992431.8100000015</v>
      </c>
      <c r="H39" s="39">
        <f t="shared" si="2"/>
        <v>0.5020049197327182</v>
      </c>
      <c r="I39" s="4">
        <v>3657176.8499999996</v>
      </c>
      <c r="J39" s="39">
        <f t="shared" si="3"/>
        <v>0.45799508564528096</v>
      </c>
      <c r="K39" s="4">
        <v>3790687.5599999987</v>
      </c>
      <c r="L39" s="39">
        <f t="shared" si="4"/>
        <v>0.39425224966725375</v>
      </c>
      <c r="M39" s="4">
        <v>4826718.390000002</v>
      </c>
      <c r="N39" s="39">
        <f t="shared" si="5"/>
        <v>0.5595414003274098</v>
      </c>
      <c r="O39" s="4">
        <v>4144917.240000001</v>
      </c>
      <c r="P39" s="39">
        <f t="shared" si="6"/>
        <v>0.45729938862989933</v>
      </c>
      <c r="Q39" s="4">
        <v>3622395.710000001</v>
      </c>
      <c r="R39" s="39">
        <f t="shared" si="7"/>
        <v>0.28789196581526044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28545734.270000003</v>
      </c>
      <c r="AB39" s="8"/>
    </row>
    <row r="40" spans="1:28" ht="15" customHeight="1">
      <c r="A40" s="2" t="s">
        <v>61</v>
      </c>
      <c r="B40" s="3" t="s">
        <v>92</v>
      </c>
      <c r="C40" s="43">
        <v>11098411.210000005</v>
      </c>
      <c r="D40" s="39">
        <f t="shared" si="0"/>
        <v>2.098636489853882</v>
      </c>
      <c r="E40" s="43">
        <v>13817408.790000005</v>
      </c>
      <c r="F40" s="39">
        <f t="shared" si="1"/>
        <v>1.585443161216123</v>
      </c>
      <c r="G40" s="43">
        <v>17042240.3</v>
      </c>
      <c r="H40" s="39">
        <f t="shared" si="2"/>
        <v>2.1428765426721696</v>
      </c>
      <c r="I40" s="4">
        <v>18551241.59000002</v>
      </c>
      <c r="J40" s="39">
        <f t="shared" si="3"/>
        <v>2.3232066233926747</v>
      </c>
      <c r="K40" s="4">
        <v>17361158.249999996</v>
      </c>
      <c r="L40" s="39">
        <f t="shared" si="4"/>
        <v>1.8056554618528633</v>
      </c>
      <c r="M40" s="4">
        <v>20144277.640000004</v>
      </c>
      <c r="N40" s="39">
        <f t="shared" si="5"/>
        <v>2.335242375569735</v>
      </c>
      <c r="O40" s="4">
        <v>18536212.479999974</v>
      </c>
      <c r="P40" s="39">
        <f t="shared" si="6"/>
        <v>2.0450585967834423</v>
      </c>
      <c r="Q40" s="4">
        <v>23789469.06</v>
      </c>
      <c r="R40" s="39">
        <f t="shared" si="7"/>
        <v>1.8906816266588151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140340419.32</v>
      </c>
      <c r="AB40" s="8"/>
    </row>
    <row r="41" spans="1:28" ht="15" customHeight="1">
      <c r="A41" s="2" t="s">
        <v>62</v>
      </c>
      <c r="B41" s="3" t="s">
        <v>93</v>
      </c>
      <c r="C41" s="43">
        <v>18376671.75</v>
      </c>
      <c r="D41" s="39">
        <f t="shared" si="0"/>
        <v>3.4749076392004556</v>
      </c>
      <c r="E41" s="43">
        <v>21047028.90000001</v>
      </c>
      <c r="F41" s="39">
        <f t="shared" si="1"/>
        <v>2.414987393119105</v>
      </c>
      <c r="G41" s="43">
        <v>24233405.51</v>
      </c>
      <c r="H41" s="39">
        <f t="shared" si="2"/>
        <v>3.047087431130842</v>
      </c>
      <c r="I41" s="4">
        <v>20958341.200000007</v>
      </c>
      <c r="J41" s="39">
        <f t="shared" si="3"/>
        <v>2.624652202115144</v>
      </c>
      <c r="K41" s="4">
        <v>24861139.610000007</v>
      </c>
      <c r="L41" s="39">
        <f t="shared" si="4"/>
        <v>2.585694564743864</v>
      </c>
      <c r="M41" s="4">
        <v>23598968.82</v>
      </c>
      <c r="N41" s="39">
        <f t="shared" si="5"/>
        <v>2.7357303643782034</v>
      </c>
      <c r="O41" s="4">
        <v>26587947.219999988</v>
      </c>
      <c r="P41" s="39">
        <f t="shared" si="6"/>
        <v>2.9333883657059516</v>
      </c>
      <c r="Q41" s="4">
        <v>24245494.170000006</v>
      </c>
      <c r="R41" s="39">
        <f t="shared" si="7"/>
        <v>1.9269244824618388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183908997.18000004</v>
      </c>
      <c r="AB41" s="8"/>
    </row>
    <row r="42" spans="1:28" ht="15" customHeight="1">
      <c r="A42" s="2" t="s">
        <v>63</v>
      </c>
      <c r="B42" s="3" t="s">
        <v>94</v>
      </c>
      <c r="C42" s="43">
        <v>78504999.28</v>
      </c>
      <c r="D42" s="39">
        <f t="shared" si="0"/>
        <v>14.844778500954522</v>
      </c>
      <c r="E42" s="43">
        <v>-30282511.089999996</v>
      </c>
      <c r="F42" s="39">
        <f t="shared" si="1"/>
        <v>-3.4746891288936004</v>
      </c>
      <c r="G42" s="43">
        <v>27690677.430000007</v>
      </c>
      <c r="H42" s="39">
        <f t="shared" si="2"/>
        <v>3.481801809557203</v>
      </c>
      <c r="I42" s="4">
        <v>27508997.93000001</v>
      </c>
      <c r="J42" s="39">
        <f t="shared" si="3"/>
        <v>3.4450031758694455</v>
      </c>
      <c r="K42" s="4">
        <v>32727746.969999995</v>
      </c>
      <c r="L42" s="39">
        <f t="shared" si="4"/>
        <v>3.40386477788825</v>
      </c>
      <c r="M42" s="4">
        <v>34952201.73000002</v>
      </c>
      <c r="N42" s="39">
        <f t="shared" si="5"/>
        <v>4.051863465050904</v>
      </c>
      <c r="O42" s="4">
        <v>34393910.09999999</v>
      </c>
      <c r="P42" s="39">
        <f t="shared" si="6"/>
        <v>3.7946026785619758</v>
      </c>
      <c r="Q42" s="4">
        <v>35471236.81000001</v>
      </c>
      <c r="R42" s="39">
        <f t="shared" si="7"/>
        <v>2.819096783639225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240967259.16000003</v>
      </c>
      <c r="AB42" s="8"/>
    </row>
    <row r="43" spans="1:28" ht="15" customHeight="1">
      <c r="A43" s="2" t="s">
        <v>64</v>
      </c>
      <c r="B43" s="3" t="s">
        <v>95</v>
      </c>
      <c r="C43" s="43">
        <v>22879695.73000001</v>
      </c>
      <c r="D43" s="39">
        <f t="shared" si="0"/>
        <v>4.3263998267128585</v>
      </c>
      <c r="E43" s="43">
        <v>25818365.200000003</v>
      </c>
      <c r="F43" s="39">
        <f t="shared" si="1"/>
        <v>2.9624621491798777</v>
      </c>
      <c r="G43" s="43">
        <v>33486561.24000001</v>
      </c>
      <c r="H43" s="39">
        <f t="shared" si="2"/>
        <v>4.210571222608045</v>
      </c>
      <c r="I43" s="4">
        <v>28509040.790000025</v>
      </c>
      <c r="J43" s="39">
        <f t="shared" si="3"/>
        <v>3.570240410517986</v>
      </c>
      <c r="K43" s="4">
        <v>30372692.850000016</v>
      </c>
      <c r="L43" s="39">
        <f t="shared" si="4"/>
        <v>3.1589262620644534</v>
      </c>
      <c r="M43" s="4">
        <v>38607929.86000004</v>
      </c>
      <c r="N43" s="39">
        <f t="shared" si="5"/>
        <v>4.475656831847368</v>
      </c>
      <c r="O43" s="4">
        <v>20711186.649999984</v>
      </c>
      <c r="P43" s="39">
        <f t="shared" si="6"/>
        <v>2.285018600961192</v>
      </c>
      <c r="Q43" s="4">
        <v>32833061.920000017</v>
      </c>
      <c r="R43" s="39">
        <f t="shared" si="7"/>
        <v>2.6094263290420505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233218534.2400001</v>
      </c>
      <c r="AB43" s="8"/>
    </row>
    <row r="44" spans="1:28" ht="15" customHeight="1">
      <c r="A44" s="2" t="s">
        <v>65</v>
      </c>
      <c r="B44" s="3" t="s">
        <v>96</v>
      </c>
      <c r="C44" s="43">
        <v>10892247.73</v>
      </c>
      <c r="D44" s="39">
        <f t="shared" si="0"/>
        <v>2.0596523331294105</v>
      </c>
      <c r="E44" s="43">
        <v>11791117.69</v>
      </c>
      <c r="F44" s="39">
        <f t="shared" si="1"/>
        <v>1.352941581798923</v>
      </c>
      <c r="G44" s="43">
        <v>15933016.760000002</v>
      </c>
      <c r="H44" s="39">
        <f t="shared" si="2"/>
        <v>2.0034037349541736</v>
      </c>
      <c r="I44" s="4">
        <v>15727129.47000001</v>
      </c>
      <c r="J44" s="39">
        <f t="shared" si="3"/>
        <v>1.9695377893926784</v>
      </c>
      <c r="K44" s="4">
        <v>14491099.709999999</v>
      </c>
      <c r="L44" s="39">
        <f t="shared" si="4"/>
        <v>1.507153668138239</v>
      </c>
      <c r="M44" s="4">
        <v>17580654.04</v>
      </c>
      <c r="N44" s="39">
        <f t="shared" si="5"/>
        <v>2.0380521475199074</v>
      </c>
      <c r="O44" s="4">
        <v>15707670.259999998</v>
      </c>
      <c r="P44" s="39">
        <f t="shared" si="6"/>
        <v>1.7329919008703898</v>
      </c>
      <c r="Q44" s="4">
        <v>19710075.070000008</v>
      </c>
      <c r="R44" s="39">
        <f t="shared" si="7"/>
        <v>1.5664694617995387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121833010.73</v>
      </c>
      <c r="AB44" s="8"/>
    </row>
    <row r="45" spans="1:28" ht="15" customHeight="1">
      <c r="A45" s="2">
        <v>148</v>
      </c>
      <c r="B45" s="3" t="s">
        <v>162</v>
      </c>
      <c r="C45" s="43">
        <v>9257272.2</v>
      </c>
      <c r="D45" s="39">
        <f t="shared" si="0"/>
        <v>1.7504892247932768</v>
      </c>
      <c r="E45" s="43">
        <v>9244120.219999999</v>
      </c>
      <c r="F45" s="39">
        <f t="shared" si="1"/>
        <v>1.0606928843898433</v>
      </c>
      <c r="G45" s="43">
        <v>10747982.869999997</v>
      </c>
      <c r="H45" s="39">
        <f t="shared" si="2"/>
        <v>1.3514420620606609</v>
      </c>
      <c r="I45" s="4">
        <v>12391446.76</v>
      </c>
      <c r="J45" s="39">
        <f t="shared" si="3"/>
        <v>1.5518040151968973</v>
      </c>
      <c r="K45" s="4">
        <v>13233610.31</v>
      </c>
      <c r="L45" s="39">
        <f t="shared" si="4"/>
        <v>1.376367889295858</v>
      </c>
      <c r="M45" s="4">
        <v>16180732.160000002</v>
      </c>
      <c r="N45" s="39">
        <f t="shared" si="5"/>
        <v>1.8757650228542027</v>
      </c>
      <c r="O45" s="4">
        <v>11916511.459999997</v>
      </c>
      <c r="P45" s="39">
        <f t="shared" si="6"/>
        <v>1.3147218845940545</v>
      </c>
      <c r="Q45" s="4">
        <v>12712961.810000002</v>
      </c>
      <c r="R45" s="39">
        <f t="shared" si="7"/>
        <v>1.010369893248143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 t="shared" si="12"/>
        <v>95684637.78999999</v>
      </c>
      <c r="AB45" s="8"/>
    </row>
    <row r="46" spans="1:28" ht="18" customHeight="1">
      <c r="A46" s="57" t="s">
        <v>7</v>
      </c>
      <c r="B46" s="58"/>
      <c r="C46" s="44">
        <f>SUM(C13:C45)</f>
        <v>528839142.16</v>
      </c>
      <c r="D46" s="40">
        <f t="shared" si="0"/>
        <v>100</v>
      </c>
      <c r="E46" s="44">
        <f>SUM(E13:E45)</f>
        <v>871517133.3799999</v>
      </c>
      <c r="F46" s="40">
        <f t="shared" si="1"/>
        <v>100</v>
      </c>
      <c r="G46" s="44">
        <f>SUM(G13:G45)</f>
        <v>795297347.3099998</v>
      </c>
      <c r="H46" s="40">
        <f t="shared" si="2"/>
        <v>100</v>
      </c>
      <c r="I46" s="6">
        <f aca="true" t="shared" si="13" ref="I46:AA46">SUM(I13:I45)</f>
        <v>798518797.3900002</v>
      </c>
      <c r="J46" s="40">
        <f t="shared" si="3"/>
        <v>100</v>
      </c>
      <c r="K46" s="6">
        <f t="shared" si="13"/>
        <v>961487870.57</v>
      </c>
      <c r="L46" s="40">
        <f t="shared" si="4"/>
        <v>100</v>
      </c>
      <c r="M46" s="6">
        <f t="shared" si="13"/>
        <v>862620422.2199999</v>
      </c>
      <c r="N46" s="40">
        <f t="shared" si="5"/>
        <v>100</v>
      </c>
      <c r="O46" s="6">
        <f t="shared" si="13"/>
        <v>906390286.7699999</v>
      </c>
      <c r="P46" s="40">
        <f t="shared" si="6"/>
        <v>100</v>
      </c>
      <c r="Q46" s="6">
        <f t="shared" si="13"/>
        <v>1258248280.6500003</v>
      </c>
      <c r="R46" s="40">
        <f t="shared" si="7"/>
        <v>100</v>
      </c>
      <c r="S46" s="6">
        <f t="shared" si="13"/>
        <v>0</v>
      </c>
      <c r="T46" s="40" t="e">
        <f t="shared" si="8"/>
        <v>#DIV/0!</v>
      </c>
      <c r="U46" s="6">
        <f t="shared" si="13"/>
        <v>0</v>
      </c>
      <c r="V46" s="40" t="e">
        <f t="shared" si="9"/>
        <v>#DIV/0!</v>
      </c>
      <c r="W46" s="6">
        <f t="shared" si="13"/>
        <v>0</v>
      </c>
      <c r="X46" s="40" t="e">
        <f t="shared" si="10"/>
        <v>#DIV/0!</v>
      </c>
      <c r="Y46" s="6">
        <f t="shared" si="13"/>
        <v>0</v>
      </c>
      <c r="Z46" s="40" t="e">
        <f t="shared" si="11"/>
        <v>#DIV/0!</v>
      </c>
      <c r="AA46" s="6">
        <f t="shared" si="13"/>
        <v>6982919280.45</v>
      </c>
      <c r="AB46" s="18"/>
    </row>
    <row r="47" spans="1:4" ht="12.75">
      <c r="A47" s="33" t="s">
        <v>166</v>
      </c>
      <c r="C47" s="17">
        <v>1000000</v>
      </c>
      <c r="D47" s="17"/>
    </row>
    <row r="48" spans="1:27" s="48" customFormat="1" ht="12.75">
      <c r="A48" s="47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 s="16" customFormat="1" ht="12.75">
      <c r="A49" s="16" t="s">
        <v>145</v>
      </c>
      <c r="B49" s="26" t="s">
        <v>146</v>
      </c>
      <c r="C49" s="16" t="s">
        <v>103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8" s="16" customFormat="1" ht="12.75">
      <c r="A50" s="16" t="s">
        <v>127</v>
      </c>
      <c r="B50" s="35">
        <f>+AA13</f>
        <v>1084004516.42</v>
      </c>
      <c r="C50" s="41">
        <f>+B50/$B$83*100</f>
        <v>15.5236581275524</v>
      </c>
      <c r="M50" s="17"/>
      <c r="N50" s="17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s="16" customFormat="1" ht="12.75">
      <c r="A51" s="16" t="s">
        <v>128</v>
      </c>
      <c r="B51" s="35">
        <f aca="true" t="shared" si="14" ref="B51:B82">+AA14</f>
        <v>28899496.069999993</v>
      </c>
      <c r="C51" s="41">
        <f aca="true" t="shared" si="15" ref="C51:C82">+B51/$B$83*100</f>
        <v>0.41385980432151903</v>
      </c>
      <c r="M51" s="17"/>
      <c r="N51" s="17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</row>
    <row r="52" spans="1:28" s="16" customFormat="1" ht="12.75">
      <c r="A52" s="16" t="s">
        <v>129</v>
      </c>
      <c r="B52" s="35">
        <f t="shared" si="14"/>
        <v>40983656.58</v>
      </c>
      <c r="C52" s="41">
        <f t="shared" si="15"/>
        <v>0.5869129361804521</v>
      </c>
      <c r="M52" s="17"/>
      <c r="N52" s="17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</row>
    <row r="53" spans="1:28" s="16" customFormat="1" ht="12.75">
      <c r="A53" s="16" t="s">
        <v>130</v>
      </c>
      <c r="B53" s="35">
        <f t="shared" si="14"/>
        <v>26417338.209999997</v>
      </c>
      <c r="C53" s="41">
        <f t="shared" si="15"/>
        <v>0.37831367010013023</v>
      </c>
      <c r="M53" s="17"/>
      <c r="N53" s="17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8" s="16" customFormat="1" ht="12.75">
      <c r="A54" s="16" t="s">
        <v>131</v>
      </c>
      <c r="B54" s="35">
        <f t="shared" si="14"/>
        <v>29290909.78</v>
      </c>
      <c r="C54" s="41">
        <f t="shared" si="15"/>
        <v>0.4194651062630128</v>
      </c>
      <c r="M54" s="17"/>
      <c r="N54" s="17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</row>
    <row r="55" spans="1:28" s="16" customFormat="1" ht="12.75">
      <c r="A55" s="16" t="s">
        <v>132</v>
      </c>
      <c r="B55" s="35">
        <f t="shared" si="14"/>
        <v>137273226.06</v>
      </c>
      <c r="C55" s="41">
        <f t="shared" si="15"/>
        <v>1.9658429454328978</v>
      </c>
      <c r="M55" s="17"/>
      <c r="N55" s="1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</row>
    <row r="56" spans="1:28" s="16" customFormat="1" ht="12.75">
      <c r="A56" s="16" t="s">
        <v>133</v>
      </c>
      <c r="B56" s="35">
        <f t="shared" si="14"/>
        <v>110611936.95999998</v>
      </c>
      <c r="C56" s="41">
        <f t="shared" si="15"/>
        <v>1.584035738028348</v>
      </c>
      <c r="M56" s="17"/>
      <c r="N56" s="17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</row>
    <row r="57" spans="1:28" s="16" customFormat="1" ht="12.75">
      <c r="A57" s="16" t="s">
        <v>158</v>
      </c>
      <c r="B57" s="35">
        <f t="shared" si="14"/>
        <v>153948820.70000008</v>
      </c>
      <c r="C57" s="41">
        <f t="shared" si="15"/>
        <v>2.204648435948685</v>
      </c>
      <c r="M57" s="17"/>
      <c r="N57" s="17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</row>
    <row r="58" spans="1:27" s="16" customFormat="1" ht="12.75">
      <c r="A58" s="16" t="s">
        <v>134</v>
      </c>
      <c r="B58" s="35">
        <f t="shared" si="14"/>
        <v>33355700.35</v>
      </c>
      <c r="C58" s="41">
        <f t="shared" si="15"/>
        <v>0.477675582522994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135</v>
      </c>
      <c r="B59" s="35">
        <f t="shared" si="14"/>
        <v>69531127.07</v>
      </c>
      <c r="C59" s="41">
        <f t="shared" si="15"/>
        <v>0.9957315025059147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136</v>
      </c>
      <c r="B60" s="35">
        <f t="shared" si="14"/>
        <v>157244855.7800001</v>
      </c>
      <c r="C60" s="41">
        <f t="shared" si="15"/>
        <v>2.251849827624912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147</v>
      </c>
      <c r="B61" s="35">
        <f t="shared" si="14"/>
        <v>129043989.33</v>
      </c>
      <c r="C61" s="41">
        <f t="shared" si="15"/>
        <v>1.847994859274444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155</v>
      </c>
      <c r="B62" s="35">
        <f t="shared" si="14"/>
        <v>187330169.83999997</v>
      </c>
      <c r="C62" s="41">
        <f t="shared" si="15"/>
        <v>2.6826913260255796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157</v>
      </c>
      <c r="B63" s="35">
        <f t="shared" si="14"/>
        <v>174886937.04999998</v>
      </c>
      <c r="C63" s="41">
        <f t="shared" si="15"/>
        <v>2.504496042788708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160</v>
      </c>
      <c r="B64" s="35">
        <f t="shared" si="14"/>
        <v>92072924.50999999</v>
      </c>
      <c r="C64" s="41">
        <f t="shared" si="15"/>
        <v>1.3185448780394113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154</v>
      </c>
      <c r="B65" s="35">
        <f t="shared" si="14"/>
        <v>56096680.15999998</v>
      </c>
      <c r="C65" s="41">
        <f t="shared" si="15"/>
        <v>0.803341380689495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156</v>
      </c>
      <c r="B66" s="35">
        <f t="shared" si="14"/>
        <v>36300505.150000006</v>
      </c>
      <c r="C66" s="41">
        <f t="shared" si="15"/>
        <v>0.5198471254226025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148</v>
      </c>
      <c r="B67" s="35">
        <f t="shared" si="14"/>
        <v>38941036.71</v>
      </c>
      <c r="C67" s="41">
        <f t="shared" si="15"/>
        <v>0.5576612752638109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149</v>
      </c>
      <c r="B68" s="35">
        <f t="shared" si="14"/>
        <v>83941704.17000003</v>
      </c>
      <c r="C68" s="41">
        <f t="shared" si="15"/>
        <v>1.2021004510965876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137</v>
      </c>
      <c r="B69" s="35">
        <f t="shared" si="14"/>
        <v>50336384.61000001</v>
      </c>
      <c r="C69" s="41">
        <f t="shared" si="15"/>
        <v>0.7208501571960915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159</v>
      </c>
      <c r="B70" s="35">
        <f t="shared" si="14"/>
        <v>27427410.989999995</v>
      </c>
      <c r="C70" s="41">
        <f t="shared" si="15"/>
        <v>0.3927785771029633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138</v>
      </c>
      <c r="B71" s="35">
        <f t="shared" si="14"/>
        <v>68561372.56</v>
      </c>
      <c r="C71" s="41">
        <f t="shared" si="15"/>
        <v>0.9818439796655032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139</v>
      </c>
      <c r="B72" s="35">
        <f t="shared" si="14"/>
        <v>44856929.32</v>
      </c>
      <c r="C72" s="41">
        <f t="shared" si="15"/>
        <v>0.6423807510647508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140</v>
      </c>
      <c r="B73" s="35">
        <f t="shared" si="14"/>
        <v>2652473494.54</v>
      </c>
      <c r="C73" s="41">
        <f t="shared" si="15"/>
        <v>37.985166203569044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141</v>
      </c>
      <c r="B74" s="35">
        <f t="shared" si="14"/>
        <v>298274982.63</v>
      </c>
      <c r="C74" s="41">
        <f t="shared" si="15"/>
        <v>4.271494065026315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142</v>
      </c>
      <c r="B75" s="35">
        <f t="shared" si="14"/>
        <v>126314582.21000002</v>
      </c>
      <c r="C75" s="41">
        <f t="shared" si="15"/>
        <v>1.808907952919369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143</v>
      </c>
      <c r="B76" s="35">
        <f t="shared" si="14"/>
        <v>28545734.270000003</v>
      </c>
      <c r="C76" s="41">
        <f t="shared" si="15"/>
        <v>0.4087937025123457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144</v>
      </c>
      <c r="B77" s="35">
        <f t="shared" si="14"/>
        <v>140340419.32</v>
      </c>
      <c r="C77" s="41">
        <f t="shared" si="15"/>
        <v>2.0097671716313474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150</v>
      </c>
      <c r="B78" s="35">
        <f t="shared" si="14"/>
        <v>183908997.18000004</v>
      </c>
      <c r="C78" s="41">
        <f t="shared" si="15"/>
        <v>2.6336978818427412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151</v>
      </c>
      <c r="B79" s="35">
        <f t="shared" si="14"/>
        <v>240967259.16000003</v>
      </c>
      <c r="C79" s="41">
        <f t="shared" si="15"/>
        <v>3.4508097470728805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152</v>
      </c>
      <c r="B80" s="35">
        <f t="shared" si="14"/>
        <v>233218534.2400001</v>
      </c>
      <c r="C80" s="41">
        <f t="shared" si="15"/>
        <v>3.3398429062890562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16" t="s">
        <v>153</v>
      </c>
      <c r="B81" s="35">
        <f t="shared" si="14"/>
        <v>121833010.73</v>
      </c>
      <c r="C81" s="41">
        <f t="shared" si="15"/>
        <v>1.7447288997181238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16" t="s">
        <v>163</v>
      </c>
      <c r="B82" s="35">
        <f t="shared" si="14"/>
        <v>95684637.78999999</v>
      </c>
      <c r="C82" s="41">
        <f t="shared" si="15"/>
        <v>1.3702669893075692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6"/>
      <c r="B83" s="52">
        <f>SUM(B50:B82)</f>
        <v>6982919280.45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48" customFormat="1" ht="12.75">
      <c r="A84" s="51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</row>
    <row r="85" spans="1:27" s="48" customFormat="1" ht="12.75">
      <c r="A85" s="51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1:27" s="48" customFormat="1" ht="12.75">
      <c r="A86" s="51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</row>
    <row r="87" spans="1:27" s="48" customFormat="1" ht="12.75">
      <c r="A87" s="51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1:27" s="48" customFormat="1" ht="12.75">
      <c r="A88" s="51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</row>
    <row r="89" spans="1:27" s="48" customFormat="1" ht="12.75">
      <c r="A89" s="51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</row>
    <row r="90" spans="1:27" s="48" customFormat="1" ht="12.75">
      <c r="A90" s="51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</row>
    <row r="91" spans="1:27" s="48" customFormat="1" ht="12.75">
      <c r="A91" s="51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</row>
    <row r="92" spans="1:27" s="48" customFormat="1" ht="12.75">
      <c r="A92" s="51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</row>
    <row r="93" spans="1:27" s="48" customFormat="1" ht="12.75">
      <c r="A93" s="51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1:27" s="48" customFormat="1" ht="12.75">
      <c r="A94" s="51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</row>
    <row r="95" spans="1:27" s="48" customFormat="1" ht="12.75">
      <c r="A95" s="51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</row>
    <row r="96" spans="1:27" s="48" customFormat="1" ht="12.75">
      <c r="A96" s="51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</row>
    <row r="97" spans="1:27" s="48" customFormat="1" ht="12.75">
      <c r="A97" s="51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</row>
    <row r="98" spans="1:27" s="48" customFormat="1" ht="12.75">
      <c r="A98" s="51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</row>
    <row r="99" spans="1:27" s="48" customFormat="1" ht="12.75">
      <c r="A99" s="51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</row>
    <row r="100" spans="1:27" s="48" customFormat="1" ht="12.75">
      <c r="A100" s="51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</row>
    <row r="101" spans="1:27" s="48" customFormat="1" ht="12.75">
      <c r="A101" s="51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</row>
    <row r="102" spans="1:27" s="48" customFormat="1" ht="12.75">
      <c r="A102" s="51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</row>
    <row r="103" spans="1:27" s="48" customFormat="1" ht="12.75">
      <c r="A103" s="51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</row>
    <row r="104" spans="1:27" s="48" customFormat="1" ht="12.75">
      <c r="A104" s="51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1:27" s="48" customFormat="1" ht="12.75">
      <c r="A105" s="51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1:27" s="48" customFormat="1" ht="12.75">
      <c r="A106" s="51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1:27" s="48" customFormat="1" ht="12.75">
      <c r="A107" s="51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</row>
    <row r="108" spans="1:27" s="48" customFormat="1" ht="12.75">
      <c r="A108" s="51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</row>
    <row r="109" spans="1:27" s="48" customFormat="1" ht="12.75">
      <c r="A109" s="51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</row>
    <row r="110" spans="1:27" s="48" customFormat="1" ht="12.75">
      <c r="A110" s="51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</row>
    <row r="111" spans="1:27" s="48" customFormat="1" ht="12.75">
      <c r="A111" s="51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</row>
    <row r="112" spans="1:27" s="48" customFormat="1" ht="12.75">
      <c r="A112" s="51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</row>
    <row r="113" spans="1:27" s="48" customFormat="1" ht="12.75">
      <c r="A113" s="51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</row>
    <row r="114" spans="1:27" s="48" customFormat="1" ht="12.75">
      <c r="A114" s="51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</row>
    <row r="115" spans="1:27" s="48" customFormat="1" ht="12.75">
      <c r="A115" s="51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</row>
    <row r="116" spans="1:27" s="48" customFormat="1" ht="12.75">
      <c r="A116" s="51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</row>
    <row r="117" spans="1:27" s="48" customFormat="1" ht="12.75">
      <c r="A117" s="51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</row>
    <row r="118" spans="1:27" s="48" customFormat="1" ht="12.75">
      <c r="A118" s="51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</row>
    <row r="119" spans="1:27" s="48" customFormat="1" ht="12.75">
      <c r="A119" s="51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</row>
    <row r="120" spans="1:27" s="48" customFormat="1" ht="12.75">
      <c r="A120" s="51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</row>
    <row r="121" spans="1:27" s="48" customFormat="1" ht="12.75">
      <c r="A121" s="51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</row>
    <row r="122" spans="1:27" s="48" customFormat="1" ht="12.75">
      <c r="A122" s="51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</row>
    <row r="123" spans="1:27" s="48" customFormat="1" ht="12.75">
      <c r="A123" s="51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</row>
    <row r="124" spans="1:27" s="48" customFormat="1" ht="12.75">
      <c r="A124" s="51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</row>
    <row r="125" spans="1:27" s="48" customFormat="1" ht="12.75">
      <c r="A125" s="51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</row>
    <row r="126" spans="1:27" s="48" customFormat="1" ht="12.75">
      <c r="A126" s="51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</row>
    <row r="127" spans="1:27" s="48" customFormat="1" ht="12.75">
      <c r="A127" s="51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</row>
    <row r="128" spans="1:27" s="48" customFormat="1" ht="12.75">
      <c r="A128" s="51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</row>
    <row r="129" spans="1:27" s="48" customFormat="1" ht="12.75">
      <c r="A129" s="51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</row>
    <row r="130" spans="1:27" s="48" customFormat="1" ht="12.75">
      <c r="A130" s="51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</row>
    <row r="131" spans="1:27" s="48" customFormat="1" ht="12.75">
      <c r="A131" s="51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</row>
    <row r="132" spans="1:27" s="48" customFormat="1" ht="12.75">
      <c r="A132" s="51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</row>
    <row r="133" spans="1:27" s="48" customFormat="1" ht="12.75">
      <c r="A133" s="51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</row>
    <row r="134" spans="1:27" s="48" customFormat="1" ht="12.75">
      <c r="A134" s="51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</row>
    <row r="135" spans="1:27" s="48" customFormat="1" ht="12.75">
      <c r="A135" s="51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</row>
    <row r="136" spans="1:27" s="48" customFormat="1" ht="12.75">
      <c r="A136" s="51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</row>
    <row r="137" spans="1:27" s="48" customFormat="1" ht="12.75">
      <c r="A137" s="51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</row>
    <row r="138" spans="1:27" s="48" customFormat="1" ht="12.75">
      <c r="A138" s="51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</row>
    <row r="139" spans="1:27" s="48" customFormat="1" ht="12.75">
      <c r="A139" s="51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</row>
    <row r="140" spans="1:27" s="48" customFormat="1" ht="12.75">
      <c r="A140" s="51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</row>
    <row r="141" spans="1:27" s="48" customFormat="1" ht="12.75">
      <c r="A141" s="51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</row>
    <row r="142" spans="1:27" s="48" customFormat="1" ht="12.75">
      <c r="A142" s="51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</row>
    <row r="143" spans="1:27" s="48" customFormat="1" ht="12.75">
      <c r="A143" s="51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</row>
    <row r="144" spans="1:27" s="48" customFormat="1" ht="12.75">
      <c r="A144" s="51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</row>
    <row r="145" spans="1:27" s="48" customFormat="1" ht="12.75">
      <c r="A145" s="51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</row>
    <row r="146" spans="1:27" s="48" customFormat="1" ht="12.75">
      <c r="A146" s="51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</row>
    <row r="147" spans="1:27" s="48" customFormat="1" ht="12.75">
      <c r="A147" s="51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</row>
    <row r="148" spans="1:27" s="48" customFormat="1" ht="12.75">
      <c r="A148" s="51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</row>
    <row r="149" spans="1:27" s="48" customFormat="1" ht="12.75">
      <c r="A149" s="51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</row>
    <row r="150" spans="1:27" s="48" customFormat="1" ht="12.75">
      <c r="A150" s="51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</row>
    <row r="151" spans="1:27" s="48" customFormat="1" ht="12.75">
      <c r="A151" s="51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</row>
    <row r="152" spans="1:27" s="48" customFormat="1" ht="12.75">
      <c r="A152" s="51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165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7" t="s">
        <v>10</v>
      </c>
      <c r="D10" s="67"/>
      <c r="E10" s="67"/>
      <c r="F10" s="67"/>
      <c r="G10" s="58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886602852.8999988</v>
      </c>
      <c r="D12" s="15">
        <v>24662324.840000004</v>
      </c>
      <c r="E12" s="15">
        <v>172692138.37999997</v>
      </c>
      <c r="F12" s="15">
        <v>47200.3</v>
      </c>
      <c r="G12" s="15">
        <v>0</v>
      </c>
      <c r="H12" s="24">
        <f>SUM(C12:G12)</f>
        <v>1084004516.4199986</v>
      </c>
    </row>
    <row r="13" spans="1:8" ht="15" customHeight="1">
      <c r="A13" s="2" t="s">
        <v>35</v>
      </c>
      <c r="B13" s="3" t="s">
        <v>66</v>
      </c>
      <c r="C13" s="15">
        <v>23983726.599999987</v>
      </c>
      <c r="D13" s="15">
        <v>803710.7</v>
      </c>
      <c r="E13" s="15">
        <v>1733070.88</v>
      </c>
      <c r="F13" s="15">
        <v>2378987.89</v>
      </c>
      <c r="G13" s="15">
        <v>0</v>
      </c>
      <c r="H13" s="24">
        <f aca="true" t="shared" si="0" ref="H13:H44">SUM(C13:G13)</f>
        <v>28899496.069999985</v>
      </c>
    </row>
    <row r="14" spans="1:8" ht="15" customHeight="1">
      <c r="A14" s="2" t="s">
        <v>36</v>
      </c>
      <c r="B14" s="3" t="s">
        <v>67</v>
      </c>
      <c r="C14" s="15">
        <v>33695222.309999995</v>
      </c>
      <c r="D14" s="15">
        <v>965350.5000000001</v>
      </c>
      <c r="E14" s="15">
        <v>1627131.81</v>
      </c>
      <c r="F14" s="15">
        <v>4695951.959999999</v>
      </c>
      <c r="G14" s="15">
        <v>0</v>
      </c>
      <c r="H14" s="24">
        <f t="shared" si="0"/>
        <v>40983656.58</v>
      </c>
    </row>
    <row r="15" spans="1:8" ht="15" customHeight="1">
      <c r="A15" s="2" t="s">
        <v>37</v>
      </c>
      <c r="B15" s="3" t="s">
        <v>68</v>
      </c>
      <c r="C15" s="15">
        <v>20480055.880000014</v>
      </c>
      <c r="D15" s="15">
        <v>676194.02</v>
      </c>
      <c r="E15" s="15">
        <v>0</v>
      </c>
      <c r="F15" s="15">
        <v>5261088.3100000005</v>
      </c>
      <c r="G15" s="15">
        <v>0</v>
      </c>
      <c r="H15" s="24">
        <f t="shared" si="0"/>
        <v>26417338.210000016</v>
      </c>
    </row>
    <row r="16" spans="1:8" ht="15" customHeight="1">
      <c r="A16" s="2" t="s">
        <v>38</v>
      </c>
      <c r="B16" s="3" t="s">
        <v>69</v>
      </c>
      <c r="C16" s="15">
        <v>26689844.130000014</v>
      </c>
      <c r="D16" s="15">
        <v>274060.33999999997</v>
      </c>
      <c r="E16" s="15">
        <v>1179007.52</v>
      </c>
      <c r="F16" s="15">
        <v>1147997.79</v>
      </c>
      <c r="G16" s="15">
        <v>0</v>
      </c>
      <c r="H16" s="24">
        <f t="shared" si="0"/>
        <v>29290909.780000012</v>
      </c>
    </row>
    <row r="17" spans="1:8" ht="15" customHeight="1">
      <c r="A17" s="2" t="s">
        <v>39</v>
      </c>
      <c r="B17" s="3" t="s">
        <v>70</v>
      </c>
      <c r="C17" s="15">
        <v>118679522.21999998</v>
      </c>
      <c r="D17" s="15">
        <v>1964204.6</v>
      </c>
      <c r="E17" s="15">
        <v>4266726.630000001</v>
      </c>
      <c r="F17" s="15">
        <v>12362772.61</v>
      </c>
      <c r="G17" s="15">
        <v>0</v>
      </c>
      <c r="H17" s="24">
        <f t="shared" si="0"/>
        <v>137273226.05999997</v>
      </c>
    </row>
    <row r="18" spans="1:8" ht="15" customHeight="1">
      <c r="A18" s="2" t="s">
        <v>40</v>
      </c>
      <c r="B18" s="3" t="s">
        <v>71</v>
      </c>
      <c r="C18" s="15">
        <v>89777144.47</v>
      </c>
      <c r="D18" s="15">
        <v>365662.41</v>
      </c>
      <c r="E18" s="15">
        <v>6325201.58</v>
      </c>
      <c r="F18" s="15">
        <v>14143928.5</v>
      </c>
      <c r="G18" s="15">
        <v>0</v>
      </c>
      <c r="H18" s="24">
        <f t="shared" si="0"/>
        <v>110611936.96</v>
      </c>
    </row>
    <row r="19" spans="1:8" ht="15" customHeight="1">
      <c r="A19" s="2" t="s">
        <v>41</v>
      </c>
      <c r="B19" s="3" t="s">
        <v>72</v>
      </c>
      <c r="C19" s="15">
        <v>124525612.21999997</v>
      </c>
      <c r="D19" s="15">
        <v>1950467.02</v>
      </c>
      <c r="E19" s="15">
        <v>12011774.32</v>
      </c>
      <c r="F19" s="15">
        <v>15460967.139999995</v>
      </c>
      <c r="G19" s="15">
        <v>0</v>
      </c>
      <c r="H19" s="24">
        <f t="shared" si="0"/>
        <v>153948820.69999996</v>
      </c>
    </row>
    <row r="20" spans="1:8" ht="15" customHeight="1">
      <c r="A20" s="2" t="s">
        <v>42</v>
      </c>
      <c r="B20" s="3" t="s">
        <v>73</v>
      </c>
      <c r="C20" s="15">
        <v>26602608.640000008</v>
      </c>
      <c r="D20" s="15">
        <v>1411886.1400000001</v>
      </c>
      <c r="E20" s="15">
        <v>1557276.75</v>
      </c>
      <c r="F20" s="15">
        <v>3783928.82</v>
      </c>
      <c r="G20" s="15">
        <v>0</v>
      </c>
      <c r="H20" s="24">
        <f t="shared" si="0"/>
        <v>33355700.35000001</v>
      </c>
    </row>
    <row r="21" spans="1:8" ht="15" customHeight="1">
      <c r="A21" s="2" t="s">
        <v>43</v>
      </c>
      <c r="B21" s="3" t="s">
        <v>74</v>
      </c>
      <c r="C21" s="15">
        <v>59587549.92999999</v>
      </c>
      <c r="D21" s="15">
        <v>803979.4800000001</v>
      </c>
      <c r="E21" s="15">
        <v>5880645.1899999995</v>
      </c>
      <c r="F21" s="15">
        <v>3258952.47</v>
      </c>
      <c r="G21" s="15">
        <v>0</v>
      </c>
      <c r="H21" s="24">
        <f t="shared" si="0"/>
        <v>69531127.07</v>
      </c>
    </row>
    <row r="22" spans="1:8" ht="15" customHeight="1">
      <c r="A22" s="2" t="s">
        <v>44</v>
      </c>
      <c r="B22" s="3" t="s">
        <v>75</v>
      </c>
      <c r="C22" s="15">
        <v>119440458.72000003</v>
      </c>
      <c r="D22" s="15">
        <v>4067593.3599999994</v>
      </c>
      <c r="E22" s="15">
        <v>11007742.159999998</v>
      </c>
      <c r="F22" s="15">
        <v>22729061.54</v>
      </c>
      <c r="G22" s="15">
        <v>0</v>
      </c>
      <c r="H22" s="24">
        <f t="shared" si="0"/>
        <v>157244855.78000003</v>
      </c>
    </row>
    <row r="23" spans="1:8" ht="15" customHeight="1">
      <c r="A23" s="2" t="s">
        <v>45</v>
      </c>
      <c r="B23" s="3" t="s">
        <v>76</v>
      </c>
      <c r="C23" s="15">
        <v>100749277.70999992</v>
      </c>
      <c r="D23" s="15">
        <v>1420125.8099999998</v>
      </c>
      <c r="E23" s="15">
        <v>7870380.84</v>
      </c>
      <c r="F23" s="15">
        <v>19004204.969999995</v>
      </c>
      <c r="G23" s="15">
        <v>0</v>
      </c>
      <c r="H23" s="24">
        <f t="shared" si="0"/>
        <v>129043989.32999992</v>
      </c>
    </row>
    <row r="24" spans="1:8" ht="15" customHeight="1">
      <c r="A24" s="2" t="s">
        <v>46</v>
      </c>
      <c r="B24" s="3" t="s">
        <v>77</v>
      </c>
      <c r="C24" s="15">
        <v>158309930.73999995</v>
      </c>
      <c r="D24" s="15">
        <v>2230492.4200000004</v>
      </c>
      <c r="E24" s="15">
        <v>14627480.530000001</v>
      </c>
      <c r="F24" s="15">
        <v>12162266.149999999</v>
      </c>
      <c r="G24" s="15">
        <v>0</v>
      </c>
      <c r="H24" s="24">
        <f t="shared" si="0"/>
        <v>187330169.83999994</v>
      </c>
    </row>
    <row r="25" spans="1:8" ht="15" customHeight="1">
      <c r="A25" s="2" t="s">
        <v>47</v>
      </c>
      <c r="B25" s="3" t="s">
        <v>78</v>
      </c>
      <c r="C25" s="15">
        <v>139050761.37999994</v>
      </c>
      <c r="D25" s="15">
        <v>1420739.7800000003</v>
      </c>
      <c r="E25" s="15">
        <v>14450883.079999998</v>
      </c>
      <c r="F25" s="15">
        <v>19964552.81</v>
      </c>
      <c r="G25" s="15">
        <v>0</v>
      </c>
      <c r="H25" s="24">
        <f t="shared" si="0"/>
        <v>174886937.04999995</v>
      </c>
    </row>
    <row r="26" spans="1:8" ht="15" customHeight="1">
      <c r="A26" s="2" t="s">
        <v>48</v>
      </c>
      <c r="B26" s="3" t="s">
        <v>79</v>
      </c>
      <c r="C26" s="15">
        <v>79114036.25999998</v>
      </c>
      <c r="D26" s="15">
        <v>1680976.79</v>
      </c>
      <c r="E26" s="15">
        <v>5981446.79</v>
      </c>
      <c r="F26" s="15">
        <v>5296464.67</v>
      </c>
      <c r="G26" s="15">
        <v>0</v>
      </c>
      <c r="H26" s="24">
        <f t="shared" si="0"/>
        <v>92072924.50999999</v>
      </c>
    </row>
    <row r="27" spans="1:8" ht="15" customHeight="1">
      <c r="A27" s="2" t="s">
        <v>49</v>
      </c>
      <c r="B27" s="3" t="s">
        <v>80</v>
      </c>
      <c r="C27" s="15">
        <v>46849064.880000025</v>
      </c>
      <c r="D27" s="15">
        <v>796042.57</v>
      </c>
      <c r="E27" s="15">
        <v>3678166.85</v>
      </c>
      <c r="F27" s="15">
        <v>4773405.859999999</v>
      </c>
      <c r="G27" s="15">
        <v>0</v>
      </c>
      <c r="H27" s="24">
        <f t="shared" si="0"/>
        <v>56096680.160000026</v>
      </c>
    </row>
    <row r="28" spans="1:8" ht="15" customHeight="1">
      <c r="A28" s="2" t="s">
        <v>50</v>
      </c>
      <c r="B28" s="3" t="s">
        <v>81</v>
      </c>
      <c r="C28" s="15">
        <v>31597314.53</v>
      </c>
      <c r="D28" s="15">
        <v>249904.72000000003</v>
      </c>
      <c r="E28" s="15">
        <v>1826176.75</v>
      </c>
      <c r="F28" s="15">
        <v>2627109.15</v>
      </c>
      <c r="G28" s="15">
        <v>0</v>
      </c>
      <c r="H28" s="24">
        <f t="shared" si="0"/>
        <v>36300505.15</v>
      </c>
    </row>
    <row r="29" spans="1:8" ht="15" customHeight="1">
      <c r="A29" s="2" t="s">
        <v>51</v>
      </c>
      <c r="B29" s="3" t="s">
        <v>82</v>
      </c>
      <c r="C29" s="15">
        <v>33748676.99999999</v>
      </c>
      <c r="D29" s="15">
        <v>997197.07</v>
      </c>
      <c r="E29" s="15">
        <v>1339353.77</v>
      </c>
      <c r="F29" s="15">
        <v>2855808.87</v>
      </c>
      <c r="G29" s="15">
        <v>0</v>
      </c>
      <c r="H29" s="24">
        <f t="shared" si="0"/>
        <v>38941036.70999999</v>
      </c>
    </row>
    <row r="30" spans="1:8" ht="15" customHeight="1">
      <c r="A30" s="2" t="s">
        <v>52</v>
      </c>
      <c r="B30" s="3" t="s">
        <v>83</v>
      </c>
      <c r="C30" s="15">
        <v>70708915.47000006</v>
      </c>
      <c r="D30" s="15">
        <v>1674401.43</v>
      </c>
      <c r="E30" s="15">
        <v>3509870.7199999997</v>
      </c>
      <c r="F30" s="15">
        <v>8048516.550000001</v>
      </c>
      <c r="G30" s="15">
        <v>0</v>
      </c>
      <c r="H30" s="24">
        <f t="shared" si="0"/>
        <v>83941704.17000006</v>
      </c>
    </row>
    <row r="31" spans="1:8" ht="15" customHeight="1">
      <c r="A31" s="2" t="s">
        <v>53</v>
      </c>
      <c r="B31" s="3" t="s">
        <v>84</v>
      </c>
      <c r="C31" s="15">
        <v>39810328.99</v>
      </c>
      <c r="D31" s="15">
        <v>860068.0799999998</v>
      </c>
      <c r="E31" s="15">
        <v>3101309.86</v>
      </c>
      <c r="F31" s="15">
        <v>6564677.679999999</v>
      </c>
      <c r="G31" s="15">
        <v>0</v>
      </c>
      <c r="H31" s="24">
        <f t="shared" si="0"/>
        <v>50336384.61</v>
      </c>
    </row>
    <row r="32" spans="1:8" ht="15" customHeight="1">
      <c r="A32" s="2" t="s">
        <v>54</v>
      </c>
      <c r="B32" s="3" t="s">
        <v>85</v>
      </c>
      <c r="C32" s="15">
        <v>23754902.08999999</v>
      </c>
      <c r="D32" s="15">
        <v>185989.53</v>
      </c>
      <c r="E32" s="15">
        <v>1350034.1</v>
      </c>
      <c r="F32" s="15">
        <v>2136485.27</v>
      </c>
      <c r="G32" s="15">
        <v>0</v>
      </c>
      <c r="H32" s="24">
        <f t="shared" si="0"/>
        <v>27427410.98999999</v>
      </c>
    </row>
    <row r="33" spans="1:8" ht="15" customHeight="1">
      <c r="A33" s="2" t="s">
        <v>55</v>
      </c>
      <c r="B33" s="3" t="s">
        <v>86</v>
      </c>
      <c r="C33" s="15">
        <v>56216723.87</v>
      </c>
      <c r="D33" s="15">
        <v>864809.5999999999</v>
      </c>
      <c r="E33" s="15">
        <v>5309977.49</v>
      </c>
      <c r="F33" s="15">
        <v>6169861.6000000015</v>
      </c>
      <c r="G33" s="15">
        <v>0</v>
      </c>
      <c r="H33" s="24">
        <f t="shared" si="0"/>
        <v>68561372.56</v>
      </c>
    </row>
    <row r="34" spans="1:8" ht="15" customHeight="1">
      <c r="A34" s="2" t="s">
        <v>56</v>
      </c>
      <c r="B34" s="3" t="s">
        <v>87</v>
      </c>
      <c r="C34" s="15">
        <v>39499564.01999999</v>
      </c>
      <c r="D34" s="15">
        <v>631073.55</v>
      </c>
      <c r="E34" s="15">
        <v>2444189.85</v>
      </c>
      <c r="F34" s="15">
        <v>2282101.9000000004</v>
      </c>
      <c r="G34" s="15">
        <v>0</v>
      </c>
      <c r="H34" s="24">
        <f t="shared" si="0"/>
        <v>44856929.319999985</v>
      </c>
    </row>
    <row r="35" spans="1:8" ht="15" customHeight="1">
      <c r="A35" s="2" t="s">
        <v>57</v>
      </c>
      <c r="B35" s="3" t="s">
        <v>88</v>
      </c>
      <c r="C35" s="15">
        <v>364641534.46000004</v>
      </c>
      <c r="D35" s="15">
        <v>9528994.430000002</v>
      </c>
      <c r="E35" s="15">
        <v>2277640668</v>
      </c>
      <c r="F35" s="15">
        <v>662297.65</v>
      </c>
      <c r="G35" s="15">
        <v>0</v>
      </c>
      <c r="H35" s="24">
        <f t="shared" si="0"/>
        <v>2652473494.54</v>
      </c>
    </row>
    <row r="36" spans="1:8" ht="15" customHeight="1">
      <c r="A36" s="2" t="s">
        <v>58</v>
      </c>
      <c r="B36" s="3" t="s">
        <v>89</v>
      </c>
      <c r="C36" s="15">
        <v>131324809.7</v>
      </c>
      <c r="D36" s="15">
        <v>1553054.45</v>
      </c>
      <c r="E36" s="15">
        <v>165336558.48000008</v>
      </c>
      <c r="F36" s="15">
        <v>60560</v>
      </c>
      <c r="G36" s="15">
        <v>0</v>
      </c>
      <c r="H36" s="24">
        <f t="shared" si="0"/>
        <v>298274982.6300001</v>
      </c>
    </row>
    <row r="37" spans="1:8" ht="15" customHeight="1">
      <c r="A37" s="2" t="s">
        <v>59</v>
      </c>
      <c r="B37" s="3" t="s">
        <v>90</v>
      </c>
      <c r="C37" s="15">
        <v>88107286.99000005</v>
      </c>
      <c r="D37" s="15">
        <v>1702783.82</v>
      </c>
      <c r="E37" s="15">
        <v>6754776.26</v>
      </c>
      <c r="F37" s="15">
        <v>29749735.139999986</v>
      </c>
      <c r="G37" s="15">
        <v>0</v>
      </c>
      <c r="H37" s="24">
        <f t="shared" si="0"/>
        <v>126314582.21000004</v>
      </c>
    </row>
    <row r="38" spans="1:8" ht="15" customHeight="1">
      <c r="A38" s="2" t="s">
        <v>60</v>
      </c>
      <c r="B38" s="3" t="s">
        <v>91</v>
      </c>
      <c r="C38" s="15">
        <v>23845562.970000006</v>
      </c>
      <c r="D38" s="15">
        <v>40329.5</v>
      </c>
      <c r="E38" s="15">
        <v>2538787.57</v>
      </c>
      <c r="F38" s="15">
        <v>2121054.2300000004</v>
      </c>
      <c r="G38" s="15">
        <v>0</v>
      </c>
      <c r="H38" s="24">
        <f t="shared" si="0"/>
        <v>28545734.270000007</v>
      </c>
    </row>
    <row r="39" spans="1:8" ht="15" customHeight="1">
      <c r="A39" s="2" t="s">
        <v>61</v>
      </c>
      <c r="B39" s="3" t="s">
        <v>92</v>
      </c>
      <c r="C39" s="15">
        <v>101484412.57000001</v>
      </c>
      <c r="D39" s="15">
        <v>1177414.93</v>
      </c>
      <c r="E39" s="15">
        <v>26743989.9</v>
      </c>
      <c r="F39" s="15">
        <v>10934601.92</v>
      </c>
      <c r="G39" s="15">
        <v>0</v>
      </c>
      <c r="H39" s="24">
        <f t="shared" si="0"/>
        <v>140340419.32</v>
      </c>
    </row>
    <row r="40" spans="1:8" ht="15" customHeight="1">
      <c r="A40" s="2" t="s">
        <v>62</v>
      </c>
      <c r="B40" s="3" t="s">
        <v>93</v>
      </c>
      <c r="C40" s="15">
        <v>159956424.76</v>
      </c>
      <c r="D40" s="15">
        <v>2784242.11</v>
      </c>
      <c r="E40" s="15">
        <v>10357278.76</v>
      </c>
      <c r="F40" s="15">
        <v>9721581.549999999</v>
      </c>
      <c r="G40" s="15">
        <v>1089470</v>
      </c>
      <c r="H40" s="24">
        <f t="shared" si="0"/>
        <v>183908997.18</v>
      </c>
    </row>
    <row r="41" spans="1:8" ht="15" customHeight="1">
      <c r="A41" s="2" t="s">
        <v>63</v>
      </c>
      <c r="B41" s="3" t="s">
        <v>94</v>
      </c>
      <c r="C41" s="15">
        <v>206536533.07999998</v>
      </c>
      <c r="D41" s="15">
        <v>673400</v>
      </c>
      <c r="E41" s="15">
        <v>15996862.81</v>
      </c>
      <c r="F41" s="15">
        <v>16499838.270000001</v>
      </c>
      <c r="G41" s="15">
        <v>1260625</v>
      </c>
      <c r="H41" s="24">
        <f t="shared" si="0"/>
        <v>240967259.16</v>
      </c>
    </row>
    <row r="42" spans="1:8" ht="15" customHeight="1">
      <c r="A42" s="2" t="s">
        <v>64</v>
      </c>
      <c r="B42" s="3" t="s">
        <v>95</v>
      </c>
      <c r="C42" s="15">
        <v>204720803.84999985</v>
      </c>
      <c r="D42" s="15">
        <v>4173185.17</v>
      </c>
      <c r="E42" s="15">
        <v>16685812.07</v>
      </c>
      <c r="F42" s="15">
        <v>7634033.15</v>
      </c>
      <c r="G42" s="15">
        <v>4700</v>
      </c>
      <c r="H42" s="24">
        <f>SUM(C42:G42)</f>
        <v>233218534.23999983</v>
      </c>
    </row>
    <row r="43" spans="1:8" ht="15" customHeight="1">
      <c r="A43" s="2" t="s">
        <v>65</v>
      </c>
      <c r="B43" s="3" t="s">
        <v>96</v>
      </c>
      <c r="C43" s="15">
        <v>100222685.46000002</v>
      </c>
      <c r="D43" s="15">
        <v>363136.95</v>
      </c>
      <c r="E43" s="15">
        <v>6611368.630000001</v>
      </c>
      <c r="F43" s="15">
        <v>14635819.690000009</v>
      </c>
      <c r="G43" s="15">
        <v>0</v>
      </c>
      <c r="H43" s="24">
        <f>SUM(C43:G43)</f>
        <v>121833010.73000003</v>
      </c>
    </row>
    <row r="44" spans="1:8" ht="15" customHeight="1">
      <c r="A44" s="2">
        <v>148</v>
      </c>
      <c r="B44" s="3" t="s">
        <v>162</v>
      </c>
      <c r="C44" s="15">
        <v>74158294.17000002</v>
      </c>
      <c r="D44" s="15">
        <v>3718.44</v>
      </c>
      <c r="E44" s="15">
        <v>19967090.22</v>
      </c>
      <c r="F44" s="15">
        <v>1555534.96</v>
      </c>
      <c r="G44" s="15">
        <v>0</v>
      </c>
      <c r="H44" s="24">
        <f t="shared" si="0"/>
        <v>95684637.79</v>
      </c>
    </row>
    <row r="45" spans="1:8" ht="19.5" customHeight="1">
      <c r="A45" s="57" t="s">
        <v>7</v>
      </c>
      <c r="B45" s="58"/>
      <c r="C45" s="6">
        <f aca="true" t="shared" si="1" ref="C45:H45">SUM(C12:C44)</f>
        <v>3804472442.969999</v>
      </c>
      <c r="D45" s="6">
        <f t="shared" si="1"/>
        <v>72957514.56000002</v>
      </c>
      <c r="E45" s="6">
        <f t="shared" si="1"/>
        <v>2832403178.5500007</v>
      </c>
      <c r="F45" s="6">
        <f t="shared" si="1"/>
        <v>270731349.37</v>
      </c>
      <c r="G45" s="6">
        <f t="shared" si="1"/>
        <v>2354795</v>
      </c>
      <c r="H45" s="6">
        <f t="shared" si="1"/>
        <v>6982919280.449999</v>
      </c>
    </row>
    <row r="46" spans="1:8" ht="12.75">
      <c r="A46" s="33" t="s">
        <v>166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8" customFormat="1" ht="12.75">
      <c r="A54" s="51"/>
      <c r="I54" s="50"/>
      <c r="J54" s="50"/>
      <c r="K54" s="50"/>
      <c r="L54" s="50"/>
      <c r="M54" s="50"/>
      <c r="N54" s="50"/>
    </row>
    <row r="55" spans="1:14" s="48" customFormat="1" ht="12.75">
      <c r="A55" s="51"/>
      <c r="I55" s="50"/>
      <c r="J55" s="50"/>
      <c r="K55" s="50"/>
      <c r="L55" s="50"/>
      <c r="M55" s="50"/>
      <c r="N55" s="50"/>
    </row>
    <row r="56" spans="1:14" s="48" customFormat="1" ht="12.75">
      <c r="A56" s="51"/>
      <c r="C56" s="68"/>
      <c r="D56" s="68"/>
      <c r="E56" s="68"/>
      <c r="F56" s="68"/>
      <c r="I56" s="50"/>
      <c r="J56" s="50"/>
      <c r="K56" s="50"/>
      <c r="L56" s="50"/>
      <c r="M56" s="50"/>
      <c r="N56" s="50"/>
    </row>
    <row r="57" spans="1:14" s="48" customFormat="1" ht="12.75">
      <c r="A57" s="51"/>
      <c r="C57" s="16">
        <v>1000000</v>
      </c>
      <c r="D57" s="16"/>
      <c r="E57" s="16"/>
      <c r="F57" s="16"/>
      <c r="I57" s="50"/>
      <c r="J57" s="50"/>
      <c r="K57" s="50"/>
      <c r="L57" s="50"/>
      <c r="M57" s="50"/>
      <c r="N57" s="50"/>
    </row>
    <row r="58" spans="1:14" s="48" customFormat="1" ht="12.75">
      <c r="A58" s="51"/>
      <c r="C58" s="16" t="s">
        <v>101</v>
      </c>
      <c r="D58" s="46" t="s">
        <v>102</v>
      </c>
      <c r="E58" s="46" t="s">
        <v>103</v>
      </c>
      <c r="F58" s="16"/>
      <c r="I58" s="50"/>
      <c r="J58" s="50"/>
      <c r="K58" s="50"/>
      <c r="L58" s="50"/>
      <c r="M58" s="50"/>
      <c r="N58" s="50"/>
    </row>
    <row r="59" spans="1:14" s="48" customFormat="1" ht="12.75">
      <c r="A59" s="51"/>
      <c r="C59" s="16" t="s">
        <v>97</v>
      </c>
      <c r="D59" s="25">
        <f>+C45/$C$57</f>
        <v>3804.4724429699986</v>
      </c>
      <c r="E59" s="25">
        <f>+C45/H45*100</f>
        <v>54.482549348971254</v>
      </c>
      <c r="F59" s="16"/>
      <c r="I59" s="50"/>
      <c r="J59" s="50"/>
      <c r="K59" s="50"/>
      <c r="L59" s="50"/>
      <c r="M59" s="50"/>
      <c r="N59" s="50"/>
    </row>
    <row r="60" spans="1:14" s="48" customFormat="1" ht="12.75">
      <c r="A60" s="51"/>
      <c r="C60" s="16" t="s">
        <v>98</v>
      </c>
      <c r="D60" s="25">
        <f>+D45/$C$57</f>
        <v>72.95751456000002</v>
      </c>
      <c r="E60" s="25">
        <f>+D45/H45*100</f>
        <v>1.0447996264865664</v>
      </c>
      <c r="F60" s="16"/>
      <c r="I60" s="50"/>
      <c r="J60" s="50"/>
      <c r="K60" s="50"/>
      <c r="L60" s="50"/>
      <c r="M60" s="50"/>
      <c r="N60" s="50"/>
    </row>
    <row r="61" spans="1:14" s="48" customFormat="1" ht="12.75">
      <c r="A61" s="51"/>
      <c r="C61" s="16" t="s">
        <v>99</v>
      </c>
      <c r="D61" s="25">
        <f>+E45/$C$57</f>
        <v>2832.4031785500006</v>
      </c>
      <c r="E61" s="25">
        <f>+E45/H45*100</f>
        <v>40.56187770177794</v>
      </c>
      <c r="F61" s="16"/>
      <c r="I61" s="50"/>
      <c r="J61" s="50"/>
      <c r="K61" s="50"/>
      <c r="L61" s="50"/>
      <c r="M61" s="50"/>
      <c r="N61" s="50"/>
    </row>
    <row r="62" spans="1:14" s="48" customFormat="1" ht="12.75">
      <c r="A62" s="51"/>
      <c r="C62" s="16" t="s">
        <v>100</v>
      </c>
      <c r="D62" s="25">
        <f>+F45/$C$57</f>
        <v>270.73134937000003</v>
      </c>
      <c r="E62" s="25">
        <f>+F45/H45*100</f>
        <v>3.8770511085236734</v>
      </c>
      <c r="F62" s="16"/>
      <c r="I62" s="50"/>
      <c r="J62" s="50"/>
      <c r="K62" s="50"/>
      <c r="L62" s="50"/>
      <c r="M62" s="50"/>
      <c r="N62" s="50"/>
    </row>
    <row r="63" spans="1:14" s="48" customFormat="1" ht="12.75">
      <c r="A63" s="51"/>
      <c r="C63" s="16" t="s">
        <v>161</v>
      </c>
      <c r="D63" s="16">
        <f>+G45/C57</f>
        <v>2.354795</v>
      </c>
      <c r="E63" s="25">
        <f>+G45/H45*100</f>
        <v>0.033722214240578335</v>
      </c>
      <c r="F63" s="16"/>
      <c r="I63" s="50"/>
      <c r="J63" s="50"/>
      <c r="K63" s="50"/>
      <c r="L63" s="50"/>
      <c r="M63" s="50"/>
      <c r="N63" s="50"/>
    </row>
    <row r="64" spans="1:14" s="48" customFormat="1" ht="12.75">
      <c r="A64" s="51"/>
      <c r="C64" s="16"/>
      <c r="D64" s="16"/>
      <c r="E64" s="16"/>
      <c r="F64" s="16"/>
      <c r="I64" s="50"/>
      <c r="J64" s="50"/>
      <c r="K64" s="50"/>
      <c r="L64" s="50"/>
      <c r="M64" s="50"/>
      <c r="N64" s="50"/>
    </row>
    <row r="65" spans="1:14" s="48" customFormat="1" ht="12.75">
      <c r="A65" s="51"/>
      <c r="I65" s="50"/>
      <c r="J65" s="50"/>
      <c r="K65" s="50"/>
      <c r="L65" s="50"/>
      <c r="M65" s="50"/>
      <c r="N65" s="50"/>
    </row>
    <row r="66" spans="1:14" s="48" customFormat="1" ht="12.75">
      <c r="A66" s="51"/>
      <c r="I66" s="50"/>
      <c r="J66" s="50"/>
      <c r="K66" s="50"/>
      <c r="L66" s="50"/>
      <c r="M66" s="50"/>
      <c r="N66" s="50"/>
    </row>
    <row r="67" spans="1:14" s="48" customFormat="1" ht="12.75">
      <c r="A67" s="51"/>
      <c r="I67" s="50"/>
      <c r="J67" s="50"/>
      <c r="K67" s="50"/>
      <c r="L67" s="50"/>
      <c r="M67" s="50"/>
      <c r="N67" s="50"/>
    </row>
    <row r="68" spans="1:14" s="48" customFormat="1" ht="12.75">
      <c r="A68" s="51"/>
      <c r="I68" s="50"/>
      <c r="J68" s="50"/>
      <c r="K68" s="50"/>
      <c r="L68" s="50"/>
      <c r="M68" s="50"/>
      <c r="N68" s="50"/>
    </row>
    <row r="69" spans="1:14" s="48" customFormat="1" ht="12.75">
      <c r="A69" s="51"/>
      <c r="I69" s="50"/>
      <c r="J69" s="50"/>
      <c r="K69" s="50"/>
      <c r="L69" s="50"/>
      <c r="M69" s="50"/>
      <c r="N69" s="50"/>
    </row>
    <row r="70" spans="1:14" s="48" customFormat="1" ht="12.75">
      <c r="A70" s="51"/>
      <c r="I70" s="50"/>
      <c r="J70" s="50"/>
      <c r="K70" s="50"/>
      <c r="L70" s="50"/>
      <c r="M70" s="50"/>
      <c r="N70" s="50"/>
    </row>
    <row r="71" spans="1:14" s="48" customFormat="1" ht="12.75">
      <c r="A71" s="51"/>
      <c r="I71" s="50"/>
      <c r="J71" s="50"/>
      <c r="K71" s="50"/>
      <c r="L71" s="50"/>
      <c r="M71" s="50"/>
      <c r="N71" s="50"/>
    </row>
    <row r="72" spans="1:14" s="48" customFormat="1" ht="12.75">
      <c r="A72" s="51"/>
      <c r="I72" s="50"/>
      <c r="J72" s="50"/>
      <c r="K72" s="50"/>
      <c r="L72" s="50"/>
      <c r="M72" s="50"/>
      <c r="N72" s="50"/>
    </row>
    <row r="73" spans="1:14" s="48" customFormat="1" ht="12.75">
      <c r="A73" s="51"/>
      <c r="I73" s="50"/>
      <c r="J73" s="50"/>
      <c r="K73" s="50"/>
      <c r="L73" s="50"/>
      <c r="M73" s="50"/>
      <c r="N73" s="50"/>
    </row>
    <row r="74" spans="1:14" s="48" customFormat="1" ht="12.75">
      <c r="A74" s="51"/>
      <c r="I74" s="50"/>
      <c r="J74" s="50"/>
      <c r="K74" s="50"/>
      <c r="L74" s="50"/>
      <c r="M74" s="50"/>
      <c r="N74" s="50"/>
    </row>
    <row r="75" spans="1:14" s="48" customFormat="1" ht="12.75">
      <c r="A75" s="51"/>
      <c r="I75" s="50"/>
      <c r="J75" s="50"/>
      <c r="K75" s="50"/>
      <c r="L75" s="50"/>
      <c r="M75" s="50"/>
      <c r="N75" s="50"/>
    </row>
    <row r="76" spans="1:14" s="48" customFormat="1" ht="12.75">
      <c r="A76" s="51"/>
      <c r="I76" s="50"/>
      <c r="J76" s="50"/>
      <c r="K76" s="50"/>
      <c r="L76" s="50"/>
      <c r="M76" s="50"/>
      <c r="N76" s="50"/>
    </row>
    <row r="77" spans="1:14" s="48" customFormat="1" ht="12.75">
      <c r="A77" s="51"/>
      <c r="I77" s="50"/>
      <c r="J77" s="50"/>
      <c r="K77" s="50"/>
      <c r="L77" s="50"/>
      <c r="M77" s="50"/>
      <c r="N77" s="50"/>
    </row>
    <row r="78" spans="1:14" s="48" customFormat="1" ht="12.75">
      <c r="A78" s="51"/>
      <c r="I78" s="50"/>
      <c r="J78" s="50"/>
      <c r="K78" s="50"/>
      <c r="L78" s="50"/>
      <c r="M78" s="50"/>
      <c r="N78" s="50"/>
    </row>
    <row r="79" spans="1:14" s="48" customFormat="1" ht="12.75">
      <c r="A79" s="51"/>
      <c r="I79" s="50"/>
      <c r="J79" s="50"/>
      <c r="K79" s="50"/>
      <c r="L79" s="50"/>
      <c r="M79" s="50"/>
      <c r="N79" s="50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165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7" t="s">
        <v>12</v>
      </c>
      <c r="D10" s="67"/>
      <c r="E10" s="67"/>
      <c r="F10" s="67"/>
      <c r="G10" s="67"/>
      <c r="H10" s="67"/>
      <c r="I10" s="67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458981556.53999996</v>
      </c>
      <c r="D12" s="15">
        <v>18053983.240000002</v>
      </c>
      <c r="E12" s="15">
        <v>372337592.2800001</v>
      </c>
      <c r="F12" s="15">
        <v>0</v>
      </c>
      <c r="G12" s="15">
        <v>11129533.459999999</v>
      </c>
      <c r="H12" s="45">
        <v>0</v>
      </c>
      <c r="I12" s="45">
        <v>26100187.379999995</v>
      </c>
      <c r="J12" s="24">
        <f>SUM(C12:I12)</f>
        <v>886602852.9000001</v>
      </c>
      <c r="M12" s="31"/>
    </row>
    <row r="13" spans="1:13" ht="15" customHeight="1">
      <c r="A13" s="2" t="s">
        <v>35</v>
      </c>
      <c r="B13" s="3" t="s">
        <v>66</v>
      </c>
      <c r="C13" s="15">
        <v>16529021.090000004</v>
      </c>
      <c r="D13" s="15">
        <v>758355.7</v>
      </c>
      <c r="E13" s="15">
        <v>6543984.370000002</v>
      </c>
      <c r="F13" s="15">
        <v>0</v>
      </c>
      <c r="G13" s="15">
        <v>31421.88</v>
      </c>
      <c r="H13" s="45">
        <v>0</v>
      </c>
      <c r="I13" s="45">
        <v>120943.56</v>
      </c>
      <c r="J13" s="24">
        <f aca="true" t="shared" si="0" ref="J13:J44">SUM(C13:I13)</f>
        <v>23983726.6</v>
      </c>
      <c r="M13" s="31"/>
    </row>
    <row r="14" spans="1:13" ht="15" customHeight="1">
      <c r="A14" s="2" t="s">
        <v>36</v>
      </c>
      <c r="B14" s="3" t="s">
        <v>67</v>
      </c>
      <c r="C14" s="15">
        <v>19462414.950000003</v>
      </c>
      <c r="D14" s="15">
        <v>1411710.9500000002</v>
      </c>
      <c r="E14" s="15">
        <v>12700470.62</v>
      </c>
      <c r="F14" s="15">
        <v>0</v>
      </c>
      <c r="G14" s="15">
        <v>85297.26</v>
      </c>
      <c r="H14" s="45">
        <v>0</v>
      </c>
      <c r="I14" s="45">
        <v>35328.53</v>
      </c>
      <c r="J14" s="24">
        <f t="shared" si="0"/>
        <v>33695222.31</v>
      </c>
      <c r="M14" s="31"/>
    </row>
    <row r="15" spans="1:13" ht="15" customHeight="1">
      <c r="A15" s="2" t="s">
        <v>37</v>
      </c>
      <c r="B15" s="3" t="s">
        <v>68</v>
      </c>
      <c r="C15" s="15">
        <v>9643504.710000008</v>
      </c>
      <c r="D15" s="15">
        <v>457395.17000000004</v>
      </c>
      <c r="E15" s="15">
        <v>10306140.32</v>
      </c>
      <c r="F15" s="15">
        <v>0</v>
      </c>
      <c r="G15" s="15">
        <v>70660.68</v>
      </c>
      <c r="H15" s="45">
        <v>0</v>
      </c>
      <c r="I15" s="45">
        <v>2355</v>
      </c>
      <c r="J15" s="24">
        <f t="shared" si="0"/>
        <v>20480055.88000001</v>
      </c>
      <c r="M15" s="31"/>
    </row>
    <row r="16" spans="1:13" ht="15" customHeight="1">
      <c r="A16" s="2" t="s">
        <v>38</v>
      </c>
      <c r="B16" s="3" t="s">
        <v>69</v>
      </c>
      <c r="C16" s="15">
        <v>12069454.900000002</v>
      </c>
      <c r="D16" s="15">
        <v>1082642.94</v>
      </c>
      <c r="E16" s="15">
        <v>13501864.289999997</v>
      </c>
      <c r="F16" s="15">
        <v>0</v>
      </c>
      <c r="G16" s="15">
        <v>0</v>
      </c>
      <c r="H16" s="45">
        <v>0</v>
      </c>
      <c r="I16" s="45">
        <v>35882</v>
      </c>
      <c r="J16" s="24">
        <f t="shared" si="0"/>
        <v>26689844.13</v>
      </c>
      <c r="M16" s="31"/>
    </row>
    <row r="17" spans="1:13" ht="15" customHeight="1">
      <c r="A17" s="2" t="s">
        <v>39</v>
      </c>
      <c r="B17" s="3" t="s">
        <v>70</v>
      </c>
      <c r="C17" s="15">
        <v>75404163.40000005</v>
      </c>
      <c r="D17" s="15">
        <v>9393462.37</v>
      </c>
      <c r="E17" s="15">
        <v>33595144.92999999</v>
      </c>
      <c r="F17" s="15">
        <v>0</v>
      </c>
      <c r="G17" s="15">
        <v>234758.11000000002</v>
      </c>
      <c r="H17" s="45">
        <v>0</v>
      </c>
      <c r="I17" s="45">
        <v>51993.41</v>
      </c>
      <c r="J17" s="24">
        <f t="shared" si="0"/>
        <v>118679522.22000004</v>
      </c>
      <c r="M17" s="31"/>
    </row>
    <row r="18" spans="1:13" ht="15" customHeight="1">
      <c r="A18" s="2" t="s">
        <v>40</v>
      </c>
      <c r="B18" s="3" t="s">
        <v>71</v>
      </c>
      <c r="C18" s="15">
        <v>56233028.60000001</v>
      </c>
      <c r="D18" s="15">
        <v>6393685.66</v>
      </c>
      <c r="E18" s="15">
        <v>26909117.24</v>
      </c>
      <c r="F18" s="15">
        <v>0</v>
      </c>
      <c r="G18" s="15">
        <v>161075.1</v>
      </c>
      <c r="H18" s="45">
        <v>0</v>
      </c>
      <c r="I18" s="45">
        <v>80237.87</v>
      </c>
      <c r="J18" s="24">
        <f t="shared" si="0"/>
        <v>89777144.47</v>
      </c>
      <c r="M18" s="31"/>
    </row>
    <row r="19" spans="1:13" ht="15" customHeight="1">
      <c r="A19" s="2" t="s">
        <v>41</v>
      </c>
      <c r="B19" s="3" t="s">
        <v>72</v>
      </c>
      <c r="C19" s="15">
        <v>60044386.56000001</v>
      </c>
      <c r="D19" s="15">
        <v>6158100.199999999</v>
      </c>
      <c r="E19" s="15">
        <v>58068498.65999998</v>
      </c>
      <c r="F19" s="15">
        <v>0</v>
      </c>
      <c r="G19" s="15">
        <v>107492.45999999999</v>
      </c>
      <c r="H19" s="45">
        <v>0</v>
      </c>
      <c r="I19" s="45">
        <v>147134.34000000003</v>
      </c>
      <c r="J19" s="24">
        <f t="shared" si="0"/>
        <v>124525612.21999998</v>
      </c>
      <c r="M19" s="31"/>
    </row>
    <row r="20" spans="1:13" ht="15" customHeight="1">
      <c r="A20" s="2" t="s">
        <v>42</v>
      </c>
      <c r="B20" s="3" t="s">
        <v>73</v>
      </c>
      <c r="C20" s="15">
        <v>15862371.030000003</v>
      </c>
      <c r="D20" s="15">
        <v>1392563.91</v>
      </c>
      <c r="E20" s="15">
        <v>9317673.700000003</v>
      </c>
      <c r="F20" s="15">
        <v>0</v>
      </c>
      <c r="G20" s="15">
        <v>30000</v>
      </c>
      <c r="H20" s="45">
        <v>0</v>
      </c>
      <c r="I20" s="45">
        <v>0</v>
      </c>
      <c r="J20" s="24">
        <f t="shared" si="0"/>
        <v>26602608.640000004</v>
      </c>
      <c r="M20" s="31"/>
    </row>
    <row r="21" spans="1:13" ht="15" customHeight="1">
      <c r="A21" s="2" t="s">
        <v>43</v>
      </c>
      <c r="B21" s="3" t="s">
        <v>74</v>
      </c>
      <c r="C21" s="15">
        <v>37456829.870000005</v>
      </c>
      <c r="D21" s="15">
        <v>3508068.0100000002</v>
      </c>
      <c r="E21" s="15">
        <v>18622507.889999997</v>
      </c>
      <c r="F21" s="15">
        <v>0</v>
      </c>
      <c r="G21" s="15">
        <v>144.16</v>
      </c>
      <c r="H21" s="45">
        <v>0</v>
      </c>
      <c r="I21" s="45">
        <v>0</v>
      </c>
      <c r="J21" s="24">
        <f t="shared" si="0"/>
        <v>59587549.92999999</v>
      </c>
      <c r="M21" s="31"/>
    </row>
    <row r="22" spans="1:13" ht="15" customHeight="1">
      <c r="A22" s="2" t="s">
        <v>44</v>
      </c>
      <c r="B22" s="3" t="s">
        <v>75</v>
      </c>
      <c r="C22" s="15">
        <v>61635471.44</v>
      </c>
      <c r="D22" s="15">
        <v>6035316.760000001</v>
      </c>
      <c r="E22" s="15">
        <v>51631430.53000001</v>
      </c>
      <c r="F22" s="15">
        <v>0</v>
      </c>
      <c r="G22" s="15">
        <v>0</v>
      </c>
      <c r="H22" s="45">
        <v>0</v>
      </c>
      <c r="I22" s="45">
        <v>138239.99</v>
      </c>
      <c r="J22" s="24">
        <f t="shared" si="0"/>
        <v>119440458.72000001</v>
      </c>
      <c r="M22" s="31"/>
    </row>
    <row r="23" spans="1:13" ht="15" customHeight="1">
      <c r="A23" s="2" t="s">
        <v>45</v>
      </c>
      <c r="B23" s="3" t="s">
        <v>76</v>
      </c>
      <c r="C23" s="15">
        <v>58222818.89000002</v>
      </c>
      <c r="D23" s="15">
        <v>2990458.6899999995</v>
      </c>
      <c r="E23" s="15">
        <v>39486020.90999999</v>
      </c>
      <c r="F23" s="15">
        <v>0</v>
      </c>
      <c r="G23" s="15">
        <v>49979.22</v>
      </c>
      <c r="H23" s="45">
        <v>0</v>
      </c>
      <c r="I23" s="45">
        <v>0</v>
      </c>
      <c r="J23" s="24">
        <f t="shared" si="0"/>
        <v>100749277.71000001</v>
      </c>
      <c r="M23" s="31"/>
    </row>
    <row r="24" spans="1:13" ht="15" customHeight="1">
      <c r="A24" s="2" t="s">
        <v>46</v>
      </c>
      <c r="B24" s="3" t="s">
        <v>77</v>
      </c>
      <c r="C24" s="15">
        <v>90837510.84</v>
      </c>
      <c r="D24" s="15">
        <v>10966699.93</v>
      </c>
      <c r="E24" s="15">
        <v>56220342.35000001</v>
      </c>
      <c r="F24" s="15">
        <v>0</v>
      </c>
      <c r="G24" s="15">
        <v>47692.87</v>
      </c>
      <c r="H24" s="45">
        <v>0</v>
      </c>
      <c r="I24" s="45">
        <v>237684.75</v>
      </c>
      <c r="J24" s="24">
        <f t="shared" si="0"/>
        <v>158309930.74</v>
      </c>
      <c r="M24" s="31"/>
    </row>
    <row r="25" spans="1:13" ht="15" customHeight="1">
      <c r="A25" s="2" t="s">
        <v>47</v>
      </c>
      <c r="B25" s="3" t="s">
        <v>78</v>
      </c>
      <c r="C25" s="15">
        <v>76250270.21000002</v>
      </c>
      <c r="D25" s="15">
        <v>9386986.669999998</v>
      </c>
      <c r="E25" s="15">
        <v>52890515.92000001</v>
      </c>
      <c r="F25" s="15">
        <v>0</v>
      </c>
      <c r="G25" s="15">
        <v>195346</v>
      </c>
      <c r="H25" s="45">
        <v>0</v>
      </c>
      <c r="I25" s="45">
        <v>327642.58</v>
      </c>
      <c r="J25" s="24">
        <f t="shared" si="0"/>
        <v>139050761.38000005</v>
      </c>
      <c r="M25" s="31"/>
    </row>
    <row r="26" spans="1:13" ht="15" customHeight="1">
      <c r="A26" s="2" t="s">
        <v>48</v>
      </c>
      <c r="B26" s="3" t="s">
        <v>79</v>
      </c>
      <c r="C26" s="15">
        <v>39096481.39999999</v>
      </c>
      <c r="D26" s="15">
        <v>7002147.039999999</v>
      </c>
      <c r="E26" s="15">
        <v>32372785.01999997</v>
      </c>
      <c r="F26" s="15">
        <v>0</v>
      </c>
      <c r="G26" s="15">
        <v>21842.52</v>
      </c>
      <c r="H26" s="45">
        <v>0</v>
      </c>
      <c r="I26" s="45">
        <v>620780.28</v>
      </c>
      <c r="J26" s="24">
        <f t="shared" si="0"/>
        <v>79114036.25999996</v>
      </c>
      <c r="M26" s="31"/>
    </row>
    <row r="27" spans="1:13" ht="15" customHeight="1">
      <c r="A27" s="2" t="s">
        <v>49</v>
      </c>
      <c r="B27" s="3" t="s">
        <v>80</v>
      </c>
      <c r="C27" s="15">
        <v>27019402.770000007</v>
      </c>
      <c r="D27" s="15">
        <v>1729663.97</v>
      </c>
      <c r="E27" s="15">
        <v>18051439.140000015</v>
      </c>
      <c r="F27" s="15">
        <v>0</v>
      </c>
      <c r="G27" s="15">
        <v>24181.129999999997</v>
      </c>
      <c r="H27" s="45">
        <v>0</v>
      </c>
      <c r="I27" s="45">
        <v>24377.87</v>
      </c>
      <c r="J27" s="24">
        <f t="shared" si="0"/>
        <v>46849064.880000025</v>
      </c>
      <c r="M27" s="31"/>
    </row>
    <row r="28" spans="1:13" ht="15" customHeight="1">
      <c r="A28" s="2" t="s">
        <v>50</v>
      </c>
      <c r="B28" s="3" t="s">
        <v>81</v>
      </c>
      <c r="C28" s="15">
        <v>19831138.470000003</v>
      </c>
      <c r="D28" s="15">
        <v>103373.83999999998</v>
      </c>
      <c r="E28" s="15">
        <v>11625739.34</v>
      </c>
      <c r="F28" s="15">
        <v>0</v>
      </c>
      <c r="G28" s="15">
        <v>17321.34</v>
      </c>
      <c r="H28" s="45">
        <v>0</v>
      </c>
      <c r="I28" s="45">
        <v>19741.54</v>
      </c>
      <c r="J28" s="24">
        <f t="shared" si="0"/>
        <v>31597314.53</v>
      </c>
      <c r="M28" s="31"/>
    </row>
    <row r="29" spans="1:13" ht="15" customHeight="1">
      <c r="A29" s="2" t="s">
        <v>51</v>
      </c>
      <c r="B29" s="3" t="s">
        <v>82</v>
      </c>
      <c r="C29" s="15">
        <v>24233604.359999996</v>
      </c>
      <c r="D29" s="15">
        <v>2608105.4000000004</v>
      </c>
      <c r="E29" s="15">
        <v>6693151.609999999</v>
      </c>
      <c r="F29" s="15">
        <v>0</v>
      </c>
      <c r="G29" s="15">
        <v>50000</v>
      </c>
      <c r="H29" s="45">
        <v>0</v>
      </c>
      <c r="I29" s="45">
        <v>163815.63</v>
      </c>
      <c r="J29" s="24">
        <f t="shared" si="0"/>
        <v>33748677</v>
      </c>
      <c r="M29" s="31"/>
    </row>
    <row r="30" spans="1:13" ht="15" customHeight="1">
      <c r="A30" s="2" t="s">
        <v>52</v>
      </c>
      <c r="B30" s="3" t="s">
        <v>83</v>
      </c>
      <c r="C30" s="15">
        <v>43852699.440000065</v>
      </c>
      <c r="D30" s="15">
        <v>4397586.379999999</v>
      </c>
      <c r="E30" s="15">
        <v>22192947.060000002</v>
      </c>
      <c r="F30" s="15">
        <v>0</v>
      </c>
      <c r="G30" s="15">
        <v>166443.74</v>
      </c>
      <c r="H30" s="45">
        <v>0</v>
      </c>
      <c r="I30" s="45">
        <v>99238.84999999999</v>
      </c>
      <c r="J30" s="24">
        <f t="shared" si="0"/>
        <v>70708915.47000006</v>
      </c>
      <c r="M30" s="31"/>
    </row>
    <row r="31" spans="1:13" ht="15" customHeight="1">
      <c r="A31" s="2" t="s">
        <v>53</v>
      </c>
      <c r="B31" s="3" t="s">
        <v>84</v>
      </c>
      <c r="C31" s="15">
        <v>19875907.26</v>
      </c>
      <c r="D31" s="15">
        <v>569749.8200000001</v>
      </c>
      <c r="E31" s="15">
        <v>19232198.850000005</v>
      </c>
      <c r="F31" s="15">
        <v>0</v>
      </c>
      <c r="G31" s="15">
        <v>6643.06</v>
      </c>
      <c r="H31" s="45">
        <v>0</v>
      </c>
      <c r="I31" s="45">
        <v>125830</v>
      </c>
      <c r="J31" s="24">
        <f t="shared" si="0"/>
        <v>39810328.99000001</v>
      </c>
      <c r="M31" s="31"/>
    </row>
    <row r="32" spans="1:13" ht="15" customHeight="1">
      <c r="A32" s="2" t="s">
        <v>54</v>
      </c>
      <c r="B32" s="3" t="s">
        <v>85</v>
      </c>
      <c r="C32" s="15">
        <v>10703282.319999997</v>
      </c>
      <c r="D32" s="15">
        <v>65169.799999999996</v>
      </c>
      <c r="E32" s="15">
        <v>12925751.480000006</v>
      </c>
      <c r="F32" s="15">
        <v>0</v>
      </c>
      <c r="G32" s="15">
        <v>0</v>
      </c>
      <c r="H32" s="45">
        <v>0</v>
      </c>
      <c r="I32" s="45">
        <v>60698.490000000005</v>
      </c>
      <c r="J32" s="24">
        <f t="shared" si="0"/>
        <v>23754902.09</v>
      </c>
      <c r="M32" s="31"/>
    </row>
    <row r="33" spans="1:13" ht="15" customHeight="1">
      <c r="A33" s="2" t="s">
        <v>55</v>
      </c>
      <c r="B33" s="3" t="s">
        <v>86</v>
      </c>
      <c r="C33" s="15">
        <v>27238019.470000003</v>
      </c>
      <c r="D33" s="15">
        <v>144275.12</v>
      </c>
      <c r="E33" s="15">
        <v>28756279.279999997</v>
      </c>
      <c r="F33" s="15">
        <v>0</v>
      </c>
      <c r="G33" s="15">
        <v>0</v>
      </c>
      <c r="H33" s="45">
        <v>0</v>
      </c>
      <c r="I33" s="45">
        <v>78150</v>
      </c>
      <c r="J33" s="24">
        <f t="shared" si="0"/>
        <v>56216723.870000005</v>
      </c>
      <c r="M33" s="31"/>
    </row>
    <row r="34" spans="1:13" ht="15" customHeight="1">
      <c r="A34" s="2" t="s">
        <v>56</v>
      </c>
      <c r="B34" s="3" t="s">
        <v>87</v>
      </c>
      <c r="C34" s="15">
        <v>24561464.140000004</v>
      </c>
      <c r="D34" s="15">
        <v>3000</v>
      </c>
      <c r="E34" s="15">
        <v>14893751.899999999</v>
      </c>
      <c r="F34" s="15">
        <v>0</v>
      </c>
      <c r="G34" s="15">
        <v>0</v>
      </c>
      <c r="H34" s="45">
        <v>0</v>
      </c>
      <c r="I34" s="45">
        <v>41347.98</v>
      </c>
      <c r="J34" s="24">
        <f t="shared" si="0"/>
        <v>39499564.02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177078520.52000007</v>
      </c>
      <c r="F35" s="15">
        <v>100693493.38999997</v>
      </c>
      <c r="G35" s="15">
        <v>85997810.43</v>
      </c>
      <c r="H35" s="45">
        <v>0</v>
      </c>
      <c r="I35" s="45">
        <v>871710.12</v>
      </c>
      <c r="J35" s="24">
        <f t="shared" si="0"/>
        <v>364641534.46000004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125968686.69999999</v>
      </c>
      <c r="F36" s="15">
        <v>0</v>
      </c>
      <c r="G36" s="15">
        <v>400</v>
      </c>
      <c r="H36" s="45">
        <v>0</v>
      </c>
      <c r="I36" s="45">
        <v>5355723</v>
      </c>
      <c r="J36" s="24">
        <f t="shared" si="0"/>
        <v>131324809.69999999</v>
      </c>
      <c r="M36" s="31"/>
    </row>
    <row r="37" spans="1:13" ht="15" customHeight="1">
      <c r="A37" s="2" t="s">
        <v>59</v>
      </c>
      <c r="B37" s="3" t="s">
        <v>90</v>
      </c>
      <c r="C37" s="15">
        <v>9612394</v>
      </c>
      <c r="D37" s="15">
        <v>3000</v>
      </c>
      <c r="E37" s="15">
        <v>78047917.16000006</v>
      </c>
      <c r="F37" s="15">
        <v>0</v>
      </c>
      <c r="G37" s="15">
        <v>94735.56</v>
      </c>
      <c r="H37" s="45">
        <v>0</v>
      </c>
      <c r="I37" s="45">
        <v>349240.27</v>
      </c>
      <c r="J37" s="24">
        <f t="shared" si="0"/>
        <v>88107286.99000005</v>
      </c>
      <c r="M37" s="31"/>
    </row>
    <row r="38" spans="1:13" ht="15" customHeight="1">
      <c r="A38" s="2" t="s">
        <v>60</v>
      </c>
      <c r="B38" s="3" t="s">
        <v>91</v>
      </c>
      <c r="C38" s="15">
        <v>7671643.239999997</v>
      </c>
      <c r="D38" s="15">
        <v>23823.28</v>
      </c>
      <c r="E38" s="15">
        <v>15995522.629999997</v>
      </c>
      <c r="F38" s="15">
        <v>0</v>
      </c>
      <c r="G38" s="15">
        <v>5625.54</v>
      </c>
      <c r="H38" s="45">
        <v>0</v>
      </c>
      <c r="I38" s="45">
        <v>148948.28</v>
      </c>
      <c r="J38" s="24">
        <f t="shared" si="0"/>
        <v>23845562.969999995</v>
      </c>
      <c r="M38" s="31"/>
    </row>
    <row r="39" spans="1:13" ht="15" customHeight="1">
      <c r="A39" s="2" t="s">
        <v>61</v>
      </c>
      <c r="B39" s="3" t="s">
        <v>92</v>
      </c>
      <c r="C39" s="15">
        <v>140760</v>
      </c>
      <c r="D39" s="15">
        <v>0</v>
      </c>
      <c r="E39" s="15">
        <v>101155689.48</v>
      </c>
      <c r="F39" s="15">
        <v>0</v>
      </c>
      <c r="G39" s="15">
        <v>0</v>
      </c>
      <c r="H39" s="45">
        <v>0</v>
      </c>
      <c r="I39" s="45">
        <v>187963.09</v>
      </c>
      <c r="J39" s="24">
        <f t="shared" si="0"/>
        <v>101484412.57000001</v>
      </c>
      <c r="M39" s="31"/>
    </row>
    <row r="40" spans="1:13" ht="15" customHeight="1">
      <c r="A40" s="2" t="s">
        <v>62</v>
      </c>
      <c r="B40" s="3" t="s">
        <v>93</v>
      </c>
      <c r="C40" s="15">
        <v>90981581.28999998</v>
      </c>
      <c r="D40" s="15">
        <v>4393510.210000001</v>
      </c>
      <c r="E40" s="15">
        <v>63986253.970000006</v>
      </c>
      <c r="F40" s="15">
        <v>0</v>
      </c>
      <c r="G40" s="15">
        <v>159943.46000000002</v>
      </c>
      <c r="H40" s="45">
        <v>0</v>
      </c>
      <c r="I40" s="45">
        <v>435135.83</v>
      </c>
      <c r="J40" s="24">
        <f t="shared" si="0"/>
        <v>159956424.76</v>
      </c>
      <c r="M40" s="31"/>
    </row>
    <row r="41" spans="1:13" ht="15" customHeight="1">
      <c r="A41" s="2" t="s">
        <v>63</v>
      </c>
      <c r="B41" s="3" t="s">
        <v>94</v>
      </c>
      <c r="C41" s="15">
        <v>103274035.25999996</v>
      </c>
      <c r="D41" s="15">
        <v>1954886.2100000002</v>
      </c>
      <c r="E41" s="15">
        <v>100715892.55000009</v>
      </c>
      <c r="F41" s="15">
        <v>0</v>
      </c>
      <c r="G41" s="15">
        <v>274538.2</v>
      </c>
      <c r="H41" s="45">
        <v>0</v>
      </c>
      <c r="I41" s="45">
        <v>317180.86</v>
      </c>
      <c r="J41" s="24">
        <f t="shared" si="0"/>
        <v>206536533.08000004</v>
      </c>
      <c r="M41" s="31"/>
    </row>
    <row r="42" spans="1:13" ht="15" customHeight="1">
      <c r="A42" s="2" t="s">
        <v>64</v>
      </c>
      <c r="B42" s="3" t="s">
        <v>95</v>
      </c>
      <c r="C42" s="15">
        <v>121950354.00999999</v>
      </c>
      <c r="D42" s="15">
        <v>7028302.23</v>
      </c>
      <c r="E42" s="15">
        <v>74907164.77999997</v>
      </c>
      <c r="F42" s="15">
        <v>0</v>
      </c>
      <c r="G42" s="15">
        <v>742905.99</v>
      </c>
      <c r="H42" s="45">
        <v>0</v>
      </c>
      <c r="I42" s="45">
        <v>92076.84</v>
      </c>
      <c r="J42" s="24">
        <f t="shared" si="0"/>
        <v>204720803.85</v>
      </c>
      <c r="M42" s="31"/>
    </row>
    <row r="43" spans="1:13" ht="15" customHeight="1">
      <c r="A43" s="2" t="s">
        <v>65</v>
      </c>
      <c r="B43" s="3" t="s">
        <v>96</v>
      </c>
      <c r="C43" s="15">
        <v>57786273.419999994</v>
      </c>
      <c r="D43" s="15">
        <v>1612443.1399999997</v>
      </c>
      <c r="E43" s="15">
        <v>40732673.53</v>
      </c>
      <c r="F43" s="15">
        <v>0</v>
      </c>
      <c r="G43" s="15">
        <v>51890.270000000004</v>
      </c>
      <c r="H43" s="45">
        <v>0</v>
      </c>
      <c r="I43" s="45">
        <v>39405.1</v>
      </c>
      <c r="J43" s="24">
        <f>SUM(C43:I43)</f>
        <v>100222685.46</v>
      </c>
      <c r="M43" s="31"/>
    </row>
    <row r="44" spans="1:13" ht="15" customHeight="1">
      <c r="A44" s="2">
        <v>148</v>
      </c>
      <c r="B44" s="3" t="s">
        <v>162</v>
      </c>
      <c r="C44" s="15">
        <v>847956</v>
      </c>
      <c r="D44" s="15">
        <v>0</v>
      </c>
      <c r="E44" s="15">
        <v>73161390.22</v>
      </c>
      <c r="F44" s="15">
        <v>0</v>
      </c>
      <c r="G44" s="15">
        <v>0</v>
      </c>
      <c r="H44" s="45">
        <v>0</v>
      </c>
      <c r="I44" s="45">
        <v>148947.95</v>
      </c>
      <c r="J44" s="24">
        <f t="shared" si="0"/>
        <v>74158294.17</v>
      </c>
      <c r="M44" s="31"/>
    </row>
    <row r="45" spans="1:10" ht="15" customHeight="1">
      <c r="A45" s="57" t="s">
        <v>7</v>
      </c>
      <c r="B45" s="58"/>
      <c r="C45" s="6">
        <f aca="true" t="shared" si="1" ref="C45:J45">SUM(C12:C44)</f>
        <v>1677309799.8800004</v>
      </c>
      <c r="D45" s="6">
        <f t="shared" si="1"/>
        <v>109628466.64</v>
      </c>
      <c r="E45" s="6">
        <f t="shared" si="1"/>
        <v>1780625059.2300005</v>
      </c>
      <c r="F45" s="6">
        <f t="shared" si="1"/>
        <v>100693493.38999997</v>
      </c>
      <c r="G45" s="6">
        <f t="shared" si="1"/>
        <v>99757682.44</v>
      </c>
      <c r="H45" s="6">
        <f t="shared" si="1"/>
        <v>0</v>
      </c>
      <c r="I45" s="6">
        <f t="shared" si="1"/>
        <v>36457941.39000001</v>
      </c>
      <c r="J45" s="6">
        <f t="shared" si="1"/>
        <v>3804472442.9700007</v>
      </c>
    </row>
    <row r="46" ht="12.75">
      <c r="A46" s="33" t="s">
        <v>166</v>
      </c>
    </row>
    <row r="47" ht="6" customHeight="1"/>
    <row r="48" spans="1:10" ht="12.75">
      <c r="A48" s="38" t="s">
        <v>8</v>
      </c>
      <c r="J48" s="53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6"/>
      <c r="L56" s="35"/>
    </row>
    <row r="57" spans="1:12" s="16" customFormat="1" ht="12.75">
      <c r="A57" s="46"/>
      <c r="L57" s="35"/>
    </row>
    <row r="58" spans="1:12" s="16" customFormat="1" ht="12.75">
      <c r="A58" s="46"/>
      <c r="C58" s="16">
        <v>1000000</v>
      </c>
      <c r="L58" s="35"/>
    </row>
    <row r="59" spans="1:12" s="16" customFormat="1" ht="12.75">
      <c r="A59" s="46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6"/>
      <c r="C60" s="27" t="s">
        <v>105</v>
      </c>
      <c r="D60" s="37">
        <f>+C45/$C$58</f>
        <v>1677.3097998800004</v>
      </c>
      <c r="E60" s="25">
        <f>+C45/J45*100</f>
        <v>44.08784200761857</v>
      </c>
      <c r="L60" s="35"/>
    </row>
    <row r="61" spans="1:12" s="16" customFormat="1" ht="12.75">
      <c r="A61" s="46"/>
      <c r="C61" s="27" t="s">
        <v>106</v>
      </c>
      <c r="D61" s="37">
        <f>+D45/$C$58</f>
        <v>109.62846664</v>
      </c>
      <c r="E61" s="25">
        <f>+D45/J45*100</f>
        <v>2.8815681617716598</v>
      </c>
      <c r="L61" s="35"/>
    </row>
    <row r="62" spans="1:12" s="16" customFormat="1" ht="12.75">
      <c r="A62" s="46"/>
      <c r="C62" s="27" t="s">
        <v>107</v>
      </c>
      <c r="D62" s="37">
        <f>+E45/$C$58</f>
        <v>1780.6250592300005</v>
      </c>
      <c r="E62" s="25">
        <f>+E45/J45*100</f>
        <v>46.80346844199868</v>
      </c>
      <c r="L62" s="35"/>
    </row>
    <row r="63" spans="1:12" s="16" customFormat="1" ht="12.75">
      <c r="A63" s="46"/>
      <c r="C63" s="27" t="s">
        <v>108</v>
      </c>
      <c r="D63" s="37">
        <f>+F45/$C$58</f>
        <v>100.69349338999997</v>
      </c>
      <c r="E63" s="25">
        <f>+F45/J45*100</f>
        <v>2.6467137007672092</v>
      </c>
      <c r="L63" s="35"/>
    </row>
    <row r="64" spans="1:12" s="16" customFormat="1" ht="12.75">
      <c r="A64" s="46"/>
      <c r="C64" s="27" t="s">
        <v>109</v>
      </c>
      <c r="D64" s="37">
        <f>+G45/$C$58</f>
        <v>99.75768244</v>
      </c>
      <c r="E64" s="25">
        <f>+G45/J45*100</f>
        <v>2.622116047241576</v>
      </c>
      <c r="L64" s="35"/>
    </row>
    <row r="65" spans="1:12" s="16" customFormat="1" ht="12.75">
      <c r="A65" s="46"/>
      <c r="C65" s="27" t="s">
        <v>110</v>
      </c>
      <c r="D65" s="37">
        <f>+H45/$C$58</f>
        <v>0</v>
      </c>
      <c r="E65" s="25">
        <f>+H45/J45*100</f>
        <v>0</v>
      </c>
      <c r="L65" s="35"/>
    </row>
    <row r="66" spans="1:12" s="16" customFormat="1" ht="12.75">
      <c r="A66" s="46"/>
      <c r="C66" s="27" t="s">
        <v>117</v>
      </c>
      <c r="D66" s="37">
        <f>+I45/$C$58</f>
        <v>36.45794139000001</v>
      </c>
      <c r="E66" s="25">
        <f>+I45/J45*100</f>
        <v>0.9582916406023101</v>
      </c>
      <c r="L66" s="35"/>
    </row>
    <row r="67" spans="1:12" s="16" customFormat="1" ht="12.75">
      <c r="A67" s="46"/>
      <c r="L67" s="35"/>
    </row>
    <row r="68" spans="1:12" s="16" customFormat="1" ht="12.75">
      <c r="A68" s="46"/>
      <c r="L68" s="35"/>
    </row>
    <row r="69" spans="1:12" s="16" customFormat="1" ht="12.75">
      <c r="A69" s="46"/>
      <c r="L69" s="35"/>
    </row>
    <row r="70" spans="1:12" s="16" customFormat="1" ht="12.75">
      <c r="A70" s="46"/>
      <c r="L70" s="35"/>
    </row>
    <row r="71" spans="1:12" s="16" customFormat="1" ht="12.75">
      <c r="A71" s="46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165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7" t="s">
        <v>12</v>
      </c>
      <c r="D10" s="67"/>
      <c r="E10" s="67"/>
      <c r="F10" s="67"/>
      <c r="G10" s="67"/>
      <c r="H10" s="67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20119765.69</v>
      </c>
      <c r="F12" s="15">
        <v>0</v>
      </c>
      <c r="G12" s="15">
        <v>5964</v>
      </c>
      <c r="H12" s="15">
        <v>4536595.149999999</v>
      </c>
      <c r="I12" s="24">
        <f>SUM(C12:H12)</f>
        <v>24662324.84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787525.2999999999</v>
      </c>
      <c r="F13" s="15">
        <v>0</v>
      </c>
      <c r="G13" s="15">
        <v>0</v>
      </c>
      <c r="H13" s="15">
        <v>16185.4</v>
      </c>
      <c r="I13" s="24">
        <f aca="true" t="shared" si="0" ref="I13:I44">SUM(C13:H13)</f>
        <v>803710.7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965350.5</v>
      </c>
      <c r="F14" s="15">
        <v>0</v>
      </c>
      <c r="G14" s="15">
        <v>0</v>
      </c>
      <c r="H14" s="15">
        <v>0</v>
      </c>
      <c r="I14" s="24">
        <f t="shared" si="0"/>
        <v>965350.5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528084.02</v>
      </c>
      <c r="F15" s="15">
        <v>0</v>
      </c>
      <c r="G15" s="15">
        <v>0</v>
      </c>
      <c r="H15" s="15">
        <v>148110</v>
      </c>
      <c r="I15" s="24">
        <f t="shared" si="0"/>
        <v>676194.02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136540.5</v>
      </c>
      <c r="F16" s="15">
        <v>0</v>
      </c>
      <c r="G16" s="15">
        <v>118869.61</v>
      </c>
      <c r="H16" s="15">
        <v>18650.23</v>
      </c>
      <c r="I16" s="24">
        <f t="shared" si="0"/>
        <v>274060.33999999997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1851804.1000000003</v>
      </c>
      <c r="F17" s="15">
        <v>0</v>
      </c>
      <c r="G17" s="15">
        <v>2110</v>
      </c>
      <c r="H17" s="15">
        <v>110290.5</v>
      </c>
      <c r="I17" s="24">
        <f t="shared" si="0"/>
        <v>1964204.6000000003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361163.91000000003</v>
      </c>
      <c r="F18" s="15">
        <v>0</v>
      </c>
      <c r="G18" s="15">
        <v>0</v>
      </c>
      <c r="H18" s="15">
        <v>4498.5</v>
      </c>
      <c r="I18" s="24">
        <f t="shared" si="0"/>
        <v>365662.41000000003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1950467.02</v>
      </c>
      <c r="F19" s="15">
        <v>0</v>
      </c>
      <c r="G19" s="15">
        <v>0</v>
      </c>
      <c r="H19" s="15">
        <v>0</v>
      </c>
      <c r="I19" s="24">
        <f t="shared" si="0"/>
        <v>1950467.02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1411886.1400000001</v>
      </c>
      <c r="F20" s="15">
        <v>0</v>
      </c>
      <c r="G20" s="15">
        <v>0</v>
      </c>
      <c r="H20" s="15">
        <v>0</v>
      </c>
      <c r="I20" s="24">
        <f t="shared" si="0"/>
        <v>1411886.1400000001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803979.48</v>
      </c>
      <c r="F21" s="15">
        <v>0</v>
      </c>
      <c r="G21" s="15">
        <v>0</v>
      </c>
      <c r="H21" s="15">
        <v>0</v>
      </c>
      <c r="I21" s="24">
        <f t="shared" si="0"/>
        <v>803979.48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3819259.0299999993</v>
      </c>
      <c r="F22" s="15">
        <v>0</v>
      </c>
      <c r="G22" s="15">
        <v>0</v>
      </c>
      <c r="H22" s="15">
        <v>248334.33000000002</v>
      </c>
      <c r="I22" s="24">
        <f t="shared" si="0"/>
        <v>4067593.3599999994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1420125.8099999998</v>
      </c>
      <c r="F23" s="15">
        <v>0</v>
      </c>
      <c r="G23" s="15">
        <v>0</v>
      </c>
      <c r="H23" s="15">
        <v>0</v>
      </c>
      <c r="I23" s="24">
        <f t="shared" si="0"/>
        <v>1420125.8099999998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2025295.8199999998</v>
      </c>
      <c r="F24" s="15">
        <v>0</v>
      </c>
      <c r="G24" s="15">
        <v>93662.34</v>
      </c>
      <c r="H24" s="15">
        <v>111534.26000000001</v>
      </c>
      <c r="I24" s="24">
        <f t="shared" si="0"/>
        <v>2230492.42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326041.45999999996</v>
      </c>
      <c r="F25" s="15">
        <v>0</v>
      </c>
      <c r="G25" s="15">
        <v>1010329.21</v>
      </c>
      <c r="H25" s="15">
        <v>84369.11</v>
      </c>
      <c r="I25" s="24">
        <f t="shared" si="0"/>
        <v>1420739.78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1674762.29</v>
      </c>
      <c r="F26" s="15">
        <v>0</v>
      </c>
      <c r="G26" s="15">
        <v>0</v>
      </c>
      <c r="H26" s="15">
        <v>6214.5</v>
      </c>
      <c r="I26" s="24">
        <f t="shared" si="0"/>
        <v>1680976.79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754498.2200000001</v>
      </c>
      <c r="F27" s="15">
        <v>0</v>
      </c>
      <c r="G27" s="15">
        <v>41544.35</v>
      </c>
      <c r="H27" s="15">
        <v>0</v>
      </c>
      <c r="I27" s="24">
        <f t="shared" si="0"/>
        <v>796042.5700000001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18890</v>
      </c>
      <c r="D28" s="15">
        <v>0</v>
      </c>
      <c r="E28" s="15">
        <v>231014.72000000003</v>
      </c>
      <c r="F28" s="15">
        <v>0</v>
      </c>
      <c r="G28" s="15">
        <v>0</v>
      </c>
      <c r="H28" s="15">
        <v>0</v>
      </c>
      <c r="I28" s="24">
        <f t="shared" si="0"/>
        <v>249904.72000000003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991426.6499999999</v>
      </c>
      <c r="F29" s="15">
        <v>0</v>
      </c>
      <c r="G29" s="15">
        <v>1500</v>
      </c>
      <c r="H29" s="15">
        <v>4270.42</v>
      </c>
      <c r="I29" s="24">
        <f t="shared" si="0"/>
        <v>997197.07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1601232.5400000003</v>
      </c>
      <c r="F30" s="15">
        <v>0</v>
      </c>
      <c r="G30" s="15">
        <v>0</v>
      </c>
      <c r="H30" s="15">
        <v>73168.89</v>
      </c>
      <c r="I30" s="24">
        <f t="shared" si="0"/>
        <v>1674401.4300000002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854078.0799999998</v>
      </c>
      <c r="F31" s="15">
        <v>0</v>
      </c>
      <c r="G31" s="15">
        <v>0</v>
      </c>
      <c r="H31" s="15">
        <v>5990</v>
      </c>
      <c r="I31" s="24">
        <f t="shared" si="0"/>
        <v>860068.0799999998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185989.52999999997</v>
      </c>
      <c r="F32" s="15">
        <v>0</v>
      </c>
      <c r="G32" s="15">
        <v>0</v>
      </c>
      <c r="H32" s="15">
        <v>0</v>
      </c>
      <c r="I32" s="24">
        <f t="shared" si="0"/>
        <v>185989.52999999997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851761.3500000001</v>
      </c>
      <c r="F33" s="15">
        <v>0</v>
      </c>
      <c r="G33" s="15">
        <v>0</v>
      </c>
      <c r="H33" s="15">
        <v>13048.25</v>
      </c>
      <c r="I33" s="24">
        <f t="shared" si="0"/>
        <v>864809.6000000001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631073.55</v>
      </c>
      <c r="F34" s="15">
        <v>0</v>
      </c>
      <c r="G34" s="15">
        <v>0</v>
      </c>
      <c r="H34" s="15">
        <v>0</v>
      </c>
      <c r="I34" s="24">
        <f t="shared" si="0"/>
        <v>631073.55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5451696.270000001</v>
      </c>
      <c r="F35" s="15">
        <v>0</v>
      </c>
      <c r="G35" s="15">
        <v>4077298.16</v>
      </c>
      <c r="H35" s="15">
        <v>0</v>
      </c>
      <c r="I35" s="24">
        <f t="shared" si="0"/>
        <v>9528994.430000002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1499444.5299999998</v>
      </c>
      <c r="F36" s="15">
        <v>0</v>
      </c>
      <c r="G36" s="15">
        <v>0</v>
      </c>
      <c r="H36" s="15">
        <v>53609.92</v>
      </c>
      <c r="I36" s="24">
        <f t="shared" si="0"/>
        <v>1553054.4499999997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63768</v>
      </c>
      <c r="D37" s="15">
        <v>0</v>
      </c>
      <c r="E37" s="15">
        <v>1536200.5499999998</v>
      </c>
      <c r="F37" s="15">
        <v>0</v>
      </c>
      <c r="G37" s="15">
        <v>0</v>
      </c>
      <c r="H37" s="15">
        <v>102815.27</v>
      </c>
      <c r="I37" s="24">
        <f t="shared" si="0"/>
        <v>1702783.8199999998</v>
      </c>
      <c r="K37" s="8"/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40329.5</v>
      </c>
      <c r="F38" s="15">
        <v>0</v>
      </c>
      <c r="G38" s="15">
        <v>0</v>
      </c>
      <c r="H38" s="15">
        <v>0</v>
      </c>
      <c r="I38" s="24">
        <f t="shared" si="0"/>
        <v>40329.5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874323.6799999999</v>
      </c>
      <c r="F39" s="15">
        <v>0</v>
      </c>
      <c r="G39" s="15">
        <v>0</v>
      </c>
      <c r="H39" s="15">
        <v>303091.25</v>
      </c>
      <c r="I39" s="24">
        <f t="shared" si="0"/>
        <v>1177414.93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2696727.57</v>
      </c>
      <c r="F40" s="15">
        <v>0</v>
      </c>
      <c r="G40" s="15">
        <v>0</v>
      </c>
      <c r="H40" s="15">
        <v>87514.54000000001</v>
      </c>
      <c r="I40" s="24">
        <f t="shared" si="0"/>
        <v>2784242.11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673400</v>
      </c>
      <c r="F41" s="15">
        <v>0</v>
      </c>
      <c r="G41" s="15">
        <v>0</v>
      </c>
      <c r="H41" s="15">
        <v>0</v>
      </c>
      <c r="I41" s="24">
        <f t="shared" si="0"/>
        <v>673400</v>
      </c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4106771.8700000006</v>
      </c>
      <c r="F42" s="15">
        <v>0</v>
      </c>
      <c r="G42" s="15">
        <v>13873.3</v>
      </c>
      <c r="H42" s="15">
        <v>52540</v>
      </c>
      <c r="I42" s="24">
        <f t="shared" si="0"/>
        <v>4173185.1700000004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148776.63000000003</v>
      </c>
      <c r="F43" s="15">
        <v>0</v>
      </c>
      <c r="G43" s="15">
        <v>0</v>
      </c>
      <c r="H43" s="15">
        <v>214360.32</v>
      </c>
      <c r="I43" s="24">
        <f t="shared" si="0"/>
        <v>363136.95000000007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3718.44</v>
      </c>
      <c r="F44" s="15">
        <v>0</v>
      </c>
      <c r="G44" s="15">
        <v>0</v>
      </c>
      <c r="H44" s="15">
        <v>0</v>
      </c>
      <c r="I44" s="24">
        <f t="shared" si="0"/>
        <v>3718.44</v>
      </c>
      <c r="K44" s="8"/>
      <c r="L44" s="8"/>
      <c r="M44" s="8"/>
      <c r="N44" s="8"/>
    </row>
    <row r="45" spans="1:9" ht="15" customHeight="1">
      <c r="A45" s="57" t="s">
        <v>7</v>
      </c>
      <c r="B45" s="58"/>
      <c r="C45" s="6">
        <f aca="true" t="shared" si="1" ref="C45:I45">SUM(C12:C44)</f>
        <v>82658</v>
      </c>
      <c r="D45" s="6">
        <f t="shared" si="1"/>
        <v>0</v>
      </c>
      <c r="E45" s="6">
        <f t="shared" si="1"/>
        <v>61314514.75</v>
      </c>
      <c r="F45" s="6">
        <f t="shared" si="1"/>
        <v>0</v>
      </c>
      <c r="G45" s="6">
        <f t="shared" si="1"/>
        <v>5365150.97</v>
      </c>
      <c r="H45" s="6">
        <f t="shared" si="1"/>
        <v>6195190.84</v>
      </c>
      <c r="I45" s="6">
        <f t="shared" si="1"/>
        <v>72957514.56</v>
      </c>
    </row>
    <row r="46" ht="12.75">
      <c r="A46" s="33" t="s">
        <v>166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0.082658</v>
      </c>
      <c r="E61" s="29">
        <f>+C45/I45*100</f>
        <v>0.11329607443250052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61.31451475</v>
      </c>
      <c r="E63" s="29">
        <f>+E45/I45*100</f>
        <v>84.04139740749413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5.365150969999999</v>
      </c>
      <c r="E65" s="29">
        <f>+G45/I45*100</f>
        <v>7.353801732908155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6.1951908399999995</v>
      </c>
      <c r="E66" s="29">
        <f>+H45/I45*100</f>
        <v>8.491504785165203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710937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4.5" customHeight="1">
      <c r="A5" s="10"/>
    </row>
    <row r="6" ht="15.75">
      <c r="A6" s="21" t="s">
        <v>165</v>
      </c>
    </row>
    <row r="7" ht="15.75">
      <c r="A7" s="21" t="s">
        <v>19</v>
      </c>
    </row>
    <row r="8" ht="15.75">
      <c r="A8" s="21" t="s">
        <v>0</v>
      </c>
    </row>
    <row r="9" spans="1:9" ht="12.75">
      <c r="A9" s="10"/>
      <c r="I9" s="14" t="s">
        <v>34</v>
      </c>
    </row>
    <row r="10" spans="1:9" s="10" customFormat="1" ht="12.75">
      <c r="A10" s="63" t="s">
        <v>1</v>
      </c>
      <c r="B10" s="60" t="s">
        <v>33</v>
      </c>
      <c r="C10" s="57" t="s">
        <v>12</v>
      </c>
      <c r="D10" s="67"/>
      <c r="E10" s="67"/>
      <c r="F10" s="67"/>
      <c r="G10" s="67"/>
      <c r="H10" s="67"/>
      <c r="I10" s="63" t="s">
        <v>30</v>
      </c>
    </row>
    <row r="11" spans="1: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</row>
    <row r="12" spans="1:9" ht="15" customHeight="1">
      <c r="A12" s="2" t="s">
        <v>5</v>
      </c>
      <c r="B12" s="3" t="s">
        <v>6</v>
      </c>
      <c r="C12" s="15">
        <v>2074043.1</v>
      </c>
      <c r="D12" s="15">
        <v>0</v>
      </c>
      <c r="E12" s="15">
        <v>48523702.280000016</v>
      </c>
      <c r="F12" s="15">
        <v>0</v>
      </c>
      <c r="G12" s="15">
        <v>0</v>
      </c>
      <c r="H12" s="15">
        <v>122094393</v>
      </c>
      <c r="I12" s="4">
        <f>SUM(C12:H12)</f>
        <v>172692138.38000003</v>
      </c>
    </row>
    <row r="13" spans="1:9" ht="15" customHeight="1">
      <c r="A13" s="32" t="s">
        <v>35</v>
      </c>
      <c r="B13" s="3" t="s">
        <v>66</v>
      </c>
      <c r="C13" s="15">
        <v>435600</v>
      </c>
      <c r="D13" s="15">
        <v>0</v>
      </c>
      <c r="E13" s="15">
        <v>376817.33999999997</v>
      </c>
      <c r="F13" s="15">
        <v>0</v>
      </c>
      <c r="G13" s="15">
        <v>0</v>
      </c>
      <c r="H13" s="15">
        <v>920653.54</v>
      </c>
      <c r="I13" s="4">
        <f>SUM(C13:H13)</f>
        <v>1733070.88</v>
      </c>
    </row>
    <row r="14" spans="1:9" ht="15" customHeight="1">
      <c r="A14" s="32" t="s">
        <v>36</v>
      </c>
      <c r="B14" s="3" t="s">
        <v>67</v>
      </c>
      <c r="C14" s="15">
        <v>802900.8</v>
      </c>
      <c r="D14" s="15">
        <v>0</v>
      </c>
      <c r="E14" s="15">
        <v>824231.01</v>
      </c>
      <c r="F14" s="15">
        <v>0</v>
      </c>
      <c r="G14" s="15">
        <v>0</v>
      </c>
      <c r="H14" s="15">
        <v>0</v>
      </c>
      <c r="I14" s="4">
        <f>SUM(C14:H14)</f>
        <v>1627131.81</v>
      </c>
    </row>
    <row r="15" spans="1:9" ht="15" customHeight="1">
      <c r="A15" s="32" t="s">
        <v>38</v>
      </c>
      <c r="B15" s="3" t="s">
        <v>69</v>
      </c>
      <c r="C15" s="15">
        <v>364644.49</v>
      </c>
      <c r="D15" s="15">
        <v>0</v>
      </c>
      <c r="E15" s="15">
        <v>794363.03</v>
      </c>
      <c r="F15" s="15">
        <v>0</v>
      </c>
      <c r="G15" s="15">
        <v>0</v>
      </c>
      <c r="H15" s="15">
        <v>20000</v>
      </c>
      <c r="I15" s="4">
        <f>SUM(C15:H15)</f>
        <v>1179007.52</v>
      </c>
    </row>
    <row r="16" spans="1:9" ht="15" customHeight="1">
      <c r="A16" s="32" t="s">
        <v>39</v>
      </c>
      <c r="B16" s="3" t="s">
        <v>70</v>
      </c>
      <c r="C16" s="15">
        <v>1816896</v>
      </c>
      <c r="D16" s="15">
        <v>0</v>
      </c>
      <c r="E16" s="15">
        <v>1835885.39</v>
      </c>
      <c r="F16" s="15">
        <v>0</v>
      </c>
      <c r="G16" s="15">
        <v>0</v>
      </c>
      <c r="H16" s="15">
        <v>613945.24</v>
      </c>
      <c r="I16" s="4">
        <f>SUM(C16:H16)</f>
        <v>4266726.63</v>
      </c>
    </row>
    <row r="17" spans="1:9" ht="15" customHeight="1">
      <c r="A17" s="32" t="s">
        <v>40</v>
      </c>
      <c r="B17" s="3" t="s">
        <v>71</v>
      </c>
      <c r="C17" s="15">
        <v>2938389</v>
      </c>
      <c r="D17" s="15">
        <v>0</v>
      </c>
      <c r="E17" s="15">
        <v>3386812.58</v>
      </c>
      <c r="F17" s="15">
        <v>0</v>
      </c>
      <c r="G17" s="15">
        <v>0</v>
      </c>
      <c r="H17" s="15">
        <v>0</v>
      </c>
      <c r="I17" s="4">
        <f>SUM(C17:H17)</f>
        <v>6325201.58</v>
      </c>
    </row>
    <row r="18" spans="1:9" ht="15" customHeight="1">
      <c r="A18" s="32" t="s">
        <v>41</v>
      </c>
      <c r="B18" s="3" t="s">
        <v>72</v>
      </c>
      <c r="C18" s="15">
        <v>3704400</v>
      </c>
      <c r="D18" s="15">
        <v>0</v>
      </c>
      <c r="E18" s="15">
        <v>8307374.32</v>
      </c>
      <c r="F18" s="15">
        <v>0</v>
      </c>
      <c r="G18" s="15">
        <v>0</v>
      </c>
      <c r="H18" s="15">
        <v>0</v>
      </c>
      <c r="I18" s="4">
        <f>SUM(C18:H18)</f>
        <v>12011774.32</v>
      </c>
    </row>
    <row r="19" spans="1:9" ht="15" customHeight="1">
      <c r="A19" s="32" t="s">
        <v>42</v>
      </c>
      <c r="B19" s="3" t="s">
        <v>73</v>
      </c>
      <c r="C19" s="15">
        <v>724320</v>
      </c>
      <c r="D19" s="15">
        <v>0</v>
      </c>
      <c r="E19" s="15">
        <v>832956.75</v>
      </c>
      <c r="F19" s="15">
        <v>0</v>
      </c>
      <c r="G19" s="15">
        <v>0</v>
      </c>
      <c r="H19" s="15">
        <v>0</v>
      </c>
      <c r="I19" s="4">
        <f>SUM(C19:H19)</f>
        <v>1557276.75</v>
      </c>
    </row>
    <row r="20" spans="1:9" ht="15" customHeight="1">
      <c r="A20" s="32" t="s">
        <v>43</v>
      </c>
      <c r="B20" s="3" t="s">
        <v>74</v>
      </c>
      <c r="C20" s="15">
        <v>1879200</v>
      </c>
      <c r="D20" s="15">
        <v>0</v>
      </c>
      <c r="E20" s="15">
        <v>4001445.19</v>
      </c>
      <c r="F20" s="15">
        <v>0</v>
      </c>
      <c r="G20" s="15">
        <v>0</v>
      </c>
      <c r="H20" s="15">
        <v>0</v>
      </c>
      <c r="I20" s="4">
        <f>SUM(C20:H20)</f>
        <v>5880645.1899999995</v>
      </c>
    </row>
    <row r="21" spans="1:9" ht="15" customHeight="1">
      <c r="A21" s="32" t="s">
        <v>44</v>
      </c>
      <c r="B21" s="3" t="s">
        <v>75</v>
      </c>
      <c r="C21" s="15">
        <v>3629174.4</v>
      </c>
      <c r="D21" s="15">
        <v>0</v>
      </c>
      <c r="E21" s="15">
        <v>7378567.759999999</v>
      </c>
      <c r="F21" s="15">
        <v>0</v>
      </c>
      <c r="G21" s="15">
        <v>0</v>
      </c>
      <c r="H21" s="15">
        <v>0</v>
      </c>
      <c r="I21" s="4">
        <f>SUM(C21:H21)</f>
        <v>11007742.159999998</v>
      </c>
    </row>
    <row r="22" spans="1:9" ht="15" customHeight="1">
      <c r="A22" s="32" t="s">
        <v>45</v>
      </c>
      <c r="B22" s="3" t="s">
        <v>76</v>
      </c>
      <c r="C22" s="15">
        <v>3449520</v>
      </c>
      <c r="D22" s="15">
        <v>0</v>
      </c>
      <c r="E22" s="15">
        <v>4244860.840000001</v>
      </c>
      <c r="F22" s="15">
        <v>0</v>
      </c>
      <c r="G22" s="15">
        <v>0</v>
      </c>
      <c r="H22" s="15">
        <v>176000</v>
      </c>
      <c r="I22" s="4">
        <f>SUM(C22:H22)</f>
        <v>7870380.840000001</v>
      </c>
    </row>
    <row r="23" spans="1:9" ht="15" customHeight="1">
      <c r="A23" s="32" t="s">
        <v>46</v>
      </c>
      <c r="B23" s="3" t="s">
        <v>77</v>
      </c>
      <c r="C23" s="15">
        <v>4934965.600000001</v>
      </c>
      <c r="D23" s="15">
        <v>0</v>
      </c>
      <c r="E23" s="15">
        <v>9692514.93</v>
      </c>
      <c r="F23" s="15">
        <v>0</v>
      </c>
      <c r="G23" s="15">
        <v>0</v>
      </c>
      <c r="H23" s="15">
        <v>0</v>
      </c>
      <c r="I23" s="4">
        <f>SUM(C23:H23)</f>
        <v>14627480.530000001</v>
      </c>
    </row>
    <row r="24" spans="1:9" ht="15" customHeight="1">
      <c r="A24" s="32" t="s">
        <v>47</v>
      </c>
      <c r="B24" s="3" t="s">
        <v>78</v>
      </c>
      <c r="C24" s="15">
        <v>3321916.8</v>
      </c>
      <c r="D24" s="15">
        <v>0</v>
      </c>
      <c r="E24" s="15">
        <v>10165285.88</v>
      </c>
      <c r="F24" s="15">
        <v>0</v>
      </c>
      <c r="G24" s="15">
        <v>0</v>
      </c>
      <c r="H24" s="15">
        <v>963680.4</v>
      </c>
      <c r="I24" s="4">
        <f>SUM(C24:H24)</f>
        <v>14450883.08</v>
      </c>
    </row>
    <row r="25" spans="1:9" ht="15" customHeight="1">
      <c r="A25" s="32" t="s">
        <v>48</v>
      </c>
      <c r="B25" s="3" t="s">
        <v>79</v>
      </c>
      <c r="C25" s="15">
        <v>1497600</v>
      </c>
      <c r="D25" s="15">
        <v>0</v>
      </c>
      <c r="E25" s="15">
        <v>4483846.79</v>
      </c>
      <c r="F25" s="15">
        <v>0</v>
      </c>
      <c r="G25" s="15">
        <v>0</v>
      </c>
      <c r="H25" s="15">
        <v>0</v>
      </c>
      <c r="I25" s="4">
        <f>SUM(C25:H25)</f>
        <v>5981446.79</v>
      </c>
    </row>
    <row r="26" spans="1:9" ht="15" customHeight="1">
      <c r="A26" s="32" t="s">
        <v>49</v>
      </c>
      <c r="B26" s="3" t="s">
        <v>80</v>
      </c>
      <c r="C26" s="15">
        <v>1209600</v>
      </c>
      <c r="D26" s="15">
        <v>0</v>
      </c>
      <c r="E26" s="15">
        <v>2468566.85</v>
      </c>
      <c r="F26" s="15">
        <v>0</v>
      </c>
      <c r="G26" s="15">
        <v>0</v>
      </c>
      <c r="H26" s="15">
        <v>0</v>
      </c>
      <c r="I26" s="4">
        <f>SUM(C26:H26)</f>
        <v>3678166.85</v>
      </c>
    </row>
    <row r="27" spans="1:9" ht="15" customHeight="1">
      <c r="A27" s="32" t="s">
        <v>50</v>
      </c>
      <c r="B27" s="3" t="s">
        <v>81</v>
      </c>
      <c r="C27" s="15">
        <v>820800</v>
      </c>
      <c r="D27" s="15">
        <v>0</v>
      </c>
      <c r="E27" s="15">
        <v>1005376.75</v>
      </c>
      <c r="F27" s="15">
        <v>0</v>
      </c>
      <c r="G27" s="15">
        <v>0</v>
      </c>
      <c r="H27" s="15">
        <v>0</v>
      </c>
      <c r="I27" s="4">
        <f>SUM(C27:H27)</f>
        <v>1826176.75</v>
      </c>
    </row>
    <row r="28" spans="1:9" ht="15" customHeight="1">
      <c r="A28" s="32" t="s">
        <v>51</v>
      </c>
      <c r="B28" s="3" t="s">
        <v>82</v>
      </c>
      <c r="C28" s="15">
        <v>1029600</v>
      </c>
      <c r="D28" s="15">
        <v>0</v>
      </c>
      <c r="E28" s="15">
        <v>309753.77</v>
      </c>
      <c r="F28" s="15">
        <v>0</v>
      </c>
      <c r="G28" s="15">
        <v>0</v>
      </c>
      <c r="H28" s="15">
        <v>0</v>
      </c>
      <c r="I28" s="4">
        <f>SUM(C28:H28)</f>
        <v>1339353.77</v>
      </c>
    </row>
    <row r="29" spans="1:9" ht="15" customHeight="1">
      <c r="A29" s="32" t="s">
        <v>52</v>
      </c>
      <c r="B29" s="3" t="s">
        <v>83</v>
      </c>
      <c r="C29" s="15">
        <v>2062202.4</v>
      </c>
      <c r="D29" s="15">
        <v>0</v>
      </c>
      <c r="E29" s="15">
        <v>1447668.32</v>
      </c>
      <c r="F29" s="15">
        <v>0</v>
      </c>
      <c r="G29" s="15">
        <v>0</v>
      </c>
      <c r="H29" s="15">
        <v>0</v>
      </c>
      <c r="I29" s="4">
        <f>SUM(C29:H29)</f>
        <v>3509870.7199999997</v>
      </c>
    </row>
    <row r="30" spans="1:9" ht="15" customHeight="1">
      <c r="A30" s="32" t="s">
        <v>53</v>
      </c>
      <c r="B30" s="3" t="s">
        <v>84</v>
      </c>
      <c r="C30" s="15">
        <v>971280</v>
      </c>
      <c r="D30" s="15">
        <v>0</v>
      </c>
      <c r="E30" s="15">
        <v>2130029.8600000003</v>
      </c>
      <c r="F30" s="15">
        <v>0</v>
      </c>
      <c r="G30" s="15">
        <v>0</v>
      </c>
      <c r="H30" s="15">
        <v>0</v>
      </c>
      <c r="I30" s="4">
        <f>SUM(C30:H30)</f>
        <v>3101309.8600000003</v>
      </c>
    </row>
    <row r="31" spans="1:9" ht="15" customHeight="1">
      <c r="A31" s="32" t="s">
        <v>54</v>
      </c>
      <c r="B31" s="3" t="s">
        <v>85</v>
      </c>
      <c r="C31" s="15">
        <v>422640</v>
      </c>
      <c r="D31" s="15">
        <v>0</v>
      </c>
      <c r="E31" s="15">
        <v>927394.1</v>
      </c>
      <c r="F31" s="15">
        <v>0</v>
      </c>
      <c r="G31" s="15">
        <v>0</v>
      </c>
      <c r="H31" s="15">
        <v>0</v>
      </c>
      <c r="I31" s="4">
        <f>SUM(C31:H31)</f>
        <v>1350034.1</v>
      </c>
    </row>
    <row r="32" spans="1:9" ht="15" customHeight="1">
      <c r="A32" s="32" t="s">
        <v>55</v>
      </c>
      <c r="B32" s="3" t="s">
        <v>86</v>
      </c>
      <c r="C32" s="15">
        <v>1246320</v>
      </c>
      <c r="D32" s="15">
        <v>0</v>
      </c>
      <c r="E32" s="15">
        <v>4063657.49</v>
      </c>
      <c r="F32" s="15">
        <v>0</v>
      </c>
      <c r="G32" s="15">
        <v>0</v>
      </c>
      <c r="H32" s="15">
        <v>0</v>
      </c>
      <c r="I32" s="4">
        <f>SUM(C32:H32)</f>
        <v>5309977.49</v>
      </c>
    </row>
    <row r="33" spans="1:9" ht="15" customHeight="1">
      <c r="A33" s="32" t="s">
        <v>56</v>
      </c>
      <c r="B33" s="3" t="s">
        <v>87</v>
      </c>
      <c r="C33" s="15">
        <v>1202400</v>
      </c>
      <c r="D33" s="15">
        <v>0</v>
      </c>
      <c r="E33" s="15">
        <v>1241789.85</v>
      </c>
      <c r="F33" s="15">
        <v>0</v>
      </c>
      <c r="G33" s="15">
        <v>0</v>
      </c>
      <c r="H33" s="15">
        <v>0</v>
      </c>
      <c r="I33" s="4">
        <f>SUM(C33:H33)</f>
        <v>2444189.85</v>
      </c>
    </row>
    <row r="34" spans="1:9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2210366622.04</v>
      </c>
      <c r="F34" s="15">
        <v>4343859.16</v>
      </c>
      <c r="G34" s="15">
        <v>62282768</v>
      </c>
      <c r="H34" s="15">
        <v>647418.8</v>
      </c>
      <c r="I34" s="4">
        <f>SUM(C34:H34)</f>
        <v>2277640668</v>
      </c>
    </row>
    <row r="35" spans="1:9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11011885.92</v>
      </c>
      <c r="F35" s="15">
        <v>0</v>
      </c>
      <c r="G35" s="15">
        <v>0</v>
      </c>
      <c r="H35" s="15">
        <v>154324672.56</v>
      </c>
      <c r="I35" s="4">
        <f>SUM(C35:H35)</f>
        <v>165336558.48</v>
      </c>
    </row>
    <row r="36" spans="1:9" ht="15" customHeight="1">
      <c r="A36" s="32" t="s">
        <v>59</v>
      </c>
      <c r="B36" s="3" t="s">
        <v>90</v>
      </c>
      <c r="C36" s="15">
        <v>232560</v>
      </c>
      <c r="D36" s="15">
        <v>0</v>
      </c>
      <c r="E36" s="15">
        <v>6522216.26</v>
      </c>
      <c r="F36" s="15">
        <v>0</v>
      </c>
      <c r="G36" s="15">
        <v>0</v>
      </c>
      <c r="H36" s="15">
        <v>0</v>
      </c>
      <c r="I36" s="4">
        <f>SUM(C36:H36)</f>
        <v>6754776.26</v>
      </c>
    </row>
    <row r="37" spans="1:9" ht="15" customHeight="1">
      <c r="A37" s="32" t="s">
        <v>60</v>
      </c>
      <c r="B37" s="3" t="s">
        <v>91</v>
      </c>
      <c r="C37" s="15">
        <v>282096</v>
      </c>
      <c r="D37" s="15">
        <v>0</v>
      </c>
      <c r="E37" s="15">
        <v>2256691.57</v>
      </c>
      <c r="F37" s="15">
        <v>0</v>
      </c>
      <c r="G37" s="15">
        <v>0</v>
      </c>
      <c r="H37" s="15">
        <v>0</v>
      </c>
      <c r="I37" s="4">
        <f>SUM(C37:H37)</f>
        <v>2538787.57</v>
      </c>
    </row>
    <row r="38" spans="1:9" ht="15" customHeight="1">
      <c r="A38" s="2" t="s">
        <v>61</v>
      </c>
      <c r="B38" s="3" t="s">
        <v>92</v>
      </c>
      <c r="C38" s="15">
        <v>0</v>
      </c>
      <c r="D38" s="15">
        <v>0</v>
      </c>
      <c r="E38" s="15">
        <v>26743989.900000002</v>
      </c>
      <c r="F38" s="15">
        <v>0</v>
      </c>
      <c r="G38" s="15">
        <v>0</v>
      </c>
      <c r="H38" s="15">
        <v>0</v>
      </c>
      <c r="I38" s="4">
        <f>SUM(C38:H38)</f>
        <v>26743989.900000002</v>
      </c>
    </row>
    <row r="39" spans="1:9" ht="15" customHeight="1">
      <c r="A39" s="32" t="s">
        <v>62</v>
      </c>
      <c r="B39" s="3" t="s">
        <v>93</v>
      </c>
      <c r="C39" s="15">
        <v>1755360</v>
      </c>
      <c r="D39" s="15">
        <v>0</v>
      </c>
      <c r="E39" s="15">
        <v>8249390.5600000005</v>
      </c>
      <c r="F39" s="15">
        <v>0</v>
      </c>
      <c r="G39" s="15">
        <v>0</v>
      </c>
      <c r="H39" s="15">
        <v>352528.2</v>
      </c>
      <c r="I39" s="4">
        <f>SUM(C39:H39)</f>
        <v>10357278.76</v>
      </c>
    </row>
    <row r="40" spans="1:9" ht="15" customHeight="1">
      <c r="A40" s="32" t="s">
        <v>63</v>
      </c>
      <c r="B40" s="3" t="s">
        <v>94</v>
      </c>
      <c r="C40" s="15">
        <v>4846320</v>
      </c>
      <c r="D40" s="15">
        <v>0</v>
      </c>
      <c r="E40" s="15">
        <v>10577531</v>
      </c>
      <c r="F40" s="15">
        <v>0</v>
      </c>
      <c r="G40" s="15">
        <v>0</v>
      </c>
      <c r="H40" s="15">
        <v>573011.8099999999</v>
      </c>
      <c r="I40" s="4">
        <f>SUM(C40:H40)</f>
        <v>15996862.81</v>
      </c>
    </row>
    <row r="41" spans="1:9" ht="15" customHeight="1">
      <c r="A41" s="32" t="s">
        <v>64</v>
      </c>
      <c r="B41" s="3" t="s">
        <v>95</v>
      </c>
      <c r="C41" s="15">
        <v>5318735</v>
      </c>
      <c r="D41" s="15">
        <v>0</v>
      </c>
      <c r="E41" s="15">
        <v>10041676.559999999</v>
      </c>
      <c r="F41" s="15">
        <v>0</v>
      </c>
      <c r="G41" s="15">
        <v>0</v>
      </c>
      <c r="H41" s="15">
        <v>1325400.51</v>
      </c>
      <c r="I41" s="4">
        <f>SUM(C41:H41)</f>
        <v>16685812.069999998</v>
      </c>
    </row>
    <row r="42" spans="1:9" ht="15" customHeight="1">
      <c r="A42" s="32" t="s">
        <v>65</v>
      </c>
      <c r="B42" s="3" t="s">
        <v>96</v>
      </c>
      <c r="C42" s="15">
        <v>3385440</v>
      </c>
      <c r="D42" s="15">
        <v>0</v>
      </c>
      <c r="E42" s="15">
        <v>3225928.6300000004</v>
      </c>
      <c r="F42" s="15">
        <v>0</v>
      </c>
      <c r="G42" s="15">
        <v>0</v>
      </c>
      <c r="H42" s="15">
        <v>0</v>
      </c>
      <c r="I42" s="4">
        <f>SUM(C42:H42)</f>
        <v>6611368.630000001</v>
      </c>
    </row>
    <row r="43" spans="1:9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19967090.22</v>
      </c>
      <c r="F43" s="15">
        <v>0</v>
      </c>
      <c r="G43" s="15">
        <v>0</v>
      </c>
      <c r="H43" s="15">
        <v>0</v>
      </c>
      <c r="I43" s="4">
        <f>SUM(C43:H43)</f>
        <v>19967090.22</v>
      </c>
    </row>
    <row r="44" spans="1:9" ht="12.75">
      <c r="A44" s="57" t="s">
        <v>7</v>
      </c>
      <c r="B44" s="58"/>
      <c r="C44" s="6">
        <f aca="true" t="shared" si="0" ref="C44:I44">SUM(C12:C43)</f>
        <v>56358923.589999996</v>
      </c>
      <c r="D44" s="6">
        <f t="shared" si="0"/>
        <v>0</v>
      </c>
      <c r="E44" s="6">
        <f t="shared" si="0"/>
        <v>2427405923.7400002</v>
      </c>
      <c r="F44" s="6"/>
      <c r="G44" s="6">
        <f t="shared" si="0"/>
        <v>62282768</v>
      </c>
      <c r="H44" s="6">
        <f t="shared" si="0"/>
        <v>282011704.06</v>
      </c>
      <c r="I44" s="6">
        <f t="shared" si="0"/>
        <v>2832403178.550001</v>
      </c>
    </row>
    <row r="45" ht="12.75">
      <c r="A45" s="33" t="s">
        <v>166</v>
      </c>
    </row>
    <row r="46" ht="9" customHeight="1"/>
    <row r="47" ht="12.75">
      <c r="A47" s="38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64" ht="12.75">
      <c r="C64" s="5">
        <v>1000000</v>
      </c>
    </row>
    <row r="65" spans="3:6" ht="12.75">
      <c r="C65" s="22" t="s">
        <v>104</v>
      </c>
      <c r="D65" s="22" t="s">
        <v>102</v>
      </c>
      <c r="E65" s="22" t="s">
        <v>103</v>
      </c>
      <c r="F65" s="22"/>
    </row>
    <row r="66" spans="3:6" ht="12.75">
      <c r="C66" s="28" t="s">
        <v>112</v>
      </c>
      <c r="D66" s="29">
        <f>+C44/$C$64</f>
        <v>56.358923589999996</v>
      </c>
      <c r="E66" s="29">
        <f>+C44/I44*100</f>
        <v>1.9897917082147873</v>
      </c>
      <c r="F66" s="29"/>
    </row>
    <row r="67" spans="3:6" ht="12.75">
      <c r="C67" s="28" t="s">
        <v>113</v>
      </c>
      <c r="D67" s="29">
        <f>+D44/$C$64</f>
        <v>0</v>
      </c>
      <c r="E67" s="29">
        <f>+D44/I44*100</f>
        <v>0</v>
      </c>
      <c r="F67" s="29"/>
    </row>
    <row r="68" spans="3:6" ht="12.75">
      <c r="C68" s="28" t="s">
        <v>114</v>
      </c>
      <c r="D68" s="29">
        <f>+E44/$C$64</f>
        <v>2427.40592374</v>
      </c>
      <c r="E68" s="29">
        <f>+E44/I44*100</f>
        <v>85.7012851179848</v>
      </c>
      <c r="F68" s="29"/>
    </row>
    <row r="69" spans="3:6" ht="12.75">
      <c r="C69" s="28" t="s">
        <v>116</v>
      </c>
      <c r="D69" s="29">
        <f>+G44/$C$64</f>
        <v>62.282768</v>
      </c>
      <c r="E69" s="29">
        <f>+G44/I44*100</f>
        <v>2.198937230111589</v>
      </c>
      <c r="F69" s="29"/>
    </row>
    <row r="70" spans="3:6" ht="12.75">
      <c r="C70" s="28" t="s">
        <v>117</v>
      </c>
      <c r="D70" s="29">
        <f>+H44/$C$64</f>
        <v>282.01170406</v>
      </c>
      <c r="E70" s="29">
        <f>+H44/I44*100</f>
        <v>9.956622919918164</v>
      </c>
      <c r="F70" s="29"/>
    </row>
    <row r="74" ht="12.75">
      <c r="A74" s="33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165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7" t="s">
        <v>12</v>
      </c>
      <c r="D10" s="67"/>
      <c r="E10" s="67"/>
      <c r="F10" s="67"/>
      <c r="G10" s="67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47200.3</v>
      </c>
      <c r="E12" s="15">
        <v>0</v>
      </c>
      <c r="F12" s="15">
        <v>0</v>
      </c>
      <c r="G12" s="15">
        <v>0</v>
      </c>
      <c r="H12" s="4">
        <f>SUM(C12:G12)</f>
        <v>47200.3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2366087.8899999997</v>
      </c>
      <c r="E13" s="15">
        <v>0</v>
      </c>
      <c r="F13" s="15">
        <v>0</v>
      </c>
      <c r="G13" s="15">
        <v>12900</v>
      </c>
      <c r="H13" s="4">
        <f aca="true" t="shared" si="0" ref="H13:H44">SUM(C13:G13)</f>
        <v>2378987.8899999997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1500</v>
      </c>
      <c r="D14" s="15">
        <v>4352790.959999999</v>
      </c>
      <c r="E14" s="15">
        <v>0</v>
      </c>
      <c r="F14" s="15">
        <v>0</v>
      </c>
      <c r="G14" s="15">
        <v>341661</v>
      </c>
      <c r="H14" s="4">
        <f t="shared" si="0"/>
        <v>4695951.959999999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3277924.73</v>
      </c>
      <c r="E15" s="15">
        <v>0</v>
      </c>
      <c r="F15" s="15">
        <v>0</v>
      </c>
      <c r="G15" s="15">
        <v>1983163.5799999998</v>
      </c>
      <c r="H15" s="4">
        <f t="shared" si="0"/>
        <v>5261088.31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1147997.79</v>
      </c>
      <c r="E16" s="15">
        <v>0</v>
      </c>
      <c r="F16" s="15">
        <v>0</v>
      </c>
      <c r="G16" s="15">
        <v>0</v>
      </c>
      <c r="H16" s="4">
        <f t="shared" si="0"/>
        <v>1147997.79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12182169.709999999</v>
      </c>
      <c r="E17" s="15">
        <v>0</v>
      </c>
      <c r="F17" s="15">
        <v>0</v>
      </c>
      <c r="G17" s="15">
        <v>180602.9</v>
      </c>
      <c r="H17" s="4">
        <f t="shared" si="0"/>
        <v>12362772.61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14027687.329999998</v>
      </c>
      <c r="E18" s="15">
        <v>0</v>
      </c>
      <c r="F18" s="15">
        <v>0</v>
      </c>
      <c r="G18" s="15">
        <v>116241.17</v>
      </c>
      <c r="H18" s="4">
        <f t="shared" si="0"/>
        <v>14143928.499999998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15263567.14</v>
      </c>
      <c r="E19" s="15">
        <v>0</v>
      </c>
      <c r="F19" s="15">
        <v>0</v>
      </c>
      <c r="G19" s="15">
        <v>197400</v>
      </c>
      <c r="H19" s="4">
        <f t="shared" si="0"/>
        <v>15460967.14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3646184.1700000004</v>
      </c>
      <c r="E20" s="15">
        <v>0</v>
      </c>
      <c r="F20" s="15">
        <v>0</v>
      </c>
      <c r="G20" s="15">
        <v>137744.65</v>
      </c>
      <c r="H20" s="4">
        <f t="shared" si="0"/>
        <v>3783928.8200000003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3258952.4699999997</v>
      </c>
      <c r="E21" s="15">
        <v>0</v>
      </c>
      <c r="F21" s="15">
        <v>0</v>
      </c>
      <c r="G21" s="15">
        <v>0</v>
      </c>
      <c r="H21" s="4">
        <f t="shared" si="0"/>
        <v>3258952.4699999997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22529164.810000002</v>
      </c>
      <c r="E22" s="15">
        <v>0</v>
      </c>
      <c r="F22" s="15">
        <v>0</v>
      </c>
      <c r="G22" s="15">
        <v>199896.73</v>
      </c>
      <c r="H22" s="4">
        <f t="shared" si="0"/>
        <v>22729061.540000003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17810331.910000004</v>
      </c>
      <c r="E23" s="15">
        <v>0</v>
      </c>
      <c r="F23" s="15">
        <v>0</v>
      </c>
      <c r="G23" s="15">
        <v>1193873.06</v>
      </c>
      <c r="H23" s="4">
        <f t="shared" si="0"/>
        <v>19004204.970000003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12153991.149999999</v>
      </c>
      <c r="E24" s="15">
        <v>0</v>
      </c>
      <c r="F24" s="15">
        <v>0</v>
      </c>
      <c r="G24" s="15">
        <v>8275</v>
      </c>
      <c r="H24" s="4">
        <f t="shared" si="0"/>
        <v>12162266.149999999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19622949.16</v>
      </c>
      <c r="E25" s="15">
        <v>0</v>
      </c>
      <c r="F25" s="15">
        <v>0</v>
      </c>
      <c r="G25" s="15">
        <v>341603.65</v>
      </c>
      <c r="H25" s="4">
        <f t="shared" si="0"/>
        <v>19964552.81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5221495.34</v>
      </c>
      <c r="E26" s="15">
        <v>0</v>
      </c>
      <c r="F26" s="15">
        <v>0</v>
      </c>
      <c r="G26" s="15">
        <v>74969.33</v>
      </c>
      <c r="H26" s="4">
        <f t="shared" si="0"/>
        <v>5296464.67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4773405.86</v>
      </c>
      <c r="E27" s="15">
        <v>0</v>
      </c>
      <c r="F27" s="15">
        <v>0</v>
      </c>
      <c r="G27" s="15">
        <v>0</v>
      </c>
      <c r="H27" s="4">
        <f t="shared" si="0"/>
        <v>4773405.86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2627109.1500000004</v>
      </c>
      <c r="E28" s="15">
        <v>0</v>
      </c>
      <c r="F28" s="15">
        <v>0</v>
      </c>
      <c r="G28" s="15">
        <v>0</v>
      </c>
      <c r="H28" s="4">
        <f t="shared" si="0"/>
        <v>2627109.1500000004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2806053.6400000006</v>
      </c>
      <c r="E29" s="15">
        <v>0</v>
      </c>
      <c r="F29" s="15">
        <v>0</v>
      </c>
      <c r="G29" s="15">
        <v>49755.229999999996</v>
      </c>
      <c r="H29" s="4">
        <f t="shared" si="0"/>
        <v>2855808.8700000006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8048516.55</v>
      </c>
      <c r="E30" s="15">
        <v>0</v>
      </c>
      <c r="F30" s="15">
        <v>0</v>
      </c>
      <c r="G30" s="15">
        <v>0</v>
      </c>
      <c r="H30" s="4">
        <f t="shared" si="0"/>
        <v>8048516.55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6528151.8</v>
      </c>
      <c r="E31" s="15">
        <v>0</v>
      </c>
      <c r="F31" s="15">
        <v>0</v>
      </c>
      <c r="G31" s="15">
        <v>36525.88</v>
      </c>
      <c r="H31" s="4">
        <f t="shared" si="0"/>
        <v>6564677.68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2136485.2700000005</v>
      </c>
      <c r="E32" s="15">
        <v>0</v>
      </c>
      <c r="F32" s="15">
        <v>0</v>
      </c>
      <c r="G32" s="15">
        <v>0</v>
      </c>
      <c r="H32" s="4">
        <f t="shared" si="0"/>
        <v>2136485.2700000005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6034203.120000001</v>
      </c>
      <c r="E33" s="15">
        <v>0</v>
      </c>
      <c r="F33" s="15">
        <v>0</v>
      </c>
      <c r="G33" s="15">
        <v>135658.47999999998</v>
      </c>
      <c r="H33" s="4">
        <f t="shared" si="0"/>
        <v>6169861.6000000015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2282101.9000000004</v>
      </c>
      <c r="E34" s="15">
        <v>0</v>
      </c>
      <c r="F34" s="15">
        <v>0</v>
      </c>
      <c r="G34" s="15">
        <v>0</v>
      </c>
      <c r="H34" s="4">
        <f t="shared" si="0"/>
        <v>2282101.9000000004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333797.65</v>
      </c>
      <c r="E35" s="15">
        <v>0</v>
      </c>
      <c r="F35" s="15">
        <v>0</v>
      </c>
      <c r="G35" s="15">
        <v>328500</v>
      </c>
      <c r="H35" s="4">
        <f t="shared" si="0"/>
        <v>662297.65</v>
      </c>
      <c r="J35" s="18"/>
      <c r="K35" s="31"/>
    </row>
    <row r="36" spans="1:11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60560</v>
      </c>
      <c r="H36" s="4">
        <f t="shared" si="0"/>
        <v>60560</v>
      </c>
      <c r="J36" s="18"/>
      <c r="K36" s="31"/>
    </row>
    <row r="37" spans="1:11" ht="15" customHeight="1">
      <c r="A37" s="2" t="s">
        <v>59</v>
      </c>
      <c r="B37" s="3" t="s">
        <v>90</v>
      </c>
      <c r="C37" s="15">
        <v>0</v>
      </c>
      <c r="D37" s="15">
        <v>29674719.71000001</v>
      </c>
      <c r="E37" s="15">
        <v>0</v>
      </c>
      <c r="F37" s="15">
        <v>0</v>
      </c>
      <c r="G37" s="15">
        <v>75015.43</v>
      </c>
      <c r="H37" s="4">
        <f t="shared" si="0"/>
        <v>29749735.140000008</v>
      </c>
      <c r="J37" s="18"/>
      <c r="K37" s="31"/>
    </row>
    <row r="38" spans="1:11" ht="15" customHeight="1">
      <c r="A38" s="2" t="s">
        <v>60</v>
      </c>
      <c r="B38" s="3" t="s">
        <v>91</v>
      </c>
      <c r="C38" s="15">
        <v>0</v>
      </c>
      <c r="D38" s="15">
        <v>2121054.2300000004</v>
      </c>
      <c r="E38" s="15">
        <v>0</v>
      </c>
      <c r="F38" s="15">
        <v>0</v>
      </c>
      <c r="G38" s="15">
        <v>0</v>
      </c>
      <c r="H38" s="4">
        <f t="shared" si="0"/>
        <v>2121054.2300000004</v>
      </c>
      <c r="J38" s="18"/>
      <c r="K38" s="31"/>
    </row>
    <row r="39" spans="1:11" ht="15" customHeight="1">
      <c r="A39" s="2" t="s">
        <v>61</v>
      </c>
      <c r="B39" s="3" t="s">
        <v>92</v>
      </c>
      <c r="C39" s="15">
        <v>0</v>
      </c>
      <c r="D39" s="15">
        <v>10797352.729999995</v>
      </c>
      <c r="E39" s="15">
        <v>0</v>
      </c>
      <c r="F39" s="15">
        <v>0</v>
      </c>
      <c r="G39" s="15">
        <v>137249.19</v>
      </c>
      <c r="H39" s="4">
        <f t="shared" si="0"/>
        <v>10934601.919999994</v>
      </c>
      <c r="J39" s="18"/>
      <c r="K39" s="31"/>
    </row>
    <row r="40" spans="1:11" ht="15" customHeight="1">
      <c r="A40" s="2" t="s">
        <v>62</v>
      </c>
      <c r="B40" s="3" t="s">
        <v>93</v>
      </c>
      <c r="C40" s="15">
        <v>0</v>
      </c>
      <c r="D40" s="15">
        <v>8865889.069999998</v>
      </c>
      <c r="E40" s="15">
        <v>0</v>
      </c>
      <c r="F40" s="15">
        <v>0</v>
      </c>
      <c r="G40" s="15">
        <v>855692.4800000001</v>
      </c>
      <c r="H40" s="4">
        <f t="shared" si="0"/>
        <v>9721581.549999999</v>
      </c>
      <c r="J40" s="18"/>
      <c r="K40" s="31"/>
    </row>
    <row r="41" spans="1:11" ht="15" customHeight="1">
      <c r="A41" s="2" t="s">
        <v>63</v>
      </c>
      <c r="B41" s="3" t="s">
        <v>94</v>
      </c>
      <c r="C41" s="15">
        <v>186720</v>
      </c>
      <c r="D41" s="15">
        <v>14298885.890000004</v>
      </c>
      <c r="E41" s="15">
        <v>0</v>
      </c>
      <c r="F41" s="15">
        <v>0</v>
      </c>
      <c r="G41" s="15">
        <v>2014232.38</v>
      </c>
      <c r="H41" s="4">
        <f t="shared" si="0"/>
        <v>16499838.270000003</v>
      </c>
      <c r="J41" s="18"/>
      <c r="K41" s="31"/>
    </row>
    <row r="42" spans="1:11" ht="15" customHeight="1">
      <c r="A42" s="2" t="s">
        <v>64</v>
      </c>
      <c r="B42" s="3" t="s">
        <v>95</v>
      </c>
      <c r="C42" s="15">
        <v>96184</v>
      </c>
      <c r="D42" s="15">
        <v>7050860.159999998</v>
      </c>
      <c r="E42" s="15">
        <v>0</v>
      </c>
      <c r="F42" s="15">
        <v>0</v>
      </c>
      <c r="G42" s="15">
        <v>486988.99</v>
      </c>
      <c r="H42" s="4">
        <f t="shared" si="0"/>
        <v>7634033.1499999985</v>
      </c>
      <c r="J42" s="18"/>
      <c r="K42" s="31"/>
    </row>
    <row r="43" spans="1:11" ht="15" customHeight="1">
      <c r="A43" s="2" t="s">
        <v>65</v>
      </c>
      <c r="B43" s="3" t="s">
        <v>96</v>
      </c>
      <c r="C43" s="15">
        <v>314184</v>
      </c>
      <c r="D43" s="15">
        <v>14137576.03</v>
      </c>
      <c r="E43" s="15">
        <v>0</v>
      </c>
      <c r="F43" s="15">
        <v>0</v>
      </c>
      <c r="G43" s="15">
        <v>184059.66</v>
      </c>
      <c r="H43" s="4">
        <f t="shared" si="0"/>
        <v>14635819.69</v>
      </c>
      <c r="J43" s="18"/>
      <c r="K43" s="31"/>
    </row>
    <row r="44" spans="1:11" ht="15" customHeight="1">
      <c r="A44" s="2" t="s">
        <v>164</v>
      </c>
      <c r="B44" s="3" t="s">
        <v>162</v>
      </c>
      <c r="C44" s="15">
        <v>0</v>
      </c>
      <c r="D44" s="15">
        <v>1555534.96</v>
      </c>
      <c r="E44" s="15">
        <v>0</v>
      </c>
      <c r="F44" s="15">
        <v>0</v>
      </c>
      <c r="G44" s="15">
        <v>0</v>
      </c>
      <c r="H44" s="4">
        <f t="shared" si="0"/>
        <v>1555534.96</v>
      </c>
      <c r="J44" s="18"/>
      <c r="K44" s="31"/>
    </row>
    <row r="45" spans="1:11" ht="15" customHeight="1">
      <c r="A45" s="57" t="s">
        <v>7</v>
      </c>
      <c r="B45" s="58"/>
      <c r="C45" s="6">
        <f aca="true" t="shared" si="1" ref="C45:H45">SUM(C12:C44)</f>
        <v>598588</v>
      </c>
      <c r="D45" s="6">
        <f t="shared" si="1"/>
        <v>260980192.5800001</v>
      </c>
      <c r="E45" s="6">
        <f t="shared" si="1"/>
        <v>0</v>
      </c>
      <c r="F45" s="6">
        <f t="shared" si="1"/>
        <v>0</v>
      </c>
      <c r="G45" s="6">
        <f t="shared" si="1"/>
        <v>9152568.790000001</v>
      </c>
      <c r="H45" s="6">
        <f t="shared" si="1"/>
        <v>270731349.37000006</v>
      </c>
      <c r="K45" s="31"/>
    </row>
    <row r="46" ht="12.75">
      <c r="A46" s="33" t="s">
        <v>166</v>
      </c>
    </row>
    <row r="47" ht="9.75" customHeight="1">
      <c r="A47" s="33"/>
    </row>
    <row r="48" spans="1:8" ht="12.75">
      <c r="A48" s="38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+C45/$C$62</f>
        <v>0.598588</v>
      </c>
      <c r="E64" s="29">
        <f>+C45/H45*100</f>
        <v>0.22110036439922162</v>
      </c>
    </row>
    <row r="65" spans="3:5" ht="12.75">
      <c r="C65" s="28" t="s">
        <v>113</v>
      </c>
      <c r="D65" s="29">
        <f>+D45/$C$62</f>
        <v>260.9801925800001</v>
      </c>
      <c r="E65" s="29">
        <f>+D45/H45*100</f>
        <v>96.39821660376931</v>
      </c>
    </row>
    <row r="66" spans="3:5" ht="12.75">
      <c r="C66" s="28" t="s">
        <v>114</v>
      </c>
      <c r="D66" s="29">
        <f>+E45/$C$62</f>
        <v>0</v>
      </c>
      <c r="E66" s="29">
        <f>+E45/H45*100</f>
        <v>0</v>
      </c>
    </row>
    <row r="67" spans="3:5" ht="12.75">
      <c r="C67" s="28" t="s">
        <v>116</v>
      </c>
      <c r="D67" s="29">
        <f>+F45/$C$62</f>
        <v>0</v>
      </c>
      <c r="E67" s="29">
        <f>+F45/H45*100</f>
        <v>0</v>
      </c>
    </row>
    <row r="68" spans="3:5" ht="12.75">
      <c r="C68" s="28" t="s">
        <v>118</v>
      </c>
      <c r="D68" s="29">
        <f>+G45/$C$62</f>
        <v>9.15256879</v>
      </c>
      <c r="E68" s="29">
        <f>+G45/H45*100</f>
        <v>3.380683031831482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165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7" t="s">
        <v>12</v>
      </c>
      <c r="D10" s="67"/>
      <c r="E10" s="67"/>
      <c r="F10" s="67"/>
      <c r="G10" s="67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1089470</v>
      </c>
      <c r="F12" s="15">
        <v>0</v>
      </c>
      <c r="G12" s="15">
        <v>0</v>
      </c>
      <c r="H12" s="43">
        <f>SUM(C12:G12)</f>
        <v>1089470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1260625</v>
      </c>
      <c r="F13" s="15">
        <v>0</v>
      </c>
      <c r="G13" s="15">
        <v>0</v>
      </c>
      <c r="H13" s="43">
        <f>SUM(C13:G13)</f>
        <v>1260625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4700</v>
      </c>
      <c r="F14" s="15">
        <v>0</v>
      </c>
      <c r="G14" s="15">
        <v>0</v>
      </c>
      <c r="H14" s="43">
        <f>SUM(C14:G14)</f>
        <v>4700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3">
        <f>SUM(C15:G15)</f>
        <v>0</v>
      </c>
    </row>
    <row r="16" spans="1:8" ht="12.75">
      <c r="A16" s="57" t="s">
        <v>7</v>
      </c>
      <c r="B16" s="58"/>
      <c r="C16" s="6">
        <f aca="true" t="shared" si="0" ref="C16:H16">SUM(C12:C15)</f>
        <v>0</v>
      </c>
      <c r="D16" s="6">
        <f t="shared" si="0"/>
        <v>0</v>
      </c>
      <c r="E16" s="6">
        <f t="shared" si="0"/>
        <v>2354795</v>
      </c>
      <c r="F16" s="6">
        <f t="shared" si="0"/>
        <v>0</v>
      </c>
      <c r="G16" s="6">
        <f t="shared" si="0"/>
        <v>0</v>
      </c>
      <c r="H16" s="44">
        <f t="shared" si="0"/>
        <v>2354795</v>
      </c>
    </row>
    <row r="17" ht="12.75">
      <c r="A17" s="33" t="s">
        <v>166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2021-09-24T15:49:02Z</dcterms:modified>
  <cp:category/>
  <cp:version/>
  <cp:contentType/>
  <cp:contentStatus/>
</cp:coreProperties>
</file>