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<sst xmlns="http://schemas.openxmlformats.org/spreadsheetml/2006/main" count="652" uniqueCount="167">
  <si>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</si>
  <si>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</si>
  <si>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</si>
  <si>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</si>
  <si>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</si>
  <si>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</si>
  <si>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</si>
  <si>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</si>
  <si>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</si>
  <si>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</si>
  <si>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</si>
  <si>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</si>
  <si>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</si>
  <si>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</si>
  <si>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</si>
  <si>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</si>
  <si>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</si>
  <si>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</si>
  <si>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</si>
  <si>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</si>
  <si>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</si>
  <si>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</si>
  <si>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</si>
  <si>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</si>
  <si>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</si>
  <si>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</si>
  <si>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</si>
  <si>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</si>
  <si>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</si>
  <si>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</si>
  <si>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</si>
  <si>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</si>
  <si>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</si>
  <si>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</si>
  <si>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</si>
  <si>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</si>
  <si>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</si>
  <si>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</si>
  <si>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</si>
  <si>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</si>
  <si>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</si>
  <si>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</si>
  <si>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</si>
  <si>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</si>
  <si>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</si>
  <si>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</si>
  <si>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</si>
  <si>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</si>
  <si>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</si>
  <si>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</si>
  <si>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</si>
  <si>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</si>
  <si>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</si>
  <si>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</si>
  <si>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</si>
  <si>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</si>
  <si>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</si>
  <si>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</si>
  <si>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</si>
  <si>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</si>
  <si>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</si>
  <si>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</si>
  <si>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</si>
  <si>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</si>
  <si>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</si>
  <si>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</si>
  <si>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</si>
  <si>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</si>
  <si>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</si>
  <si>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</si>
  <si>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</si>
  <si>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</si>
  <si>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</si>
  <si>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</si>
  <si>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</si>
  <si>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</si>
  <si>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</si>
  <si>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</si>
  <si>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</si>
  <si>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</si>
  <si>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</si>
  <si>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</si>
  <si>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</si>
  <si>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</si>
  <si>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</si>
  <si>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</si>
  <si>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</si>
  <si>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</si>
  <si>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</si>
  <si>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</si>
  <si>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</si>
  <si>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</si>
  <si>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</si>
  <si>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</si>
  <si>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</si>
  <si>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</si>
  <si>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</si>
  <si>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</si>
  <si>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</si>
  <si>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</si>
  <si>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</si>
  <si>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</si>
  <si>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</si>
  <si>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</si>
  <si>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</si>
  <si>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</si>
  <si>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</si>
  <si>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</si>
  <si>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</si>
  <si>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</si>
  <si>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</si>
  <si>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</si>
  <si>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</si>
  <si>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</si>
  <si>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</si>
  <si>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</si>
  <si>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</si>
  <si>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</si>
  <si>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</si>
  <si>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</si>
  <si>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</si>
  <si>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</si>
  <si>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</si>
  <si>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</si>
  <si>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</si>
  <si>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</si>
  <si>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</si>
  <si>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</si>
  <si>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</si>
  <si>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</si>
  <si>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</si>
  <si>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</si>
  <si>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</si>
  <si>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</si>
  <si>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</si>
  <si>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</si>
  <si>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</si>
  <si>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</si>
  <si>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</si>
  <si>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</si>
  <si>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</si>
  <si>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</si>
  <si>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</si>
  <si>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</si>
  <si>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</si>
  <si>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</si>
  <si>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</si>
  <si>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</si>
  <si>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</si>
  <si>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</si>
  <si>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</si>
  <si>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</si>
  <si>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</si>
  <si>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</si>
  <si>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</si>
  <si>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</si>
  <si>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</si>
  <si>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</si>
  <si>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</si>
  <si>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</si>
  <si>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</si>
  <si>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</si>
  <si>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</si>
  <si>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</si>
  <si>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HOSPITAL JOSE AGURTO TELLO DE CHOSICA""</t>
  </si>
  <si>
    <t>EJECUCION PRESUPUESTAL A MES DE SETIEMBRE 2021</t>
  </si>
  <si>
    <t>Fuente: SIAF, Consulta Amigable y Base de Datos al 30 de Setiembre del 2021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</si>
</sst>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5.25"/>
      <color indexed="63"/>
      <name val="Calibri"/>
      <family val="0"/>
    </font>
    <font>
      <sz val="10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vertical="center"/>
      <protection/>
    </xf>
    <xf numFmtId="194" fontId="57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96" fontId="57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Setiembre - 2021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4125"/>
          <c:w val="0.999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59926837"/>
        <c:axId val="2470622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22235599"/>
        <c:axId val="65902664"/>
      </c:line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26837"/>
        <c:crossesAt val="1"/>
        <c:crossBetween val="between"/>
        <c:dispUnits/>
      </c:valAx>
      <c:catAx>
        <c:axId val="22235599"/>
        <c:scaling>
          <c:orientation val="minMax"/>
        </c:scaling>
        <c:axPos val="b"/>
        <c:delete val="1"/>
        <c:majorTickMark val="out"/>
        <c:minorTickMark val="none"/>
        <c:tickLblPos val="nextTo"/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2355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325"/>
          <c:y val="0.974"/>
          <c:w val="0.05125"/>
          <c:h val="0.0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SETIEMBRE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65"/>
          <c:w val="0.991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56253065"/>
        <c:axId val="36515538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60204387"/>
        <c:axId val="4968572"/>
      </c:line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253065"/>
        <c:crossesAt val="1"/>
        <c:crossBetween val="between"/>
        <c:dispUnits/>
      </c:valAx>
      <c:catAx>
        <c:axId val="60204387"/>
        <c:scaling>
          <c:orientation val="minMax"/>
        </c:scaling>
        <c:axPos val="b"/>
        <c:delete val="1"/>
        <c:majorTickMark val="out"/>
        <c:minorTickMark val="none"/>
        <c:tickLblPos val="nextTo"/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2043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58"/>
          <c:w val="0.13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SETIEMBRE - FUENTE RO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65"/>
          <c:w val="0.9927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44717149"/>
        <c:axId val="66910022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65319287"/>
        <c:axId val="51002672"/>
      </c:line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717149"/>
        <c:crossesAt val="1"/>
        <c:crossBetween val="between"/>
        <c:dispUnits/>
      </c:valAx>
      <c:catAx>
        <c:axId val="65319287"/>
        <c:scaling>
          <c:orientation val="minMax"/>
        </c:scaling>
        <c:axPos val="b"/>
        <c:delete val="1"/>
        <c:majorTickMark val="out"/>
        <c:minorTickMark val="none"/>
        <c:tickLblPos val="nextTo"/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192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645"/>
          <c:w val="0.1157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RDR</a:t>
            </a:r>
          </a:p>
        </c:rich>
      </c:tx>
      <c:layout>
        <c:manualLayout>
          <c:xMode val="factor"/>
          <c:yMode val="factor"/>
          <c:x val="0.02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45"/>
          <c:w val="0.993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56370865"/>
        <c:axId val="37575738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2637323"/>
        <c:axId val="23735908"/>
      </c:line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70865"/>
        <c:crossesAt val="1"/>
        <c:crossBetween val="between"/>
        <c:dispUnits/>
      </c:valAx>
      <c:catAx>
        <c:axId val="2637323"/>
        <c:scaling>
          <c:orientation val="minMax"/>
        </c:scaling>
        <c:axPos val="b"/>
        <c:delete val="1"/>
        <c:majorTickMark val="out"/>
        <c:minorTickMark val="none"/>
        <c:tickLblPos val="nextTo"/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373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25"/>
          <c:y val="0.96525"/>
          <c:w val="0.125"/>
          <c:h val="0.0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ROCC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175"/>
          <c:w val="0.99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ROOC'!$D$65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ROOC'!$C$66:$C$71</c:f>
              <c:strCache/>
            </c:strRef>
          </c:cat>
          <c:val>
            <c:numRef>
              <c:f>'EJECUCION ROOC'!$D$66:$D$71</c:f>
              <c:numCache/>
            </c:numRef>
          </c:val>
        </c:ser>
        <c:overlap val="-27"/>
        <c:gapWidth val="219"/>
        <c:axId val="12296581"/>
        <c:axId val="43560366"/>
      </c:barChart>
      <c:lineChart>
        <c:grouping val="standard"/>
        <c:varyColors val="0"/>
        <c:ser>
          <c:idx val="1"/>
          <c:order val="1"/>
          <c:tx>
            <c:strRef>
              <c:f>'EJECUCION ROOC'!$E$65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ROOC'!$C$66:$C$71</c:f>
              <c:strCache/>
            </c:strRef>
          </c:cat>
          <c:val>
            <c:numRef>
              <c:f>'EJECUCION ROOC'!$E$66:$E$71</c:f>
              <c:numCache/>
            </c:numRef>
          </c:val>
          <c:smooth val="0"/>
        </c:ser>
        <c:axId val="56498975"/>
        <c:axId val="38728728"/>
      </c:line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96581"/>
        <c:crossesAt val="1"/>
        <c:crossBetween val="between"/>
        <c:dispUnits/>
      </c:valAx>
      <c:catAx>
        <c:axId val="56498975"/>
        <c:scaling>
          <c:orientation val="minMax"/>
        </c:scaling>
        <c:axPos val="b"/>
        <c:delete val="1"/>
        <c:majorTickMark val="out"/>
        <c:minorTickMark val="none"/>
        <c:tickLblPos val="nextTo"/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989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5"/>
          <c:y val="0.9455"/>
          <c:w val="0.1587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DYT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475"/>
          <c:w val="0.991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13014233"/>
        <c:axId val="50019234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47519923"/>
        <c:axId val="2502612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14233"/>
        <c:crossesAt val="1"/>
        <c:crossBetween val="between"/>
        <c:dispUnits/>
      </c:valAx>
      <c:catAx>
        <c:axId val="47519923"/>
        <c:scaling>
          <c:orientation val="minMax"/>
        </c:scaling>
        <c:axPos val="b"/>
        <c:delete val="1"/>
        <c:majorTickMark val="out"/>
        <c:minorTickMark val="none"/>
        <c:tickLblPos val="nextTo"/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199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5"/>
          <c:y val="0.965"/>
          <c:w val="0.133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177165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277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76200</xdr:colOff>
      <xdr:row>54</xdr:row>
      <xdr:rowOff>152400</xdr:rowOff>
    </xdr:from>
    <xdr:to>
      <xdr:col>8</xdr:col>
      <xdr:colOff>733425</xdr:colOff>
      <xdr:row>83</xdr:row>
      <xdr:rowOff>38100</xdr:rowOff>
    </xdr:to>
    <xdr:graphicFrame>
      <xdr:nvGraphicFramePr>
        <xdr:cNvPr id="5" name="Gráfico 1"/>
        <xdr:cNvGraphicFramePr/>
      </xdr:nvGraphicFramePr>
      <xdr:xfrm>
        <a:off x="76200" y="9772650"/>
        <a:ext cx="943927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142875</xdr:rowOff>
    </xdr:from>
    <xdr:to>
      <xdr:col>8</xdr:col>
      <xdr:colOff>9525</xdr:colOff>
      <xdr:row>91</xdr:row>
      <xdr:rowOff>66675</xdr:rowOff>
    </xdr:to>
    <xdr:graphicFrame>
      <xdr:nvGraphicFramePr>
        <xdr:cNvPr id="1" name="Gráfico 1"/>
        <xdr:cNvGraphicFramePr/>
      </xdr:nvGraphicFramePr>
      <xdr:xfrm>
        <a:off x="38100" y="9991725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tabSelected="1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19" width="11.7109375" style="8" customWidth="1"/>
    <col min="20" max="20" width="7.7109375" style="8" customWidth="1"/>
    <col min="21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165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66" t="s">
        <v>31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54" t="s">
        <v>30</v>
      </c>
    </row>
    <row r="11" spans="1:27" s="10" customFormat="1" ht="12.75" customHeight="1">
      <c r="A11" s="64"/>
      <c r="B11" s="61"/>
      <c r="C11" s="59" t="s">
        <v>2</v>
      </c>
      <c r="D11" s="59"/>
      <c r="E11" s="59" t="s">
        <v>3</v>
      </c>
      <c r="F11" s="59"/>
      <c r="G11" s="59" t="s">
        <v>4</v>
      </c>
      <c r="H11" s="59"/>
      <c r="I11" s="59" t="s">
        <v>20</v>
      </c>
      <c r="J11" s="59"/>
      <c r="K11" s="59" t="s">
        <v>21</v>
      </c>
      <c r="L11" s="59"/>
      <c r="M11" s="59" t="s">
        <v>22</v>
      </c>
      <c r="N11" s="59"/>
      <c r="O11" s="59" t="s">
        <v>24</v>
      </c>
      <c r="P11" s="59"/>
      <c r="Q11" s="59" t="s">
        <v>25</v>
      </c>
      <c r="R11" s="59"/>
      <c r="S11" s="59" t="s">
        <v>26</v>
      </c>
      <c r="T11" s="59"/>
      <c r="U11" s="59" t="s">
        <v>27</v>
      </c>
      <c r="V11" s="59"/>
      <c r="W11" s="59" t="s">
        <v>28</v>
      </c>
      <c r="X11" s="59"/>
      <c r="Y11" s="59" t="s">
        <v>29</v>
      </c>
      <c r="Z11" s="59"/>
      <c r="AA11" s="55"/>
    </row>
    <row r="12" spans="1:27" s="10" customFormat="1" ht="15.75" customHeight="1">
      <c r="A12" s="65"/>
      <c r="B12" s="62"/>
      <c r="C12" s="9" t="s">
        <v>125</v>
      </c>
      <c r="D12" s="9" t="s">
        <v>103</v>
      </c>
      <c r="E12" s="9" t="s">
        <v>125</v>
      </c>
      <c r="F12" s="9" t="s">
        <v>103</v>
      </c>
      <c r="G12" s="9" t="s">
        <v>125</v>
      </c>
      <c r="H12" s="9" t="s">
        <v>103</v>
      </c>
      <c r="I12" s="9" t="s">
        <v>125</v>
      </c>
      <c r="J12" s="9" t="s">
        <v>103</v>
      </c>
      <c r="K12" s="9" t="s">
        <v>125</v>
      </c>
      <c r="L12" s="9" t="s">
        <v>103</v>
      </c>
      <c r="M12" s="9" t="s">
        <v>125</v>
      </c>
      <c r="N12" s="9" t="s">
        <v>103</v>
      </c>
      <c r="O12" s="9" t="s">
        <v>125</v>
      </c>
      <c r="P12" s="9" t="s">
        <v>103</v>
      </c>
      <c r="Q12" s="9" t="s">
        <v>125</v>
      </c>
      <c r="R12" s="9" t="s">
        <v>103</v>
      </c>
      <c r="S12" s="9" t="s">
        <v>125</v>
      </c>
      <c r="T12" s="9" t="s">
        <v>103</v>
      </c>
      <c r="U12" s="9" t="s">
        <v>125</v>
      </c>
      <c r="V12" s="9" t="s">
        <v>103</v>
      </c>
      <c r="W12" s="9" t="s">
        <v>125</v>
      </c>
      <c r="X12" s="9" t="s">
        <v>103</v>
      </c>
      <c r="Y12" s="9" t="s">
        <v>125</v>
      </c>
      <c r="Z12" s="9" t="s">
        <v>103</v>
      </c>
      <c r="AA12" s="56"/>
    </row>
    <row r="13" spans="1:28" ht="15" customHeight="1">
      <c r="A13" s="2" t="s">
        <v>5</v>
      </c>
      <c r="B13" s="3" t="s">
        <v>6</v>
      </c>
      <c r="C13" s="43">
        <v>109233001.57000001</v>
      </c>
      <c r="D13" s="39">
        <f aca="true" t="shared" si="0" ref="D13:D46">+C13/$C$46*100</f>
        <v>23.931558773219656</v>
      </c>
      <c r="E13" s="43">
        <v>153662076.99</v>
      </c>
      <c r="F13" s="39">
        <f aca="true" t="shared" si="1" ref="F13:F46">+E13/$E$46*100</f>
        <v>30.488215555569287</v>
      </c>
      <c r="G13" s="43">
        <v>191492041.00000015</v>
      </c>
      <c r="H13" s="39">
        <f aca="true" t="shared" si="2" ref="H13:H46">+G13/$G$46*100</f>
        <v>25.332756358786234</v>
      </c>
      <c r="I13" s="4">
        <v>130365716.78000005</v>
      </c>
      <c r="J13" s="39">
        <f aca="true" t="shared" si="3" ref="J13:J46">+I13/$I$46*100</f>
        <v>19.444108143441166</v>
      </c>
      <c r="K13" s="4">
        <v>98638625.82999997</v>
      </c>
      <c r="L13" s="39">
        <f aca="true" t="shared" si="4" ref="L13:L46">+K13/$K$46*100</f>
        <v>14.420134601902602</v>
      </c>
      <c r="M13" s="4">
        <v>117711334.37</v>
      </c>
      <c r="N13" s="39">
        <f aca="true" t="shared" si="5" ref="N13:N46">+M13/$M$46*100</f>
        <v>17.046561041024933</v>
      </c>
      <c r="O13" s="4">
        <v>112544130.58000006</v>
      </c>
      <c r="P13" s="39">
        <f aca="true" t="shared" si="6" ref="P13:P46">+O13/$O$46*100</f>
        <v>17.762340613039548</v>
      </c>
      <c r="Q13" s="4">
        <v>170357589.29999995</v>
      </c>
      <c r="R13" s="39">
        <f aca="true" t="shared" si="7" ref="R13:R46">+Q13/$Q$46*100</f>
        <v>22.59039084405194</v>
      </c>
      <c r="S13" s="4">
        <v>136722285.64000005</v>
      </c>
      <c r="T13" s="39">
        <f aca="true" t="shared" si="8" ref="T13:T46">+S13/$S$46*100</f>
        <v>13.467096536971479</v>
      </c>
      <c r="U13" s="4"/>
      <c r="V13" s="39" t="e">
        <f aca="true" t="shared" si="9" ref="V13:V46">+U13/$U$46*100</f>
        <v>#DIV/0!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5">+C13+E13+G13+I13+K13+M13+O13+Q13+S13+U13+W13+Y13</f>
        <v>1220726802.0600002</v>
      </c>
      <c r="AB13" s="8"/>
    </row>
    <row r="14" spans="1:28" ht="15" customHeight="1">
      <c r="A14" s="2" t="s">
        <v>35</v>
      </c>
      <c r="B14" s="3" t="s">
        <v>66</v>
      </c>
      <c r="C14" s="43">
        <v>2744455.499999999</v>
      </c>
      <c r="D14" s="39">
        <f t="shared" si="0"/>
        <v>0.6012752295985078</v>
      </c>
      <c r="E14" s="43">
        <v>3331711.620000001</v>
      </c>
      <c r="F14" s="39">
        <f t="shared" si="1"/>
        <v>0.6610475663827285</v>
      </c>
      <c r="G14" s="43">
        <v>3232958.719999999</v>
      </c>
      <c r="H14" s="39">
        <f t="shared" si="2"/>
        <v>0.42769273931219576</v>
      </c>
      <c r="I14" s="4">
        <v>4021505.510000001</v>
      </c>
      <c r="J14" s="39">
        <f t="shared" si="3"/>
        <v>0.5998094435198987</v>
      </c>
      <c r="K14" s="4">
        <v>3526520.619999999</v>
      </c>
      <c r="L14" s="39">
        <f t="shared" si="4"/>
        <v>0.5155475513662173</v>
      </c>
      <c r="M14" s="4">
        <v>3532170.6399999997</v>
      </c>
      <c r="N14" s="39">
        <f t="shared" si="5"/>
        <v>0.5115171172286159</v>
      </c>
      <c r="O14" s="4">
        <v>4569826.2399999965</v>
      </c>
      <c r="P14" s="39">
        <f t="shared" si="6"/>
        <v>0.721235392720786</v>
      </c>
      <c r="Q14" s="4">
        <v>3940347.2199999974</v>
      </c>
      <c r="R14" s="39">
        <f t="shared" si="7"/>
        <v>0.5225125814871664</v>
      </c>
      <c r="S14" s="4">
        <v>4142262.789999998</v>
      </c>
      <c r="T14" s="39">
        <f t="shared" si="8"/>
        <v>0.4080114124285406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33041758.859999992</v>
      </c>
      <c r="AB14" s="8"/>
    </row>
    <row r="15" spans="1:28" ht="15" customHeight="1">
      <c r="A15" s="2" t="s">
        <v>36</v>
      </c>
      <c r="B15" s="3" t="s">
        <v>67</v>
      </c>
      <c r="C15" s="43">
        <v>3544718.269999999</v>
      </c>
      <c r="D15" s="39">
        <f t="shared" si="0"/>
        <v>0.7766026053824795</v>
      </c>
      <c r="E15" s="43">
        <v>5002362.909999998</v>
      </c>
      <c r="F15" s="39">
        <f t="shared" si="1"/>
        <v>0.9925228245951018</v>
      </c>
      <c r="G15" s="43">
        <v>4532810.159999999</v>
      </c>
      <c r="H15" s="39">
        <f t="shared" si="2"/>
        <v>0.599651947956995</v>
      </c>
      <c r="I15" s="4">
        <v>6541582.159999998</v>
      </c>
      <c r="J15" s="39">
        <f t="shared" si="3"/>
        <v>0.9756800644366878</v>
      </c>
      <c r="K15" s="4">
        <v>5297157.3</v>
      </c>
      <c r="L15" s="39">
        <f t="shared" si="4"/>
        <v>0.7743996900879269</v>
      </c>
      <c r="M15" s="4">
        <v>5435673.449999996</v>
      </c>
      <c r="N15" s="39">
        <f t="shared" si="5"/>
        <v>0.7871760163150339</v>
      </c>
      <c r="O15" s="4">
        <v>5138607.220000002</v>
      </c>
      <c r="P15" s="39">
        <f t="shared" si="6"/>
        <v>0.811003570313993</v>
      </c>
      <c r="Q15" s="4">
        <v>5490745.109999999</v>
      </c>
      <c r="R15" s="39">
        <f t="shared" si="7"/>
        <v>0.7281042105000424</v>
      </c>
      <c r="S15" s="4">
        <v>5948177.059999997</v>
      </c>
      <c r="T15" s="39">
        <f t="shared" si="8"/>
        <v>0.5858933261029642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46931833.639999986</v>
      </c>
      <c r="AB15" s="8"/>
    </row>
    <row r="16" spans="1:28" ht="15" customHeight="1">
      <c r="A16" s="2" t="s">
        <v>37</v>
      </c>
      <c r="B16" s="3" t="s">
        <v>68</v>
      </c>
      <c r="C16" s="43">
        <v>1953772.2199999995</v>
      </c>
      <c r="D16" s="39">
        <f t="shared" si="0"/>
        <v>0.428046598009582</v>
      </c>
      <c r="E16" s="43">
        <v>3373767.930000002</v>
      </c>
      <c r="F16" s="39">
        <f t="shared" si="1"/>
        <v>0.6693919924758063</v>
      </c>
      <c r="G16" s="43">
        <v>5877536.040000001</v>
      </c>
      <c r="H16" s="39">
        <f t="shared" si="2"/>
        <v>0.7775476605385659</v>
      </c>
      <c r="I16" s="4">
        <v>2926924.210000001</v>
      </c>
      <c r="J16" s="39">
        <f t="shared" si="3"/>
        <v>0.43655212637642743</v>
      </c>
      <c r="K16" s="4">
        <v>2813119.2799999993</v>
      </c>
      <c r="L16" s="39">
        <f t="shared" si="4"/>
        <v>0.4112542964529997</v>
      </c>
      <c r="M16" s="4">
        <v>2556307.2999999984</v>
      </c>
      <c r="N16" s="39">
        <f t="shared" si="5"/>
        <v>0.37019585804791866</v>
      </c>
      <c r="O16" s="4">
        <v>2982342.620000002</v>
      </c>
      <c r="P16" s="39">
        <f t="shared" si="6"/>
        <v>0.47068989887099966</v>
      </c>
      <c r="Q16" s="4">
        <v>3933568.61</v>
      </c>
      <c r="R16" s="39">
        <f t="shared" si="7"/>
        <v>0.5216136990252311</v>
      </c>
      <c r="S16" s="4">
        <v>3801387.9999999995</v>
      </c>
      <c r="T16" s="39">
        <f t="shared" si="8"/>
        <v>0.3744353667790608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30218726.209999997</v>
      </c>
      <c r="AB16" s="8"/>
    </row>
    <row r="17" spans="1:28" ht="15" customHeight="1">
      <c r="A17" s="2" t="s">
        <v>38</v>
      </c>
      <c r="B17" s="3" t="s">
        <v>69</v>
      </c>
      <c r="C17" s="43">
        <v>2666299.46</v>
      </c>
      <c r="D17" s="39">
        <f t="shared" si="0"/>
        <v>0.5841522371158424</v>
      </c>
      <c r="E17" s="43">
        <v>3807753.969999999</v>
      </c>
      <c r="F17" s="39">
        <f t="shared" si="1"/>
        <v>0.7554995096642463</v>
      </c>
      <c r="G17" s="43">
        <v>4852581.489999999</v>
      </c>
      <c r="H17" s="39">
        <f t="shared" si="2"/>
        <v>0.6419549551791855</v>
      </c>
      <c r="I17" s="4">
        <v>2877352.8200000008</v>
      </c>
      <c r="J17" s="39">
        <f t="shared" si="3"/>
        <v>0.4291585301780703</v>
      </c>
      <c r="K17" s="4">
        <v>3745854.03</v>
      </c>
      <c r="L17" s="39">
        <f t="shared" si="4"/>
        <v>0.5476122447688333</v>
      </c>
      <c r="M17" s="4">
        <v>2993960.5700000008</v>
      </c>
      <c r="N17" s="39">
        <f t="shared" si="5"/>
        <v>0.43357533821257976</v>
      </c>
      <c r="O17" s="4">
        <v>3734202.2599999993</v>
      </c>
      <c r="P17" s="39">
        <f t="shared" si="6"/>
        <v>0.5893525687948143</v>
      </c>
      <c r="Q17" s="4">
        <v>4612905.179999999</v>
      </c>
      <c r="R17" s="39">
        <f t="shared" si="7"/>
        <v>0.6116976142415498</v>
      </c>
      <c r="S17" s="4">
        <v>5374963.880000002</v>
      </c>
      <c r="T17" s="39">
        <f t="shared" si="8"/>
        <v>0.5294320316242395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34665873.66</v>
      </c>
      <c r="AB17" s="8"/>
    </row>
    <row r="18" spans="1:28" ht="15" customHeight="1">
      <c r="A18" s="2" t="s">
        <v>39</v>
      </c>
      <c r="B18" s="3" t="s">
        <v>70</v>
      </c>
      <c r="C18" s="43">
        <v>13026599.17999999</v>
      </c>
      <c r="D18" s="39">
        <f t="shared" si="0"/>
        <v>2.8539618925656582</v>
      </c>
      <c r="E18" s="43">
        <v>17085361.020000007</v>
      </c>
      <c r="F18" s="39">
        <f t="shared" si="1"/>
        <v>3.389920140519645</v>
      </c>
      <c r="G18" s="43">
        <v>16975281.599999994</v>
      </c>
      <c r="H18" s="39">
        <f t="shared" si="2"/>
        <v>2.245684314861872</v>
      </c>
      <c r="I18" s="4">
        <v>18346045.69000001</v>
      </c>
      <c r="J18" s="39">
        <f t="shared" si="3"/>
        <v>2.736321367394953</v>
      </c>
      <c r="K18" s="4">
        <v>18228716.980000008</v>
      </c>
      <c r="L18" s="39">
        <f t="shared" si="4"/>
        <v>2.6648845749799683</v>
      </c>
      <c r="M18" s="4">
        <v>19475204.600000016</v>
      </c>
      <c r="N18" s="39">
        <f t="shared" si="5"/>
        <v>2.8203338767431374</v>
      </c>
      <c r="O18" s="4">
        <v>18168972.180000003</v>
      </c>
      <c r="P18" s="39">
        <f t="shared" si="6"/>
        <v>2.8675282379172793</v>
      </c>
      <c r="Q18" s="4">
        <v>15967044.81</v>
      </c>
      <c r="R18" s="39">
        <f t="shared" si="7"/>
        <v>2.1173214786879537</v>
      </c>
      <c r="S18" s="4">
        <v>18641468.419999998</v>
      </c>
      <c r="T18" s="39">
        <f t="shared" si="8"/>
        <v>1.8361780131738665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155914694.48000002</v>
      </c>
      <c r="AB18" s="8"/>
    </row>
    <row r="19" spans="1:28" ht="15" customHeight="1">
      <c r="A19" s="2" t="s">
        <v>40</v>
      </c>
      <c r="B19" s="3" t="s">
        <v>71</v>
      </c>
      <c r="C19" s="43">
        <v>10365220.489999996</v>
      </c>
      <c r="D19" s="39">
        <f t="shared" si="0"/>
        <v>2.270887733455291</v>
      </c>
      <c r="E19" s="43">
        <v>11580183.17</v>
      </c>
      <c r="F19" s="39">
        <f t="shared" si="1"/>
        <v>2.2976334016551916</v>
      </c>
      <c r="G19" s="43">
        <v>15609803.189999992</v>
      </c>
      <c r="H19" s="39">
        <f t="shared" si="2"/>
        <v>2.0650432203648275</v>
      </c>
      <c r="I19" s="4">
        <v>15208095.840000004</v>
      </c>
      <c r="J19" s="39">
        <f t="shared" si="3"/>
        <v>2.268294667284364</v>
      </c>
      <c r="K19" s="4">
        <v>14651354.250000007</v>
      </c>
      <c r="L19" s="39">
        <f t="shared" si="4"/>
        <v>2.1419043362311396</v>
      </c>
      <c r="M19" s="4">
        <v>13806045.830000004</v>
      </c>
      <c r="N19" s="39">
        <f t="shared" si="5"/>
        <v>1.9993452986993165</v>
      </c>
      <c r="O19" s="4">
        <v>14463914.340000005</v>
      </c>
      <c r="P19" s="39">
        <f t="shared" si="6"/>
        <v>2.2827754035763337</v>
      </c>
      <c r="Q19" s="4">
        <v>14927319.85</v>
      </c>
      <c r="R19" s="39">
        <f t="shared" si="7"/>
        <v>1.9794480014144862</v>
      </c>
      <c r="S19" s="4">
        <v>16749198.520000001</v>
      </c>
      <c r="T19" s="39">
        <f t="shared" si="8"/>
        <v>1.6497901006399516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127361135.47999999</v>
      </c>
      <c r="AB19" s="8"/>
    </row>
    <row r="20" spans="1:28" ht="15" customHeight="1">
      <c r="A20" s="2" t="s">
        <v>41</v>
      </c>
      <c r="B20" s="3" t="s">
        <v>72</v>
      </c>
      <c r="C20" s="43">
        <v>13421894.849999996</v>
      </c>
      <c r="D20" s="39">
        <f t="shared" si="0"/>
        <v>2.940566136918882</v>
      </c>
      <c r="E20" s="43">
        <v>15771786.089999998</v>
      </c>
      <c r="F20" s="39">
        <f t="shared" si="1"/>
        <v>3.1292926883940413</v>
      </c>
      <c r="G20" s="43">
        <v>20619615.749999993</v>
      </c>
      <c r="H20" s="39">
        <f t="shared" si="2"/>
        <v>2.727798498980648</v>
      </c>
      <c r="I20" s="4">
        <v>19906680.790000007</v>
      </c>
      <c r="J20" s="39">
        <f t="shared" si="3"/>
        <v>2.969090828618101</v>
      </c>
      <c r="K20" s="4">
        <v>18387239.279999997</v>
      </c>
      <c r="L20" s="39">
        <f t="shared" si="4"/>
        <v>2.688059197336759</v>
      </c>
      <c r="M20" s="4">
        <v>22252859.810000002</v>
      </c>
      <c r="N20" s="39">
        <f t="shared" si="5"/>
        <v>3.2225845974711254</v>
      </c>
      <c r="O20" s="4">
        <v>21260521.609999996</v>
      </c>
      <c r="P20" s="39">
        <f t="shared" si="6"/>
        <v>3.355453762906555</v>
      </c>
      <c r="Q20" s="4">
        <v>22328222.51999999</v>
      </c>
      <c r="R20" s="39">
        <f t="shared" si="7"/>
        <v>2.960850031116061</v>
      </c>
      <c r="S20" s="4">
        <v>25839542.640000008</v>
      </c>
      <c r="T20" s="39">
        <f t="shared" si="8"/>
        <v>2.545185765255108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179788363.34</v>
      </c>
      <c r="AB20" s="8"/>
    </row>
    <row r="21" spans="1:28" ht="15" customHeight="1">
      <c r="A21" s="2" t="s">
        <v>42</v>
      </c>
      <c r="B21" s="3" t="s">
        <v>73</v>
      </c>
      <c r="C21" s="43">
        <v>2899642.5100000007</v>
      </c>
      <c r="D21" s="39">
        <f t="shared" si="0"/>
        <v>0.635274726062727</v>
      </c>
      <c r="E21" s="43">
        <v>3047148.7100000004</v>
      </c>
      <c r="F21" s="39">
        <f t="shared" si="1"/>
        <v>0.6045872118883358</v>
      </c>
      <c r="G21" s="43">
        <v>5547020.04</v>
      </c>
      <c r="H21" s="39">
        <f t="shared" si="2"/>
        <v>0.7338232255335592</v>
      </c>
      <c r="I21" s="4">
        <v>4940752.989999999</v>
      </c>
      <c r="J21" s="39">
        <f t="shared" si="3"/>
        <v>0.7369156387159033</v>
      </c>
      <c r="K21" s="4">
        <v>3808742.840000001</v>
      </c>
      <c r="L21" s="39">
        <f t="shared" si="4"/>
        <v>0.5568060580191966</v>
      </c>
      <c r="M21" s="4">
        <v>4811230.5200000005</v>
      </c>
      <c r="N21" s="39">
        <f t="shared" si="5"/>
        <v>0.6967462834447702</v>
      </c>
      <c r="O21" s="4">
        <v>4229964.130000001</v>
      </c>
      <c r="P21" s="39">
        <f t="shared" si="6"/>
        <v>0.6675964643450842</v>
      </c>
      <c r="Q21" s="4">
        <v>4071198.610000001</v>
      </c>
      <c r="R21" s="39">
        <f t="shared" si="7"/>
        <v>0.5398642243152535</v>
      </c>
      <c r="S21" s="4">
        <v>5382790.000000002</v>
      </c>
      <c r="T21" s="39">
        <f t="shared" si="8"/>
        <v>0.530202901662409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38738490.35</v>
      </c>
      <c r="AB21" s="8"/>
    </row>
    <row r="22" spans="1:28" ht="15" customHeight="1">
      <c r="A22" s="2" t="s">
        <v>43</v>
      </c>
      <c r="B22" s="3" t="s">
        <v>74</v>
      </c>
      <c r="C22" s="43">
        <v>6350973.0299999975</v>
      </c>
      <c r="D22" s="39">
        <f t="shared" si="0"/>
        <v>1.3914172653873165</v>
      </c>
      <c r="E22" s="43">
        <v>7570898.959999998</v>
      </c>
      <c r="F22" s="39">
        <f t="shared" si="1"/>
        <v>1.5021481159397367</v>
      </c>
      <c r="G22" s="43">
        <v>7548234.729999996</v>
      </c>
      <c r="H22" s="39">
        <f t="shared" si="2"/>
        <v>0.9985667830132864</v>
      </c>
      <c r="I22" s="4">
        <v>9000370.99</v>
      </c>
      <c r="J22" s="39">
        <f t="shared" si="3"/>
        <v>1.3424095780946819</v>
      </c>
      <c r="K22" s="4">
        <v>9106188.370000001</v>
      </c>
      <c r="L22" s="39">
        <f t="shared" si="4"/>
        <v>1.3312478849005078</v>
      </c>
      <c r="M22" s="4">
        <v>10662315.29</v>
      </c>
      <c r="N22" s="39">
        <f t="shared" si="5"/>
        <v>1.544080775249124</v>
      </c>
      <c r="O22" s="4">
        <v>9985298.46000001</v>
      </c>
      <c r="P22" s="39">
        <f t="shared" si="6"/>
        <v>1.5759353371458544</v>
      </c>
      <c r="Q22" s="4">
        <v>9306847.239999998</v>
      </c>
      <c r="R22" s="39">
        <f t="shared" si="7"/>
        <v>1.2341411823293866</v>
      </c>
      <c r="S22" s="4">
        <v>11386299.590000007</v>
      </c>
      <c r="T22" s="39">
        <f t="shared" si="8"/>
        <v>1.1215464623021703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80917426.66000001</v>
      </c>
      <c r="AB22" s="8"/>
    </row>
    <row r="23" spans="1:28" ht="15" customHeight="1">
      <c r="A23" s="2" t="s">
        <v>44</v>
      </c>
      <c r="B23" s="3" t="s">
        <v>75</v>
      </c>
      <c r="C23" s="43">
        <v>13048317.769999988</v>
      </c>
      <c r="D23" s="39">
        <f t="shared" si="0"/>
        <v>2.8587201588916398</v>
      </c>
      <c r="E23" s="43">
        <v>16677049.339999996</v>
      </c>
      <c r="F23" s="39">
        <f t="shared" si="1"/>
        <v>3.308906693626648</v>
      </c>
      <c r="G23" s="43">
        <v>17913464.29999999</v>
      </c>
      <c r="H23" s="39">
        <f t="shared" si="2"/>
        <v>2.3697978479101103</v>
      </c>
      <c r="I23" s="4">
        <v>21131613.089999992</v>
      </c>
      <c r="J23" s="39">
        <f t="shared" si="3"/>
        <v>3.151790058890333</v>
      </c>
      <c r="K23" s="4">
        <v>21081634.720000014</v>
      </c>
      <c r="L23" s="39">
        <f t="shared" si="4"/>
        <v>3.081957070392244</v>
      </c>
      <c r="M23" s="4">
        <v>24774740.67000001</v>
      </c>
      <c r="N23" s="39">
        <f t="shared" si="5"/>
        <v>3.587794933827136</v>
      </c>
      <c r="O23" s="4">
        <v>20535417.12</v>
      </c>
      <c r="P23" s="39">
        <f t="shared" si="6"/>
        <v>3.2410137395570566</v>
      </c>
      <c r="Q23" s="4">
        <v>22082618.77000002</v>
      </c>
      <c r="R23" s="39">
        <f t="shared" si="7"/>
        <v>2.9282815689297736</v>
      </c>
      <c r="S23" s="4">
        <v>25245691.56</v>
      </c>
      <c r="T23" s="39">
        <f t="shared" si="8"/>
        <v>2.486691644962219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182490547.34</v>
      </c>
      <c r="AB23" s="8"/>
    </row>
    <row r="24" spans="1:28" ht="15" customHeight="1">
      <c r="A24" s="2" t="s">
        <v>45</v>
      </c>
      <c r="B24" s="3" t="s">
        <v>76</v>
      </c>
      <c r="C24" s="43">
        <v>10430801.71</v>
      </c>
      <c r="D24" s="39">
        <f t="shared" si="0"/>
        <v>2.285255743107061</v>
      </c>
      <c r="E24" s="43">
        <v>15203901.01</v>
      </c>
      <c r="F24" s="39">
        <f t="shared" si="1"/>
        <v>3.0166181556206855</v>
      </c>
      <c r="G24" s="43">
        <v>15057670.569999998</v>
      </c>
      <c r="H24" s="39">
        <f t="shared" si="2"/>
        <v>1.9920008053007043</v>
      </c>
      <c r="I24" s="4">
        <v>17301869.880000014</v>
      </c>
      <c r="J24" s="39">
        <f t="shared" si="3"/>
        <v>2.5805820528582344</v>
      </c>
      <c r="K24" s="4">
        <v>15984174.400000006</v>
      </c>
      <c r="L24" s="39">
        <f t="shared" si="4"/>
        <v>2.3367513933693034</v>
      </c>
      <c r="M24" s="4">
        <v>19886281.139999993</v>
      </c>
      <c r="N24" s="39">
        <f t="shared" si="5"/>
        <v>2.879864603916925</v>
      </c>
      <c r="O24" s="4">
        <v>16069761.889999991</v>
      </c>
      <c r="P24" s="39">
        <f t="shared" si="6"/>
        <v>2.5362191949914648</v>
      </c>
      <c r="Q24" s="4">
        <v>19109528.730000008</v>
      </c>
      <c r="R24" s="39">
        <f t="shared" si="7"/>
        <v>2.5340328225479283</v>
      </c>
      <c r="S24" s="4">
        <v>20690679.949999996</v>
      </c>
      <c r="T24" s="39">
        <f t="shared" si="8"/>
        <v>2.0380246204771546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149734669.28</v>
      </c>
      <c r="AB24" s="8"/>
    </row>
    <row r="25" spans="1:28" ht="15" customHeight="1">
      <c r="A25" s="2" t="s">
        <v>46</v>
      </c>
      <c r="B25" s="3" t="s">
        <v>77</v>
      </c>
      <c r="C25" s="43">
        <v>17774702.389999997</v>
      </c>
      <c r="D25" s="39">
        <f t="shared" si="0"/>
        <v>3.8942108045083614</v>
      </c>
      <c r="E25" s="43">
        <v>22606288.90999999</v>
      </c>
      <c r="F25" s="39">
        <f t="shared" si="1"/>
        <v>4.485331857413384</v>
      </c>
      <c r="G25" s="43">
        <v>21919791.960000027</v>
      </c>
      <c r="H25" s="39">
        <f t="shared" si="2"/>
        <v>2.899800671913887</v>
      </c>
      <c r="I25" s="4">
        <v>26136364.139999982</v>
      </c>
      <c r="J25" s="39">
        <f t="shared" si="3"/>
        <v>3.8982510384392883</v>
      </c>
      <c r="K25" s="4">
        <v>21845966.59999999</v>
      </c>
      <c r="L25" s="39">
        <f t="shared" si="4"/>
        <v>3.1936959404077343</v>
      </c>
      <c r="M25" s="4">
        <v>27692369.859999985</v>
      </c>
      <c r="N25" s="39">
        <f t="shared" si="5"/>
        <v>4.0103162173432825</v>
      </c>
      <c r="O25" s="4">
        <v>24602449.35999999</v>
      </c>
      <c r="P25" s="39">
        <f t="shared" si="6"/>
        <v>3.8828953868611107</v>
      </c>
      <c r="Q25" s="4">
        <v>24752236.62</v>
      </c>
      <c r="R25" s="39">
        <f t="shared" si="7"/>
        <v>3.282288166954328</v>
      </c>
      <c r="S25" s="4">
        <v>31313828.120000012</v>
      </c>
      <c r="T25" s="39">
        <f t="shared" si="8"/>
        <v>3.084400939175026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218643997.95999995</v>
      </c>
      <c r="AB25" s="8"/>
    </row>
    <row r="26" spans="1:28" ht="15" customHeight="1">
      <c r="A26" s="2" t="s">
        <v>47</v>
      </c>
      <c r="B26" s="3" t="s">
        <v>78</v>
      </c>
      <c r="C26" s="43">
        <v>14320763.910000011</v>
      </c>
      <c r="D26" s="39">
        <f t="shared" si="0"/>
        <v>3.13749689437897</v>
      </c>
      <c r="E26" s="43">
        <v>17799121.47999999</v>
      </c>
      <c r="F26" s="39">
        <f t="shared" si="1"/>
        <v>3.5315379240729543</v>
      </c>
      <c r="G26" s="43">
        <v>23356297.319999985</v>
      </c>
      <c r="H26" s="39">
        <f t="shared" si="2"/>
        <v>3.0898380233512213</v>
      </c>
      <c r="I26" s="4">
        <v>23177854.770000007</v>
      </c>
      <c r="J26" s="39">
        <f t="shared" si="3"/>
        <v>3.4569879705520354</v>
      </c>
      <c r="K26" s="4">
        <v>27980579.429999996</v>
      </c>
      <c r="L26" s="39">
        <f t="shared" si="4"/>
        <v>4.090524560989083</v>
      </c>
      <c r="M26" s="4">
        <v>23619583.450000003</v>
      </c>
      <c r="N26" s="39">
        <f t="shared" si="5"/>
        <v>3.420508935685148</v>
      </c>
      <c r="O26" s="4">
        <v>20134399.400000006</v>
      </c>
      <c r="P26" s="39">
        <f t="shared" si="6"/>
        <v>3.177722892688404</v>
      </c>
      <c r="Q26" s="4">
        <v>24498337.290000007</v>
      </c>
      <c r="R26" s="39">
        <f t="shared" si="7"/>
        <v>3.248619663406522</v>
      </c>
      <c r="S26" s="4">
        <v>28470508.700000007</v>
      </c>
      <c r="T26" s="39">
        <f t="shared" si="8"/>
        <v>2.8043349869760585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203357445.75000003</v>
      </c>
      <c r="AB26" s="8"/>
    </row>
    <row r="27" spans="1:28" ht="15" customHeight="1">
      <c r="A27" s="2" t="s">
        <v>48</v>
      </c>
      <c r="B27" s="3" t="s">
        <v>79</v>
      </c>
      <c r="C27" s="43">
        <v>12280211.25</v>
      </c>
      <c r="D27" s="39">
        <f t="shared" si="0"/>
        <v>2.6904378077407087</v>
      </c>
      <c r="E27" s="43">
        <v>10199197.740000004</v>
      </c>
      <c r="F27" s="39">
        <f t="shared" si="1"/>
        <v>2.0236309783267576</v>
      </c>
      <c r="G27" s="43">
        <v>9525873.139999993</v>
      </c>
      <c r="H27" s="39">
        <f t="shared" si="2"/>
        <v>1.260191400645866</v>
      </c>
      <c r="I27" s="4">
        <v>12244528.300000003</v>
      </c>
      <c r="J27" s="39">
        <f t="shared" si="3"/>
        <v>1.8262771709559713</v>
      </c>
      <c r="K27" s="4">
        <v>10134864.71</v>
      </c>
      <c r="L27" s="39">
        <f t="shared" si="4"/>
        <v>1.4816316839424548</v>
      </c>
      <c r="M27" s="4">
        <v>13803676.759999998</v>
      </c>
      <c r="N27" s="39">
        <f t="shared" si="5"/>
        <v>1.9990022179196982</v>
      </c>
      <c r="O27" s="4">
        <v>12060279.51</v>
      </c>
      <c r="P27" s="39">
        <f t="shared" si="6"/>
        <v>1.9034203866616388</v>
      </c>
      <c r="Q27" s="4">
        <v>11824293.100000001</v>
      </c>
      <c r="R27" s="39">
        <f t="shared" si="7"/>
        <v>1.567968904004834</v>
      </c>
      <c r="S27" s="4">
        <v>14768838.979999993</v>
      </c>
      <c r="T27" s="39">
        <f t="shared" si="8"/>
        <v>1.4547253898779047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106841763.49000001</v>
      </c>
      <c r="AB27" s="8"/>
    </row>
    <row r="28" spans="1:28" ht="15" customHeight="1">
      <c r="A28" s="2" t="s">
        <v>49</v>
      </c>
      <c r="B28" s="3" t="s">
        <v>80</v>
      </c>
      <c r="C28" s="43">
        <v>4849095.51</v>
      </c>
      <c r="D28" s="39">
        <f t="shared" si="0"/>
        <v>1.0623750380067536</v>
      </c>
      <c r="E28" s="43">
        <v>6337127.440000002</v>
      </c>
      <c r="F28" s="39">
        <f t="shared" si="1"/>
        <v>1.2573545221987763</v>
      </c>
      <c r="G28" s="43">
        <v>6808942.830000001</v>
      </c>
      <c r="H28" s="39">
        <f t="shared" si="2"/>
        <v>0.9007647987484468</v>
      </c>
      <c r="I28" s="4">
        <v>7456814.969999998</v>
      </c>
      <c r="J28" s="39">
        <f t="shared" si="3"/>
        <v>1.112187469708713</v>
      </c>
      <c r="K28" s="4">
        <v>7034094.859999997</v>
      </c>
      <c r="L28" s="39">
        <f t="shared" si="4"/>
        <v>1.028325301880893</v>
      </c>
      <c r="M28" s="4">
        <v>8165234.050000002</v>
      </c>
      <c r="N28" s="39">
        <f t="shared" si="5"/>
        <v>1.1824618367681516</v>
      </c>
      <c r="O28" s="4">
        <v>7363905.27</v>
      </c>
      <c r="P28" s="39">
        <f t="shared" si="6"/>
        <v>1.1622124847720947</v>
      </c>
      <c r="Q28" s="4">
        <v>8080165.230000001</v>
      </c>
      <c r="R28" s="39">
        <f t="shared" si="7"/>
        <v>1.0714761307685334</v>
      </c>
      <c r="S28" s="4">
        <v>9185483.960000003</v>
      </c>
      <c r="T28" s="39">
        <f t="shared" si="8"/>
        <v>0.9047669050372605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65280864.12000001</v>
      </c>
      <c r="AB28" s="8"/>
    </row>
    <row r="29" spans="1:28" ht="15" customHeight="1">
      <c r="A29" s="2" t="s">
        <v>50</v>
      </c>
      <c r="B29" s="3" t="s">
        <v>81</v>
      </c>
      <c r="C29" s="43">
        <v>3122085.6399999987</v>
      </c>
      <c r="D29" s="39">
        <f t="shared" si="0"/>
        <v>0.6840091814267726</v>
      </c>
      <c r="E29" s="43">
        <v>3456344.0200000023</v>
      </c>
      <c r="F29" s="39">
        <f t="shared" si="1"/>
        <v>0.6857759805161342</v>
      </c>
      <c r="G29" s="43">
        <v>4571741.580000002</v>
      </c>
      <c r="H29" s="39">
        <f t="shared" si="2"/>
        <v>0.604802241266374</v>
      </c>
      <c r="I29" s="4">
        <v>4585332.700000001</v>
      </c>
      <c r="J29" s="39">
        <f t="shared" si="3"/>
        <v>0.6839045348319303</v>
      </c>
      <c r="K29" s="4">
        <v>4255885.870000002</v>
      </c>
      <c r="L29" s="39">
        <f t="shared" si="4"/>
        <v>0.622174595188553</v>
      </c>
      <c r="M29" s="4">
        <v>5315674.900000003</v>
      </c>
      <c r="N29" s="39">
        <f t="shared" si="5"/>
        <v>0.7697982283699955</v>
      </c>
      <c r="O29" s="4">
        <v>4121948.0600000024</v>
      </c>
      <c r="P29" s="39">
        <f t="shared" si="6"/>
        <v>0.6505487674360209</v>
      </c>
      <c r="Q29" s="4">
        <v>6871492.379999996</v>
      </c>
      <c r="R29" s="39">
        <f t="shared" si="7"/>
        <v>0.9111991968421487</v>
      </c>
      <c r="S29" s="4">
        <v>6137912.59</v>
      </c>
      <c r="T29" s="39">
        <f t="shared" si="8"/>
        <v>0.6045822083655932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42438417.74000001</v>
      </c>
      <c r="AB29" s="8"/>
    </row>
    <row r="30" spans="1:28" ht="15" customHeight="1">
      <c r="A30" s="2" t="s">
        <v>51</v>
      </c>
      <c r="B30" s="3" t="s">
        <v>82</v>
      </c>
      <c r="C30" s="43">
        <v>4044814.39</v>
      </c>
      <c r="D30" s="39">
        <f t="shared" si="0"/>
        <v>0.8861672929404754</v>
      </c>
      <c r="E30" s="43">
        <v>4410985.199999998</v>
      </c>
      <c r="F30" s="39">
        <f t="shared" si="1"/>
        <v>0.8751871003199945</v>
      </c>
      <c r="G30" s="43">
        <v>5324522.329999999</v>
      </c>
      <c r="H30" s="39">
        <f t="shared" si="2"/>
        <v>0.7043886848164445</v>
      </c>
      <c r="I30" s="4">
        <v>5150489.17</v>
      </c>
      <c r="J30" s="39">
        <f t="shared" si="3"/>
        <v>0.7681978888829034</v>
      </c>
      <c r="K30" s="4">
        <v>5560216.490000002</v>
      </c>
      <c r="L30" s="39">
        <f t="shared" si="4"/>
        <v>0.8128567234878568</v>
      </c>
      <c r="M30" s="4">
        <v>5025950.7</v>
      </c>
      <c r="N30" s="39">
        <f t="shared" si="5"/>
        <v>0.7278413404730482</v>
      </c>
      <c r="O30" s="4">
        <v>4993689.890000001</v>
      </c>
      <c r="P30" s="39">
        <f t="shared" si="6"/>
        <v>0.7881319113218562</v>
      </c>
      <c r="Q30" s="4">
        <v>4430368.54</v>
      </c>
      <c r="R30" s="39">
        <f t="shared" si="7"/>
        <v>0.5874922116064</v>
      </c>
      <c r="S30" s="4">
        <v>5201376.710000001</v>
      </c>
      <c r="T30" s="39">
        <f t="shared" si="8"/>
        <v>0.5123337570816016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44142413.42</v>
      </c>
      <c r="AB30" s="8"/>
    </row>
    <row r="31" spans="1:28" ht="15" customHeight="1">
      <c r="A31" s="2" t="s">
        <v>52</v>
      </c>
      <c r="B31" s="3" t="s">
        <v>83</v>
      </c>
      <c r="C31" s="43">
        <v>7784337.230000005</v>
      </c>
      <c r="D31" s="39">
        <f t="shared" si="0"/>
        <v>1.705449097367571</v>
      </c>
      <c r="E31" s="43">
        <v>9402186.240000004</v>
      </c>
      <c r="F31" s="39">
        <f t="shared" si="1"/>
        <v>1.865495289363963</v>
      </c>
      <c r="G31" s="43">
        <v>9773185.759999994</v>
      </c>
      <c r="H31" s="39">
        <f t="shared" si="2"/>
        <v>1.2929087413467943</v>
      </c>
      <c r="I31" s="4">
        <v>9994532.100000015</v>
      </c>
      <c r="J31" s="39">
        <f t="shared" si="3"/>
        <v>1.4906891765374635</v>
      </c>
      <c r="K31" s="4">
        <v>10426310.06000001</v>
      </c>
      <c r="L31" s="39">
        <f t="shared" si="4"/>
        <v>1.5242385343596727</v>
      </c>
      <c r="M31" s="4">
        <v>11812981.29000001</v>
      </c>
      <c r="N31" s="39">
        <f t="shared" si="5"/>
        <v>1.7107163699589503</v>
      </c>
      <c r="O31" s="4">
        <v>12458266.29000001</v>
      </c>
      <c r="P31" s="39">
        <f t="shared" si="6"/>
        <v>1.9662328737226324</v>
      </c>
      <c r="Q31" s="4">
        <v>12289905.200000005</v>
      </c>
      <c r="R31" s="39">
        <f t="shared" si="7"/>
        <v>1.629711731923096</v>
      </c>
      <c r="S31" s="4">
        <v>14784388.530000016</v>
      </c>
      <c r="T31" s="39">
        <f t="shared" si="8"/>
        <v>1.4562570150257474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98726092.70000006</v>
      </c>
      <c r="AB31" s="8"/>
    </row>
    <row r="32" spans="1:28" ht="15" customHeight="1">
      <c r="A32" s="2" t="s">
        <v>53</v>
      </c>
      <c r="B32" s="3" t="s">
        <v>84</v>
      </c>
      <c r="C32" s="43">
        <v>3883902.4499999997</v>
      </c>
      <c r="D32" s="39">
        <f t="shared" si="0"/>
        <v>0.8509135372615652</v>
      </c>
      <c r="E32" s="43">
        <v>5897322.650000001</v>
      </c>
      <c r="F32" s="39">
        <f t="shared" si="1"/>
        <v>1.1700925021704742</v>
      </c>
      <c r="G32" s="43">
        <v>6162313.11</v>
      </c>
      <c r="H32" s="39">
        <f t="shared" si="2"/>
        <v>0.8152212269865783</v>
      </c>
      <c r="I32" s="4">
        <v>5861509.850000001</v>
      </c>
      <c r="J32" s="39">
        <f t="shared" si="3"/>
        <v>0.8742469586507925</v>
      </c>
      <c r="K32" s="4">
        <v>6911909.920000001</v>
      </c>
      <c r="L32" s="39">
        <f t="shared" si="4"/>
        <v>1.0104628948745147</v>
      </c>
      <c r="M32" s="4">
        <v>6916426.01</v>
      </c>
      <c r="N32" s="39">
        <f t="shared" si="5"/>
        <v>1.0016136406592797</v>
      </c>
      <c r="O32" s="4">
        <v>6161748.730000002</v>
      </c>
      <c r="P32" s="39">
        <f t="shared" si="6"/>
        <v>0.9724814537211723</v>
      </c>
      <c r="Q32" s="4">
        <v>8541251.89</v>
      </c>
      <c r="R32" s="39">
        <f t="shared" si="7"/>
        <v>1.1326188594557518</v>
      </c>
      <c r="S32" s="4">
        <v>6609880.34</v>
      </c>
      <c r="T32" s="39">
        <f t="shared" si="8"/>
        <v>0.6510708639774744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56946264.95</v>
      </c>
      <c r="AB32" s="8"/>
    </row>
    <row r="33" spans="1:28" ht="15" customHeight="1">
      <c r="A33" s="2" t="s">
        <v>54</v>
      </c>
      <c r="B33" s="3" t="s">
        <v>85</v>
      </c>
      <c r="C33" s="43">
        <v>1661615.7500000002</v>
      </c>
      <c r="D33" s="39">
        <f t="shared" si="0"/>
        <v>0.36403883815414284</v>
      </c>
      <c r="E33" s="43">
        <v>2508738.6999999997</v>
      </c>
      <c r="F33" s="39">
        <f t="shared" si="1"/>
        <v>0.4977608513203701</v>
      </c>
      <c r="G33" s="43">
        <v>3355806.4400000004</v>
      </c>
      <c r="H33" s="39">
        <f t="shared" si="2"/>
        <v>0.4439444401334975</v>
      </c>
      <c r="I33" s="4">
        <v>3440128.149999999</v>
      </c>
      <c r="J33" s="39">
        <f t="shared" si="3"/>
        <v>0.5130967360750023</v>
      </c>
      <c r="K33" s="4">
        <v>3776948.189999999</v>
      </c>
      <c r="L33" s="39">
        <f t="shared" si="4"/>
        <v>0.5521579485310273</v>
      </c>
      <c r="M33" s="4">
        <v>5361782.959999998</v>
      </c>
      <c r="N33" s="39">
        <f t="shared" si="5"/>
        <v>0.7764754431299827</v>
      </c>
      <c r="O33" s="4">
        <v>2260334.74</v>
      </c>
      <c r="P33" s="39">
        <f t="shared" si="6"/>
        <v>0.3567385997337914</v>
      </c>
      <c r="Q33" s="4">
        <v>5062056.060000001</v>
      </c>
      <c r="R33" s="39">
        <f t="shared" si="7"/>
        <v>0.671257590224081</v>
      </c>
      <c r="S33" s="4">
        <v>2918823.7099999986</v>
      </c>
      <c r="T33" s="39">
        <f t="shared" si="8"/>
        <v>0.28750309792561785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30346234.7</v>
      </c>
      <c r="AB33" s="8"/>
    </row>
    <row r="34" spans="1:28" ht="15" customHeight="1">
      <c r="A34" s="2" t="s">
        <v>55</v>
      </c>
      <c r="B34" s="3" t="s">
        <v>86</v>
      </c>
      <c r="C34" s="43">
        <v>4583739.489999999</v>
      </c>
      <c r="D34" s="39">
        <f t="shared" si="0"/>
        <v>1.004238915249126</v>
      </c>
      <c r="E34" s="43">
        <v>6546216.830000001</v>
      </c>
      <c r="F34" s="39">
        <f t="shared" si="1"/>
        <v>1.2988401152453763</v>
      </c>
      <c r="G34" s="43">
        <v>8845666.22</v>
      </c>
      <c r="H34" s="39">
        <f t="shared" si="2"/>
        <v>1.1702058530067336</v>
      </c>
      <c r="I34" s="4">
        <v>10499297.350000007</v>
      </c>
      <c r="J34" s="39">
        <f t="shared" si="3"/>
        <v>1.5659751516425124</v>
      </c>
      <c r="K34" s="4">
        <v>10379503.79</v>
      </c>
      <c r="L34" s="39">
        <f t="shared" si="4"/>
        <v>1.5173958527232072</v>
      </c>
      <c r="M34" s="4">
        <v>10982806.479999995</v>
      </c>
      <c r="N34" s="39">
        <f t="shared" si="5"/>
        <v>1.590493235550296</v>
      </c>
      <c r="O34" s="4">
        <v>8770771.100000003</v>
      </c>
      <c r="P34" s="39">
        <f t="shared" si="6"/>
        <v>1.3842518744810364</v>
      </c>
      <c r="Q34" s="4">
        <v>7953371.299999998</v>
      </c>
      <c r="R34" s="39">
        <f t="shared" si="7"/>
        <v>1.054662530346486</v>
      </c>
      <c r="S34" s="4">
        <v>10569042.500000004</v>
      </c>
      <c r="T34" s="39">
        <f t="shared" si="8"/>
        <v>1.0410469294349811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79130415.06</v>
      </c>
      <c r="AB34" s="8"/>
    </row>
    <row r="35" spans="1:28" ht="15" customHeight="1">
      <c r="A35" s="2" t="s">
        <v>56</v>
      </c>
      <c r="B35" s="3" t="s">
        <v>87</v>
      </c>
      <c r="C35" s="43">
        <v>4111380.52</v>
      </c>
      <c r="D35" s="39">
        <f t="shared" si="0"/>
        <v>0.9007510838233059</v>
      </c>
      <c r="E35" s="43">
        <v>4299390.700000002</v>
      </c>
      <c r="F35" s="39">
        <f t="shared" si="1"/>
        <v>0.8530455463499979</v>
      </c>
      <c r="G35" s="43">
        <v>5553553.259999996</v>
      </c>
      <c r="H35" s="39">
        <f t="shared" si="2"/>
        <v>0.7346875145642361</v>
      </c>
      <c r="I35" s="4">
        <v>4505379.6099999985</v>
      </c>
      <c r="J35" s="39">
        <f t="shared" si="3"/>
        <v>0.6719794937493437</v>
      </c>
      <c r="K35" s="4">
        <v>7316214.710000002</v>
      </c>
      <c r="L35" s="39">
        <f t="shared" si="4"/>
        <v>1.0695688429038597</v>
      </c>
      <c r="M35" s="4">
        <v>6907145.200000002</v>
      </c>
      <c r="N35" s="39">
        <f t="shared" si="5"/>
        <v>1.0002696248512708</v>
      </c>
      <c r="O35" s="4">
        <v>6659406.610000002</v>
      </c>
      <c r="P35" s="39">
        <f t="shared" si="6"/>
        <v>1.0510245881144822</v>
      </c>
      <c r="Q35" s="4">
        <v>5504458.709999997</v>
      </c>
      <c r="R35" s="39">
        <f t="shared" si="7"/>
        <v>0.7299227123064597</v>
      </c>
      <c r="S35" s="4">
        <v>8215975.399999997</v>
      </c>
      <c r="T35" s="39">
        <f t="shared" si="8"/>
        <v>0.8092706564935597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53072904.71999999</v>
      </c>
      <c r="AB35" s="8"/>
    </row>
    <row r="36" spans="1:28" ht="15" customHeight="1">
      <c r="A36" s="2" t="s">
        <v>57</v>
      </c>
      <c r="B36" s="3" t="s">
        <v>88</v>
      </c>
      <c r="C36" s="43">
        <v>12066022.530000001</v>
      </c>
      <c r="D36" s="39">
        <f t="shared" si="0"/>
        <v>2.643511788428168</v>
      </c>
      <c r="E36" s="43">
        <v>58295381.07999999</v>
      </c>
      <c r="F36" s="39">
        <f t="shared" si="1"/>
        <v>11.56643316995357</v>
      </c>
      <c r="G36" s="43">
        <v>165913671.62</v>
      </c>
      <c r="H36" s="39">
        <f t="shared" si="2"/>
        <v>21.94895724016604</v>
      </c>
      <c r="I36" s="4">
        <v>117623743.35999998</v>
      </c>
      <c r="J36" s="39">
        <f t="shared" si="3"/>
        <v>17.543636798222103</v>
      </c>
      <c r="K36" s="4">
        <v>173191101.44</v>
      </c>
      <c r="L36" s="39">
        <f t="shared" si="4"/>
        <v>25.319077324949873</v>
      </c>
      <c r="M36" s="4">
        <v>97953592.44000004</v>
      </c>
      <c r="N36" s="39">
        <f t="shared" si="5"/>
        <v>14.185311054818001</v>
      </c>
      <c r="O36" s="4">
        <v>82469612.41000001</v>
      </c>
      <c r="P36" s="39">
        <f t="shared" si="6"/>
        <v>13.015812893152237</v>
      </c>
      <c r="Q36" s="4">
        <v>111145617.63999999</v>
      </c>
      <c r="R36" s="39">
        <f t="shared" si="7"/>
        <v>14.73854468948601</v>
      </c>
      <c r="S36" s="4">
        <v>417982616.19000024</v>
      </c>
      <c r="T36" s="39">
        <f t="shared" si="8"/>
        <v>41.17113912086168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1236641358.7100003</v>
      </c>
      <c r="AB36" s="8"/>
    </row>
    <row r="37" spans="1:28" ht="15" customHeight="1">
      <c r="A37" s="2" t="s">
        <v>58</v>
      </c>
      <c r="B37" s="3" t="s">
        <v>89</v>
      </c>
      <c r="C37" s="43">
        <v>15160779.770000001</v>
      </c>
      <c r="D37" s="39">
        <f t="shared" si="0"/>
        <v>3.3215336656393832</v>
      </c>
      <c r="E37" s="43">
        <v>29488603.89</v>
      </c>
      <c r="F37" s="39">
        <f t="shared" si="1"/>
        <v>5.850857475326379</v>
      </c>
      <c r="G37" s="43">
        <v>24040472.48999999</v>
      </c>
      <c r="H37" s="39">
        <f t="shared" si="2"/>
        <v>3.180348536466183</v>
      </c>
      <c r="I37" s="4">
        <v>43675247.159999974</v>
      </c>
      <c r="J37" s="39">
        <f t="shared" si="3"/>
        <v>6.51418371291343</v>
      </c>
      <c r="K37" s="4">
        <v>27885183.609999992</v>
      </c>
      <c r="L37" s="39">
        <f t="shared" si="4"/>
        <v>4.076578497230757</v>
      </c>
      <c r="M37" s="4">
        <v>42899905.13</v>
      </c>
      <c r="N37" s="39">
        <f t="shared" si="5"/>
        <v>6.212620520926677</v>
      </c>
      <c r="O37" s="4">
        <v>59099266.75000003</v>
      </c>
      <c r="P37" s="39">
        <f t="shared" si="6"/>
        <v>9.327374964687232</v>
      </c>
      <c r="Q37" s="4">
        <v>56025523.83</v>
      </c>
      <c r="R37" s="39">
        <f t="shared" si="7"/>
        <v>7.429304944751563</v>
      </c>
      <c r="S37" s="4">
        <v>35685877.85999999</v>
      </c>
      <c r="T37" s="39">
        <f t="shared" si="8"/>
        <v>3.5150462844997308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333960860.49</v>
      </c>
      <c r="AB37" s="8"/>
    </row>
    <row r="38" spans="1:28" ht="15" customHeight="1">
      <c r="A38" s="2" t="s">
        <v>59</v>
      </c>
      <c r="B38" s="3" t="s">
        <v>90</v>
      </c>
      <c r="C38" s="43">
        <v>8114121.430000004</v>
      </c>
      <c r="D38" s="39">
        <f t="shared" si="0"/>
        <v>1.777700613405255</v>
      </c>
      <c r="E38" s="43">
        <v>12683555.889999999</v>
      </c>
      <c r="F38" s="39">
        <f t="shared" si="1"/>
        <v>2.516554465228242</v>
      </c>
      <c r="G38" s="43">
        <v>18369679.97</v>
      </c>
      <c r="H38" s="39">
        <f t="shared" si="2"/>
        <v>2.430151272286482</v>
      </c>
      <c r="I38" s="4">
        <v>16240746.749999993</v>
      </c>
      <c r="J38" s="39">
        <f t="shared" si="3"/>
        <v>2.422315037550476</v>
      </c>
      <c r="K38" s="4">
        <v>15227773.159999976</v>
      </c>
      <c r="L38" s="39">
        <f t="shared" si="4"/>
        <v>2.226171915988455</v>
      </c>
      <c r="M38" s="4">
        <v>20281600.33999997</v>
      </c>
      <c r="N38" s="39">
        <f t="shared" si="5"/>
        <v>2.9371134059083004</v>
      </c>
      <c r="O38" s="4">
        <v>16773532.369999988</v>
      </c>
      <c r="P38" s="39">
        <f t="shared" si="6"/>
        <v>2.647292166231635</v>
      </c>
      <c r="Q38" s="4">
        <v>18623572.299999982</v>
      </c>
      <c r="R38" s="39">
        <f t="shared" si="7"/>
        <v>2.4695922200952336</v>
      </c>
      <c r="S38" s="4">
        <v>19937566.479999993</v>
      </c>
      <c r="T38" s="39">
        <f t="shared" si="8"/>
        <v>1.9638432113798188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146252148.6899999</v>
      </c>
      <c r="AB38" s="8"/>
    </row>
    <row r="39" spans="1:28" ht="15" customHeight="1">
      <c r="A39" s="2" t="s">
        <v>60</v>
      </c>
      <c r="B39" s="3" t="s">
        <v>91</v>
      </c>
      <c r="C39" s="43">
        <v>1986575.4399999997</v>
      </c>
      <c r="D39" s="39">
        <f t="shared" si="0"/>
        <v>0.4352333655257871</v>
      </c>
      <c r="E39" s="43">
        <v>2524831.2699999996</v>
      </c>
      <c r="F39" s="39">
        <f t="shared" si="1"/>
        <v>0.5009537910008289</v>
      </c>
      <c r="G39" s="43">
        <v>3992431.8100000005</v>
      </c>
      <c r="H39" s="39">
        <f t="shared" si="2"/>
        <v>0.528164522105636</v>
      </c>
      <c r="I39" s="4">
        <v>3657176.8499999987</v>
      </c>
      <c r="J39" s="39">
        <f t="shared" si="3"/>
        <v>0.5454696520488802</v>
      </c>
      <c r="K39" s="4">
        <v>3790687.56</v>
      </c>
      <c r="L39" s="39">
        <f t="shared" si="4"/>
        <v>0.5541665284669118</v>
      </c>
      <c r="M39" s="4">
        <v>4826718.390000001</v>
      </c>
      <c r="N39" s="39">
        <f t="shared" si="5"/>
        <v>0.6989891848846653</v>
      </c>
      <c r="O39" s="4">
        <v>4144917.2399999998</v>
      </c>
      <c r="P39" s="39">
        <f t="shared" si="6"/>
        <v>0.6541738911689032</v>
      </c>
      <c r="Q39" s="4">
        <v>3622395.7100000004</v>
      </c>
      <c r="R39" s="39">
        <f t="shared" si="7"/>
        <v>0.48035039247128536</v>
      </c>
      <c r="S39" s="4">
        <v>3837570.1700000013</v>
      </c>
      <c r="T39" s="39">
        <f t="shared" si="8"/>
        <v>0.3779992976629414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32383304.44</v>
      </c>
      <c r="AB39" s="8"/>
    </row>
    <row r="40" spans="1:28" ht="15" customHeight="1">
      <c r="A40" s="2" t="s">
        <v>61</v>
      </c>
      <c r="B40" s="3" t="s">
        <v>92</v>
      </c>
      <c r="C40" s="43">
        <v>11098411.210000008</v>
      </c>
      <c r="D40" s="39">
        <f t="shared" si="0"/>
        <v>2.431520477730978</v>
      </c>
      <c r="E40" s="43">
        <v>13817408.79</v>
      </c>
      <c r="F40" s="39">
        <f t="shared" si="1"/>
        <v>2.7415231256854153</v>
      </c>
      <c r="G40" s="43">
        <v>17042240.300000004</v>
      </c>
      <c r="H40" s="39">
        <f t="shared" si="2"/>
        <v>2.2545423771831214</v>
      </c>
      <c r="I40" s="4">
        <v>18551241.59</v>
      </c>
      <c r="J40" s="39">
        <f t="shared" si="3"/>
        <v>2.7669264326585736</v>
      </c>
      <c r="K40" s="4">
        <v>17361158.249999996</v>
      </c>
      <c r="L40" s="39">
        <f t="shared" si="4"/>
        <v>2.5380548107128047</v>
      </c>
      <c r="M40" s="4">
        <v>20144277.639999997</v>
      </c>
      <c r="N40" s="39">
        <f t="shared" si="5"/>
        <v>2.9172267926063915</v>
      </c>
      <c r="O40" s="4">
        <v>18536212.479999993</v>
      </c>
      <c r="P40" s="39">
        <f t="shared" si="6"/>
        <v>2.925488144505192</v>
      </c>
      <c r="Q40" s="4">
        <v>23789469.059999995</v>
      </c>
      <c r="R40" s="39">
        <f t="shared" si="7"/>
        <v>3.1546196811431457</v>
      </c>
      <c r="S40" s="4">
        <v>12978676.13</v>
      </c>
      <c r="T40" s="39">
        <f t="shared" si="8"/>
        <v>1.2783949854745669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153319095.45</v>
      </c>
      <c r="AB40" s="8"/>
    </row>
    <row r="41" spans="1:28" ht="15" customHeight="1">
      <c r="A41" s="2" t="s">
        <v>62</v>
      </c>
      <c r="B41" s="3" t="s">
        <v>93</v>
      </c>
      <c r="C41" s="43">
        <v>18376671.75</v>
      </c>
      <c r="D41" s="39">
        <f t="shared" si="0"/>
        <v>4.02609462085928</v>
      </c>
      <c r="E41" s="43">
        <v>21047028.899999995</v>
      </c>
      <c r="F41" s="39">
        <f t="shared" si="1"/>
        <v>4.175957832128325</v>
      </c>
      <c r="G41" s="43">
        <v>24233405.510000005</v>
      </c>
      <c r="H41" s="39">
        <f t="shared" si="2"/>
        <v>3.205871922000651</v>
      </c>
      <c r="I41" s="4">
        <v>20958341.2</v>
      </c>
      <c r="J41" s="39">
        <f t="shared" si="3"/>
        <v>3.1259464747748567</v>
      </c>
      <c r="K41" s="4">
        <v>24861139.610000003</v>
      </c>
      <c r="L41" s="39">
        <f t="shared" si="4"/>
        <v>3.6344887868851252</v>
      </c>
      <c r="M41" s="4">
        <v>23598968.820000008</v>
      </c>
      <c r="N41" s="39">
        <f t="shared" si="5"/>
        <v>3.417523594039725</v>
      </c>
      <c r="O41" s="4">
        <v>26587947.219999984</v>
      </c>
      <c r="P41" s="39">
        <f t="shared" si="6"/>
        <v>4.196257701661811</v>
      </c>
      <c r="Q41" s="4">
        <v>24245494.169999994</v>
      </c>
      <c r="R41" s="39">
        <f t="shared" si="7"/>
        <v>3.215091219346591</v>
      </c>
      <c r="S41" s="4">
        <v>26034116.67000001</v>
      </c>
      <c r="T41" s="39">
        <f t="shared" si="8"/>
        <v>2.5643512380478697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209943113.85</v>
      </c>
      <c r="AB41" s="8"/>
    </row>
    <row r="42" spans="1:28" ht="15" customHeight="1">
      <c r="A42" s="2" t="s">
        <v>63</v>
      </c>
      <c r="B42" s="3" t="s">
        <v>94</v>
      </c>
      <c r="C42" s="43">
        <v>78504999.28000002</v>
      </c>
      <c r="D42" s="39">
        <f t="shared" si="0"/>
        <v>17.199445014398197</v>
      </c>
      <c r="E42" s="43">
        <v>-30282511.090000015</v>
      </c>
      <c r="F42" s="39">
        <f t="shared" si="1"/>
        <v>-6.008377237644144</v>
      </c>
      <c r="G42" s="43">
        <v>27690677.430000003</v>
      </c>
      <c r="H42" s="39">
        <f t="shared" si="2"/>
        <v>3.663239375802206</v>
      </c>
      <c r="I42" s="4">
        <v>27508997.930000003</v>
      </c>
      <c r="J42" s="39">
        <f t="shared" si="3"/>
        <v>4.102980015606977</v>
      </c>
      <c r="K42" s="4">
        <v>32727746.970000003</v>
      </c>
      <c r="L42" s="39">
        <f t="shared" si="4"/>
        <v>4.784520389991834</v>
      </c>
      <c r="M42" s="4">
        <v>34952201.73000003</v>
      </c>
      <c r="N42" s="39">
        <f t="shared" si="5"/>
        <v>5.061660744035474</v>
      </c>
      <c r="O42" s="4">
        <v>34393910.099999994</v>
      </c>
      <c r="P42" s="39">
        <f t="shared" si="6"/>
        <v>5.428238176989618</v>
      </c>
      <c r="Q42" s="4">
        <v>35471236.81000001</v>
      </c>
      <c r="R42" s="39">
        <f t="shared" si="7"/>
        <v>4.703688908444906</v>
      </c>
      <c r="S42" s="4">
        <v>24451638.07</v>
      </c>
      <c r="T42" s="39">
        <f t="shared" si="8"/>
        <v>2.4084776584472034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265418897.23000002</v>
      </c>
      <c r="AB42" s="8"/>
    </row>
    <row r="43" spans="1:28" ht="15" customHeight="1">
      <c r="A43" s="2" t="s">
        <v>64</v>
      </c>
      <c r="B43" s="3" t="s">
        <v>95</v>
      </c>
      <c r="C43" s="43">
        <v>22879695.73000002</v>
      </c>
      <c r="D43" s="39">
        <f t="shared" si="0"/>
        <v>5.01264979636207</v>
      </c>
      <c r="E43" s="43">
        <v>25818365.200000018</v>
      </c>
      <c r="F43" s="39">
        <f t="shared" si="1"/>
        <v>5.122642482316802</v>
      </c>
      <c r="G43" s="43">
        <v>33486561.239999995</v>
      </c>
      <c r="H43" s="39">
        <f t="shared" si="2"/>
        <v>4.429985145891749</v>
      </c>
      <c r="I43" s="4">
        <v>28509040.79000002</v>
      </c>
      <c r="J43" s="39">
        <f t="shared" si="3"/>
        <v>4.252136879836328</v>
      </c>
      <c r="K43" s="4">
        <v>30372692.850000028</v>
      </c>
      <c r="L43" s="39">
        <f t="shared" si="4"/>
        <v>4.4402313539331395</v>
      </c>
      <c r="M43" s="4">
        <v>38607929.86000005</v>
      </c>
      <c r="N43" s="39">
        <f t="shared" si="5"/>
        <v>5.591071042975384</v>
      </c>
      <c r="O43" s="4">
        <v>20711186.64999999</v>
      </c>
      <c r="P43" s="39">
        <f t="shared" si="6"/>
        <v>3.268754664340641</v>
      </c>
      <c r="Q43" s="4">
        <v>32833061.920000035</v>
      </c>
      <c r="R43" s="39">
        <f t="shared" si="7"/>
        <v>4.353851826780689</v>
      </c>
      <c r="S43" s="4">
        <v>29734606.060000014</v>
      </c>
      <c r="T43" s="39">
        <f t="shared" si="8"/>
        <v>2.928848127606808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262953140.30000016</v>
      </c>
      <c r="AB43" s="8"/>
    </row>
    <row r="44" spans="1:28" ht="15" customHeight="1">
      <c r="A44" s="2" t="s">
        <v>65</v>
      </c>
      <c r="B44" s="3" t="s">
        <v>96</v>
      </c>
      <c r="C44" s="43">
        <v>10892247.729999995</v>
      </c>
      <c r="D44" s="39">
        <f t="shared" si="0"/>
        <v>2.386352686243072</v>
      </c>
      <c r="E44" s="43">
        <v>11791117.690000003</v>
      </c>
      <c r="F44" s="39">
        <f t="shared" si="1"/>
        <v>2.3394850884203597</v>
      </c>
      <c r="G44" s="43">
        <v>15933016.760000004</v>
      </c>
      <c r="H44" s="39">
        <f t="shared" si="2"/>
        <v>2.107801606446596</v>
      </c>
      <c r="I44" s="4">
        <v>15727129.469999999</v>
      </c>
      <c r="J44" s="39">
        <f t="shared" si="3"/>
        <v>2.345708777995954</v>
      </c>
      <c r="K44" s="4">
        <v>14491099.709999997</v>
      </c>
      <c r="L44" s="39">
        <f t="shared" si="4"/>
        <v>2.118476475006178</v>
      </c>
      <c r="M44" s="4">
        <v>17580654.040000007</v>
      </c>
      <c r="N44" s="39">
        <f t="shared" si="5"/>
        <v>2.545971412506397</v>
      </c>
      <c r="O44" s="4">
        <v>15707670.259999998</v>
      </c>
      <c r="P44" s="39">
        <f t="shared" si="6"/>
        <v>2.47907188013777</v>
      </c>
      <c r="Q44" s="4">
        <v>19710075.07000002</v>
      </c>
      <c r="R44" s="39">
        <f t="shared" si="7"/>
        <v>2.6136687025595573</v>
      </c>
      <c r="S44" s="4">
        <v>13127583.159999998</v>
      </c>
      <c r="T44" s="39">
        <f t="shared" si="8"/>
        <v>1.2930622749998744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134960593.89000002</v>
      </c>
      <c r="AB44" s="8"/>
    </row>
    <row r="45" spans="1:28" ht="15" customHeight="1">
      <c r="A45" s="2">
        <v>148</v>
      </c>
      <c r="B45" s="3" t="s">
        <v>161</v>
      </c>
      <c r="C45" s="43">
        <v>9257272.2</v>
      </c>
      <c r="D45" s="39">
        <f t="shared" si="0"/>
        <v>2.0281503808354278</v>
      </c>
      <c r="E45" s="43">
        <v>9244120.219999997</v>
      </c>
      <c r="F45" s="39">
        <f t="shared" si="1"/>
        <v>1.834133283954621</v>
      </c>
      <c r="G45" s="43">
        <v>10747982.87</v>
      </c>
      <c r="H45" s="39">
        <f t="shared" si="2"/>
        <v>1.4218660471330908</v>
      </c>
      <c r="I45" s="4">
        <v>12391446.759999998</v>
      </c>
      <c r="J45" s="39">
        <f t="shared" si="3"/>
        <v>1.8481901285576128</v>
      </c>
      <c r="K45" s="4">
        <v>13233610.31</v>
      </c>
      <c r="L45" s="39">
        <f t="shared" si="4"/>
        <v>1.9346421377383665</v>
      </c>
      <c r="M45" s="4">
        <v>16180732.160000004</v>
      </c>
      <c r="N45" s="39">
        <f t="shared" si="5"/>
        <v>2.34323941640927</v>
      </c>
      <c r="O45" s="4">
        <v>11916511.459999997</v>
      </c>
      <c r="P45" s="39">
        <f t="shared" si="6"/>
        <v>1.8807301134309322</v>
      </c>
      <c r="Q45" s="4">
        <v>12712961.81</v>
      </c>
      <c r="R45" s="39">
        <f t="shared" si="7"/>
        <v>1.6858114584356005</v>
      </c>
      <c r="S45" s="4">
        <v>13361031.660000002</v>
      </c>
      <c r="T45" s="39">
        <f t="shared" si="8"/>
        <v>1.316056869269526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 t="shared" si="12"/>
        <v>109045669.44999999</v>
      </c>
      <c r="AB45" s="8"/>
    </row>
    <row r="46" spans="1:28" ht="18" customHeight="1">
      <c r="A46" s="57" t="s">
        <v>7</v>
      </c>
      <c r="B46" s="58"/>
      <c r="C46" s="44">
        <f>SUM(C13:C45)</f>
        <v>456439142.15999997</v>
      </c>
      <c r="D46" s="40">
        <f t="shared" si="0"/>
        <v>100</v>
      </c>
      <c r="E46" s="44">
        <f>SUM(E13:E45)</f>
        <v>504004823.4699998</v>
      </c>
      <c r="F46" s="40">
        <f t="shared" si="1"/>
        <v>100</v>
      </c>
      <c r="G46" s="44">
        <f>SUM(G13:G45)</f>
        <v>755906851.54</v>
      </c>
      <c r="H46" s="40">
        <f t="shared" si="2"/>
        <v>100</v>
      </c>
      <c r="I46" s="6">
        <f aca="true" t="shared" si="13" ref="I46:AA46">SUM(I13:I45)</f>
        <v>670463853.7200003</v>
      </c>
      <c r="J46" s="40">
        <f t="shared" si="3"/>
        <v>100</v>
      </c>
      <c r="K46" s="6">
        <f t="shared" si="13"/>
        <v>684034016</v>
      </c>
      <c r="L46" s="40">
        <f t="shared" si="4"/>
        <v>100</v>
      </c>
      <c r="M46" s="6">
        <f t="shared" si="13"/>
        <v>690528336.4000001</v>
      </c>
      <c r="N46" s="40">
        <f t="shared" si="5"/>
        <v>100</v>
      </c>
      <c r="O46" s="6">
        <f t="shared" si="13"/>
        <v>633610924.5500002</v>
      </c>
      <c r="P46" s="40">
        <f t="shared" si="6"/>
        <v>100</v>
      </c>
      <c r="Q46" s="6">
        <f t="shared" si="13"/>
        <v>754115280.59</v>
      </c>
      <c r="R46" s="40">
        <f t="shared" si="7"/>
        <v>100</v>
      </c>
      <c r="S46" s="6">
        <f t="shared" si="13"/>
        <v>1015232090.0400002</v>
      </c>
      <c r="T46" s="40">
        <f t="shared" si="8"/>
        <v>100</v>
      </c>
      <c r="U46" s="6">
        <f t="shared" si="13"/>
        <v>0</v>
      </c>
      <c r="V46" s="40" t="e">
        <f t="shared" si="9"/>
        <v>#DIV/0!</v>
      </c>
      <c r="W46" s="6">
        <f t="shared" si="13"/>
        <v>0</v>
      </c>
      <c r="X46" s="40" t="e">
        <f t="shared" si="10"/>
        <v>#DIV/0!</v>
      </c>
      <c r="Y46" s="6">
        <f t="shared" si="13"/>
        <v>0</v>
      </c>
      <c r="Z46" s="40" t="e">
        <f t="shared" si="11"/>
        <v>#DIV/0!</v>
      </c>
      <c r="AA46" s="6">
        <f t="shared" si="13"/>
        <v>6164335318.47</v>
      </c>
      <c r="AB46" s="18"/>
    </row>
    <row r="47" spans="1:4" ht="12.75">
      <c r="A47" s="33" t="s">
        <v>166</v>
      </c>
      <c r="C47" s="17">
        <v>1000000</v>
      </c>
      <c r="D47" s="17"/>
    </row>
    <row r="48" spans="1:27" s="48" customFormat="1" ht="12.75">
      <c r="A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16" customFormat="1" ht="12.75">
      <c r="A49" s="16" t="s">
        <v>144</v>
      </c>
      <c r="B49" s="26" t="s">
        <v>145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126</v>
      </c>
      <c r="B50" s="35">
        <f>+AA13</f>
        <v>1220726802.0600002</v>
      </c>
      <c r="C50" s="41">
        <f>+B50/$B$83*100</f>
        <v>19.803056436634385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127</v>
      </c>
      <c r="B51" s="35">
        <f aca="true" t="shared" si="14" ref="B51:B82">+AA14</f>
        <v>33041758.859999992</v>
      </c>
      <c r="C51" s="41">
        <f aca="true" t="shared" si="15" ref="C51:C82">+B51/$B$83*100</f>
        <v>0.5360149497545669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128</v>
      </c>
      <c r="B52" s="35">
        <f t="shared" si="14"/>
        <v>46931833.639999986</v>
      </c>
      <c r="C52" s="41">
        <f t="shared" si="15"/>
        <v>0.7613445929746819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129</v>
      </c>
      <c r="B53" s="35">
        <f t="shared" si="14"/>
        <v>30218726.209999997</v>
      </c>
      <c r="C53" s="41">
        <f t="shared" si="15"/>
        <v>0.490218728359189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130</v>
      </c>
      <c r="B54" s="35">
        <f t="shared" si="14"/>
        <v>34665873.66</v>
      </c>
      <c r="C54" s="41">
        <f t="shared" si="15"/>
        <v>0.5623619071488819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131</v>
      </c>
      <c r="B55" s="35">
        <f t="shared" si="14"/>
        <v>155914694.48000002</v>
      </c>
      <c r="C55" s="41">
        <f t="shared" si="15"/>
        <v>2.5293026161772514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132</v>
      </c>
      <c r="B56" s="35">
        <f t="shared" si="14"/>
        <v>127361135.47999999</v>
      </c>
      <c r="C56" s="41">
        <f t="shared" si="15"/>
        <v>2.066096811742085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157</v>
      </c>
      <c r="B57" s="35">
        <f t="shared" si="14"/>
        <v>179788363.34</v>
      </c>
      <c r="C57" s="41">
        <f t="shared" si="15"/>
        <v>2.916589608636407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133</v>
      </c>
      <c r="B58" s="35">
        <f t="shared" si="14"/>
        <v>38738490.35</v>
      </c>
      <c r="C58" s="41">
        <f t="shared" si="15"/>
        <v>0.6284293171711329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134</v>
      </c>
      <c r="B59" s="35">
        <f t="shared" si="14"/>
        <v>80917426.66000001</v>
      </c>
      <c r="C59" s="41">
        <f t="shared" si="15"/>
        <v>1.312670750040961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135</v>
      </c>
      <c r="B60" s="35">
        <f t="shared" si="14"/>
        <v>182490547.34</v>
      </c>
      <c r="C60" s="41">
        <f t="shared" si="15"/>
        <v>2.960425381033531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146</v>
      </c>
      <c r="B61" s="35">
        <f t="shared" si="14"/>
        <v>149734669.28</v>
      </c>
      <c r="C61" s="41">
        <f t="shared" si="15"/>
        <v>2.4290480894404753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154</v>
      </c>
      <c r="B62" s="35">
        <f t="shared" si="14"/>
        <v>218643997.95999995</v>
      </c>
      <c r="C62" s="41">
        <f t="shared" si="15"/>
        <v>3.5469192810599375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156</v>
      </c>
      <c r="B63" s="35">
        <f t="shared" si="14"/>
        <v>203357445.75000003</v>
      </c>
      <c r="C63" s="41">
        <f t="shared" si="15"/>
        <v>3.2989354933481088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159</v>
      </c>
      <c r="B64" s="35">
        <f t="shared" si="14"/>
        <v>106841763.49000001</v>
      </c>
      <c r="C64" s="41">
        <f t="shared" si="15"/>
        <v>1.733224394362089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153</v>
      </c>
      <c r="B65" s="35">
        <f t="shared" si="14"/>
        <v>65280864.12000001</v>
      </c>
      <c r="C65" s="41">
        <f t="shared" si="15"/>
        <v>1.0590089725391973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155</v>
      </c>
      <c r="B66" s="35">
        <f t="shared" si="14"/>
        <v>42438417.74000001</v>
      </c>
      <c r="C66" s="41">
        <f t="shared" si="15"/>
        <v>0.6884508312330632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147</v>
      </c>
      <c r="B67" s="35">
        <f t="shared" si="14"/>
        <v>44142413.42</v>
      </c>
      <c r="C67" s="41">
        <f t="shared" si="15"/>
        <v>0.7160936441555589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148</v>
      </c>
      <c r="B68" s="35">
        <f t="shared" si="14"/>
        <v>98726092.70000006</v>
      </c>
      <c r="C68" s="41">
        <f t="shared" si="15"/>
        <v>1.601569148975239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136</v>
      </c>
      <c r="B69" s="35">
        <f t="shared" si="14"/>
        <v>56946264.95</v>
      </c>
      <c r="C69" s="41">
        <f t="shared" si="15"/>
        <v>0.9238021945265329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158</v>
      </c>
      <c r="B70" s="35">
        <f t="shared" si="14"/>
        <v>30346234.7</v>
      </c>
      <c r="C70" s="41">
        <f t="shared" si="15"/>
        <v>0.4922872156074078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137</v>
      </c>
      <c r="B71" s="35">
        <f t="shared" si="14"/>
        <v>79130415.06</v>
      </c>
      <c r="C71" s="41">
        <f t="shared" si="15"/>
        <v>1.2836812238767104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138</v>
      </c>
      <c r="B72" s="35">
        <f t="shared" si="14"/>
        <v>53072904.71999999</v>
      </c>
      <c r="C72" s="41">
        <f t="shared" si="15"/>
        <v>0.8609671923748106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139</v>
      </c>
      <c r="B73" s="35">
        <f t="shared" si="14"/>
        <v>1236641358.7100003</v>
      </c>
      <c r="C73" s="41">
        <f t="shared" si="15"/>
        <v>20.061227931658607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140</v>
      </c>
      <c r="B74" s="35">
        <f t="shared" si="14"/>
        <v>333960860.49</v>
      </c>
      <c r="C74" s="41">
        <f t="shared" si="15"/>
        <v>5.417629691385603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141</v>
      </c>
      <c r="B75" s="35">
        <f t="shared" si="14"/>
        <v>146252148.6899999</v>
      </c>
      <c r="C75" s="41">
        <f t="shared" si="15"/>
        <v>2.3725534244022914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142</v>
      </c>
      <c r="B76" s="35">
        <f t="shared" si="14"/>
        <v>32383304.44</v>
      </c>
      <c r="C76" s="41">
        <f t="shared" si="15"/>
        <v>0.5253332722340873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143</v>
      </c>
      <c r="B77" s="35">
        <f t="shared" si="14"/>
        <v>153319095.45</v>
      </c>
      <c r="C77" s="41">
        <f t="shared" si="15"/>
        <v>2.4871959023808277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149</v>
      </c>
      <c r="B78" s="35">
        <f t="shared" si="14"/>
        <v>209943113.85</v>
      </c>
      <c r="C78" s="41">
        <f t="shared" si="15"/>
        <v>3.405770500851149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150</v>
      </c>
      <c r="B79" s="35">
        <f t="shared" si="14"/>
        <v>265418897.23000002</v>
      </c>
      <c r="C79" s="41">
        <f t="shared" si="15"/>
        <v>4.3057180298861075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151</v>
      </c>
      <c r="B80" s="35">
        <f t="shared" si="14"/>
        <v>262953140.30000016</v>
      </c>
      <c r="C80" s="41">
        <f t="shared" si="15"/>
        <v>4.265717659974176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152</v>
      </c>
      <c r="B81" s="35">
        <f t="shared" si="14"/>
        <v>134960593.89000002</v>
      </c>
      <c r="C81" s="41">
        <f t="shared" si="15"/>
        <v>2.1893778796494394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162</v>
      </c>
      <c r="B82" s="35">
        <f t="shared" si="14"/>
        <v>109045669.44999999</v>
      </c>
      <c r="C82" s="41">
        <f t="shared" si="15"/>
        <v>1.7689769264055113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6"/>
      <c r="B83" s="52">
        <f>SUM(B50:B82)</f>
        <v>6164335318.47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8" customFormat="1" ht="12.75">
      <c r="A84" s="5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48" customFormat="1" ht="12.75">
      <c r="A85" s="5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48" customFormat="1" ht="12.75">
      <c r="A86" s="5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48" customFormat="1" ht="12.75">
      <c r="A87" s="5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48" customFormat="1" ht="12.75">
      <c r="A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48" customFormat="1" ht="12.75">
      <c r="A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48" customFormat="1" ht="12.75">
      <c r="A90" s="5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48" customFormat="1" ht="12.75">
      <c r="A91" s="5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48" customFormat="1" ht="12.75">
      <c r="A92" s="5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48" customFormat="1" ht="12.75">
      <c r="A93" s="5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8" customFormat="1" ht="12.75">
      <c r="A94" s="5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48" customFormat="1" ht="12.75">
      <c r="A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48" customFormat="1" ht="12.75">
      <c r="A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48" customFormat="1" ht="12.75">
      <c r="A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48" customFormat="1" ht="12.75">
      <c r="A98" s="5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48" customFormat="1" ht="12.75">
      <c r="A99" s="5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48" customFormat="1" ht="12.75">
      <c r="A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48" customFormat="1" ht="12.75">
      <c r="A101" s="5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48" customFormat="1" ht="12.75">
      <c r="A102" s="5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48" customFormat="1" ht="12.75">
      <c r="A103" s="5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48" customFormat="1" ht="12.75">
      <c r="A104" s="5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48" customFormat="1" ht="12.75">
      <c r="A105" s="5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48" customFormat="1" ht="12.75">
      <c r="A106" s="5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48" customFormat="1" ht="12.75">
      <c r="A107" s="5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48" customFormat="1" ht="12.75">
      <c r="A108" s="5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48" customFormat="1" ht="12.75">
      <c r="A109" s="5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48" customFormat="1" ht="12.75">
      <c r="A110" s="5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48" customFormat="1" ht="12.75">
      <c r="A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48" customFormat="1" ht="12.75">
      <c r="A112" s="5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48" customFormat="1" ht="12.75">
      <c r="A113" s="5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48" customFormat="1" ht="12.75">
      <c r="A114" s="5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s="48" customFormat="1" ht="12.75">
      <c r="A115" s="5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s="48" customFormat="1" ht="12.75">
      <c r="A116" s="5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s="48" customFormat="1" ht="12.75">
      <c r="A117" s="5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s="48" customFormat="1" ht="12.75">
      <c r="A118" s="5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s="48" customFormat="1" ht="12.75">
      <c r="A119" s="5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s="48" customFormat="1" ht="12.75">
      <c r="A120" s="5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s="48" customFormat="1" ht="12.75">
      <c r="A121" s="5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s="48" customFormat="1" ht="12.75">
      <c r="A122" s="5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s="48" customFormat="1" ht="12.75">
      <c r="A123" s="5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s="48" customFormat="1" ht="12.75">
      <c r="A124" s="5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s="48" customFormat="1" ht="12.75">
      <c r="A125" s="5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s="48" customFormat="1" ht="12.75">
      <c r="A126" s="5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s="48" customFormat="1" ht="12.75">
      <c r="A127" s="5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s="48" customFormat="1" ht="12.75">
      <c r="A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s="48" customFormat="1" ht="12.75">
      <c r="A129" s="5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s="48" customFormat="1" ht="12.75">
      <c r="A130" s="5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s="48" customFormat="1" ht="12.75">
      <c r="A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s="48" customFormat="1" ht="12.75">
      <c r="A132" s="5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s="48" customFormat="1" ht="12.75">
      <c r="A133" s="5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48" customFormat="1" ht="12.75">
      <c r="A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48" customFormat="1" ht="12.75">
      <c r="A135" s="5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48" customFormat="1" ht="12.75">
      <c r="A136" s="5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48" customFormat="1" ht="12.75">
      <c r="A137" s="5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48" customFormat="1" ht="12.75">
      <c r="A138" s="5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48" customFormat="1" ht="12.75">
      <c r="A139" s="5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48" customFormat="1" ht="12.75">
      <c r="A140" s="5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48" customFormat="1" ht="12.75">
      <c r="A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48" customFormat="1" ht="12.75">
      <c r="A142" s="5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48" customFormat="1" ht="12.75">
      <c r="A143" s="5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48" customFormat="1" ht="12.75">
      <c r="A144" s="5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48" customFormat="1" ht="12.75">
      <c r="A145" s="5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48" customFormat="1" ht="12.75">
      <c r="A146" s="5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48" customFormat="1" ht="12.75">
      <c r="A147" s="5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48" customFormat="1" ht="12.75">
      <c r="A148" s="5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48" customFormat="1" ht="12.75">
      <c r="A149" s="5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48" customFormat="1" ht="12.75">
      <c r="A150" s="5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48" customFormat="1" ht="12.75">
      <c r="A151" s="5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48" customFormat="1" ht="12.75">
      <c r="A152" s="5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7" t="s">
        <v>10</v>
      </c>
      <c r="D10" s="67"/>
      <c r="E10" s="67"/>
      <c r="F10" s="67"/>
      <c r="G10" s="58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978944922.3200016</v>
      </c>
      <c r="D12" s="15">
        <v>28450786.219999973</v>
      </c>
      <c r="E12" s="15">
        <v>213274812.01</v>
      </c>
      <c r="F12" s="15">
        <v>56281.51</v>
      </c>
      <c r="G12" s="15">
        <v>0</v>
      </c>
      <c r="H12" s="24">
        <f>SUM(C12:G12)</f>
        <v>1220726802.0600016</v>
      </c>
    </row>
    <row r="13" spans="1:8" ht="15" customHeight="1">
      <c r="A13" s="2" t="s">
        <v>35</v>
      </c>
      <c r="B13" s="3" t="s">
        <v>66</v>
      </c>
      <c r="C13" s="15">
        <v>27360888.27</v>
      </c>
      <c r="D13" s="15">
        <v>932187.1400000001</v>
      </c>
      <c r="E13" s="15">
        <v>2127848.33</v>
      </c>
      <c r="F13" s="15">
        <v>2620835.12</v>
      </c>
      <c r="G13" s="15">
        <v>0</v>
      </c>
      <c r="H13" s="24">
        <f aca="true" t="shared" si="0" ref="H13:H44">SUM(C13:G13)</f>
        <v>33041758.860000003</v>
      </c>
    </row>
    <row r="14" spans="1:8" ht="15" customHeight="1">
      <c r="A14" s="2" t="s">
        <v>36</v>
      </c>
      <c r="B14" s="3" t="s">
        <v>67</v>
      </c>
      <c r="C14" s="15">
        <v>38996005.240000054</v>
      </c>
      <c r="D14" s="15">
        <v>1041804.1799999998</v>
      </c>
      <c r="E14" s="15">
        <v>1933618.9700000002</v>
      </c>
      <c r="F14" s="15">
        <v>4960405.250000001</v>
      </c>
      <c r="G14" s="15">
        <v>0</v>
      </c>
      <c r="H14" s="24">
        <f t="shared" si="0"/>
        <v>46931833.64000005</v>
      </c>
    </row>
    <row r="15" spans="1:8" ht="15" customHeight="1">
      <c r="A15" s="2" t="s">
        <v>37</v>
      </c>
      <c r="B15" s="3" t="s">
        <v>68</v>
      </c>
      <c r="C15" s="15">
        <v>23585422.03999997</v>
      </c>
      <c r="D15" s="15">
        <v>781101.6599999999</v>
      </c>
      <c r="E15" s="15">
        <v>0</v>
      </c>
      <c r="F15" s="15">
        <v>5852202.51</v>
      </c>
      <c r="G15" s="15">
        <v>0</v>
      </c>
      <c r="H15" s="24">
        <f t="shared" si="0"/>
        <v>30218726.20999997</v>
      </c>
    </row>
    <row r="16" spans="1:8" ht="15" customHeight="1">
      <c r="A16" s="2" t="s">
        <v>38</v>
      </c>
      <c r="B16" s="3" t="s">
        <v>69</v>
      </c>
      <c r="C16" s="15">
        <v>30580480.890000023</v>
      </c>
      <c r="D16" s="15">
        <v>1318874.43</v>
      </c>
      <c r="E16" s="15">
        <v>1423587.57</v>
      </c>
      <c r="F16" s="15">
        <v>1342930.77</v>
      </c>
      <c r="G16" s="15">
        <v>0</v>
      </c>
      <c r="H16" s="24">
        <f t="shared" si="0"/>
        <v>34665873.660000026</v>
      </c>
    </row>
    <row r="17" spans="1:8" ht="15" customHeight="1">
      <c r="A17" s="2" t="s">
        <v>39</v>
      </c>
      <c r="B17" s="3" t="s">
        <v>70</v>
      </c>
      <c r="C17" s="15">
        <v>132839959.48000003</v>
      </c>
      <c r="D17" s="15">
        <v>3627876.62</v>
      </c>
      <c r="E17" s="15">
        <v>5053464.33</v>
      </c>
      <c r="F17" s="15">
        <v>14393394.049999997</v>
      </c>
      <c r="G17" s="15">
        <v>0</v>
      </c>
      <c r="H17" s="24">
        <f t="shared" si="0"/>
        <v>155914694.48000002</v>
      </c>
    </row>
    <row r="18" spans="1:8" ht="15" customHeight="1">
      <c r="A18" s="2" t="s">
        <v>40</v>
      </c>
      <c r="B18" s="3" t="s">
        <v>71</v>
      </c>
      <c r="C18" s="15">
        <v>103305487.2099999</v>
      </c>
      <c r="D18" s="15">
        <v>425359.41000000003</v>
      </c>
      <c r="E18" s="15">
        <v>7643872.52</v>
      </c>
      <c r="F18" s="15">
        <v>15986416.340000005</v>
      </c>
      <c r="G18" s="15">
        <v>0</v>
      </c>
      <c r="H18" s="24">
        <f t="shared" si="0"/>
        <v>127361135.4799999</v>
      </c>
    </row>
    <row r="19" spans="1:8" ht="15" customHeight="1">
      <c r="A19" s="2" t="s">
        <v>41</v>
      </c>
      <c r="B19" s="3" t="s">
        <v>72</v>
      </c>
      <c r="C19" s="15">
        <v>141462653.03000027</v>
      </c>
      <c r="D19" s="15">
        <v>2067869.3300000003</v>
      </c>
      <c r="E19" s="15">
        <v>15258293.05</v>
      </c>
      <c r="F19" s="15">
        <v>20999547.929999992</v>
      </c>
      <c r="G19" s="15">
        <v>0</v>
      </c>
      <c r="H19" s="24">
        <f t="shared" si="0"/>
        <v>179788363.34000027</v>
      </c>
    </row>
    <row r="20" spans="1:8" ht="15" customHeight="1">
      <c r="A20" s="2" t="s">
        <v>42</v>
      </c>
      <c r="B20" s="3" t="s">
        <v>73</v>
      </c>
      <c r="C20" s="15">
        <v>31292196.210000023</v>
      </c>
      <c r="D20" s="15">
        <v>1466041.1400000001</v>
      </c>
      <c r="E20" s="15">
        <v>1875825.2900000003</v>
      </c>
      <c r="F20" s="15">
        <v>4104427.7099999995</v>
      </c>
      <c r="G20" s="15">
        <v>0</v>
      </c>
      <c r="H20" s="24">
        <f t="shared" si="0"/>
        <v>38738490.350000024</v>
      </c>
    </row>
    <row r="21" spans="1:8" ht="15" customHeight="1">
      <c r="A21" s="2" t="s">
        <v>43</v>
      </c>
      <c r="B21" s="3" t="s">
        <v>74</v>
      </c>
      <c r="C21" s="15">
        <v>68326346.5499999</v>
      </c>
      <c r="D21" s="15">
        <v>884265.9600000001</v>
      </c>
      <c r="E21" s="15">
        <v>7405445.430000001</v>
      </c>
      <c r="F21" s="15">
        <v>4301368.72</v>
      </c>
      <c r="G21" s="15">
        <v>0</v>
      </c>
      <c r="H21" s="24">
        <f t="shared" si="0"/>
        <v>80917426.65999989</v>
      </c>
    </row>
    <row r="22" spans="1:8" ht="15" customHeight="1">
      <c r="A22" s="2" t="s">
        <v>44</v>
      </c>
      <c r="B22" s="3" t="s">
        <v>75</v>
      </c>
      <c r="C22" s="15">
        <v>136587783.35999992</v>
      </c>
      <c r="D22" s="15">
        <v>4347650.019999999</v>
      </c>
      <c r="E22" s="15">
        <v>13671507.339999998</v>
      </c>
      <c r="F22" s="15">
        <v>27883606.620000005</v>
      </c>
      <c r="G22" s="15">
        <v>0</v>
      </c>
      <c r="H22" s="24">
        <f t="shared" si="0"/>
        <v>182490547.33999994</v>
      </c>
    </row>
    <row r="23" spans="1:8" ht="15" customHeight="1">
      <c r="A23" s="2" t="s">
        <v>45</v>
      </c>
      <c r="B23" s="3" t="s">
        <v>76</v>
      </c>
      <c r="C23" s="15">
        <v>116140237.01000002</v>
      </c>
      <c r="D23" s="15">
        <v>1448294.34</v>
      </c>
      <c r="E23" s="15">
        <v>9517886.909999998</v>
      </c>
      <c r="F23" s="15">
        <v>22628251.019999996</v>
      </c>
      <c r="G23" s="15">
        <v>0</v>
      </c>
      <c r="H23" s="24">
        <f t="shared" si="0"/>
        <v>149734669.28000003</v>
      </c>
    </row>
    <row r="24" spans="1:8" ht="15" customHeight="1">
      <c r="A24" s="2" t="s">
        <v>46</v>
      </c>
      <c r="B24" s="3" t="s">
        <v>77</v>
      </c>
      <c r="C24" s="15">
        <v>181007725.31999975</v>
      </c>
      <c r="D24" s="15">
        <v>3065363.23</v>
      </c>
      <c r="E24" s="15">
        <v>18863713.77</v>
      </c>
      <c r="F24" s="15">
        <v>15707195.640000002</v>
      </c>
      <c r="G24" s="15">
        <v>0</v>
      </c>
      <c r="H24" s="24">
        <f t="shared" si="0"/>
        <v>218643997.95999977</v>
      </c>
    </row>
    <row r="25" spans="1:8" ht="15" customHeight="1">
      <c r="A25" s="2" t="s">
        <v>47</v>
      </c>
      <c r="B25" s="3" t="s">
        <v>78</v>
      </c>
      <c r="C25" s="15">
        <v>159690940.39000016</v>
      </c>
      <c r="D25" s="15">
        <v>1483329.55</v>
      </c>
      <c r="E25" s="15">
        <v>19982775.830000002</v>
      </c>
      <c r="F25" s="15">
        <v>22200399.97999999</v>
      </c>
      <c r="G25" s="15">
        <v>0</v>
      </c>
      <c r="H25" s="24">
        <f t="shared" si="0"/>
        <v>203357445.75000018</v>
      </c>
    </row>
    <row r="26" spans="1:8" ht="15" customHeight="1">
      <c r="A26" s="2" t="s">
        <v>48</v>
      </c>
      <c r="B26" s="3" t="s">
        <v>79</v>
      </c>
      <c r="C26" s="15">
        <v>89475052.05999991</v>
      </c>
      <c r="D26" s="15">
        <v>2759066.93</v>
      </c>
      <c r="E26" s="15">
        <v>8228477.26</v>
      </c>
      <c r="F26" s="15">
        <v>6379167.239999999</v>
      </c>
      <c r="G26" s="15">
        <v>0</v>
      </c>
      <c r="H26" s="24">
        <f t="shared" si="0"/>
        <v>106841763.48999992</v>
      </c>
    </row>
    <row r="27" spans="1:8" ht="15" customHeight="1">
      <c r="A27" s="2" t="s">
        <v>49</v>
      </c>
      <c r="B27" s="3" t="s">
        <v>80</v>
      </c>
      <c r="C27" s="15">
        <v>53808540.19000003</v>
      </c>
      <c r="D27" s="15">
        <v>1392391.4299999997</v>
      </c>
      <c r="E27" s="15">
        <v>4451574.81</v>
      </c>
      <c r="F27" s="15">
        <v>5628357.690000001</v>
      </c>
      <c r="G27" s="15">
        <v>0</v>
      </c>
      <c r="H27" s="24">
        <f t="shared" si="0"/>
        <v>65280864.120000035</v>
      </c>
    </row>
    <row r="28" spans="1:8" ht="15" customHeight="1">
      <c r="A28" s="2" t="s">
        <v>50</v>
      </c>
      <c r="B28" s="3" t="s">
        <v>81</v>
      </c>
      <c r="C28" s="15">
        <v>37176793.71999997</v>
      </c>
      <c r="D28" s="15">
        <v>403235.0200000001</v>
      </c>
      <c r="E28" s="15">
        <v>1848893.2</v>
      </c>
      <c r="F28" s="15">
        <v>3009495.8</v>
      </c>
      <c r="G28" s="15">
        <v>0</v>
      </c>
      <c r="H28" s="24">
        <f t="shared" si="0"/>
        <v>42438417.73999997</v>
      </c>
    </row>
    <row r="29" spans="1:8" ht="15" customHeight="1">
      <c r="A29" s="2" t="s">
        <v>51</v>
      </c>
      <c r="B29" s="3" t="s">
        <v>82</v>
      </c>
      <c r="C29" s="15">
        <v>38536018.29999996</v>
      </c>
      <c r="D29" s="15">
        <v>1044244.52</v>
      </c>
      <c r="E29" s="15">
        <v>1397612.77</v>
      </c>
      <c r="F29" s="15">
        <v>3164537.83</v>
      </c>
      <c r="G29" s="15">
        <v>0</v>
      </c>
      <c r="H29" s="24">
        <f t="shared" si="0"/>
        <v>44142413.419999965</v>
      </c>
    </row>
    <row r="30" spans="1:8" ht="15" customHeight="1">
      <c r="A30" s="2" t="s">
        <v>52</v>
      </c>
      <c r="B30" s="3" t="s">
        <v>83</v>
      </c>
      <c r="C30" s="15">
        <v>82636229.74999979</v>
      </c>
      <c r="D30" s="15">
        <v>1781247.4800000004</v>
      </c>
      <c r="E30" s="15">
        <v>4139157.38</v>
      </c>
      <c r="F30" s="15">
        <v>10169458.089999998</v>
      </c>
      <c r="G30" s="15">
        <v>0</v>
      </c>
      <c r="H30" s="24">
        <f t="shared" si="0"/>
        <v>98726092.6999998</v>
      </c>
    </row>
    <row r="31" spans="1:8" ht="15" customHeight="1">
      <c r="A31" s="2" t="s">
        <v>53</v>
      </c>
      <c r="B31" s="3" t="s">
        <v>84</v>
      </c>
      <c r="C31" s="15">
        <v>44229437.94000001</v>
      </c>
      <c r="D31" s="15">
        <v>1222063.08</v>
      </c>
      <c r="E31" s="15">
        <v>3930585.45</v>
      </c>
      <c r="F31" s="15">
        <v>7564178.480000001</v>
      </c>
      <c r="G31" s="15">
        <v>0</v>
      </c>
      <c r="H31" s="24">
        <f t="shared" si="0"/>
        <v>56946264.95000002</v>
      </c>
    </row>
    <row r="32" spans="1:8" ht="15" customHeight="1">
      <c r="A32" s="2" t="s">
        <v>54</v>
      </c>
      <c r="B32" s="3" t="s">
        <v>85</v>
      </c>
      <c r="C32" s="15">
        <v>26008417.800000016</v>
      </c>
      <c r="D32" s="15">
        <v>255805.48999999996</v>
      </c>
      <c r="E32" s="15">
        <v>1729683.73</v>
      </c>
      <c r="F32" s="15">
        <v>2352327.6799999992</v>
      </c>
      <c r="G32" s="15">
        <v>0</v>
      </c>
      <c r="H32" s="24">
        <f t="shared" si="0"/>
        <v>30346234.700000014</v>
      </c>
    </row>
    <row r="33" spans="1:8" ht="15" customHeight="1">
      <c r="A33" s="2" t="s">
        <v>55</v>
      </c>
      <c r="B33" s="3" t="s">
        <v>86</v>
      </c>
      <c r="C33" s="15">
        <v>63919303.350000024</v>
      </c>
      <c r="D33" s="15">
        <v>895612.71</v>
      </c>
      <c r="E33" s="15">
        <v>7244650.46</v>
      </c>
      <c r="F33" s="15">
        <v>7070848.539999999</v>
      </c>
      <c r="G33" s="15">
        <v>0</v>
      </c>
      <c r="H33" s="24">
        <f t="shared" si="0"/>
        <v>79130415.06000003</v>
      </c>
    </row>
    <row r="34" spans="1:8" ht="15" customHeight="1">
      <c r="A34" s="2" t="s">
        <v>56</v>
      </c>
      <c r="B34" s="3" t="s">
        <v>87</v>
      </c>
      <c r="C34" s="15">
        <v>45852163.40000001</v>
      </c>
      <c r="D34" s="15">
        <v>913426.63</v>
      </c>
      <c r="E34" s="15">
        <v>2943312.3500000006</v>
      </c>
      <c r="F34" s="15">
        <v>3364002.34</v>
      </c>
      <c r="G34" s="15">
        <v>0</v>
      </c>
      <c r="H34" s="24">
        <f t="shared" si="0"/>
        <v>53072904.72000001</v>
      </c>
    </row>
    <row r="35" spans="1:8" ht="15" customHeight="1">
      <c r="A35" s="2" t="s">
        <v>57</v>
      </c>
      <c r="B35" s="3" t="s">
        <v>88</v>
      </c>
      <c r="C35" s="15">
        <v>588967458.2800002</v>
      </c>
      <c r="D35" s="15">
        <v>9979156.8</v>
      </c>
      <c r="E35" s="15">
        <v>636930300.7200001</v>
      </c>
      <c r="F35" s="15">
        <v>764442.91</v>
      </c>
      <c r="G35" s="15">
        <v>0</v>
      </c>
      <c r="H35" s="24">
        <f t="shared" si="0"/>
        <v>1236641358.7100003</v>
      </c>
    </row>
    <row r="36" spans="1:8" ht="15" customHeight="1">
      <c r="A36" s="2" t="s">
        <v>58</v>
      </c>
      <c r="B36" s="3" t="s">
        <v>89</v>
      </c>
      <c r="C36" s="15">
        <v>151219065.38000003</v>
      </c>
      <c r="D36" s="15">
        <v>1629674.45</v>
      </c>
      <c r="E36" s="15">
        <v>180738946.04999992</v>
      </c>
      <c r="F36" s="15">
        <v>373174.61</v>
      </c>
      <c r="G36" s="15">
        <v>0</v>
      </c>
      <c r="H36" s="24">
        <f t="shared" si="0"/>
        <v>333960860.48999995</v>
      </c>
    </row>
    <row r="37" spans="1:8" ht="15" customHeight="1">
      <c r="A37" s="2" t="s">
        <v>59</v>
      </c>
      <c r="B37" s="3" t="s">
        <v>90</v>
      </c>
      <c r="C37" s="15">
        <v>98602507.19000001</v>
      </c>
      <c r="D37" s="15">
        <v>2035270.2900000005</v>
      </c>
      <c r="E37" s="15">
        <v>8816181.03</v>
      </c>
      <c r="F37" s="15">
        <v>36798190.18</v>
      </c>
      <c r="G37" s="15">
        <v>0</v>
      </c>
      <c r="H37" s="24">
        <f t="shared" si="0"/>
        <v>146252148.69000003</v>
      </c>
    </row>
    <row r="38" spans="1:8" ht="15" customHeight="1">
      <c r="A38" s="2" t="s">
        <v>60</v>
      </c>
      <c r="B38" s="3" t="s">
        <v>91</v>
      </c>
      <c r="C38" s="15">
        <v>26291460.88000003</v>
      </c>
      <c r="D38" s="15">
        <v>40329.5</v>
      </c>
      <c r="E38" s="15">
        <v>3388600.5500000003</v>
      </c>
      <c r="F38" s="15">
        <v>2662913.5100000002</v>
      </c>
      <c r="G38" s="15">
        <v>0</v>
      </c>
      <c r="H38" s="24">
        <f t="shared" si="0"/>
        <v>32383304.44000003</v>
      </c>
    </row>
    <row r="39" spans="1:8" ht="15" customHeight="1">
      <c r="A39" s="2" t="s">
        <v>61</v>
      </c>
      <c r="B39" s="3" t="s">
        <v>92</v>
      </c>
      <c r="C39" s="15">
        <v>106243263.06999998</v>
      </c>
      <c r="D39" s="15">
        <v>1356573.99</v>
      </c>
      <c r="E39" s="15">
        <v>33649410.379999995</v>
      </c>
      <c r="F39" s="15">
        <v>12069848.01</v>
      </c>
      <c r="G39" s="15">
        <v>0</v>
      </c>
      <c r="H39" s="24">
        <f t="shared" si="0"/>
        <v>153319095.44999996</v>
      </c>
    </row>
    <row r="40" spans="1:8" ht="15" customHeight="1">
      <c r="A40" s="2" t="s">
        <v>62</v>
      </c>
      <c r="B40" s="3" t="s">
        <v>93</v>
      </c>
      <c r="C40" s="15">
        <v>179337208.6800002</v>
      </c>
      <c r="D40" s="15">
        <v>3136487.139999999</v>
      </c>
      <c r="E40" s="15">
        <v>13808120.100000001</v>
      </c>
      <c r="F40" s="15">
        <v>12255695.929999996</v>
      </c>
      <c r="G40" s="15">
        <v>1405602</v>
      </c>
      <c r="H40" s="24">
        <f t="shared" si="0"/>
        <v>209943113.85000017</v>
      </c>
    </row>
    <row r="41" spans="1:8" ht="15" customHeight="1">
      <c r="A41" s="2" t="s">
        <v>63</v>
      </c>
      <c r="B41" s="3" t="s">
        <v>94</v>
      </c>
      <c r="C41" s="15">
        <v>224344273.97000015</v>
      </c>
      <c r="D41" s="15">
        <v>2063000.0000000002</v>
      </c>
      <c r="E41" s="15">
        <v>18902930.35</v>
      </c>
      <c r="F41" s="15">
        <v>18848117.910000004</v>
      </c>
      <c r="G41" s="15">
        <v>1260575</v>
      </c>
      <c r="H41" s="24">
        <f t="shared" si="0"/>
        <v>265418897.23000014</v>
      </c>
    </row>
    <row r="42" spans="1:8" ht="15" customHeight="1">
      <c r="A42" s="2" t="s">
        <v>64</v>
      </c>
      <c r="B42" s="3" t="s">
        <v>95</v>
      </c>
      <c r="C42" s="15">
        <v>228998862.2399996</v>
      </c>
      <c r="D42" s="15">
        <v>4190083.1700000004</v>
      </c>
      <c r="E42" s="15">
        <v>20926054.68</v>
      </c>
      <c r="F42" s="15">
        <v>8800440.210000003</v>
      </c>
      <c r="G42" s="15">
        <v>37700</v>
      </c>
      <c r="H42" s="24">
        <f>SUM(C42:G42)</f>
        <v>262953140.2999996</v>
      </c>
    </row>
    <row r="43" spans="1:8" ht="15" customHeight="1">
      <c r="A43" s="2" t="s">
        <v>65</v>
      </c>
      <c r="B43" s="3" t="s">
        <v>96</v>
      </c>
      <c r="C43" s="15">
        <v>111940042.28999992</v>
      </c>
      <c r="D43" s="15">
        <v>484989.61</v>
      </c>
      <c r="E43" s="15">
        <v>7685504.3</v>
      </c>
      <c r="F43" s="15">
        <v>14850057.69</v>
      </c>
      <c r="G43" s="15">
        <v>0</v>
      </c>
      <c r="H43" s="24">
        <f>SUM(C43:G43)</f>
        <v>134960593.88999993</v>
      </c>
    </row>
    <row r="44" spans="1:8" ht="15" customHeight="1">
      <c r="A44" s="2">
        <v>148</v>
      </c>
      <c r="B44" s="3" t="s">
        <v>161</v>
      </c>
      <c r="C44" s="15">
        <v>78514164.09999998</v>
      </c>
      <c r="D44" s="15">
        <v>3718.44</v>
      </c>
      <c r="E44" s="15">
        <v>28591377.95</v>
      </c>
      <c r="F44" s="15">
        <v>1936408.9599999997</v>
      </c>
      <c r="G44" s="15">
        <v>0</v>
      </c>
      <c r="H44" s="24">
        <f t="shared" si="0"/>
        <v>109045669.44999997</v>
      </c>
    </row>
    <row r="45" spans="1:8" ht="19.5" customHeight="1">
      <c r="A45" s="57" t="s">
        <v>7</v>
      </c>
      <c r="B45" s="58"/>
      <c r="C45" s="6">
        <f aca="true" t="shared" si="1" ref="C45:H45">SUM(C12:C44)</f>
        <v>4446221309.910003</v>
      </c>
      <c r="D45" s="6">
        <f t="shared" si="1"/>
        <v>86927179.90999998</v>
      </c>
      <c r="E45" s="6">
        <f t="shared" si="1"/>
        <v>1307384024.8699996</v>
      </c>
      <c r="F45" s="6">
        <f t="shared" si="1"/>
        <v>321098926.78</v>
      </c>
      <c r="G45" s="6">
        <f t="shared" si="1"/>
        <v>2703877</v>
      </c>
      <c r="H45" s="6">
        <f t="shared" si="1"/>
        <v>6164335318.469999</v>
      </c>
    </row>
    <row r="46" spans="1:8" ht="12.75">
      <c r="A46" s="33" t="s">
        <v>166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8" customFormat="1" ht="12.75">
      <c r="A54" s="51"/>
      <c r="I54" s="50"/>
      <c r="J54" s="50"/>
      <c r="K54" s="50"/>
      <c r="L54" s="50"/>
      <c r="M54" s="50"/>
      <c r="N54" s="50"/>
    </row>
    <row r="55" spans="1:14" s="48" customFormat="1" ht="12.75">
      <c r="A55" s="51"/>
      <c r="I55" s="50"/>
      <c r="J55" s="50"/>
      <c r="K55" s="50"/>
      <c r="L55" s="50"/>
      <c r="M55" s="50"/>
      <c r="N55" s="50"/>
    </row>
    <row r="56" spans="1:14" s="48" customFormat="1" ht="12.75">
      <c r="A56" s="51"/>
      <c r="C56" s="68"/>
      <c r="D56" s="68"/>
      <c r="E56" s="68"/>
      <c r="F56" s="68"/>
      <c r="I56" s="50"/>
      <c r="J56" s="50"/>
      <c r="K56" s="50"/>
      <c r="L56" s="50"/>
      <c r="M56" s="50"/>
      <c r="N56" s="50"/>
    </row>
    <row r="57" spans="1:14" s="48" customFormat="1" ht="12.75">
      <c r="A57" s="51"/>
      <c r="C57" s="16">
        <v>1000000</v>
      </c>
      <c r="D57" s="16"/>
      <c r="E57" s="16"/>
      <c r="F57" s="16"/>
      <c r="I57" s="50"/>
      <c r="J57" s="50"/>
      <c r="K57" s="50"/>
      <c r="L57" s="50"/>
      <c r="M57" s="50"/>
      <c r="N57" s="50"/>
    </row>
    <row r="58" spans="1:14" s="48" customFormat="1" ht="12.75">
      <c r="A58" s="51"/>
      <c r="C58" s="16" t="s">
        <v>101</v>
      </c>
      <c r="D58" s="46" t="s">
        <v>102</v>
      </c>
      <c r="E58" s="46" t="s">
        <v>103</v>
      </c>
      <c r="F58" s="16"/>
      <c r="I58" s="50"/>
      <c r="J58" s="50"/>
      <c r="K58" s="50"/>
      <c r="L58" s="50"/>
      <c r="M58" s="50"/>
      <c r="N58" s="50"/>
    </row>
    <row r="59" spans="1:14" s="48" customFormat="1" ht="12.75">
      <c r="A59" s="51"/>
      <c r="C59" s="16" t="s">
        <v>97</v>
      </c>
      <c r="D59" s="25">
        <f>+C45/$C$57</f>
        <v>4446.221309910003</v>
      </c>
      <c r="E59" s="25">
        <f>+C45/H45*100</f>
        <v>72.12815462176324</v>
      </c>
      <c r="F59" s="16"/>
      <c r="I59" s="50"/>
      <c r="J59" s="50"/>
      <c r="K59" s="50"/>
      <c r="L59" s="50"/>
      <c r="M59" s="50"/>
      <c r="N59" s="50"/>
    </row>
    <row r="60" spans="1:14" s="48" customFormat="1" ht="12.75">
      <c r="A60" s="51"/>
      <c r="C60" s="16" t="s">
        <v>98</v>
      </c>
      <c r="D60" s="25">
        <f>+D45/$C$57</f>
        <v>86.92717990999998</v>
      </c>
      <c r="E60" s="25">
        <f>+D45/H45*100</f>
        <v>1.4101630657492443</v>
      </c>
      <c r="F60" s="16"/>
      <c r="I60" s="50"/>
      <c r="J60" s="50"/>
      <c r="K60" s="50"/>
      <c r="L60" s="50"/>
      <c r="M60" s="50"/>
      <c r="N60" s="50"/>
    </row>
    <row r="61" spans="1:14" s="48" customFormat="1" ht="12.75">
      <c r="A61" s="51"/>
      <c r="C61" s="16" t="s">
        <v>99</v>
      </c>
      <c r="D61" s="25">
        <f>+E45/$C$57</f>
        <v>1307.3840248699996</v>
      </c>
      <c r="E61" s="25">
        <f>+E45/H45*100</f>
        <v>21.208840164043753</v>
      </c>
      <c r="F61" s="16"/>
      <c r="I61" s="50"/>
      <c r="J61" s="50"/>
      <c r="K61" s="50"/>
      <c r="L61" s="50"/>
      <c r="M61" s="50"/>
      <c r="N61" s="50"/>
    </row>
    <row r="62" spans="1:14" s="48" customFormat="1" ht="12.75">
      <c r="A62" s="51"/>
      <c r="C62" s="16" t="s">
        <v>100</v>
      </c>
      <c r="D62" s="25">
        <f>+F45/$C$57</f>
        <v>321.09892678</v>
      </c>
      <c r="E62" s="25">
        <f>+F45/H45*100</f>
        <v>5.208978911609523</v>
      </c>
      <c r="F62" s="16"/>
      <c r="I62" s="50"/>
      <c r="J62" s="50"/>
      <c r="K62" s="50"/>
      <c r="L62" s="50"/>
      <c r="M62" s="50"/>
      <c r="N62" s="50"/>
    </row>
    <row r="63" spans="1:14" s="48" customFormat="1" ht="12.75">
      <c r="A63" s="51"/>
      <c r="C63" s="16" t="s">
        <v>160</v>
      </c>
      <c r="D63" s="16">
        <f>+G45/C57</f>
        <v>2.703877</v>
      </c>
      <c r="E63" s="25">
        <f>+G45/H45*100</f>
        <v>0.043863236834285446</v>
      </c>
      <c r="F63" s="16"/>
      <c r="I63" s="50"/>
      <c r="J63" s="50"/>
      <c r="K63" s="50"/>
      <c r="L63" s="50"/>
      <c r="M63" s="50"/>
      <c r="N63" s="50"/>
    </row>
    <row r="64" spans="1:14" s="48" customFormat="1" ht="12.75">
      <c r="A64" s="51"/>
      <c r="C64" s="16"/>
      <c r="D64" s="16"/>
      <c r="E64" s="16"/>
      <c r="F64" s="16"/>
      <c r="I64" s="50"/>
      <c r="J64" s="50"/>
      <c r="K64" s="50"/>
      <c r="L64" s="50"/>
      <c r="M64" s="50"/>
      <c r="N64" s="50"/>
    </row>
    <row r="65" spans="1:14" s="48" customFormat="1" ht="12.75">
      <c r="A65" s="51"/>
      <c r="I65" s="50"/>
      <c r="J65" s="50"/>
      <c r="K65" s="50"/>
      <c r="L65" s="50"/>
      <c r="M65" s="50"/>
      <c r="N65" s="50"/>
    </row>
    <row r="66" spans="1:14" s="48" customFormat="1" ht="12.75">
      <c r="A66" s="51"/>
      <c r="I66" s="50"/>
      <c r="J66" s="50"/>
      <c r="K66" s="50"/>
      <c r="L66" s="50"/>
      <c r="M66" s="50"/>
      <c r="N66" s="50"/>
    </row>
    <row r="67" spans="1:14" s="48" customFormat="1" ht="12.75">
      <c r="A67" s="51"/>
      <c r="I67" s="50"/>
      <c r="J67" s="50"/>
      <c r="K67" s="50"/>
      <c r="L67" s="50"/>
      <c r="M67" s="50"/>
      <c r="N67" s="50"/>
    </row>
    <row r="68" spans="1:14" s="48" customFormat="1" ht="12.75">
      <c r="A68" s="51"/>
      <c r="I68" s="50"/>
      <c r="J68" s="50"/>
      <c r="K68" s="50"/>
      <c r="L68" s="50"/>
      <c r="M68" s="50"/>
      <c r="N68" s="50"/>
    </row>
    <row r="69" spans="1:14" s="48" customFormat="1" ht="12.75">
      <c r="A69" s="51"/>
      <c r="I69" s="50"/>
      <c r="J69" s="50"/>
      <c r="K69" s="50"/>
      <c r="L69" s="50"/>
      <c r="M69" s="50"/>
      <c r="N69" s="50"/>
    </row>
    <row r="70" spans="1:14" s="48" customFormat="1" ht="12.75">
      <c r="A70" s="51"/>
      <c r="I70" s="50"/>
      <c r="J70" s="50"/>
      <c r="K70" s="50"/>
      <c r="L70" s="50"/>
      <c r="M70" s="50"/>
      <c r="N70" s="50"/>
    </row>
    <row r="71" spans="1:14" s="48" customFormat="1" ht="12.75">
      <c r="A71" s="51"/>
      <c r="I71" s="50"/>
      <c r="J71" s="50"/>
      <c r="K71" s="50"/>
      <c r="L71" s="50"/>
      <c r="M71" s="50"/>
      <c r="N71" s="50"/>
    </row>
    <row r="72" spans="1:14" s="48" customFormat="1" ht="12.75">
      <c r="A72" s="51"/>
      <c r="I72" s="50"/>
      <c r="J72" s="50"/>
      <c r="K72" s="50"/>
      <c r="L72" s="50"/>
      <c r="M72" s="50"/>
      <c r="N72" s="50"/>
    </row>
    <row r="73" spans="1:14" s="48" customFormat="1" ht="12.75">
      <c r="A73" s="51"/>
      <c r="I73" s="50"/>
      <c r="J73" s="50"/>
      <c r="K73" s="50"/>
      <c r="L73" s="50"/>
      <c r="M73" s="50"/>
      <c r="N73" s="50"/>
    </row>
    <row r="74" spans="1:14" s="48" customFormat="1" ht="12.75">
      <c r="A74" s="51"/>
      <c r="I74" s="50"/>
      <c r="J74" s="50"/>
      <c r="K74" s="50"/>
      <c r="L74" s="50"/>
      <c r="M74" s="50"/>
      <c r="N74" s="50"/>
    </row>
    <row r="75" spans="1:14" s="48" customFormat="1" ht="12.75">
      <c r="A75" s="51"/>
      <c r="I75" s="50"/>
      <c r="J75" s="50"/>
      <c r="K75" s="50"/>
      <c r="L75" s="50"/>
      <c r="M75" s="50"/>
      <c r="N75" s="50"/>
    </row>
    <row r="76" spans="1:14" s="48" customFormat="1" ht="12.75">
      <c r="A76" s="51"/>
      <c r="I76" s="50"/>
      <c r="J76" s="50"/>
      <c r="K76" s="50"/>
      <c r="L76" s="50"/>
      <c r="M76" s="50"/>
      <c r="N76" s="50"/>
    </row>
    <row r="77" spans="1:14" s="48" customFormat="1" ht="12.75">
      <c r="A77" s="51"/>
      <c r="I77" s="50"/>
      <c r="J77" s="50"/>
      <c r="K77" s="50"/>
      <c r="L77" s="50"/>
      <c r="M77" s="50"/>
      <c r="N77" s="50"/>
    </row>
    <row r="78" spans="1:14" s="48" customFormat="1" ht="12.75">
      <c r="A78" s="51"/>
      <c r="I78" s="50"/>
      <c r="J78" s="50"/>
      <c r="K78" s="50"/>
      <c r="L78" s="50"/>
      <c r="M78" s="50"/>
      <c r="N78" s="50"/>
    </row>
    <row r="79" spans="1:14" s="48" customFormat="1" ht="12.75">
      <c r="A79" s="51"/>
      <c r="I79" s="50"/>
      <c r="J79" s="50"/>
      <c r="K79" s="50"/>
      <c r="L79" s="50"/>
      <c r="M79" s="50"/>
      <c r="N79" s="50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165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7"/>
      <c r="I10" s="67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524103948.88000005</v>
      </c>
      <c r="D12" s="15">
        <v>20083552.040000003</v>
      </c>
      <c r="E12" s="15">
        <v>393898678.9999991</v>
      </c>
      <c r="F12" s="15">
        <v>0</v>
      </c>
      <c r="G12" s="15">
        <v>11195602.46</v>
      </c>
      <c r="H12" s="45">
        <v>0</v>
      </c>
      <c r="I12" s="45">
        <v>29663139.94</v>
      </c>
      <c r="J12" s="24">
        <f>SUM(C12:I12)</f>
        <v>978944922.3199992</v>
      </c>
      <c r="M12" s="31"/>
    </row>
    <row r="13" spans="1:13" ht="15" customHeight="1">
      <c r="A13" s="2" t="s">
        <v>35</v>
      </c>
      <c r="B13" s="3" t="s">
        <v>66</v>
      </c>
      <c r="C13" s="15">
        <v>19023060.160000023</v>
      </c>
      <c r="D13" s="15">
        <v>836739.7100000001</v>
      </c>
      <c r="E13" s="15">
        <v>7325509.330000002</v>
      </c>
      <c r="F13" s="15">
        <v>0</v>
      </c>
      <c r="G13" s="15">
        <v>51118.51</v>
      </c>
      <c r="H13" s="45">
        <v>0</v>
      </c>
      <c r="I13" s="45">
        <v>124460.56</v>
      </c>
      <c r="J13" s="24">
        <f aca="true" t="shared" si="0" ref="J13:J44">SUM(C13:I13)</f>
        <v>27360888.270000026</v>
      </c>
      <c r="M13" s="31"/>
    </row>
    <row r="14" spans="1:13" ht="15" customHeight="1">
      <c r="A14" s="2" t="s">
        <v>36</v>
      </c>
      <c r="B14" s="3" t="s">
        <v>67</v>
      </c>
      <c r="C14" s="15">
        <v>23158084.13</v>
      </c>
      <c r="D14" s="15">
        <v>1569987.6199999999</v>
      </c>
      <c r="E14" s="15">
        <v>14147307.699999986</v>
      </c>
      <c r="F14" s="15">
        <v>0</v>
      </c>
      <c r="G14" s="15">
        <v>85297.26</v>
      </c>
      <c r="H14" s="45">
        <v>0</v>
      </c>
      <c r="I14" s="45">
        <v>35328.53</v>
      </c>
      <c r="J14" s="24">
        <f t="shared" si="0"/>
        <v>38996005.23999999</v>
      </c>
      <c r="M14" s="31"/>
    </row>
    <row r="15" spans="1:13" ht="15" customHeight="1">
      <c r="A15" s="2" t="s">
        <v>37</v>
      </c>
      <c r="B15" s="3" t="s">
        <v>68</v>
      </c>
      <c r="C15" s="15">
        <v>11510008.65999999</v>
      </c>
      <c r="D15" s="15">
        <v>509728.25</v>
      </c>
      <c r="E15" s="15">
        <v>11470494.450000005</v>
      </c>
      <c r="F15" s="15">
        <v>0</v>
      </c>
      <c r="G15" s="15">
        <v>80660.68</v>
      </c>
      <c r="H15" s="45">
        <v>0</v>
      </c>
      <c r="I15" s="45">
        <v>14530</v>
      </c>
      <c r="J15" s="24">
        <f t="shared" si="0"/>
        <v>23585422.039999995</v>
      </c>
      <c r="M15" s="31"/>
    </row>
    <row r="16" spans="1:13" ht="15" customHeight="1">
      <c r="A16" s="2" t="s">
        <v>38</v>
      </c>
      <c r="B16" s="3" t="s">
        <v>69</v>
      </c>
      <c r="C16" s="15">
        <v>14370646.37</v>
      </c>
      <c r="D16" s="15">
        <v>1205837.58</v>
      </c>
      <c r="E16" s="15">
        <v>14963624.940000014</v>
      </c>
      <c r="F16" s="15">
        <v>0</v>
      </c>
      <c r="G16" s="15">
        <v>0</v>
      </c>
      <c r="H16" s="45">
        <v>0</v>
      </c>
      <c r="I16" s="45">
        <v>40372</v>
      </c>
      <c r="J16" s="24">
        <f t="shared" si="0"/>
        <v>30580480.890000015</v>
      </c>
      <c r="M16" s="31"/>
    </row>
    <row r="17" spans="1:13" ht="15" customHeight="1">
      <c r="A17" s="2" t="s">
        <v>39</v>
      </c>
      <c r="B17" s="3" t="s">
        <v>70</v>
      </c>
      <c r="C17" s="15">
        <v>84708384.96999998</v>
      </c>
      <c r="D17" s="15">
        <v>10508591.690000001</v>
      </c>
      <c r="E17" s="15">
        <v>37195167.18000001</v>
      </c>
      <c r="F17" s="15">
        <v>0</v>
      </c>
      <c r="G17" s="15">
        <v>371085.02999999997</v>
      </c>
      <c r="H17" s="45">
        <v>0</v>
      </c>
      <c r="I17" s="45">
        <v>56730.61</v>
      </c>
      <c r="J17" s="24">
        <f t="shared" si="0"/>
        <v>132839959.47999999</v>
      </c>
      <c r="M17" s="31"/>
    </row>
    <row r="18" spans="1:13" ht="15" customHeight="1">
      <c r="A18" s="2" t="s">
        <v>40</v>
      </c>
      <c r="B18" s="3" t="s">
        <v>71</v>
      </c>
      <c r="C18" s="15">
        <v>66032235.890000045</v>
      </c>
      <c r="D18" s="15">
        <v>7094247.18</v>
      </c>
      <c r="E18" s="15">
        <v>29927691.169999987</v>
      </c>
      <c r="F18" s="15">
        <v>0</v>
      </c>
      <c r="G18" s="15">
        <v>171075.1</v>
      </c>
      <c r="H18" s="45">
        <v>0</v>
      </c>
      <c r="I18" s="45">
        <v>80237.87</v>
      </c>
      <c r="J18" s="24">
        <f t="shared" si="0"/>
        <v>103305487.21000004</v>
      </c>
      <c r="M18" s="31"/>
    </row>
    <row r="19" spans="1:13" ht="15" customHeight="1">
      <c r="A19" s="2" t="s">
        <v>41</v>
      </c>
      <c r="B19" s="3" t="s">
        <v>72</v>
      </c>
      <c r="C19" s="15">
        <v>71081839.08000009</v>
      </c>
      <c r="D19" s="15">
        <v>6838293.51</v>
      </c>
      <c r="E19" s="15">
        <v>63246340.80000007</v>
      </c>
      <c r="F19" s="15">
        <v>0</v>
      </c>
      <c r="G19" s="15">
        <v>117414.29999999999</v>
      </c>
      <c r="H19" s="45">
        <v>0</v>
      </c>
      <c r="I19" s="45">
        <v>178765.34000000003</v>
      </c>
      <c r="J19" s="24">
        <f t="shared" si="0"/>
        <v>141462653.03000018</v>
      </c>
      <c r="M19" s="31"/>
    </row>
    <row r="20" spans="1:13" ht="15" customHeight="1">
      <c r="A20" s="2" t="s">
        <v>42</v>
      </c>
      <c r="B20" s="3" t="s">
        <v>73</v>
      </c>
      <c r="C20" s="15">
        <v>18857223.869999994</v>
      </c>
      <c r="D20" s="15">
        <v>1550062.5999999996</v>
      </c>
      <c r="E20" s="15">
        <v>10854909.739999998</v>
      </c>
      <c r="F20" s="15">
        <v>0</v>
      </c>
      <c r="G20" s="15">
        <v>30000</v>
      </c>
      <c r="H20" s="45">
        <v>0</v>
      </c>
      <c r="I20" s="45">
        <v>0</v>
      </c>
      <c r="J20" s="24">
        <f t="shared" si="0"/>
        <v>31292196.20999999</v>
      </c>
      <c r="M20" s="31"/>
    </row>
    <row r="21" spans="1:13" ht="15" customHeight="1">
      <c r="A21" s="2" t="s">
        <v>43</v>
      </c>
      <c r="B21" s="3" t="s">
        <v>74</v>
      </c>
      <c r="C21" s="15">
        <v>44411444.400000036</v>
      </c>
      <c r="D21" s="15">
        <v>3918858.58</v>
      </c>
      <c r="E21" s="15">
        <v>19995899.41000002</v>
      </c>
      <c r="F21" s="15">
        <v>0</v>
      </c>
      <c r="G21" s="15">
        <v>144.16</v>
      </c>
      <c r="H21" s="45">
        <v>0</v>
      </c>
      <c r="I21" s="45">
        <v>0</v>
      </c>
      <c r="J21" s="24">
        <f t="shared" si="0"/>
        <v>68326346.55000004</v>
      </c>
      <c r="M21" s="31"/>
    </row>
    <row r="22" spans="1:13" ht="15" customHeight="1">
      <c r="A22" s="2" t="s">
        <v>44</v>
      </c>
      <c r="B22" s="3" t="s">
        <v>75</v>
      </c>
      <c r="C22" s="15">
        <v>72842313.54999982</v>
      </c>
      <c r="D22" s="15">
        <v>6729555.450000001</v>
      </c>
      <c r="E22" s="15">
        <v>56832005.26999999</v>
      </c>
      <c r="F22" s="15">
        <v>0</v>
      </c>
      <c r="G22" s="15">
        <v>15529</v>
      </c>
      <c r="H22" s="45">
        <v>0</v>
      </c>
      <c r="I22" s="45">
        <v>168380.09</v>
      </c>
      <c r="J22" s="24">
        <f t="shared" si="0"/>
        <v>136587783.3599998</v>
      </c>
      <c r="M22" s="31"/>
    </row>
    <row r="23" spans="1:13" ht="15" customHeight="1">
      <c r="A23" s="2" t="s">
        <v>45</v>
      </c>
      <c r="B23" s="3" t="s">
        <v>76</v>
      </c>
      <c r="C23" s="15">
        <v>69225678.38999994</v>
      </c>
      <c r="D23" s="15">
        <v>3333900.47</v>
      </c>
      <c r="E23" s="15">
        <v>43530678.93000001</v>
      </c>
      <c r="F23" s="15">
        <v>0</v>
      </c>
      <c r="G23" s="15">
        <v>49979.22</v>
      </c>
      <c r="H23" s="45">
        <v>0</v>
      </c>
      <c r="I23" s="45">
        <v>0</v>
      </c>
      <c r="J23" s="24">
        <f t="shared" si="0"/>
        <v>116140237.00999995</v>
      </c>
      <c r="M23" s="31"/>
    </row>
    <row r="24" spans="1:13" ht="15" customHeight="1">
      <c r="A24" s="2" t="s">
        <v>46</v>
      </c>
      <c r="B24" s="3" t="s">
        <v>77</v>
      </c>
      <c r="C24" s="15">
        <v>108286341.52999993</v>
      </c>
      <c r="D24" s="15">
        <v>12153633.09</v>
      </c>
      <c r="E24" s="15">
        <v>60263973.08000007</v>
      </c>
      <c r="F24" s="15">
        <v>0</v>
      </c>
      <c r="G24" s="15">
        <v>47692.87</v>
      </c>
      <c r="H24" s="45">
        <v>0</v>
      </c>
      <c r="I24" s="45">
        <v>256084.75</v>
      </c>
      <c r="J24" s="24">
        <f t="shared" si="0"/>
        <v>181007725.32</v>
      </c>
      <c r="M24" s="31"/>
    </row>
    <row r="25" spans="1:13" ht="15" customHeight="1">
      <c r="A25" s="2" t="s">
        <v>47</v>
      </c>
      <c r="B25" s="3" t="s">
        <v>78</v>
      </c>
      <c r="C25" s="15">
        <v>90160212.0399999</v>
      </c>
      <c r="D25" s="15">
        <v>10429854.02</v>
      </c>
      <c r="E25" s="15">
        <v>57807380.069999985</v>
      </c>
      <c r="F25" s="15">
        <v>0</v>
      </c>
      <c r="G25" s="15">
        <v>215571.68</v>
      </c>
      <c r="H25" s="45">
        <v>0</v>
      </c>
      <c r="I25" s="45">
        <v>1077922.58</v>
      </c>
      <c r="J25" s="24">
        <f t="shared" si="0"/>
        <v>159690940.3899999</v>
      </c>
      <c r="M25" s="31"/>
    </row>
    <row r="26" spans="1:13" ht="15" customHeight="1">
      <c r="A26" s="2" t="s">
        <v>48</v>
      </c>
      <c r="B26" s="3" t="s">
        <v>79</v>
      </c>
      <c r="C26" s="15">
        <v>45641789.17000004</v>
      </c>
      <c r="D26" s="15">
        <v>7792003.02</v>
      </c>
      <c r="E26" s="15">
        <v>35272336.70000002</v>
      </c>
      <c r="F26" s="15">
        <v>0</v>
      </c>
      <c r="G26" s="15">
        <v>61931.56</v>
      </c>
      <c r="H26" s="45">
        <v>0</v>
      </c>
      <c r="I26" s="45">
        <v>706991.6099999999</v>
      </c>
      <c r="J26" s="24">
        <f t="shared" si="0"/>
        <v>89475052.06000006</v>
      </c>
      <c r="M26" s="31"/>
    </row>
    <row r="27" spans="1:13" ht="15" customHeight="1">
      <c r="A27" s="2" t="s">
        <v>49</v>
      </c>
      <c r="B27" s="3" t="s">
        <v>80</v>
      </c>
      <c r="C27" s="15">
        <v>31842163.10000001</v>
      </c>
      <c r="D27" s="15">
        <v>1923149.2500000002</v>
      </c>
      <c r="E27" s="15">
        <v>19989298.849999994</v>
      </c>
      <c r="F27" s="15">
        <v>0</v>
      </c>
      <c r="G27" s="15">
        <v>26331.119999999995</v>
      </c>
      <c r="H27" s="45">
        <v>0</v>
      </c>
      <c r="I27" s="45">
        <v>27597.87</v>
      </c>
      <c r="J27" s="24">
        <f t="shared" si="0"/>
        <v>53808540.19</v>
      </c>
      <c r="M27" s="31"/>
    </row>
    <row r="28" spans="1:13" ht="15" customHeight="1">
      <c r="A28" s="2" t="s">
        <v>50</v>
      </c>
      <c r="B28" s="3" t="s">
        <v>81</v>
      </c>
      <c r="C28" s="15">
        <v>23240140.86</v>
      </c>
      <c r="D28" s="15">
        <v>114295.56999999999</v>
      </c>
      <c r="E28" s="15">
        <v>13777611.410000004</v>
      </c>
      <c r="F28" s="15">
        <v>0</v>
      </c>
      <c r="G28" s="15">
        <v>25004.34</v>
      </c>
      <c r="H28" s="45">
        <v>0</v>
      </c>
      <c r="I28" s="45">
        <v>19741.54</v>
      </c>
      <c r="J28" s="24">
        <f t="shared" si="0"/>
        <v>37176793.720000006</v>
      </c>
      <c r="M28" s="31"/>
    </row>
    <row r="29" spans="1:13" ht="15" customHeight="1">
      <c r="A29" s="2" t="s">
        <v>51</v>
      </c>
      <c r="B29" s="3" t="s">
        <v>82</v>
      </c>
      <c r="C29" s="15">
        <v>27122126.679999974</v>
      </c>
      <c r="D29" s="15">
        <v>2900373.18</v>
      </c>
      <c r="E29" s="15">
        <v>8299333.809999999</v>
      </c>
      <c r="F29" s="15">
        <v>0</v>
      </c>
      <c r="G29" s="15">
        <v>50000</v>
      </c>
      <c r="H29" s="45">
        <v>0</v>
      </c>
      <c r="I29" s="45">
        <v>164184.63</v>
      </c>
      <c r="J29" s="24">
        <f t="shared" si="0"/>
        <v>38536018.299999975</v>
      </c>
      <c r="M29" s="31"/>
    </row>
    <row r="30" spans="1:13" ht="15" customHeight="1">
      <c r="A30" s="2" t="s">
        <v>52</v>
      </c>
      <c r="B30" s="3" t="s">
        <v>83</v>
      </c>
      <c r="C30" s="15">
        <v>52101508.11999983</v>
      </c>
      <c r="D30" s="15">
        <v>4847257.24</v>
      </c>
      <c r="E30" s="15">
        <v>25419658.10000003</v>
      </c>
      <c r="F30" s="15">
        <v>0</v>
      </c>
      <c r="G30" s="15">
        <v>167547.44</v>
      </c>
      <c r="H30" s="45">
        <v>0</v>
      </c>
      <c r="I30" s="45">
        <v>100258.85</v>
      </c>
      <c r="J30" s="24">
        <f t="shared" si="0"/>
        <v>82636229.74999985</v>
      </c>
      <c r="M30" s="31"/>
    </row>
    <row r="31" spans="1:13" ht="15" customHeight="1">
      <c r="A31" s="2" t="s">
        <v>53</v>
      </c>
      <c r="B31" s="3" t="s">
        <v>84</v>
      </c>
      <c r="C31" s="15">
        <v>22972965.260000005</v>
      </c>
      <c r="D31" s="15">
        <v>633179.5800000001</v>
      </c>
      <c r="E31" s="15">
        <v>20482086.71999999</v>
      </c>
      <c r="F31" s="15">
        <v>0</v>
      </c>
      <c r="G31" s="15">
        <v>6643.06</v>
      </c>
      <c r="H31" s="45">
        <v>0</v>
      </c>
      <c r="I31" s="45">
        <v>134563.32</v>
      </c>
      <c r="J31" s="24">
        <f t="shared" si="0"/>
        <v>44229437.94</v>
      </c>
      <c r="M31" s="31"/>
    </row>
    <row r="32" spans="1:13" ht="15" customHeight="1">
      <c r="A32" s="2" t="s">
        <v>54</v>
      </c>
      <c r="B32" s="3" t="s">
        <v>85</v>
      </c>
      <c r="C32" s="15">
        <v>12227005.599999992</v>
      </c>
      <c r="D32" s="15">
        <v>68949.65</v>
      </c>
      <c r="E32" s="15">
        <v>13648464.019999992</v>
      </c>
      <c r="F32" s="15">
        <v>0</v>
      </c>
      <c r="G32" s="15">
        <v>0</v>
      </c>
      <c r="H32" s="45">
        <v>0</v>
      </c>
      <c r="I32" s="45">
        <v>63998.53</v>
      </c>
      <c r="J32" s="24">
        <f t="shared" si="0"/>
        <v>26008417.799999986</v>
      </c>
      <c r="M32" s="31"/>
    </row>
    <row r="33" spans="1:13" ht="15" customHeight="1">
      <c r="A33" s="2" t="s">
        <v>55</v>
      </c>
      <c r="B33" s="3" t="s">
        <v>86</v>
      </c>
      <c r="C33" s="15">
        <v>32120129.210000027</v>
      </c>
      <c r="D33" s="15">
        <v>157022.01</v>
      </c>
      <c r="E33" s="15">
        <v>31562930.130000006</v>
      </c>
      <c r="F33" s="15">
        <v>0</v>
      </c>
      <c r="G33" s="15">
        <v>1072</v>
      </c>
      <c r="H33" s="45">
        <v>0</v>
      </c>
      <c r="I33" s="45">
        <v>78150</v>
      </c>
      <c r="J33" s="24">
        <f t="shared" si="0"/>
        <v>63919303.35000004</v>
      </c>
      <c r="M33" s="31"/>
    </row>
    <row r="34" spans="1:13" ht="15" customHeight="1">
      <c r="A34" s="2" t="s">
        <v>56</v>
      </c>
      <c r="B34" s="3" t="s">
        <v>87</v>
      </c>
      <c r="C34" s="15">
        <v>28910495.769999962</v>
      </c>
      <c r="D34" s="15">
        <v>3000</v>
      </c>
      <c r="E34" s="15">
        <v>16896839.649999987</v>
      </c>
      <c r="F34" s="15">
        <v>0</v>
      </c>
      <c r="G34" s="15">
        <v>0</v>
      </c>
      <c r="H34" s="45">
        <v>0</v>
      </c>
      <c r="I34" s="45">
        <v>41827.979999999996</v>
      </c>
      <c r="J34" s="24">
        <f t="shared" si="0"/>
        <v>45852163.39999995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142275721.86999995</v>
      </c>
      <c r="F35" s="15">
        <v>350768528.72000027</v>
      </c>
      <c r="G35" s="15">
        <v>94824006.43</v>
      </c>
      <c r="H35" s="45">
        <v>0</v>
      </c>
      <c r="I35" s="45">
        <v>1099201.26</v>
      </c>
      <c r="J35" s="24">
        <f t="shared" si="0"/>
        <v>588967458.2800002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145884203.38000008</v>
      </c>
      <c r="F36" s="15">
        <v>0</v>
      </c>
      <c r="G36" s="15">
        <v>400</v>
      </c>
      <c r="H36" s="45">
        <v>0</v>
      </c>
      <c r="I36" s="45">
        <v>5334462.000000001</v>
      </c>
      <c r="J36" s="24">
        <f t="shared" si="0"/>
        <v>151219065.38000008</v>
      </c>
      <c r="M36" s="31"/>
    </row>
    <row r="37" spans="1:13" ht="15" customHeight="1">
      <c r="A37" s="2" t="s">
        <v>59</v>
      </c>
      <c r="B37" s="3" t="s">
        <v>90</v>
      </c>
      <c r="C37" s="15">
        <v>11423207.519999996</v>
      </c>
      <c r="D37" s="15">
        <v>3000</v>
      </c>
      <c r="E37" s="15">
        <v>86675633.86000009</v>
      </c>
      <c r="F37" s="15">
        <v>0</v>
      </c>
      <c r="G37" s="15">
        <v>94735.56</v>
      </c>
      <c r="H37" s="45">
        <v>0</v>
      </c>
      <c r="I37" s="45">
        <v>405930.25</v>
      </c>
      <c r="J37" s="24">
        <f t="shared" si="0"/>
        <v>98602507.19000009</v>
      </c>
      <c r="M37" s="31"/>
    </row>
    <row r="38" spans="1:13" ht="15" customHeight="1">
      <c r="A38" s="2" t="s">
        <v>60</v>
      </c>
      <c r="B38" s="3" t="s">
        <v>91</v>
      </c>
      <c r="C38" s="15">
        <v>8629436.850000001</v>
      </c>
      <c r="D38" s="15">
        <v>24838.69</v>
      </c>
      <c r="E38" s="15">
        <v>17469635.740000013</v>
      </c>
      <c r="F38" s="15">
        <v>0</v>
      </c>
      <c r="G38" s="15">
        <v>5625.54</v>
      </c>
      <c r="H38" s="45">
        <v>0</v>
      </c>
      <c r="I38" s="45">
        <v>161924.06</v>
      </c>
      <c r="J38" s="24">
        <f t="shared" si="0"/>
        <v>26291460.880000014</v>
      </c>
      <c r="M38" s="31"/>
    </row>
    <row r="39" spans="1:13" ht="15" customHeight="1">
      <c r="A39" s="2" t="s">
        <v>61</v>
      </c>
      <c r="B39" s="3" t="s">
        <v>92</v>
      </c>
      <c r="C39" s="15">
        <v>190776</v>
      </c>
      <c r="D39" s="15">
        <v>0</v>
      </c>
      <c r="E39" s="15">
        <v>105862963.97999994</v>
      </c>
      <c r="F39" s="15">
        <v>0</v>
      </c>
      <c r="G39" s="15">
        <v>0</v>
      </c>
      <c r="H39" s="45">
        <v>0</v>
      </c>
      <c r="I39" s="45">
        <v>189523.09</v>
      </c>
      <c r="J39" s="24">
        <f t="shared" si="0"/>
        <v>106243263.06999995</v>
      </c>
      <c r="M39" s="31"/>
    </row>
    <row r="40" spans="1:13" ht="15" customHeight="1">
      <c r="A40" s="2" t="s">
        <v>62</v>
      </c>
      <c r="B40" s="3" t="s">
        <v>93</v>
      </c>
      <c r="C40" s="15">
        <v>105866525.86999977</v>
      </c>
      <c r="D40" s="15">
        <v>4836688.81</v>
      </c>
      <c r="E40" s="15">
        <v>67434624.6</v>
      </c>
      <c r="F40" s="15">
        <v>0</v>
      </c>
      <c r="G40" s="15">
        <v>188738.3</v>
      </c>
      <c r="H40" s="45">
        <v>0</v>
      </c>
      <c r="I40" s="45">
        <v>1010631.1000000001</v>
      </c>
      <c r="J40" s="24">
        <f t="shared" si="0"/>
        <v>179337208.67999977</v>
      </c>
      <c r="M40" s="31"/>
    </row>
    <row r="41" spans="1:13" ht="15" customHeight="1">
      <c r="A41" s="2" t="s">
        <v>63</v>
      </c>
      <c r="B41" s="3" t="s">
        <v>94</v>
      </c>
      <c r="C41" s="15">
        <v>115203985.09999993</v>
      </c>
      <c r="D41" s="15">
        <v>2156082.1</v>
      </c>
      <c r="E41" s="15">
        <v>106352579.32000001</v>
      </c>
      <c r="F41" s="15">
        <v>0</v>
      </c>
      <c r="G41" s="15">
        <v>314446.59</v>
      </c>
      <c r="H41" s="45">
        <v>0</v>
      </c>
      <c r="I41" s="45">
        <v>317180.86</v>
      </c>
      <c r="J41" s="24">
        <f t="shared" si="0"/>
        <v>224344273.96999994</v>
      </c>
      <c r="M41" s="31"/>
    </row>
    <row r="42" spans="1:13" ht="15" customHeight="1">
      <c r="A42" s="2" t="s">
        <v>64</v>
      </c>
      <c r="B42" s="3" t="s">
        <v>95</v>
      </c>
      <c r="C42" s="15">
        <v>137263721.6299998</v>
      </c>
      <c r="D42" s="15">
        <v>7690974.8100000005</v>
      </c>
      <c r="E42" s="15">
        <v>83160470.19999988</v>
      </c>
      <c r="F42" s="15">
        <v>0</v>
      </c>
      <c r="G42" s="15">
        <v>791618.7599999999</v>
      </c>
      <c r="H42" s="45">
        <v>0</v>
      </c>
      <c r="I42" s="45">
        <v>92076.84</v>
      </c>
      <c r="J42" s="24">
        <f t="shared" si="0"/>
        <v>228998862.23999968</v>
      </c>
      <c r="M42" s="31"/>
    </row>
    <row r="43" spans="1:13" ht="15" customHeight="1">
      <c r="A43" s="2" t="s">
        <v>65</v>
      </c>
      <c r="B43" s="3" t="s">
        <v>96</v>
      </c>
      <c r="C43" s="15">
        <v>64780549.25000001</v>
      </c>
      <c r="D43" s="15">
        <v>1782845.33</v>
      </c>
      <c r="E43" s="15">
        <v>45285352.340000026</v>
      </c>
      <c r="F43" s="15">
        <v>0</v>
      </c>
      <c r="G43" s="15">
        <v>51890.270000000004</v>
      </c>
      <c r="H43" s="45">
        <v>0</v>
      </c>
      <c r="I43" s="45">
        <v>39405.1</v>
      </c>
      <c r="J43" s="24">
        <f>SUM(C43:I43)</f>
        <v>111940042.29000002</v>
      </c>
      <c r="M43" s="31"/>
    </row>
    <row r="44" spans="1:13" ht="15" customHeight="1">
      <c r="A44" s="2">
        <v>148</v>
      </c>
      <c r="B44" s="3" t="s">
        <v>161</v>
      </c>
      <c r="C44" s="15">
        <v>1034388</v>
      </c>
      <c r="D44" s="15">
        <v>0</v>
      </c>
      <c r="E44" s="15">
        <v>77310175.78999999</v>
      </c>
      <c r="F44" s="15">
        <v>0</v>
      </c>
      <c r="G44" s="15">
        <v>0</v>
      </c>
      <c r="H44" s="45">
        <v>0</v>
      </c>
      <c r="I44" s="45">
        <v>169600.31</v>
      </c>
      <c r="J44" s="24">
        <f t="shared" si="0"/>
        <v>78514164.1</v>
      </c>
      <c r="M44" s="31"/>
    </row>
    <row r="45" spans="1:10" ht="15" customHeight="1">
      <c r="A45" s="57" t="s">
        <v>7</v>
      </c>
      <c r="B45" s="58"/>
      <c r="C45" s="6">
        <f aca="true" t="shared" si="1" ref="C45:J45">SUM(C12:C44)</f>
        <v>1938342335.9099991</v>
      </c>
      <c r="D45" s="6">
        <f t="shared" si="1"/>
        <v>121696501.02999999</v>
      </c>
      <c r="E45" s="6">
        <f t="shared" si="1"/>
        <v>1884519581.5399988</v>
      </c>
      <c r="F45" s="6">
        <f t="shared" si="1"/>
        <v>350768528.72000027</v>
      </c>
      <c r="G45" s="6">
        <f t="shared" si="1"/>
        <v>109041161.24000001</v>
      </c>
      <c r="H45" s="6">
        <f t="shared" si="1"/>
        <v>0</v>
      </c>
      <c r="I45" s="6">
        <f t="shared" si="1"/>
        <v>41853201.47000002</v>
      </c>
      <c r="J45" s="6">
        <f t="shared" si="1"/>
        <v>4446221309.91</v>
      </c>
    </row>
    <row r="46" ht="12.75">
      <c r="A46" s="33" t="s">
        <v>166</v>
      </c>
    </row>
    <row r="47" ht="6" customHeight="1"/>
    <row r="48" spans="1:10" ht="12.75">
      <c r="A48" s="38" t="s">
        <v>8</v>
      </c>
      <c r="J48" s="53"/>
    </row>
    <row r="49" ht="12.75">
      <c r="A49" s="13" t="s">
        <v>118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spans="1:12" s="16" customFormat="1" ht="12.75">
      <c r="A56" s="46"/>
      <c r="L56" s="35"/>
    </row>
    <row r="57" spans="1:12" s="16" customFormat="1" ht="12.75">
      <c r="A57" s="46"/>
      <c r="L57" s="35"/>
    </row>
    <row r="58" spans="1:12" s="16" customFormat="1" ht="12.75">
      <c r="A58" s="46"/>
      <c r="C58" s="16">
        <v>1000000</v>
      </c>
      <c r="L58" s="35"/>
    </row>
    <row r="59" spans="1:12" s="16" customFormat="1" ht="12.75">
      <c r="A59" s="4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6"/>
      <c r="C60" s="27" t="s">
        <v>105</v>
      </c>
      <c r="D60" s="37">
        <f>+C45/$C$58</f>
        <v>1938.342335909999</v>
      </c>
      <c r="E60" s="25">
        <f>+C45/J45*100</f>
        <v>43.59527339742868</v>
      </c>
      <c r="L60" s="35"/>
    </row>
    <row r="61" spans="1:12" s="16" customFormat="1" ht="12.75">
      <c r="A61" s="46"/>
      <c r="C61" s="27" t="s">
        <v>106</v>
      </c>
      <c r="D61" s="37">
        <f>+D45/$C$58</f>
        <v>121.69650103</v>
      </c>
      <c r="E61" s="25">
        <f>+D45/J45*100</f>
        <v>2.7370770042137953</v>
      </c>
      <c r="L61" s="35"/>
    </row>
    <row r="62" spans="1:12" s="16" customFormat="1" ht="12.75">
      <c r="A62" s="46"/>
      <c r="C62" s="27" t="s">
        <v>107</v>
      </c>
      <c r="D62" s="37">
        <f>+E45/$C$58</f>
        <v>1884.5195815399989</v>
      </c>
      <c r="E62" s="25">
        <f>+E45/J45*100</f>
        <v>42.38474538682252</v>
      </c>
      <c r="L62" s="35"/>
    </row>
    <row r="63" spans="1:12" s="16" customFormat="1" ht="12.75">
      <c r="A63" s="46"/>
      <c r="C63" s="27" t="s">
        <v>108</v>
      </c>
      <c r="D63" s="37">
        <f>+F45/$C$58</f>
        <v>350.7685287200003</v>
      </c>
      <c r="E63" s="25">
        <f>+F45/J45*100</f>
        <v>7.8891378604611235</v>
      </c>
      <c r="L63" s="35"/>
    </row>
    <row r="64" spans="1:12" s="16" customFormat="1" ht="12.75">
      <c r="A64" s="46"/>
      <c r="C64" s="27" t="s">
        <v>109</v>
      </c>
      <c r="D64" s="37">
        <f>+G45/$C$58</f>
        <v>109.04116124000001</v>
      </c>
      <c r="E64" s="25">
        <f>+G45/J45*100</f>
        <v>2.4524456530529113</v>
      </c>
      <c r="L64" s="35"/>
    </row>
    <row r="65" spans="1:12" s="16" customFormat="1" ht="12.75">
      <c r="A65" s="46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6"/>
      <c r="C66" s="27" t="s">
        <v>117</v>
      </c>
      <c r="D66" s="37">
        <f>+I45/$C$58</f>
        <v>41.85320147000002</v>
      </c>
      <c r="E66" s="25">
        <f>+I45/J45*100</f>
        <v>0.9413206980209272</v>
      </c>
      <c r="L66" s="35"/>
    </row>
    <row r="67" spans="1:12" s="16" customFormat="1" ht="12.75">
      <c r="A67" s="46"/>
      <c r="L67" s="35"/>
    </row>
    <row r="68" spans="1:12" s="16" customFormat="1" ht="12.75">
      <c r="A68" s="46"/>
      <c r="L68" s="35"/>
    </row>
    <row r="69" spans="1:12" s="16" customFormat="1" ht="12.75">
      <c r="A69" s="46"/>
      <c r="L69" s="35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7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23604151.31000001</v>
      </c>
      <c r="F12" s="15">
        <v>0</v>
      </c>
      <c r="G12" s="15">
        <v>5964</v>
      </c>
      <c r="H12" s="15">
        <v>4840670.909999999</v>
      </c>
      <c r="I12" s="24">
        <f>SUM(C12:H12)</f>
        <v>28450786.22000001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916001.74</v>
      </c>
      <c r="F13" s="15">
        <v>0</v>
      </c>
      <c r="G13" s="15">
        <v>0</v>
      </c>
      <c r="H13" s="15">
        <v>16185.4</v>
      </c>
      <c r="I13" s="24">
        <f aca="true" t="shared" si="0" ref="I13:I44">SUM(C13:H13)</f>
        <v>932187.14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1040424.18</v>
      </c>
      <c r="F14" s="15">
        <v>0</v>
      </c>
      <c r="G14" s="15">
        <v>0</v>
      </c>
      <c r="H14" s="15">
        <v>1380</v>
      </c>
      <c r="I14" s="24">
        <f t="shared" si="0"/>
        <v>1041804.18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609749.33</v>
      </c>
      <c r="F15" s="15">
        <v>0</v>
      </c>
      <c r="G15" s="15">
        <v>0</v>
      </c>
      <c r="H15" s="15">
        <v>171352.33000000002</v>
      </c>
      <c r="I15" s="24">
        <f t="shared" si="0"/>
        <v>781101.6599999999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1181354.5899999999</v>
      </c>
      <c r="F16" s="15">
        <v>0</v>
      </c>
      <c r="G16" s="15">
        <v>118869.61</v>
      </c>
      <c r="H16" s="15">
        <v>18650.23</v>
      </c>
      <c r="I16" s="24">
        <f t="shared" si="0"/>
        <v>1318874.43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3513874.2700000014</v>
      </c>
      <c r="F17" s="15">
        <v>0</v>
      </c>
      <c r="G17" s="15">
        <v>2110</v>
      </c>
      <c r="H17" s="15">
        <v>111892.35</v>
      </c>
      <c r="I17" s="24">
        <f t="shared" si="0"/>
        <v>3627876.6200000015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420860.91</v>
      </c>
      <c r="F18" s="15">
        <v>0</v>
      </c>
      <c r="G18" s="15">
        <v>0</v>
      </c>
      <c r="H18" s="15">
        <v>4498.5</v>
      </c>
      <c r="I18" s="24">
        <f t="shared" si="0"/>
        <v>425359.41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2067869.3299999998</v>
      </c>
      <c r="F19" s="15">
        <v>0</v>
      </c>
      <c r="G19" s="15">
        <v>0</v>
      </c>
      <c r="H19" s="15">
        <v>0</v>
      </c>
      <c r="I19" s="24">
        <f t="shared" si="0"/>
        <v>2067869.3299999998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1466041.1400000001</v>
      </c>
      <c r="F20" s="15">
        <v>0</v>
      </c>
      <c r="G20" s="15">
        <v>0</v>
      </c>
      <c r="H20" s="15">
        <v>0</v>
      </c>
      <c r="I20" s="24">
        <f t="shared" si="0"/>
        <v>1466041.1400000001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884265.9599999998</v>
      </c>
      <c r="F21" s="15">
        <v>0</v>
      </c>
      <c r="G21" s="15">
        <v>0</v>
      </c>
      <c r="H21" s="15">
        <v>0</v>
      </c>
      <c r="I21" s="24">
        <f t="shared" si="0"/>
        <v>884265.9599999998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4057861.6899999985</v>
      </c>
      <c r="F22" s="15">
        <v>0</v>
      </c>
      <c r="G22" s="15">
        <v>0</v>
      </c>
      <c r="H22" s="15">
        <v>289788.33</v>
      </c>
      <c r="I22" s="24">
        <f t="shared" si="0"/>
        <v>4347650.019999999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1448294.3399999996</v>
      </c>
      <c r="F23" s="15">
        <v>0</v>
      </c>
      <c r="G23" s="15">
        <v>0</v>
      </c>
      <c r="H23" s="15">
        <v>0</v>
      </c>
      <c r="I23" s="24">
        <f t="shared" si="0"/>
        <v>1448294.3399999996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2831266.6300000004</v>
      </c>
      <c r="F24" s="15">
        <v>0</v>
      </c>
      <c r="G24" s="15">
        <v>93662.34</v>
      </c>
      <c r="H24" s="15">
        <v>140434.26</v>
      </c>
      <c r="I24" s="24">
        <f t="shared" si="0"/>
        <v>3065363.2300000004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388631.23</v>
      </c>
      <c r="F25" s="15">
        <v>0</v>
      </c>
      <c r="G25" s="15">
        <v>1010329.21</v>
      </c>
      <c r="H25" s="15">
        <v>84369.11</v>
      </c>
      <c r="I25" s="24">
        <f t="shared" si="0"/>
        <v>1483329.55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2752852.4299999997</v>
      </c>
      <c r="F26" s="15">
        <v>0</v>
      </c>
      <c r="G26" s="15">
        <v>0</v>
      </c>
      <c r="H26" s="15">
        <v>6214.5</v>
      </c>
      <c r="I26" s="24">
        <f t="shared" si="0"/>
        <v>2759066.9299999997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1336483.1799999997</v>
      </c>
      <c r="F27" s="15">
        <v>0</v>
      </c>
      <c r="G27" s="15">
        <v>41544.35</v>
      </c>
      <c r="H27" s="15">
        <v>14363.9</v>
      </c>
      <c r="I27" s="24">
        <f t="shared" si="0"/>
        <v>1392391.4299999997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18890</v>
      </c>
      <c r="D28" s="15">
        <v>0</v>
      </c>
      <c r="E28" s="15">
        <v>384345.01999999996</v>
      </c>
      <c r="F28" s="15">
        <v>0</v>
      </c>
      <c r="G28" s="15">
        <v>0</v>
      </c>
      <c r="H28" s="15">
        <v>0</v>
      </c>
      <c r="I28" s="24">
        <f t="shared" si="0"/>
        <v>403235.01999999996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1037204.1</v>
      </c>
      <c r="F29" s="15">
        <v>0</v>
      </c>
      <c r="G29" s="15">
        <v>1500</v>
      </c>
      <c r="H29" s="15">
        <v>5540.42</v>
      </c>
      <c r="I29" s="24">
        <f t="shared" si="0"/>
        <v>1044244.52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1708078.59</v>
      </c>
      <c r="F30" s="15">
        <v>0</v>
      </c>
      <c r="G30" s="15">
        <v>0</v>
      </c>
      <c r="H30" s="15">
        <v>73168.89</v>
      </c>
      <c r="I30" s="24">
        <f t="shared" si="0"/>
        <v>1781247.48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1216073.08</v>
      </c>
      <c r="F31" s="15">
        <v>0</v>
      </c>
      <c r="G31" s="15">
        <v>0</v>
      </c>
      <c r="H31" s="15">
        <v>5990</v>
      </c>
      <c r="I31" s="24">
        <f t="shared" si="0"/>
        <v>1222063.08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255805.49000000005</v>
      </c>
      <c r="F32" s="15">
        <v>0</v>
      </c>
      <c r="G32" s="15">
        <v>0</v>
      </c>
      <c r="H32" s="15">
        <v>0</v>
      </c>
      <c r="I32" s="24">
        <f t="shared" si="0"/>
        <v>255805.49000000005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878894.6600000001</v>
      </c>
      <c r="F33" s="15">
        <v>0</v>
      </c>
      <c r="G33" s="15">
        <v>0</v>
      </c>
      <c r="H33" s="15">
        <v>16718.05</v>
      </c>
      <c r="I33" s="24">
        <f t="shared" si="0"/>
        <v>895612.7100000002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913426.6300000001</v>
      </c>
      <c r="F34" s="15">
        <v>0</v>
      </c>
      <c r="G34" s="15">
        <v>0</v>
      </c>
      <c r="H34" s="15">
        <v>0</v>
      </c>
      <c r="I34" s="24">
        <f t="shared" si="0"/>
        <v>913426.6300000001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5892287.140000001</v>
      </c>
      <c r="F35" s="15">
        <v>0</v>
      </c>
      <c r="G35" s="15">
        <v>4086869.66</v>
      </c>
      <c r="H35" s="15">
        <v>0</v>
      </c>
      <c r="I35" s="24">
        <f t="shared" si="0"/>
        <v>9979156.8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1499444.53</v>
      </c>
      <c r="F36" s="15">
        <v>0</v>
      </c>
      <c r="G36" s="15">
        <v>0</v>
      </c>
      <c r="H36" s="15">
        <v>130229.92</v>
      </c>
      <c r="I36" s="24">
        <f t="shared" si="0"/>
        <v>1629674.45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245203</v>
      </c>
      <c r="D37" s="15">
        <v>0</v>
      </c>
      <c r="E37" s="15">
        <v>1659999.4799999997</v>
      </c>
      <c r="F37" s="15">
        <v>0</v>
      </c>
      <c r="G37" s="15">
        <v>7920</v>
      </c>
      <c r="H37" s="15">
        <v>122147.81</v>
      </c>
      <c r="I37" s="24">
        <f t="shared" si="0"/>
        <v>2035270.2899999998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40329.5</v>
      </c>
      <c r="F38" s="15">
        <v>0</v>
      </c>
      <c r="G38" s="15">
        <v>0</v>
      </c>
      <c r="H38" s="15">
        <v>0</v>
      </c>
      <c r="I38" s="24">
        <f t="shared" si="0"/>
        <v>40329.5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1046154.2400000001</v>
      </c>
      <c r="F39" s="15">
        <v>0</v>
      </c>
      <c r="G39" s="15">
        <v>0</v>
      </c>
      <c r="H39" s="15">
        <v>310419.75</v>
      </c>
      <c r="I39" s="24">
        <f t="shared" si="0"/>
        <v>1356573.9900000002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3048972.6</v>
      </c>
      <c r="F40" s="15">
        <v>0</v>
      </c>
      <c r="G40" s="15">
        <v>0</v>
      </c>
      <c r="H40" s="15">
        <v>87514.54000000001</v>
      </c>
      <c r="I40" s="24">
        <f t="shared" si="0"/>
        <v>3136487.14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2063000</v>
      </c>
      <c r="F41" s="15">
        <v>0</v>
      </c>
      <c r="G41" s="15">
        <v>0</v>
      </c>
      <c r="H41" s="15">
        <v>0</v>
      </c>
      <c r="I41" s="24">
        <f t="shared" si="0"/>
        <v>2063000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4123669.87</v>
      </c>
      <c r="F42" s="15">
        <v>0</v>
      </c>
      <c r="G42" s="15">
        <v>13873.3</v>
      </c>
      <c r="H42" s="15">
        <v>52540</v>
      </c>
      <c r="I42" s="24">
        <f t="shared" si="0"/>
        <v>4190083.17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267909.29</v>
      </c>
      <c r="F43" s="15">
        <v>0</v>
      </c>
      <c r="G43" s="15">
        <v>0</v>
      </c>
      <c r="H43" s="15">
        <v>217080.32</v>
      </c>
      <c r="I43" s="24">
        <f t="shared" si="0"/>
        <v>484989.61</v>
      </c>
      <c r="K43" s="8"/>
      <c r="L43" s="8"/>
      <c r="M43" s="8"/>
      <c r="N43" s="8"/>
    </row>
    <row r="44" spans="1:14" ht="15" customHeight="1">
      <c r="A44" s="2">
        <v>148</v>
      </c>
      <c r="B44" s="3" t="s">
        <v>161</v>
      </c>
      <c r="C44" s="15">
        <v>0</v>
      </c>
      <c r="D44" s="15">
        <v>0</v>
      </c>
      <c r="E44" s="15">
        <v>3718.44</v>
      </c>
      <c r="F44" s="15">
        <v>0</v>
      </c>
      <c r="G44" s="15">
        <v>0</v>
      </c>
      <c r="H44" s="15">
        <v>0</v>
      </c>
      <c r="I44" s="24">
        <f t="shared" si="0"/>
        <v>3718.44</v>
      </c>
      <c r="K44" s="8"/>
      <c r="L44" s="8"/>
      <c r="M44" s="8"/>
      <c r="N44" s="8"/>
    </row>
    <row r="45" spans="1:9" ht="15" customHeight="1">
      <c r="A45" s="57" t="s">
        <v>7</v>
      </c>
      <c r="B45" s="58"/>
      <c r="C45" s="6">
        <f aca="true" t="shared" si="1" ref="C45:I45">SUM(C12:C44)</f>
        <v>264093</v>
      </c>
      <c r="D45" s="6">
        <f t="shared" si="1"/>
        <v>0</v>
      </c>
      <c r="E45" s="6">
        <f t="shared" si="1"/>
        <v>74559294.92000002</v>
      </c>
      <c r="F45" s="6">
        <f t="shared" si="1"/>
        <v>0</v>
      </c>
      <c r="G45" s="6">
        <f t="shared" si="1"/>
        <v>5382642.47</v>
      </c>
      <c r="H45" s="6">
        <f t="shared" si="1"/>
        <v>6721149.52</v>
      </c>
      <c r="I45" s="6">
        <f t="shared" si="1"/>
        <v>86927179.91000001</v>
      </c>
    </row>
    <row r="46" ht="12.75">
      <c r="A46" s="33" t="s">
        <v>166</v>
      </c>
    </row>
    <row r="47" ht="7.5" customHeight="1"/>
    <row r="48" ht="12.75">
      <c r="A48" s="38" t="s">
        <v>8</v>
      </c>
    </row>
    <row r="49" ht="12.75">
      <c r="A49" s="13" t="s">
        <v>118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0.264093</v>
      </c>
      <c r="E61" s="29">
        <f>+C45/I45*100</f>
        <v>0.3038094647421307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74.55929492000001</v>
      </c>
      <c r="E63" s="29">
        <f>+E45/I45*100</f>
        <v>85.77213133705122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5.3826424699999995</v>
      </c>
      <c r="E65" s="29">
        <f>+G45/I45*100</f>
        <v>6.192128256746526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6.72114952</v>
      </c>
      <c r="E66" s="29">
        <f>+H45/I45*100</f>
        <v>7.731930941460124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16384" width="11.421875" style="5" customWidth="1"/>
  </cols>
  <sheetData>
    <row r="1" spans="1:1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4.5" customHeight="1">
      <c r="A5" s="10"/>
    </row>
    <row r="6" ht="15.75">
      <c r="A6" s="21" t="s">
        <v>165</v>
      </c>
    </row>
    <row r="7" ht="15.75">
      <c r="A7" s="21" t="s">
        <v>19</v>
      </c>
    </row>
    <row r="8" ht="15.75">
      <c r="A8" s="21" t="s">
        <v>0</v>
      </c>
    </row>
    <row r="9" spans="1:9" ht="12.75">
      <c r="A9" s="10"/>
      <c r="I9" s="14" t="s">
        <v>34</v>
      </c>
    </row>
    <row r="10" spans="1:9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7"/>
      <c r="I10" s="63" t="s">
        <v>30</v>
      </c>
    </row>
    <row r="11" spans="1: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</row>
    <row r="12" spans="1:9" ht="15" customHeight="1">
      <c r="A12" s="2" t="s">
        <v>5</v>
      </c>
      <c r="B12" s="3" t="s">
        <v>6</v>
      </c>
      <c r="C12" s="15">
        <v>2074043.1</v>
      </c>
      <c r="D12" s="15">
        <v>0</v>
      </c>
      <c r="E12" s="15">
        <v>85218548.91000001</v>
      </c>
      <c r="F12" s="15">
        <v>0</v>
      </c>
      <c r="G12" s="15">
        <v>0</v>
      </c>
      <c r="H12" s="15">
        <v>125982220</v>
      </c>
      <c r="I12" s="4">
        <f aca="true" t="shared" si="0" ref="I12:I43">SUM(C12:H12)</f>
        <v>213274812.01</v>
      </c>
    </row>
    <row r="13" spans="1:9" ht="15" customHeight="1">
      <c r="A13" s="32" t="s">
        <v>35</v>
      </c>
      <c r="B13" s="3" t="s">
        <v>66</v>
      </c>
      <c r="C13" s="15">
        <v>435600</v>
      </c>
      <c r="D13" s="15">
        <v>0</v>
      </c>
      <c r="E13" s="15">
        <v>438006.34</v>
      </c>
      <c r="F13" s="15">
        <v>0</v>
      </c>
      <c r="G13" s="15">
        <v>0</v>
      </c>
      <c r="H13" s="15">
        <v>1254241.99</v>
      </c>
      <c r="I13" s="4">
        <f t="shared" si="0"/>
        <v>2127848.33</v>
      </c>
    </row>
    <row r="14" spans="1:9" ht="15" customHeight="1">
      <c r="A14" s="32" t="s">
        <v>36</v>
      </c>
      <c r="B14" s="3" t="s">
        <v>67</v>
      </c>
      <c r="C14" s="15">
        <v>802900.8</v>
      </c>
      <c r="D14" s="15">
        <v>0</v>
      </c>
      <c r="E14" s="15">
        <v>1130718.1700000002</v>
      </c>
      <c r="F14" s="15">
        <v>0</v>
      </c>
      <c r="G14" s="15">
        <v>0</v>
      </c>
      <c r="H14" s="15">
        <v>0</v>
      </c>
      <c r="I14" s="4">
        <f t="shared" si="0"/>
        <v>1933618.9700000002</v>
      </c>
    </row>
    <row r="15" spans="1:9" ht="15" customHeight="1">
      <c r="A15" s="32" t="s">
        <v>38</v>
      </c>
      <c r="B15" s="3" t="s">
        <v>69</v>
      </c>
      <c r="C15" s="15">
        <v>364644.49</v>
      </c>
      <c r="D15" s="15">
        <v>0</v>
      </c>
      <c r="E15" s="15">
        <v>1038943.08</v>
      </c>
      <c r="F15" s="15">
        <v>0</v>
      </c>
      <c r="G15" s="15">
        <v>0</v>
      </c>
      <c r="H15" s="15">
        <v>20000</v>
      </c>
      <c r="I15" s="4">
        <f t="shared" si="0"/>
        <v>1423587.5699999998</v>
      </c>
    </row>
    <row r="16" spans="1:9" ht="15" customHeight="1">
      <c r="A16" s="32" t="s">
        <v>39</v>
      </c>
      <c r="B16" s="3" t="s">
        <v>70</v>
      </c>
      <c r="C16" s="15">
        <v>1816896</v>
      </c>
      <c r="D16" s="15">
        <v>0</v>
      </c>
      <c r="E16" s="15">
        <v>2622623.09</v>
      </c>
      <c r="F16" s="15">
        <v>0</v>
      </c>
      <c r="G16" s="15">
        <v>0</v>
      </c>
      <c r="H16" s="15">
        <v>613945.24</v>
      </c>
      <c r="I16" s="4">
        <f t="shared" si="0"/>
        <v>5053464.33</v>
      </c>
    </row>
    <row r="17" spans="1:9" ht="15" customHeight="1">
      <c r="A17" s="32" t="s">
        <v>40</v>
      </c>
      <c r="B17" s="3" t="s">
        <v>71</v>
      </c>
      <c r="C17" s="15">
        <v>2938389</v>
      </c>
      <c r="D17" s="15">
        <v>0</v>
      </c>
      <c r="E17" s="15">
        <v>4705483.52</v>
      </c>
      <c r="F17" s="15">
        <v>0</v>
      </c>
      <c r="G17" s="15">
        <v>0</v>
      </c>
      <c r="H17" s="15">
        <v>0</v>
      </c>
      <c r="I17" s="4">
        <f t="shared" si="0"/>
        <v>7643872.52</v>
      </c>
    </row>
    <row r="18" spans="1:9" ht="15" customHeight="1">
      <c r="A18" s="32" t="s">
        <v>41</v>
      </c>
      <c r="B18" s="3" t="s">
        <v>72</v>
      </c>
      <c r="C18" s="15">
        <v>3704400</v>
      </c>
      <c r="D18" s="15">
        <v>0</v>
      </c>
      <c r="E18" s="15">
        <v>11553893.049999999</v>
      </c>
      <c r="F18" s="15">
        <v>0</v>
      </c>
      <c r="G18" s="15">
        <v>0</v>
      </c>
      <c r="H18" s="15">
        <v>0</v>
      </c>
      <c r="I18" s="4">
        <f t="shared" si="0"/>
        <v>15258293.049999999</v>
      </c>
    </row>
    <row r="19" spans="1:9" ht="15" customHeight="1">
      <c r="A19" s="32" t="s">
        <v>42</v>
      </c>
      <c r="B19" s="3" t="s">
        <v>73</v>
      </c>
      <c r="C19" s="15">
        <v>722880</v>
      </c>
      <c r="D19" s="15">
        <v>0</v>
      </c>
      <c r="E19" s="15">
        <v>1152945.29</v>
      </c>
      <c r="F19" s="15">
        <v>0</v>
      </c>
      <c r="G19" s="15">
        <v>0</v>
      </c>
      <c r="H19" s="15">
        <v>0</v>
      </c>
      <c r="I19" s="4">
        <f t="shared" si="0"/>
        <v>1875825.29</v>
      </c>
    </row>
    <row r="20" spans="1:9" ht="15" customHeight="1">
      <c r="A20" s="32" t="s">
        <v>43</v>
      </c>
      <c r="B20" s="3" t="s">
        <v>74</v>
      </c>
      <c r="C20" s="15">
        <v>1879200</v>
      </c>
      <c r="D20" s="15">
        <v>0</v>
      </c>
      <c r="E20" s="15">
        <v>5526245.430000001</v>
      </c>
      <c r="F20" s="15">
        <v>0</v>
      </c>
      <c r="G20" s="15">
        <v>0</v>
      </c>
      <c r="H20" s="15">
        <v>0</v>
      </c>
      <c r="I20" s="4">
        <f t="shared" si="0"/>
        <v>7405445.430000001</v>
      </c>
    </row>
    <row r="21" spans="1:9" ht="15" customHeight="1">
      <c r="A21" s="32" t="s">
        <v>44</v>
      </c>
      <c r="B21" s="3" t="s">
        <v>75</v>
      </c>
      <c r="C21" s="15">
        <v>3629174.4</v>
      </c>
      <c r="D21" s="15">
        <v>0</v>
      </c>
      <c r="E21" s="15">
        <v>10042332.94</v>
      </c>
      <c r="F21" s="15">
        <v>0</v>
      </c>
      <c r="G21" s="15">
        <v>0</v>
      </c>
      <c r="H21" s="15">
        <v>0</v>
      </c>
      <c r="I21" s="4">
        <f t="shared" si="0"/>
        <v>13671507.34</v>
      </c>
    </row>
    <row r="22" spans="1:9" ht="15" customHeight="1">
      <c r="A22" s="32" t="s">
        <v>45</v>
      </c>
      <c r="B22" s="3" t="s">
        <v>76</v>
      </c>
      <c r="C22" s="15">
        <v>3449520</v>
      </c>
      <c r="D22" s="15">
        <v>0</v>
      </c>
      <c r="E22" s="15">
        <v>5892366.910000001</v>
      </c>
      <c r="F22" s="15">
        <v>0</v>
      </c>
      <c r="G22" s="15">
        <v>0</v>
      </c>
      <c r="H22" s="15">
        <v>176000</v>
      </c>
      <c r="I22" s="4">
        <f t="shared" si="0"/>
        <v>9517886.91</v>
      </c>
    </row>
    <row r="23" spans="1:9" ht="15" customHeight="1">
      <c r="A23" s="32" t="s">
        <v>46</v>
      </c>
      <c r="B23" s="3" t="s">
        <v>77</v>
      </c>
      <c r="C23" s="15">
        <v>4935681.6</v>
      </c>
      <c r="D23" s="15">
        <v>0</v>
      </c>
      <c r="E23" s="15">
        <v>13928032.169999998</v>
      </c>
      <c r="F23" s="15">
        <v>0</v>
      </c>
      <c r="G23" s="15">
        <v>0</v>
      </c>
      <c r="H23" s="15">
        <v>0</v>
      </c>
      <c r="I23" s="4">
        <f t="shared" si="0"/>
        <v>18863713.769999996</v>
      </c>
    </row>
    <row r="24" spans="1:9" ht="15" customHeight="1">
      <c r="A24" s="32" t="s">
        <v>47</v>
      </c>
      <c r="B24" s="3" t="s">
        <v>78</v>
      </c>
      <c r="C24" s="15">
        <v>3321916.8</v>
      </c>
      <c r="D24" s="15">
        <v>0</v>
      </c>
      <c r="E24" s="15">
        <v>13841497.279999997</v>
      </c>
      <c r="F24" s="15">
        <v>0</v>
      </c>
      <c r="G24" s="15">
        <v>0</v>
      </c>
      <c r="H24" s="15">
        <v>2819361.75</v>
      </c>
      <c r="I24" s="4">
        <f t="shared" si="0"/>
        <v>19982775.83</v>
      </c>
    </row>
    <row r="25" spans="1:9" ht="15" customHeight="1">
      <c r="A25" s="32" t="s">
        <v>48</v>
      </c>
      <c r="B25" s="3" t="s">
        <v>79</v>
      </c>
      <c r="C25" s="15">
        <v>1499040</v>
      </c>
      <c r="D25" s="15">
        <v>0</v>
      </c>
      <c r="E25" s="15">
        <v>6729437.26</v>
      </c>
      <c r="F25" s="15">
        <v>0</v>
      </c>
      <c r="G25" s="15">
        <v>0</v>
      </c>
      <c r="H25" s="15">
        <v>0</v>
      </c>
      <c r="I25" s="4">
        <f t="shared" si="0"/>
        <v>8228477.26</v>
      </c>
    </row>
    <row r="26" spans="1:9" ht="15" customHeight="1">
      <c r="A26" s="32" t="s">
        <v>49</v>
      </c>
      <c r="B26" s="3" t="s">
        <v>80</v>
      </c>
      <c r="C26" s="15">
        <v>1209600</v>
      </c>
      <c r="D26" s="15">
        <v>0</v>
      </c>
      <c r="E26" s="15">
        <v>3241974.81</v>
      </c>
      <c r="F26" s="15">
        <v>0</v>
      </c>
      <c r="G26" s="15">
        <v>0</v>
      </c>
      <c r="H26" s="15">
        <v>0</v>
      </c>
      <c r="I26" s="4">
        <f t="shared" si="0"/>
        <v>4451574.8100000005</v>
      </c>
    </row>
    <row r="27" spans="1:9" ht="15" customHeight="1">
      <c r="A27" s="32" t="s">
        <v>50</v>
      </c>
      <c r="B27" s="3" t="s">
        <v>81</v>
      </c>
      <c r="C27" s="15">
        <v>820800</v>
      </c>
      <c r="D27" s="15">
        <v>0</v>
      </c>
      <c r="E27" s="15">
        <v>1028093.2000000001</v>
      </c>
      <c r="F27" s="15">
        <v>0</v>
      </c>
      <c r="G27" s="15">
        <v>0</v>
      </c>
      <c r="H27" s="15">
        <v>0</v>
      </c>
      <c r="I27" s="4">
        <f t="shared" si="0"/>
        <v>1848893.2000000002</v>
      </c>
    </row>
    <row r="28" spans="1:9" ht="15" customHeight="1">
      <c r="A28" s="32" t="s">
        <v>51</v>
      </c>
      <c r="B28" s="3" t="s">
        <v>82</v>
      </c>
      <c r="C28" s="15">
        <v>1029600</v>
      </c>
      <c r="D28" s="15">
        <v>0</v>
      </c>
      <c r="E28" s="15">
        <v>368012.77</v>
      </c>
      <c r="F28" s="15">
        <v>0</v>
      </c>
      <c r="G28" s="15">
        <v>0</v>
      </c>
      <c r="H28" s="15">
        <v>0</v>
      </c>
      <c r="I28" s="4">
        <f t="shared" si="0"/>
        <v>1397612.77</v>
      </c>
    </row>
    <row r="29" spans="1:9" ht="15" customHeight="1">
      <c r="A29" s="32" t="s">
        <v>52</v>
      </c>
      <c r="B29" s="3" t="s">
        <v>83</v>
      </c>
      <c r="C29" s="15">
        <v>2066522.4</v>
      </c>
      <c r="D29" s="15">
        <v>0</v>
      </c>
      <c r="E29" s="15">
        <v>2072634.98</v>
      </c>
      <c r="F29" s="15">
        <v>0</v>
      </c>
      <c r="G29" s="15">
        <v>0</v>
      </c>
      <c r="H29" s="15">
        <v>0</v>
      </c>
      <c r="I29" s="4">
        <f t="shared" si="0"/>
        <v>4139157.38</v>
      </c>
    </row>
    <row r="30" spans="1:9" ht="15" customHeight="1">
      <c r="A30" s="32" t="s">
        <v>53</v>
      </c>
      <c r="B30" s="3" t="s">
        <v>84</v>
      </c>
      <c r="C30" s="15">
        <v>926640</v>
      </c>
      <c r="D30" s="15">
        <v>0</v>
      </c>
      <c r="E30" s="15">
        <v>3003945.45</v>
      </c>
      <c r="F30" s="15">
        <v>0</v>
      </c>
      <c r="G30" s="15">
        <v>0</v>
      </c>
      <c r="H30" s="15">
        <v>0</v>
      </c>
      <c r="I30" s="4">
        <f t="shared" si="0"/>
        <v>3930585.45</v>
      </c>
    </row>
    <row r="31" spans="1:9" ht="15" customHeight="1">
      <c r="A31" s="32" t="s">
        <v>54</v>
      </c>
      <c r="B31" s="3" t="s">
        <v>164</v>
      </c>
      <c r="C31" s="15">
        <v>412560</v>
      </c>
      <c r="D31" s="15">
        <v>0</v>
      </c>
      <c r="E31" s="15">
        <v>1317123.73</v>
      </c>
      <c r="F31" s="15">
        <v>0</v>
      </c>
      <c r="G31" s="15">
        <v>0</v>
      </c>
      <c r="H31" s="15">
        <v>0</v>
      </c>
      <c r="I31" s="4">
        <f t="shared" si="0"/>
        <v>1729683.73</v>
      </c>
    </row>
    <row r="32" spans="1:9" ht="15" customHeight="1">
      <c r="A32" s="32" t="s">
        <v>55</v>
      </c>
      <c r="B32" s="3" t="s">
        <v>86</v>
      </c>
      <c r="C32" s="15">
        <v>1246320</v>
      </c>
      <c r="D32" s="15">
        <v>0</v>
      </c>
      <c r="E32" s="15">
        <v>5998330.46</v>
      </c>
      <c r="F32" s="15">
        <v>0</v>
      </c>
      <c r="G32" s="15">
        <v>0</v>
      </c>
      <c r="H32" s="15">
        <v>0</v>
      </c>
      <c r="I32" s="4">
        <f t="shared" si="0"/>
        <v>7244650.46</v>
      </c>
    </row>
    <row r="33" spans="1:9" ht="15" customHeight="1">
      <c r="A33" s="32" t="s">
        <v>56</v>
      </c>
      <c r="B33" s="3" t="s">
        <v>87</v>
      </c>
      <c r="C33" s="15">
        <v>1202400</v>
      </c>
      <c r="D33" s="15">
        <v>0</v>
      </c>
      <c r="E33" s="15">
        <v>1740912.3499999999</v>
      </c>
      <c r="F33" s="15">
        <v>0</v>
      </c>
      <c r="G33" s="15">
        <v>0</v>
      </c>
      <c r="H33" s="15">
        <v>0</v>
      </c>
      <c r="I33" s="4">
        <f t="shared" si="0"/>
        <v>2943312.3499999996</v>
      </c>
    </row>
    <row r="34" spans="1:9" ht="15" customHeight="1">
      <c r="A34" s="32">
        <v>124</v>
      </c>
      <c r="B34" s="3" t="s">
        <v>88</v>
      </c>
      <c r="C34" s="15">
        <v>0</v>
      </c>
      <c r="D34" s="15">
        <v>0</v>
      </c>
      <c r="E34" s="15">
        <v>473812714.5999999</v>
      </c>
      <c r="F34" s="15">
        <v>36796329.32</v>
      </c>
      <c r="G34" s="15">
        <v>125074693</v>
      </c>
      <c r="H34" s="15">
        <v>1246563.8</v>
      </c>
      <c r="I34" s="4">
        <f t="shared" si="0"/>
        <v>636930300.7199998</v>
      </c>
    </row>
    <row r="35" spans="1:9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16832007</v>
      </c>
      <c r="F35" s="15">
        <v>0</v>
      </c>
      <c r="G35" s="15">
        <v>0</v>
      </c>
      <c r="H35" s="15">
        <v>163906939.05000004</v>
      </c>
      <c r="I35" s="4">
        <f t="shared" si="0"/>
        <v>180738946.05000004</v>
      </c>
    </row>
    <row r="36" spans="1:9" ht="15" customHeight="1">
      <c r="A36" s="32" t="s">
        <v>59</v>
      </c>
      <c r="B36" s="3" t="s">
        <v>90</v>
      </c>
      <c r="C36" s="15">
        <v>232560</v>
      </c>
      <c r="D36" s="15">
        <v>0</v>
      </c>
      <c r="E36" s="15">
        <v>8583621.029999997</v>
      </c>
      <c r="F36" s="15">
        <v>0</v>
      </c>
      <c r="G36" s="15">
        <v>0</v>
      </c>
      <c r="H36" s="15">
        <v>0</v>
      </c>
      <c r="I36" s="4">
        <f t="shared" si="0"/>
        <v>8816181.029999997</v>
      </c>
    </row>
    <row r="37" spans="1:9" ht="15" customHeight="1">
      <c r="A37" s="32" t="s">
        <v>60</v>
      </c>
      <c r="B37" s="3" t="s">
        <v>91</v>
      </c>
      <c r="C37" s="15">
        <v>282096</v>
      </c>
      <c r="D37" s="15">
        <v>0</v>
      </c>
      <c r="E37" s="15">
        <v>3106504.5500000003</v>
      </c>
      <c r="F37" s="15">
        <v>0</v>
      </c>
      <c r="G37" s="15">
        <v>0</v>
      </c>
      <c r="H37" s="15">
        <v>0</v>
      </c>
      <c r="I37" s="4">
        <f t="shared" si="0"/>
        <v>3388600.5500000003</v>
      </c>
    </row>
    <row r="38" spans="1:9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33649410.379999995</v>
      </c>
      <c r="F38" s="15">
        <v>0</v>
      </c>
      <c r="G38" s="15">
        <v>0</v>
      </c>
      <c r="H38" s="15">
        <v>0</v>
      </c>
      <c r="I38" s="4">
        <f t="shared" si="0"/>
        <v>33649410.379999995</v>
      </c>
    </row>
    <row r="39" spans="1:9" ht="15" customHeight="1">
      <c r="A39" s="32" t="s">
        <v>62</v>
      </c>
      <c r="B39" s="3" t="s">
        <v>93</v>
      </c>
      <c r="C39" s="15">
        <v>1755360</v>
      </c>
      <c r="D39" s="15">
        <v>0</v>
      </c>
      <c r="E39" s="15">
        <v>11700231.9</v>
      </c>
      <c r="F39" s="15">
        <v>0</v>
      </c>
      <c r="G39" s="15">
        <v>0</v>
      </c>
      <c r="H39" s="15">
        <v>352528.19999999995</v>
      </c>
      <c r="I39" s="4">
        <f t="shared" si="0"/>
        <v>13808120.1</v>
      </c>
    </row>
    <row r="40" spans="1:9" ht="15" customHeight="1">
      <c r="A40" s="2" t="s">
        <v>63</v>
      </c>
      <c r="B40" s="3" t="s">
        <v>94</v>
      </c>
      <c r="C40" s="15">
        <v>4846320</v>
      </c>
      <c r="D40" s="15">
        <v>0</v>
      </c>
      <c r="E40" s="15">
        <v>13429098.54</v>
      </c>
      <c r="F40" s="15">
        <v>0</v>
      </c>
      <c r="G40" s="15">
        <v>0</v>
      </c>
      <c r="H40" s="15">
        <v>627511.8099999998</v>
      </c>
      <c r="I40" s="4">
        <f t="shared" si="0"/>
        <v>18902930.349999998</v>
      </c>
    </row>
    <row r="41" spans="1:9" ht="15" customHeight="1">
      <c r="A41" s="32" t="s">
        <v>64</v>
      </c>
      <c r="B41" s="3" t="s">
        <v>95</v>
      </c>
      <c r="C41" s="15">
        <v>5318735</v>
      </c>
      <c r="D41" s="15">
        <v>0</v>
      </c>
      <c r="E41" s="15">
        <v>13607702.329999998</v>
      </c>
      <c r="F41" s="15">
        <v>0</v>
      </c>
      <c r="G41" s="15">
        <v>0</v>
      </c>
      <c r="H41" s="15">
        <v>1999617.35</v>
      </c>
      <c r="I41" s="4">
        <f t="shared" si="0"/>
        <v>20926054.68</v>
      </c>
    </row>
    <row r="42" spans="1:9" ht="15" customHeight="1">
      <c r="A42" s="32" t="s">
        <v>65</v>
      </c>
      <c r="B42" s="3" t="s">
        <v>96</v>
      </c>
      <c r="C42" s="15">
        <v>3385440</v>
      </c>
      <c r="D42" s="15">
        <v>0</v>
      </c>
      <c r="E42" s="15">
        <v>4300064.3</v>
      </c>
      <c r="F42" s="15">
        <v>0</v>
      </c>
      <c r="G42" s="15">
        <v>0</v>
      </c>
      <c r="H42" s="15">
        <v>0</v>
      </c>
      <c r="I42" s="4">
        <f t="shared" si="0"/>
        <v>7685504.3</v>
      </c>
    </row>
    <row r="43" spans="1:9" ht="15" customHeight="1">
      <c r="A43" s="32" t="s">
        <v>163</v>
      </c>
      <c r="B43" s="3" t="s">
        <v>161</v>
      </c>
      <c r="C43" s="15">
        <v>0</v>
      </c>
      <c r="D43" s="15">
        <v>0</v>
      </c>
      <c r="E43" s="15">
        <v>28591377.950000003</v>
      </c>
      <c r="F43" s="15">
        <v>0</v>
      </c>
      <c r="G43" s="15">
        <v>0</v>
      </c>
      <c r="H43" s="15">
        <v>0</v>
      </c>
      <c r="I43" s="4">
        <f t="shared" si="0"/>
        <v>28591377.950000003</v>
      </c>
    </row>
    <row r="44" spans="1:9" ht="12.75">
      <c r="A44" s="57" t="s">
        <v>7</v>
      </c>
      <c r="B44" s="58"/>
      <c r="C44" s="6">
        <f>SUM(C12:C43)</f>
        <v>56309239.589999996</v>
      </c>
      <c r="D44" s="6">
        <f>SUM(D12:D43)</f>
        <v>0</v>
      </c>
      <c r="E44" s="6">
        <f>SUM(E12:E43)</f>
        <v>790204833.7699997</v>
      </c>
      <c r="F44" s="6">
        <f>SUM(F12:F43)</f>
        <v>36796329.32</v>
      </c>
      <c r="G44" s="6">
        <f>SUM(G12:G43)</f>
        <v>125074693</v>
      </c>
      <c r="H44" s="6">
        <f>SUM(H12:H43)</f>
        <v>298998929.19000006</v>
      </c>
      <c r="I44" s="6">
        <f>SUM(I12:I43)</f>
        <v>1307384024.8699996</v>
      </c>
    </row>
    <row r="45" ht="12.75">
      <c r="A45" s="33" t="s">
        <v>166</v>
      </c>
    </row>
    <row r="46" ht="9" customHeight="1"/>
    <row r="47" ht="12.75">
      <c r="A47" s="38" t="s">
        <v>8</v>
      </c>
    </row>
    <row r="48" ht="12.75">
      <c r="A48" s="13" t="s">
        <v>118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/>
    </row>
    <row r="64" ht="12.75">
      <c r="C64" s="5">
        <v>1000000</v>
      </c>
    </row>
    <row r="65" spans="3:6" ht="12.75">
      <c r="C65" s="22" t="s">
        <v>104</v>
      </c>
      <c r="D65" s="22" t="s">
        <v>102</v>
      </c>
      <c r="E65" s="22" t="s">
        <v>103</v>
      </c>
      <c r="F65" s="22"/>
    </row>
    <row r="66" spans="3:6" ht="12.75">
      <c r="C66" s="28" t="s">
        <v>112</v>
      </c>
      <c r="D66" s="29">
        <f>+C44/$C$64</f>
        <v>56.30923959</v>
      </c>
      <c r="E66" s="29">
        <f>+C44/I44*100</f>
        <v>4.307016034986287</v>
      </c>
      <c r="F66" s="29"/>
    </row>
    <row r="67" spans="3:6" ht="12.75">
      <c r="C67" s="28" t="s">
        <v>113</v>
      </c>
      <c r="D67" s="29">
        <f>+D44/$C$64</f>
        <v>0</v>
      </c>
      <c r="E67" s="29">
        <f>+D44/I44*100</f>
        <v>0</v>
      </c>
      <c r="F67" s="29"/>
    </row>
    <row r="68" spans="3:6" ht="12.75">
      <c r="C68" s="28" t="s">
        <v>114</v>
      </c>
      <c r="D68" s="29">
        <f>+E44/$C$64</f>
        <v>790.2048337699997</v>
      </c>
      <c r="E68" s="29">
        <f>+E44/I44*100</f>
        <v>60.44167732954931</v>
      </c>
      <c r="F68" s="29"/>
    </row>
    <row r="69" spans="3:6" ht="12.75">
      <c r="C69" s="28" t="s">
        <v>115</v>
      </c>
      <c r="D69" s="29">
        <f>+F44/$C$64</f>
        <v>36.79632932</v>
      </c>
      <c r="E69" s="29">
        <f>+F44/I44*100</f>
        <v>2.8145004543449934</v>
      </c>
      <c r="F69" s="29"/>
    </row>
    <row r="70" spans="3:6" ht="12.75">
      <c r="C70" s="28" t="s">
        <v>116</v>
      </c>
      <c r="D70" s="29">
        <f>+G44/$C$64</f>
        <v>125.074693</v>
      </c>
      <c r="E70" s="29">
        <f>+G44/I44*100</f>
        <v>9.566790676705482</v>
      </c>
      <c r="F70" s="29"/>
    </row>
    <row r="71" spans="3:6" ht="12.75">
      <c r="C71" s="28" t="s">
        <v>117</v>
      </c>
      <c r="D71" s="29">
        <f>+H44/$C$64</f>
        <v>298.99892919000007</v>
      </c>
      <c r="E71" s="29">
        <f>+H44/I44*100</f>
        <v>22.870015504413953</v>
      </c>
      <c r="F71" s="29"/>
    </row>
    <row r="75" ht="12.75">
      <c r="A75" s="33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56281.51</v>
      </c>
      <c r="E12" s="15">
        <v>0</v>
      </c>
      <c r="F12" s="15">
        <v>0</v>
      </c>
      <c r="G12" s="15">
        <v>0</v>
      </c>
      <c r="H12" s="4">
        <f>SUM(C12:G12)</f>
        <v>56281.51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2601035.1199999996</v>
      </c>
      <c r="E13" s="15">
        <v>0</v>
      </c>
      <c r="F13" s="15">
        <v>0</v>
      </c>
      <c r="G13" s="15">
        <v>19800</v>
      </c>
      <c r="H13" s="4">
        <f aca="true" t="shared" si="0" ref="H13:H44">SUM(C13:G13)</f>
        <v>2620835.1199999996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1500</v>
      </c>
      <c r="D14" s="15">
        <v>4612252.25</v>
      </c>
      <c r="E14" s="15">
        <v>0</v>
      </c>
      <c r="F14" s="15">
        <v>0</v>
      </c>
      <c r="G14" s="15">
        <v>346653</v>
      </c>
      <c r="H14" s="4">
        <f t="shared" si="0"/>
        <v>4960405.25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3387839.73</v>
      </c>
      <c r="E15" s="15">
        <v>0</v>
      </c>
      <c r="F15" s="15">
        <v>0</v>
      </c>
      <c r="G15" s="15">
        <v>2464362.78</v>
      </c>
      <c r="H15" s="4">
        <f t="shared" si="0"/>
        <v>5852202.51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1342930.7699999998</v>
      </c>
      <c r="E16" s="15">
        <v>0</v>
      </c>
      <c r="F16" s="15">
        <v>0</v>
      </c>
      <c r="G16" s="15">
        <v>0</v>
      </c>
      <c r="H16" s="4">
        <f t="shared" si="0"/>
        <v>1342930.7699999998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14024044.149999999</v>
      </c>
      <c r="E17" s="15">
        <v>0</v>
      </c>
      <c r="F17" s="15">
        <v>12700</v>
      </c>
      <c r="G17" s="15">
        <v>356649.9</v>
      </c>
      <c r="H17" s="4">
        <f t="shared" si="0"/>
        <v>14393394.049999999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15870175.169999996</v>
      </c>
      <c r="E18" s="15">
        <v>0</v>
      </c>
      <c r="F18" s="15">
        <v>0</v>
      </c>
      <c r="G18" s="15">
        <v>116241.17</v>
      </c>
      <c r="H18" s="4">
        <f t="shared" si="0"/>
        <v>15986416.339999996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20802147.93</v>
      </c>
      <c r="E19" s="15">
        <v>0</v>
      </c>
      <c r="F19" s="15">
        <v>0</v>
      </c>
      <c r="G19" s="15">
        <v>197400</v>
      </c>
      <c r="H19" s="4">
        <f t="shared" si="0"/>
        <v>20999547.93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3966683.0600000005</v>
      </c>
      <c r="E20" s="15">
        <v>0</v>
      </c>
      <c r="F20" s="15">
        <v>0</v>
      </c>
      <c r="G20" s="15">
        <v>137744.65</v>
      </c>
      <c r="H20" s="4">
        <f t="shared" si="0"/>
        <v>4104427.7100000004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4301368.72</v>
      </c>
      <c r="E21" s="15">
        <v>0</v>
      </c>
      <c r="F21" s="15">
        <v>0</v>
      </c>
      <c r="G21" s="15">
        <v>0</v>
      </c>
      <c r="H21" s="4">
        <f t="shared" si="0"/>
        <v>4301368.72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27655532.220000003</v>
      </c>
      <c r="E22" s="15">
        <v>0</v>
      </c>
      <c r="F22" s="15">
        <v>0</v>
      </c>
      <c r="G22" s="15">
        <v>228074.4</v>
      </c>
      <c r="H22" s="4">
        <f t="shared" si="0"/>
        <v>27883606.62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21387569.08999998</v>
      </c>
      <c r="E23" s="15">
        <v>0</v>
      </c>
      <c r="F23" s="15">
        <v>0</v>
      </c>
      <c r="G23" s="15">
        <v>1240681.93</v>
      </c>
      <c r="H23" s="4">
        <f t="shared" si="0"/>
        <v>22628251.01999998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15668827.740000002</v>
      </c>
      <c r="E24" s="15">
        <v>0</v>
      </c>
      <c r="F24" s="15">
        <v>0</v>
      </c>
      <c r="G24" s="15">
        <v>38367.9</v>
      </c>
      <c r="H24" s="4">
        <f t="shared" si="0"/>
        <v>15707195.640000002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21853188.96999999</v>
      </c>
      <c r="E25" s="15">
        <v>0</v>
      </c>
      <c r="F25" s="15">
        <v>0</v>
      </c>
      <c r="G25" s="15">
        <v>347211.01</v>
      </c>
      <c r="H25" s="4">
        <f t="shared" si="0"/>
        <v>22200399.979999993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6288197.909999999</v>
      </c>
      <c r="E26" s="15">
        <v>0</v>
      </c>
      <c r="F26" s="15">
        <v>0</v>
      </c>
      <c r="G26" s="15">
        <v>90969.33</v>
      </c>
      <c r="H26" s="4">
        <f t="shared" si="0"/>
        <v>6379167.239999999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5628357.6899999995</v>
      </c>
      <c r="E27" s="15">
        <v>0</v>
      </c>
      <c r="F27" s="15">
        <v>0</v>
      </c>
      <c r="G27" s="15">
        <v>0</v>
      </c>
      <c r="H27" s="4">
        <f t="shared" si="0"/>
        <v>5628357.6899999995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3009495.8</v>
      </c>
      <c r="E28" s="15">
        <v>0</v>
      </c>
      <c r="F28" s="15">
        <v>0</v>
      </c>
      <c r="G28" s="15">
        <v>0</v>
      </c>
      <c r="H28" s="4">
        <f t="shared" si="0"/>
        <v>3009495.8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3114461.1999999993</v>
      </c>
      <c r="E29" s="15">
        <v>0</v>
      </c>
      <c r="F29" s="15">
        <v>0</v>
      </c>
      <c r="G29" s="15">
        <v>50076.630000000005</v>
      </c>
      <c r="H29" s="4">
        <f t="shared" si="0"/>
        <v>3164537.829999999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10169458.089999998</v>
      </c>
      <c r="E30" s="15">
        <v>0</v>
      </c>
      <c r="F30" s="15">
        <v>0</v>
      </c>
      <c r="G30" s="15">
        <v>0</v>
      </c>
      <c r="H30" s="4">
        <f t="shared" si="0"/>
        <v>10169458.089999998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7511853.250000002</v>
      </c>
      <c r="E31" s="15">
        <v>0</v>
      </c>
      <c r="F31" s="15">
        <v>0</v>
      </c>
      <c r="G31" s="15">
        <v>52325.229999999996</v>
      </c>
      <c r="H31" s="4">
        <f t="shared" si="0"/>
        <v>7564178.480000002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2352327.6800000006</v>
      </c>
      <c r="E32" s="15">
        <v>0</v>
      </c>
      <c r="F32" s="15">
        <v>0</v>
      </c>
      <c r="G32" s="15">
        <v>0</v>
      </c>
      <c r="H32" s="4">
        <f t="shared" si="0"/>
        <v>2352327.6800000006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6906717.01</v>
      </c>
      <c r="E33" s="15">
        <v>0</v>
      </c>
      <c r="F33" s="15">
        <v>0</v>
      </c>
      <c r="G33" s="15">
        <v>164131.53</v>
      </c>
      <c r="H33" s="4">
        <f t="shared" si="0"/>
        <v>7070848.54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3364002.340000001</v>
      </c>
      <c r="E34" s="15">
        <v>0</v>
      </c>
      <c r="F34" s="15">
        <v>0</v>
      </c>
      <c r="G34" s="15">
        <v>0</v>
      </c>
      <c r="H34" s="4">
        <f t="shared" si="0"/>
        <v>3364002.340000001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435942.91</v>
      </c>
      <c r="E35" s="15">
        <v>0</v>
      </c>
      <c r="F35" s="15">
        <v>0</v>
      </c>
      <c r="G35" s="15">
        <v>328500</v>
      </c>
      <c r="H35" s="4">
        <f t="shared" si="0"/>
        <v>764442.9099999999</v>
      </c>
      <c r="J35" s="18"/>
      <c r="K35" s="31"/>
    </row>
    <row r="36" spans="1:11" ht="15" customHeight="1">
      <c r="A36" s="2">
        <v>125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373174.61</v>
      </c>
      <c r="H36" s="4">
        <f t="shared" si="0"/>
        <v>373174.61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36723174.75</v>
      </c>
      <c r="E37" s="15">
        <v>0</v>
      </c>
      <c r="F37" s="15">
        <v>0</v>
      </c>
      <c r="G37" s="15">
        <v>75015.43</v>
      </c>
      <c r="H37" s="4">
        <f t="shared" si="0"/>
        <v>36798190.18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2662913.51</v>
      </c>
      <c r="E38" s="15">
        <v>0</v>
      </c>
      <c r="F38" s="15">
        <v>0</v>
      </c>
      <c r="G38" s="15">
        <v>0</v>
      </c>
      <c r="H38" s="4">
        <f t="shared" si="0"/>
        <v>2662913.51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11932598.819999998</v>
      </c>
      <c r="E39" s="15">
        <v>0</v>
      </c>
      <c r="F39" s="15">
        <v>0</v>
      </c>
      <c r="G39" s="15">
        <v>137249.19</v>
      </c>
      <c r="H39" s="4">
        <f t="shared" si="0"/>
        <v>12069848.009999998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8696</v>
      </c>
      <c r="D40" s="15">
        <v>10899750.709999999</v>
      </c>
      <c r="E40" s="15">
        <v>0</v>
      </c>
      <c r="F40" s="15">
        <v>0</v>
      </c>
      <c r="G40" s="15">
        <v>1347249.22</v>
      </c>
      <c r="H40" s="4">
        <f t="shared" si="0"/>
        <v>12255695.93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443516</v>
      </c>
      <c r="D41" s="15">
        <v>15827419.169999996</v>
      </c>
      <c r="E41" s="15">
        <v>0</v>
      </c>
      <c r="F41" s="15">
        <v>0</v>
      </c>
      <c r="G41" s="15">
        <v>2577182.74</v>
      </c>
      <c r="H41" s="4">
        <f t="shared" si="0"/>
        <v>18848117.909999996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95684</v>
      </c>
      <c r="D42" s="15">
        <v>8132647.2200000025</v>
      </c>
      <c r="E42" s="15">
        <v>0</v>
      </c>
      <c r="F42" s="15">
        <v>0</v>
      </c>
      <c r="G42" s="15">
        <v>572108.99</v>
      </c>
      <c r="H42" s="4">
        <f t="shared" si="0"/>
        <v>8800440.210000003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314184</v>
      </c>
      <c r="D43" s="15">
        <v>14351814.03</v>
      </c>
      <c r="E43" s="15">
        <v>0</v>
      </c>
      <c r="F43" s="15">
        <v>0</v>
      </c>
      <c r="G43" s="15">
        <v>184059.66</v>
      </c>
      <c r="H43" s="4">
        <f t="shared" si="0"/>
        <v>14850057.69</v>
      </c>
      <c r="J43" s="18"/>
      <c r="K43" s="31"/>
    </row>
    <row r="44" spans="1:11" ht="15" customHeight="1">
      <c r="A44" s="2" t="s">
        <v>163</v>
      </c>
      <c r="B44" s="3" t="s">
        <v>161</v>
      </c>
      <c r="C44" s="15">
        <v>0</v>
      </c>
      <c r="D44" s="15">
        <v>1936408.96</v>
      </c>
      <c r="E44" s="15">
        <v>0</v>
      </c>
      <c r="F44" s="15">
        <v>0</v>
      </c>
      <c r="G44" s="15">
        <v>0</v>
      </c>
      <c r="H44" s="4">
        <f t="shared" si="0"/>
        <v>1936408.96</v>
      </c>
      <c r="J44" s="18"/>
      <c r="K44" s="31"/>
    </row>
    <row r="45" spans="1:11" ht="15" customHeight="1">
      <c r="A45" s="57" t="s">
        <v>7</v>
      </c>
      <c r="B45" s="58"/>
      <c r="C45" s="6">
        <f aca="true" t="shared" si="1" ref="C45:H45">SUM(C12:C44)</f>
        <v>863580</v>
      </c>
      <c r="D45" s="6">
        <f t="shared" si="1"/>
        <v>308777417.47999996</v>
      </c>
      <c r="E45" s="6">
        <f t="shared" si="1"/>
        <v>0</v>
      </c>
      <c r="F45" s="6">
        <f t="shared" si="1"/>
        <v>12700</v>
      </c>
      <c r="G45" s="6">
        <f t="shared" si="1"/>
        <v>11445229.3</v>
      </c>
      <c r="H45" s="6">
        <f t="shared" si="1"/>
        <v>321098926.7799999</v>
      </c>
      <c r="K45" s="31"/>
    </row>
    <row r="46" ht="12.75">
      <c r="A46" s="33" t="s">
        <v>166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tr">
        <f>+C11</f>
        <v>5-2.1</v>
      </c>
      <c r="D64" s="29">
        <f>+C45/$C$62</f>
        <v>0.86358</v>
      </c>
      <c r="E64" s="29">
        <f>+C45/H45*100</f>
        <v>0.2689451530280821</v>
      </c>
    </row>
    <row r="65" spans="3:5" ht="12.75">
      <c r="C65" s="28" t="str">
        <f>+D11</f>
        <v>5-2.3</v>
      </c>
      <c r="D65" s="29">
        <f>+D45/$C$62</f>
        <v>308.77741747999994</v>
      </c>
      <c r="E65" s="29">
        <f>+D45/H45*100</f>
        <v>96.16270617172071</v>
      </c>
    </row>
    <row r="66" spans="3:5" ht="12.75">
      <c r="C66" s="28" t="str">
        <f>+E11</f>
        <v>5-2.4</v>
      </c>
      <c r="D66" s="29">
        <f>+E45/$C$62</f>
        <v>0</v>
      </c>
      <c r="E66" s="29">
        <f>+E45/H45*100</f>
        <v>0</v>
      </c>
    </row>
    <row r="67" spans="3:5" ht="12.75">
      <c r="C67" s="28" t="str">
        <f>+F11</f>
        <v>5-2.5</v>
      </c>
      <c r="D67" s="29">
        <f>+F45/$C$62</f>
        <v>0.0127</v>
      </c>
      <c r="E67" s="29">
        <f>+F45/H45*100</f>
        <v>0.003955167377031245</v>
      </c>
    </row>
    <row r="68" spans="3:5" ht="12.75">
      <c r="C68" s="28" t="str">
        <f>+G11</f>
        <v>6-2.6</v>
      </c>
      <c r="D68" s="29">
        <f>+G45/$C$62</f>
        <v>11.445229300000001</v>
      </c>
      <c r="E68" s="29">
        <f>+G45/H45*100</f>
        <v>3.5643935078741853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1405602</v>
      </c>
      <c r="F12" s="15">
        <v>0</v>
      </c>
      <c r="G12" s="15">
        <v>0</v>
      </c>
      <c r="H12" s="43">
        <f>SUM(C12:G12)</f>
        <v>1405602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1260575</v>
      </c>
      <c r="F13" s="15">
        <v>0</v>
      </c>
      <c r="G13" s="15">
        <v>0</v>
      </c>
      <c r="H13" s="43">
        <f>SUM(C13:G13)</f>
        <v>1260575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37700</v>
      </c>
      <c r="F14" s="15">
        <v>0</v>
      </c>
      <c r="G14" s="15">
        <v>0</v>
      </c>
      <c r="H14" s="43">
        <f>SUM(C14:G14)</f>
        <v>37700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3">
        <f>SUM(C15:G15)</f>
        <v>0</v>
      </c>
    </row>
    <row r="16" spans="1:8" ht="12.75">
      <c r="A16" s="57" t="s">
        <v>7</v>
      </c>
      <c r="B16" s="58"/>
      <c r="C16" s="6">
        <f aca="true" t="shared" si="0" ref="C16:H16">SUM(C12:C15)</f>
        <v>0</v>
      </c>
      <c r="D16" s="6">
        <f t="shared" si="0"/>
        <v>0</v>
      </c>
      <c r="E16" s="6">
        <f t="shared" si="0"/>
        <v>2703877</v>
      </c>
      <c r="F16" s="6">
        <f t="shared" si="0"/>
        <v>0</v>
      </c>
      <c r="G16" s="6">
        <f t="shared" si="0"/>
        <v>0</v>
      </c>
      <c r="H16" s="44">
        <f t="shared" si="0"/>
        <v>2703877</v>
      </c>
    </row>
    <row r="17" ht="12.75">
      <c r="A17" s="33" t="s">
        <v>166</v>
      </c>
    </row>
    <row r="18" ht="9" customHeight="1"/>
    <row r="19" ht="12.75">
      <c r="A19" s="38" t="s">
        <v>8</v>
      </c>
    </row>
    <row r="20" ht="12.75">
      <c r="A20" s="13" t="s">
        <v>118</v>
      </c>
    </row>
    <row r="21" ht="12.75">
      <c r="A21" s="13" t="s">
        <v>119</v>
      </c>
    </row>
    <row r="22" ht="12.75">
      <c r="A22" s="13" t="s">
        <v>120</v>
      </c>
    </row>
    <row r="23" ht="12.75">
      <c r="A23" s="13" t="s">
        <v>121</v>
      </c>
    </row>
    <row r="24" ht="12.75">
      <c r="A24" s="13" t="s">
        <v>122</v>
      </c>
    </row>
    <row r="25" ht="12.75">
      <c r="A25" s="13" t="s">
        <v>123</v>
      </c>
    </row>
    <row r="26" ht="12.75">
      <c r="A26" s="13" t="s">
        <v>124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admin</cp:lastModifiedBy>
  <cp:lastPrinted>2019-03-20T20:09:06Z</cp:lastPrinted>
  <dcterms:created xsi:type="dcterms:W3CDTF">2006-10-30T16:22:15Z</dcterms:created>
  <dcterms:modified xsi:type="dcterms:W3CDTF">2021-10-14T19:14:41Z</dcterms:modified>
  <cp:category/>
  <cp:version/>
  <cp:contentType/>
  <cp:contentStatus/>
</cp:coreProperties>
</file>