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FTE'!$A$1:$H$84</definedName>
    <definedName name="_xlnm.Print_Area" localSheetId="2">'EJECUCION RO'!$A$1:$J$91</definedName>
  </definedNames>
  <calcPr fullCalcOnLoad="1"/>
</workbook>
</file>

<file path=xl/sharedStrings.xml><?xml version="1.0" encoding="utf-8"?>
<sst xmlns="http://schemas.openxmlformats.org/spreadsheetml/2006/main" count="660" uniqueCount="170">
  <si>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</si>
  <si>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</si>
  <si>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</si>
  <si>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</si>
  <si>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</si>
  <si>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</si>
  <si>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</si>
  <si>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</si>
  <si>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</si>
  <si>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</si>
  <si>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</si>
  <si>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</si>
  <si>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</si>
  <si>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</si>
  <si>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</si>
  <si>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</si>
  <si>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</si>
  <si>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</si>
  <si>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</si>
  <si>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</si>
  <si>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</si>
  <si>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</si>
  <si>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</si>
  <si>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</si>
  <si>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</si>
  <si>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</si>
  <si>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</si>
  <si>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</si>
  <si>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</si>
  <si>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</si>
  <si>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</si>
  <si>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</si>
  <si>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</si>
  <si>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</si>
  <si>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</si>
  <si>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</si>
  <si>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</si>
  <si>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</si>
  <si>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</si>
  <si>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</si>
  <si>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</si>
  <si>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</si>
  <si>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</si>
  <si>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</si>
  <si>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</si>
  <si>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</si>
  <si>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</si>
  <si>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</si>
  <si>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</si>
  <si>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</si>
  <si>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</si>
  <si>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</si>
  <si>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</si>
  <si>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</si>
  <si>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</si>
  <si>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</si>
  <si>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</si>
  <si>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</si>
  <si>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</si>
  <si>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</si>
  <si>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</si>
  <si>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</si>
  <si>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</si>
  <si>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</si>
  <si>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</si>
  <si>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</si>
  <si>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</si>
  <si>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</si>
  <si>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</si>
  <si>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</si>
  <si>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</si>
  <si>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</si>
  <si>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</si>
  <si>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</si>
  <si>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</si>
  <si>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</si>
  <si>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</si>
  <si>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</si>
  <si>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</si>
  <si>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</si>
  <si>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</si>
  <si>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</si>
  <si>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</si>
  <si>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</si>
  <si>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</si>
  <si>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</si>
  <si>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</si>
  <si>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</si>
  <si>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</si>
  <si>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</si>
  <si>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</si>
  <si>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</si>
  <si>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</si>
  <si>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</si>
  <si>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</si>
  <si>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</si>
  <si>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</si>
  <si>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</si>
  <si>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</si>
  <si>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</si>
  <si>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</si>
  <si>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</si>
  <si>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</si>
  <si>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</si>
  <si>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</si>
  <si>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</si>
  <si>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</si>
  <si>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</si>
  <si>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</si>
  <si>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</si>
  <si>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</si>
  <si>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</si>
  <si>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</si>
  <si>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</si>
  <si>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</si>
  <si>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</si>
  <si>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</si>
  <si>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</si>
  <si>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</si>
  <si>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</si>
  <si>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</si>
  <si>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</si>
  <si>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</si>
  <si>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</si>
  <si>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</si>
  <si>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</si>
  <si>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</si>
  <si>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</si>
  <si>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</si>
  <si>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</si>
  <si>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</si>
  <si>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</si>
  <si>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</si>
  <si>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</si>
  <si>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</si>
  <si>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</si>
  <si>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</si>
  <si>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</si>
  <si>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</si>
  <si>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</si>
  <si>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</si>
  <si>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</si>
  <si>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</si>
  <si>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</si>
  <si>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</si>
  <si>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</si>
  <si>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</si>
  <si>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</si>
  <si>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</si>
  <si>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</si>
  <si>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</si>
  <si>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</si>
  <si>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</si>
  <si>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</si>
  <si>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</si>
  <si>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</si>
  <si>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</si>
  <si>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</si>
  <si>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</si>
  <si>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</si>
  <si>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</si>
  <si>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</si>
  <si>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HOSPITAL EMERGENCIA ATE VITARTE</t>
  </si>
  <si>
    <t>148 Hosp. Ate Vitarte</t>
  </si>
  <si>
    <t>148</t>
  </si>
  <si>
    <t xml:space="preserve">INSTITUTO NACIONAL DE SALUD MENTAL </t>
  </si>
  <si>
    <t xml:space="preserve">INSTITUTO NACIONAL DE CIENCIAS NEUROLOGICAS </t>
  </si>
  <si>
    <t>EJECUCION PRESUPUESTAL A MES DE OCTUBRE 2021</t>
  </si>
  <si>
    <t>Fuente: SIAF, Consulta Amigable y Base de Datos al 31 de Octubre del 2021</t>
  </si>
  <si>
    <t xml:space="preserve">HOSPITAL  JOSE AGURTO TELLO DE CHOSICA </t>
  </si>
</sst>
</file>

<file path=xl/styles.xml><?xml version="1.0" encoding="utf-8"?>
<styleSheet xmlns="http://schemas.openxmlformats.org/spreadsheetml/2006/main">
  <numFmts count="5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"/>
    <numFmt numFmtId="195" formatCode="_-* #,##0.0\ _€_-;\-* #,##0.0\ _€_-;_-* &quot;-&quot;??\ _€_-;_-@_-"/>
    <numFmt numFmtId="196" formatCode="_-* #,##0\ _€_-;\-* #,##0\ _€_-;_-* &quot;-&quot;??\ _€_-;_-@_-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0000"/>
    <numFmt numFmtId="203" formatCode="_ * #,##0_ ;_ * \-#,##0_ ;_ * &quot;-&quot;??_ ;_ @_ "/>
    <numFmt numFmtId="204" formatCode="0.0%"/>
    <numFmt numFmtId="205" formatCode="#,##0.000"/>
    <numFmt numFmtId="206" formatCode="_-* #,##0_-;\-* #,##0_-;_-* &quot;-&quot;??_-;_-@_-"/>
  </numFmts>
  <fonts count="6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10"/>
      <color indexed="8"/>
      <name val="Calibri"/>
      <family val="2"/>
    </font>
    <font>
      <sz val="6"/>
      <color indexed="63"/>
      <name val="Calibri"/>
      <family val="2"/>
    </font>
    <font>
      <sz val="10.5"/>
      <color indexed="63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4.8"/>
      <color indexed="63"/>
      <name val="Calibri"/>
      <family val="2"/>
    </font>
    <font>
      <b/>
      <sz val="3"/>
      <color indexed="8"/>
      <name val="Calibri"/>
      <family val="2"/>
    </font>
    <font>
      <b/>
      <sz val="7"/>
      <color indexed="8"/>
      <name val="Calibri"/>
      <family val="2"/>
    </font>
    <font>
      <b/>
      <sz val="7"/>
      <color indexed="9"/>
      <name val="Calibri"/>
      <family val="2"/>
    </font>
    <font>
      <sz val="10"/>
      <color indexed="63"/>
      <name val="Calibri"/>
      <family val="2"/>
    </font>
    <font>
      <b/>
      <sz val="14"/>
      <color indexed="63"/>
      <name val="Calibri"/>
      <family val="2"/>
    </font>
    <font>
      <b/>
      <sz val="18"/>
      <color indexed="63"/>
      <name val="Calibri"/>
      <family val="2"/>
    </font>
    <font>
      <sz val="7.55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3" fontId="57" fillId="0" borderId="0" xfId="0" applyNumberFormat="1" applyFont="1" applyFill="1" applyBorder="1" applyAlignment="1" applyProtection="1">
      <alignment vertical="center"/>
      <protection/>
    </xf>
    <xf numFmtId="196" fontId="2" fillId="0" borderId="0" xfId="49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01" fontId="57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0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196" fontId="1" fillId="0" borderId="0" xfId="49" applyNumberFormat="1" applyFont="1" applyFill="1" applyBorder="1" applyAlignment="1" applyProtection="1">
      <alignment vertical="center"/>
      <protection/>
    </xf>
    <xf numFmtId="196" fontId="57" fillId="0" borderId="0" xfId="49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57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Fill="1" applyBorder="1" applyAlignment="1" applyProtection="1">
      <alignment vertical="center"/>
      <protection/>
    </xf>
    <xf numFmtId="194" fontId="57" fillId="0" borderId="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206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vertical="center"/>
      <protection/>
    </xf>
    <xf numFmtId="3" fontId="59" fillId="0" borderId="0" xfId="0" applyNumberFormat="1" applyFont="1" applyFill="1" applyBorder="1" applyAlignment="1" applyProtection="1">
      <alignment vertical="center"/>
      <protection/>
    </xf>
    <xf numFmtId="196" fontId="59" fillId="0" borderId="0" xfId="49" applyNumberFormat="1" applyFont="1" applyFill="1" applyBorder="1" applyAlignment="1" applyProtection="1">
      <alignment vertical="center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196" fontId="57" fillId="0" borderId="0" xfId="0" applyNumberFormat="1" applyFont="1" applyFill="1" applyBorder="1" applyAlignment="1" applyProtection="1">
      <alignment vertical="center"/>
      <protection/>
    </xf>
    <xf numFmtId="4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vertical="center"/>
      <protection/>
    </xf>
    <xf numFmtId="169" fontId="2" fillId="0" borderId="17" xfId="0" applyNumberFormat="1" applyFont="1" applyFill="1" applyBorder="1" applyAlignment="1" applyProtection="1">
      <alignment vertical="center"/>
      <protection/>
    </xf>
    <xf numFmtId="3" fontId="1" fillId="0" borderId="17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vertical="center"/>
      <protection/>
    </xf>
    <xf numFmtId="169" fontId="2" fillId="0" borderId="18" xfId="0" applyNumberFormat="1" applyFont="1" applyFill="1" applyBorder="1" applyAlignment="1" applyProtection="1">
      <alignment vertical="center"/>
      <protection/>
    </xf>
    <xf numFmtId="3" fontId="1" fillId="0" borderId="18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vertical="center"/>
      <protection/>
    </xf>
    <xf numFmtId="169" fontId="2" fillId="0" borderId="19" xfId="0" applyNumberFormat="1" applyFont="1" applyFill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 quotePrefix="1">
      <alignment horizontal="center" vertical="center"/>
      <protection/>
    </xf>
    <xf numFmtId="0" fontId="2" fillId="0" borderId="19" xfId="0" applyNumberFormat="1" applyFont="1" applyFill="1" applyBorder="1" applyAlignment="1" applyProtection="1" quotePrefix="1">
      <alignment horizontal="center" vertical="center"/>
      <protection/>
    </xf>
    <xf numFmtId="41" fontId="2" fillId="0" borderId="17" xfId="0" applyNumberFormat="1" applyFont="1" applyFill="1" applyBorder="1" applyAlignment="1" applyProtection="1">
      <alignment vertical="center"/>
      <protection/>
    </xf>
    <xf numFmtId="41" fontId="2" fillId="0" borderId="18" xfId="0" applyNumberFormat="1" applyFont="1" applyFill="1" applyBorder="1" applyAlignment="1" applyProtection="1">
      <alignment vertical="center"/>
      <protection/>
    </xf>
    <xf numFmtId="41" fontId="2" fillId="0" borderId="19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Octubre - 2021</a:t>
            </a:r>
          </a:p>
        </c:rich>
      </c:tx>
      <c:layout>
        <c:manualLayout>
          <c:xMode val="factor"/>
          <c:yMode val="factor"/>
          <c:x val="-0.000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4125"/>
          <c:w val="0.9987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MES'!$B$49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MES'!$A$50:$A$82</c:f>
              <c:strCache/>
            </c:strRef>
          </c:cat>
          <c:val>
            <c:numRef>
              <c:f>'EJECUCION MES'!$B$50:$B$82</c:f>
              <c:numCache/>
            </c:numRef>
          </c:val>
        </c:ser>
        <c:axId val="65525936"/>
        <c:axId val="52862513"/>
      </c:barChart>
      <c:lineChart>
        <c:grouping val="standard"/>
        <c:varyColors val="0"/>
        <c:ser>
          <c:idx val="1"/>
          <c:order val="1"/>
          <c:tx>
            <c:strRef>
              <c:f>'EJECUCION MES'!$C$49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MES'!$A$50:$A$82</c:f>
              <c:strCache/>
            </c:strRef>
          </c:cat>
          <c:val>
            <c:numRef>
              <c:f>'EJECUCION MES'!$C$50:$C$82</c:f>
              <c:numCache/>
            </c:numRef>
          </c:val>
          <c:smooth val="0"/>
        </c:ser>
        <c:axId val="6000570"/>
        <c:axId val="54005131"/>
      </c:lineChart>
      <c:catAx>
        <c:axId val="655259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52862513"/>
        <c:crosses val="autoZero"/>
        <c:auto val="1"/>
        <c:lblOffset val="100"/>
        <c:tickLblSkip val="1"/>
        <c:noMultiLvlLbl val="0"/>
      </c:catAx>
      <c:valAx>
        <c:axId val="528625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525936"/>
        <c:crossesAt val="1"/>
        <c:crossBetween val="between"/>
        <c:dispUnits/>
      </c:valAx>
      <c:catAx>
        <c:axId val="6000570"/>
        <c:scaling>
          <c:orientation val="minMax"/>
        </c:scaling>
        <c:axPos val="b"/>
        <c:delete val="1"/>
        <c:majorTickMark val="out"/>
        <c:minorTickMark val="none"/>
        <c:tickLblPos val="nextTo"/>
        <c:crossAx val="54005131"/>
        <c:crosses val="autoZero"/>
        <c:auto val="1"/>
        <c:lblOffset val="100"/>
        <c:tickLblSkip val="1"/>
        <c:noMultiLvlLbl val="0"/>
      </c:catAx>
      <c:valAx>
        <c:axId val="540051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0057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75"/>
          <c:y val="0.97525"/>
          <c:w val="0.04775"/>
          <c:h val="0.0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OCTUBRE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725"/>
          <c:w val="0.9917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FTE'!$D$58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FTE'!$C$59:$C$63</c:f>
              <c:strCache/>
            </c:strRef>
          </c:cat>
          <c:val>
            <c:numRef>
              <c:f>'EJECUCION FTE'!$D$59:$D$63</c:f>
              <c:numCache/>
            </c:numRef>
          </c:val>
        </c:ser>
        <c:overlap val="-27"/>
        <c:gapWidth val="219"/>
        <c:axId val="16284132"/>
        <c:axId val="12339461"/>
      </c:barChart>
      <c:lineChart>
        <c:grouping val="standard"/>
        <c:varyColors val="0"/>
        <c:ser>
          <c:idx val="1"/>
          <c:order val="1"/>
          <c:tx>
            <c:strRef>
              <c:f>'EJECUCION FTE'!$E$58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FTE'!$C$59:$C$63</c:f>
              <c:strCache/>
            </c:strRef>
          </c:cat>
          <c:val>
            <c:numRef>
              <c:f>'EJECUCION FTE'!$E$59:$E$63</c:f>
              <c:numCache/>
            </c:numRef>
          </c:val>
          <c:smooth val="0"/>
        </c:ser>
        <c:axId val="43946286"/>
        <c:axId val="59972255"/>
      </c:lineChart>
      <c:catAx>
        <c:axId val="162841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339461"/>
        <c:crosses val="autoZero"/>
        <c:auto val="1"/>
        <c:lblOffset val="100"/>
        <c:tickLblSkip val="1"/>
        <c:noMultiLvlLbl val="0"/>
      </c:catAx>
      <c:valAx>
        <c:axId val="123394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284132"/>
        <c:crossesAt val="1"/>
        <c:crossBetween val="between"/>
        <c:dispUnits/>
      </c:valAx>
      <c:catAx>
        <c:axId val="43946286"/>
        <c:scaling>
          <c:orientation val="minMax"/>
        </c:scaling>
        <c:axPos val="b"/>
        <c:delete val="1"/>
        <c:majorTickMark val="out"/>
        <c:minorTickMark val="none"/>
        <c:tickLblPos val="nextTo"/>
        <c:crossAx val="59972255"/>
        <c:crosses val="autoZero"/>
        <c:auto val="1"/>
        <c:lblOffset val="100"/>
        <c:tickLblSkip val="1"/>
        <c:noMultiLvlLbl val="0"/>
      </c:catAx>
      <c:valAx>
        <c:axId val="599722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94628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"/>
          <c:y val="0.95975"/>
          <c:w val="0.13"/>
          <c:h val="0.0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OCTUBRE - FUENTE RO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7"/>
          <c:w val="0.9927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RO'!$C$60:$C$66</c:f>
              <c:strCache/>
            </c:strRef>
          </c:cat>
          <c:val>
            <c:numRef>
              <c:f>'EJECUCION RO'!$D$60:$D$66</c:f>
              <c:numCache/>
            </c:numRef>
          </c:val>
        </c:ser>
        <c:overlap val="-27"/>
        <c:gapWidth val="219"/>
        <c:axId val="2879384"/>
        <c:axId val="25914457"/>
      </c:barChart>
      <c:lineChart>
        <c:grouping val="standard"/>
        <c:varyColors val="0"/>
        <c:ser>
          <c:idx val="1"/>
          <c:order val="1"/>
          <c:tx>
            <c:strRef>
              <c:f>'EJECUCION RO'!$E$59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RO'!$C$60:$C$65</c:f>
              <c:strCache/>
            </c:strRef>
          </c:cat>
          <c:val>
            <c:numRef>
              <c:f>'EJECUCION RO'!$E$60:$E$66</c:f>
              <c:numCache/>
            </c:numRef>
          </c:val>
          <c:smooth val="0"/>
        </c:ser>
        <c:axId val="31903522"/>
        <c:axId val="18696243"/>
      </c:lineChart>
      <c:catAx>
        <c:axId val="28793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914457"/>
        <c:crosses val="autoZero"/>
        <c:auto val="1"/>
        <c:lblOffset val="100"/>
        <c:tickLblSkip val="1"/>
        <c:noMultiLvlLbl val="0"/>
      </c:catAx>
      <c:valAx>
        <c:axId val="259144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79384"/>
        <c:crossesAt val="1"/>
        <c:crossBetween val="between"/>
        <c:dispUnits/>
      </c:valAx>
      <c:catAx>
        <c:axId val="31903522"/>
        <c:scaling>
          <c:orientation val="minMax"/>
        </c:scaling>
        <c:axPos val="b"/>
        <c:delete val="1"/>
        <c:majorTickMark val="out"/>
        <c:minorTickMark val="none"/>
        <c:tickLblPos val="nextTo"/>
        <c:crossAx val="18696243"/>
        <c:crosses val="autoZero"/>
        <c:auto val="1"/>
        <c:lblOffset val="100"/>
        <c:tickLblSkip val="1"/>
        <c:noMultiLvlLbl val="0"/>
      </c:catAx>
      <c:valAx>
        <c:axId val="18696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90352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35"/>
          <c:y val="0.96575"/>
          <c:w val="0.11325"/>
          <c:h val="0.0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OCTUBRE - FUENTE RDR</a:t>
            </a:r>
          </a:p>
        </c:rich>
      </c:tx>
      <c:layout>
        <c:manualLayout>
          <c:xMode val="factor"/>
          <c:yMode val="factor"/>
          <c:x val="0.013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65"/>
          <c:w val="0.99325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RDR'!$C$61:$C$66</c:f>
              <c:strCache/>
            </c:strRef>
          </c:cat>
          <c:val>
            <c:numRef>
              <c:f>'EJECUCION RDR'!$D$61:$D$66</c:f>
              <c:numCache/>
            </c:numRef>
          </c:val>
        </c:ser>
        <c:overlap val="-27"/>
        <c:gapWidth val="219"/>
        <c:axId val="34048460"/>
        <c:axId val="38000685"/>
      </c:barChart>
      <c:lineChart>
        <c:grouping val="standard"/>
        <c:varyColors val="0"/>
        <c:ser>
          <c:idx val="1"/>
          <c:order val="1"/>
          <c:tx>
            <c:strRef>
              <c:f>'EJECUCION RDR'!$E$60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RDR'!$C$61:$C$66</c:f>
              <c:strCache/>
            </c:strRef>
          </c:cat>
          <c:val>
            <c:numRef>
              <c:f>'EJECUCION RDR'!$E$61:$E$66</c:f>
              <c:numCache/>
            </c:numRef>
          </c:val>
          <c:smooth val="0"/>
        </c:ser>
        <c:axId val="6461846"/>
        <c:axId val="58156615"/>
      </c:lineChart>
      <c:catAx>
        <c:axId val="340484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000685"/>
        <c:crosses val="autoZero"/>
        <c:auto val="1"/>
        <c:lblOffset val="100"/>
        <c:tickLblSkip val="1"/>
        <c:noMultiLvlLbl val="0"/>
      </c:catAx>
      <c:valAx>
        <c:axId val="380006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048460"/>
        <c:crossesAt val="1"/>
        <c:crossBetween val="between"/>
        <c:dispUnits/>
      </c:valAx>
      <c:catAx>
        <c:axId val="6461846"/>
        <c:scaling>
          <c:orientation val="minMax"/>
        </c:scaling>
        <c:axPos val="b"/>
        <c:delete val="1"/>
        <c:majorTickMark val="out"/>
        <c:minorTickMark val="none"/>
        <c:tickLblPos val="nextTo"/>
        <c:crossAx val="58156615"/>
        <c:crosses val="autoZero"/>
        <c:auto val="1"/>
        <c:lblOffset val="100"/>
        <c:tickLblSkip val="1"/>
        <c:noMultiLvlLbl val="0"/>
      </c:catAx>
      <c:valAx>
        <c:axId val="581566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6184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"/>
          <c:y val="0.9665"/>
          <c:w val="0.12225"/>
          <c:h val="0.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OCTUBRE - FUENTE ROCC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8225"/>
          <c:w val="0.992"/>
          <c:h val="0.8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ROOC'!$D$65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ROOC'!$C$66:$C$70</c:f>
              <c:strCache/>
            </c:strRef>
          </c:cat>
          <c:val>
            <c:numRef>
              <c:f>'EJECUCION ROOC'!$D$66:$D$70</c:f>
              <c:numCache/>
            </c:numRef>
          </c:val>
        </c:ser>
        <c:overlap val="-27"/>
        <c:gapWidth val="219"/>
        <c:axId val="53647488"/>
        <c:axId val="13065345"/>
      </c:barChart>
      <c:lineChart>
        <c:grouping val="standard"/>
        <c:varyColors val="0"/>
        <c:ser>
          <c:idx val="1"/>
          <c:order val="1"/>
          <c:tx>
            <c:strRef>
              <c:f>'EJECUCION ROOC'!$E$65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'EJECUCION ROOC'!$C$66:$C$70</c:f>
              <c:strCache/>
            </c:strRef>
          </c:cat>
          <c:val>
            <c:numRef>
              <c:f>'EJECUCION ROOC'!$E$66:$E$70</c:f>
              <c:numCache/>
            </c:numRef>
          </c:val>
          <c:smooth val="0"/>
        </c:ser>
        <c:axId val="50479242"/>
        <c:axId val="51659995"/>
      </c:lineChart>
      <c:catAx>
        <c:axId val="536474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065345"/>
        <c:crosses val="autoZero"/>
        <c:auto val="1"/>
        <c:lblOffset val="100"/>
        <c:tickLblSkip val="1"/>
        <c:noMultiLvlLbl val="0"/>
      </c:catAx>
      <c:valAx>
        <c:axId val="130653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647488"/>
        <c:crossesAt val="1"/>
        <c:crossBetween val="between"/>
        <c:dispUnits/>
      </c:valAx>
      <c:catAx>
        <c:axId val="50479242"/>
        <c:scaling>
          <c:orientation val="minMax"/>
        </c:scaling>
        <c:axPos val="b"/>
        <c:delete val="1"/>
        <c:majorTickMark val="out"/>
        <c:minorTickMark val="none"/>
        <c:tickLblPos val="nextTo"/>
        <c:crossAx val="51659995"/>
        <c:crosses val="autoZero"/>
        <c:auto val="1"/>
        <c:lblOffset val="100"/>
        <c:tickLblSkip val="1"/>
        <c:noMultiLvlLbl val="0"/>
      </c:catAx>
      <c:valAx>
        <c:axId val="51659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47924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"/>
          <c:y val="0.947"/>
          <c:w val="0.13925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OCTUBRE - FUENTE DYT</a:t>
            </a:r>
          </a:p>
        </c:rich>
      </c:tx>
      <c:layout>
        <c:manualLayout>
          <c:xMode val="factor"/>
          <c:yMode val="factor"/>
          <c:x val="-0.002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525"/>
          <c:w val="0.99175"/>
          <c:h val="0.8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DYT'!$D$63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DYT'!$C$64:$C$68</c:f>
              <c:strCache/>
            </c:strRef>
          </c:cat>
          <c:val>
            <c:numRef>
              <c:f>'EJECUCION DYT'!$D$64:$D$68</c:f>
              <c:numCache/>
            </c:numRef>
          </c:val>
        </c:ser>
        <c:overlap val="-27"/>
        <c:gapWidth val="219"/>
        <c:axId val="62286772"/>
        <c:axId val="23710037"/>
      </c:barChart>
      <c:lineChart>
        <c:grouping val="standard"/>
        <c:varyColors val="0"/>
        <c:ser>
          <c:idx val="1"/>
          <c:order val="1"/>
          <c:tx>
            <c:strRef>
              <c:f>'EJECUCION DYT'!$E$63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DYT'!$C$64:$C$68</c:f>
              <c:strCache/>
            </c:strRef>
          </c:cat>
          <c:val>
            <c:numRef>
              <c:f>'EJECUCION DYT'!$E$64:$E$68</c:f>
              <c:numCache/>
            </c:numRef>
          </c:val>
          <c:smooth val="0"/>
        </c:ser>
        <c:axId val="12063742"/>
        <c:axId val="41464815"/>
      </c:lineChart>
      <c:catAx>
        <c:axId val="622867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710037"/>
        <c:crosses val="autoZero"/>
        <c:auto val="1"/>
        <c:lblOffset val="100"/>
        <c:tickLblSkip val="1"/>
        <c:noMultiLvlLbl val="0"/>
      </c:catAx>
      <c:valAx>
        <c:axId val="237100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286772"/>
        <c:crossesAt val="1"/>
        <c:crossBetween val="between"/>
        <c:dispUnits/>
      </c:valAx>
      <c:catAx>
        <c:axId val="12063742"/>
        <c:scaling>
          <c:orientation val="minMax"/>
        </c:scaling>
        <c:axPos val="b"/>
        <c:delete val="1"/>
        <c:majorTickMark val="out"/>
        <c:minorTickMark val="none"/>
        <c:tickLblPos val="nextTo"/>
        <c:crossAx val="41464815"/>
        <c:crosses val="autoZero"/>
        <c:auto val="1"/>
        <c:lblOffset val="100"/>
        <c:tickLblSkip val="1"/>
        <c:noMultiLvlLbl val="0"/>
      </c:catAx>
      <c:valAx>
        <c:axId val="414648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06374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5"/>
          <c:y val="0.9665"/>
          <c:w val="0.13025"/>
          <c:h val="0.0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152400</xdr:rowOff>
    </xdr:from>
    <xdr:to>
      <xdr:col>26</xdr:col>
      <xdr:colOff>742950</xdr:colOff>
      <xdr:row>95</xdr:row>
      <xdr:rowOff>152400</xdr:rowOff>
    </xdr:to>
    <xdr:graphicFrame>
      <xdr:nvGraphicFramePr>
        <xdr:cNvPr id="1" name="Gráfico 9"/>
        <xdr:cNvGraphicFramePr/>
      </xdr:nvGraphicFramePr>
      <xdr:xfrm>
        <a:off x="0" y="8820150"/>
        <a:ext cx="19011900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53</xdr:row>
      <xdr:rowOff>142875</xdr:rowOff>
    </xdr:from>
    <xdr:to>
      <xdr:col>8</xdr:col>
      <xdr:colOff>19050</xdr:colOff>
      <xdr:row>83</xdr:row>
      <xdr:rowOff>95250</xdr:rowOff>
    </xdr:to>
    <xdr:graphicFrame>
      <xdr:nvGraphicFramePr>
        <xdr:cNvPr id="1" name="Gráfico 4"/>
        <xdr:cNvGraphicFramePr/>
      </xdr:nvGraphicFramePr>
      <xdr:xfrm>
        <a:off x="47625" y="9763125"/>
        <a:ext cx="98298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55</xdr:row>
      <xdr:rowOff>133350</xdr:rowOff>
    </xdr:from>
    <xdr:to>
      <xdr:col>9</xdr:col>
      <xdr:colOff>762000</xdr:colOff>
      <xdr:row>90</xdr:row>
      <xdr:rowOff>123825</xdr:rowOff>
    </xdr:to>
    <xdr:graphicFrame>
      <xdr:nvGraphicFramePr>
        <xdr:cNvPr id="1" name="Gráfico 2"/>
        <xdr:cNvGraphicFramePr/>
      </xdr:nvGraphicFramePr>
      <xdr:xfrm>
        <a:off x="57150" y="9934575"/>
        <a:ext cx="112776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123825</xdr:rowOff>
    </xdr:from>
    <xdr:to>
      <xdr:col>8</xdr:col>
      <xdr:colOff>695325</xdr:colOff>
      <xdr:row>91</xdr:row>
      <xdr:rowOff>85725</xdr:rowOff>
    </xdr:to>
    <xdr:graphicFrame>
      <xdr:nvGraphicFramePr>
        <xdr:cNvPr id="1" name="Gráfico 1"/>
        <xdr:cNvGraphicFramePr/>
      </xdr:nvGraphicFramePr>
      <xdr:xfrm>
        <a:off x="47625" y="99441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3590925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1008511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66675</xdr:colOff>
      <xdr:row>54</xdr:row>
      <xdr:rowOff>133350</xdr:rowOff>
    </xdr:from>
    <xdr:to>
      <xdr:col>8</xdr:col>
      <xdr:colOff>723900</xdr:colOff>
      <xdr:row>83</xdr:row>
      <xdr:rowOff>19050</xdr:rowOff>
    </xdr:to>
    <xdr:graphicFrame>
      <xdr:nvGraphicFramePr>
        <xdr:cNvPr id="5" name="Gráfico 1"/>
        <xdr:cNvGraphicFramePr/>
      </xdr:nvGraphicFramePr>
      <xdr:xfrm>
        <a:off x="66675" y="9753600"/>
        <a:ext cx="10410825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133350</xdr:rowOff>
    </xdr:from>
    <xdr:to>
      <xdr:col>7</xdr:col>
      <xdr:colOff>733425</xdr:colOff>
      <xdr:row>91</xdr:row>
      <xdr:rowOff>57150</xdr:rowOff>
    </xdr:to>
    <xdr:graphicFrame>
      <xdr:nvGraphicFramePr>
        <xdr:cNvPr id="1" name="Gráfico 1"/>
        <xdr:cNvGraphicFramePr/>
      </xdr:nvGraphicFramePr>
      <xdr:xfrm>
        <a:off x="0" y="9982200"/>
        <a:ext cx="9820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2" name="Grupo 5"/>
        <xdr:cNvGrpSpPr>
          <a:grpSpLocks/>
        </xdr:cNvGrpSpPr>
      </xdr:nvGrpSpPr>
      <xdr:grpSpPr>
        <a:xfrm>
          <a:off x="85725" y="104775"/>
          <a:ext cx="52197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9073" y="142937"/>
            <a:ext cx="1634300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2937"/>
            <a:ext cx="995718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2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7.7109375" style="8" customWidth="1"/>
    <col min="5" max="5" width="11.7109375" style="8" customWidth="1"/>
    <col min="6" max="6" width="7.7109375" style="8" customWidth="1"/>
    <col min="7" max="7" width="11.7109375" style="8" customWidth="1"/>
    <col min="8" max="8" width="7.7109375" style="8" customWidth="1"/>
    <col min="9" max="9" width="11.57421875" style="8" customWidth="1"/>
    <col min="10" max="10" width="7.7109375" style="8" customWidth="1"/>
    <col min="11" max="11" width="11.7109375" style="8" customWidth="1"/>
    <col min="12" max="12" width="7.7109375" style="8" customWidth="1"/>
    <col min="13" max="13" width="11.7109375" style="8" customWidth="1"/>
    <col min="14" max="14" width="7.7109375" style="8" customWidth="1"/>
    <col min="15" max="15" width="11.7109375" style="8" customWidth="1"/>
    <col min="16" max="16" width="7.7109375" style="8" customWidth="1"/>
    <col min="17" max="17" width="11.7109375" style="8" customWidth="1"/>
    <col min="18" max="18" width="7.7109375" style="8" customWidth="1"/>
    <col min="19" max="19" width="11.7109375" style="8" customWidth="1"/>
    <col min="20" max="20" width="7.7109375" style="8" customWidth="1"/>
    <col min="21" max="21" width="11.7109375" style="8" customWidth="1"/>
    <col min="22" max="22" width="7.7109375" style="8" customWidth="1"/>
    <col min="23" max="26" width="11.7109375" style="8" hidden="1" customWidth="1"/>
    <col min="27" max="27" width="11.421875" style="8" customWidth="1"/>
    <col min="28" max="28" width="15.421875" style="5" bestFit="1" customWidth="1"/>
    <col min="29" max="16384" width="11.421875" style="5" customWidth="1"/>
  </cols>
  <sheetData>
    <row r="1" spans="1:24" s="35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5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5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5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5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167</v>
      </c>
    </row>
    <row r="7" ht="15.75">
      <c r="A7" s="21" t="s">
        <v>23</v>
      </c>
    </row>
    <row r="8" ht="15.75">
      <c r="A8" s="21" t="s">
        <v>0</v>
      </c>
    </row>
    <row r="9" spans="1:27" ht="12.75">
      <c r="A9" s="10"/>
      <c r="AA9" s="20" t="s">
        <v>34</v>
      </c>
    </row>
    <row r="10" spans="1:27" s="10" customFormat="1" ht="12.75" customHeight="1">
      <c r="A10" s="63" t="s">
        <v>1</v>
      </c>
      <c r="B10" s="60" t="s">
        <v>33</v>
      </c>
      <c r="C10" s="53" t="s">
        <v>31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5" t="s">
        <v>30</v>
      </c>
    </row>
    <row r="11" spans="1:27" s="10" customFormat="1" ht="12.75" customHeight="1">
      <c r="A11" s="64"/>
      <c r="B11" s="61"/>
      <c r="C11" s="54" t="s">
        <v>2</v>
      </c>
      <c r="D11" s="54"/>
      <c r="E11" s="54" t="s">
        <v>3</v>
      </c>
      <c r="F11" s="54"/>
      <c r="G11" s="54" t="s">
        <v>4</v>
      </c>
      <c r="H11" s="54"/>
      <c r="I11" s="54" t="s">
        <v>20</v>
      </c>
      <c r="J11" s="54"/>
      <c r="K11" s="54" t="s">
        <v>21</v>
      </c>
      <c r="L11" s="54"/>
      <c r="M11" s="54" t="s">
        <v>22</v>
      </c>
      <c r="N11" s="54"/>
      <c r="O11" s="54" t="s">
        <v>24</v>
      </c>
      <c r="P11" s="54"/>
      <c r="Q11" s="54" t="s">
        <v>25</v>
      </c>
      <c r="R11" s="54"/>
      <c r="S11" s="54" t="s">
        <v>26</v>
      </c>
      <c r="T11" s="54"/>
      <c r="U11" s="54" t="s">
        <v>27</v>
      </c>
      <c r="V11" s="54"/>
      <c r="W11" s="54" t="s">
        <v>28</v>
      </c>
      <c r="X11" s="54"/>
      <c r="Y11" s="54" t="s">
        <v>29</v>
      </c>
      <c r="Z11" s="54"/>
      <c r="AA11" s="56"/>
    </row>
    <row r="12" spans="1:27" s="10" customFormat="1" ht="15.75" customHeight="1">
      <c r="A12" s="65"/>
      <c r="B12" s="62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57"/>
    </row>
    <row r="13" spans="1:28" ht="15" customHeight="1">
      <c r="A13" s="2" t="s">
        <v>5</v>
      </c>
      <c r="B13" s="3" t="s">
        <v>6</v>
      </c>
      <c r="C13" s="42">
        <v>109233001.57000004</v>
      </c>
      <c r="D13" s="38">
        <f aca="true" t="shared" si="0" ref="D13:D46">+C13/$C$46*100</f>
        <v>23.931558773219663</v>
      </c>
      <c r="E13" s="42">
        <v>153662076.99000004</v>
      </c>
      <c r="F13" s="38">
        <f aca="true" t="shared" si="1" ref="F13:F46">+E13/$E$46*100</f>
        <v>30.488215555569287</v>
      </c>
      <c r="G13" s="42">
        <v>191492040.99999994</v>
      </c>
      <c r="H13" s="38">
        <f aca="true" t="shared" si="2" ref="H13:H46">+G13/$G$46*100</f>
        <v>25.332756358786213</v>
      </c>
      <c r="I13" s="4">
        <v>130365716.78000012</v>
      </c>
      <c r="J13" s="38">
        <f aca="true" t="shared" si="3" ref="J13:J46">+I13/$I$46*100</f>
        <v>19.444108143441174</v>
      </c>
      <c r="K13" s="4">
        <v>98638625.82999998</v>
      </c>
      <c r="L13" s="38">
        <f aca="true" t="shared" si="4" ref="L13:L46">+K13/$K$46*100</f>
        <v>14.420134601902602</v>
      </c>
      <c r="M13" s="4">
        <v>117711334.3700001</v>
      </c>
      <c r="N13" s="38">
        <f aca="true" t="shared" si="5" ref="N13:N46">+M13/$M$46*100</f>
        <v>17.046561041024948</v>
      </c>
      <c r="O13" s="4">
        <v>112544130.58000007</v>
      </c>
      <c r="P13" s="38">
        <f aca="true" t="shared" si="6" ref="P13:P46">+O13/$O$46*100</f>
        <v>17.762340613039548</v>
      </c>
      <c r="Q13" s="4">
        <v>170357589.29999998</v>
      </c>
      <c r="R13" s="38">
        <f aca="true" t="shared" si="7" ref="R13:R46">+Q13/$Q$46*100</f>
        <v>22.590390844051942</v>
      </c>
      <c r="S13" s="4">
        <v>136722285.64000005</v>
      </c>
      <c r="T13" s="38">
        <f aca="true" t="shared" si="8" ref="T13:T46">+S13/$S$46*100</f>
        <v>13.467096536971479</v>
      </c>
      <c r="U13" s="4">
        <v>151336405.3100001</v>
      </c>
      <c r="V13" s="38">
        <f aca="true" t="shared" si="9" ref="V13:V46">+U13/$U$46*100</f>
        <v>19.938942475271347</v>
      </c>
      <c r="W13" s="4"/>
      <c r="X13" s="38" t="e">
        <f aca="true" t="shared" si="10" ref="X13:X46">+W13/$W$46*100</f>
        <v>#DIV/0!</v>
      </c>
      <c r="Y13" s="4"/>
      <c r="Z13" s="38" t="e">
        <f aca="true" t="shared" si="11" ref="Z13:Z46">+Y13/$Y$46*100</f>
        <v>#DIV/0!</v>
      </c>
      <c r="AA13" s="24">
        <f aca="true" t="shared" si="12" ref="AA13:AA45">+C13+E13+G13+I13+K13+M13+O13+Q13+S13+U13+W13+Y13</f>
        <v>1372063207.3700006</v>
      </c>
      <c r="AB13" s="8"/>
    </row>
    <row r="14" spans="1:28" ht="15" customHeight="1">
      <c r="A14" s="2" t="s">
        <v>35</v>
      </c>
      <c r="B14" s="3" t="s">
        <v>66</v>
      </c>
      <c r="C14" s="42">
        <v>2744455.4999999977</v>
      </c>
      <c r="D14" s="38">
        <f t="shared" si="0"/>
        <v>0.6012752295985074</v>
      </c>
      <c r="E14" s="42">
        <v>3331711.62</v>
      </c>
      <c r="F14" s="38">
        <f t="shared" si="1"/>
        <v>0.6610475663827282</v>
      </c>
      <c r="G14" s="42">
        <v>3232958.7199999993</v>
      </c>
      <c r="H14" s="38">
        <f t="shared" si="2"/>
        <v>0.42769273931219604</v>
      </c>
      <c r="I14" s="4">
        <v>4021505.5100000002</v>
      </c>
      <c r="J14" s="38">
        <f t="shared" si="3"/>
        <v>0.5998094435198984</v>
      </c>
      <c r="K14" s="4">
        <v>3526520.6199999982</v>
      </c>
      <c r="L14" s="38">
        <f t="shared" si="4"/>
        <v>0.5155475513662171</v>
      </c>
      <c r="M14" s="4">
        <v>3532170.6399999987</v>
      </c>
      <c r="N14" s="38">
        <f t="shared" si="5"/>
        <v>0.5115171172286157</v>
      </c>
      <c r="O14" s="4">
        <v>4569826.239999996</v>
      </c>
      <c r="P14" s="38">
        <f t="shared" si="6"/>
        <v>0.7212353927207857</v>
      </c>
      <c r="Q14" s="4">
        <v>3940347.2199999974</v>
      </c>
      <c r="R14" s="38">
        <f t="shared" si="7"/>
        <v>0.5225125814871664</v>
      </c>
      <c r="S14" s="4">
        <v>4142262.7899999972</v>
      </c>
      <c r="T14" s="38">
        <f t="shared" si="8"/>
        <v>0.4080114124285405</v>
      </c>
      <c r="U14" s="4">
        <v>3419060.6699999976</v>
      </c>
      <c r="V14" s="38">
        <f t="shared" si="9"/>
        <v>0.4504696267824457</v>
      </c>
      <c r="W14" s="4"/>
      <c r="X14" s="38" t="e">
        <f t="shared" si="10"/>
        <v>#DIV/0!</v>
      </c>
      <c r="Y14" s="4"/>
      <c r="Z14" s="38" t="e">
        <f t="shared" si="11"/>
        <v>#DIV/0!</v>
      </c>
      <c r="AA14" s="24">
        <f t="shared" si="12"/>
        <v>36460819.52999998</v>
      </c>
      <c r="AB14" s="8"/>
    </row>
    <row r="15" spans="1:28" ht="15" customHeight="1">
      <c r="A15" s="2" t="s">
        <v>36</v>
      </c>
      <c r="B15" s="3" t="s">
        <v>67</v>
      </c>
      <c r="C15" s="42">
        <v>3544718.269999999</v>
      </c>
      <c r="D15" s="38">
        <f t="shared" si="0"/>
        <v>0.7766026053824795</v>
      </c>
      <c r="E15" s="42">
        <v>5002362.909999997</v>
      </c>
      <c r="F15" s="38">
        <f t="shared" si="1"/>
        <v>0.9925228245951014</v>
      </c>
      <c r="G15" s="42">
        <v>4532810.159999999</v>
      </c>
      <c r="H15" s="38">
        <f t="shared" si="2"/>
        <v>0.5996519479569951</v>
      </c>
      <c r="I15" s="4">
        <v>6541582.16</v>
      </c>
      <c r="J15" s="38">
        <f t="shared" si="3"/>
        <v>0.9756800644366879</v>
      </c>
      <c r="K15" s="4">
        <v>5297157.299999999</v>
      </c>
      <c r="L15" s="38">
        <f t="shared" si="4"/>
        <v>0.7743996900879266</v>
      </c>
      <c r="M15" s="4">
        <v>5435673.449999996</v>
      </c>
      <c r="N15" s="38">
        <f t="shared" si="5"/>
        <v>0.7871760163150339</v>
      </c>
      <c r="O15" s="4">
        <v>5138607.22</v>
      </c>
      <c r="P15" s="38">
        <f t="shared" si="6"/>
        <v>0.8110035703139925</v>
      </c>
      <c r="Q15" s="4">
        <v>5490745.109999999</v>
      </c>
      <c r="R15" s="38">
        <f t="shared" si="7"/>
        <v>0.7281042105000424</v>
      </c>
      <c r="S15" s="4">
        <v>5948177.06</v>
      </c>
      <c r="T15" s="38">
        <f t="shared" si="8"/>
        <v>0.5858933261029643</v>
      </c>
      <c r="U15" s="4">
        <v>6199596.149999997</v>
      </c>
      <c r="V15" s="38">
        <f t="shared" si="9"/>
        <v>0.8168119941236338</v>
      </c>
      <c r="W15" s="4"/>
      <c r="X15" s="38" t="e">
        <f t="shared" si="10"/>
        <v>#DIV/0!</v>
      </c>
      <c r="Y15" s="4"/>
      <c r="Z15" s="38" t="e">
        <f t="shared" si="11"/>
        <v>#DIV/0!</v>
      </c>
      <c r="AA15" s="24">
        <f t="shared" si="12"/>
        <v>53131429.78999999</v>
      </c>
      <c r="AB15" s="8"/>
    </row>
    <row r="16" spans="1:28" ht="15" customHeight="1">
      <c r="A16" s="2" t="s">
        <v>37</v>
      </c>
      <c r="B16" s="3" t="s">
        <v>68</v>
      </c>
      <c r="C16" s="42">
        <v>1953772.2199999993</v>
      </c>
      <c r="D16" s="38">
        <f t="shared" si="0"/>
        <v>0.42804659800958195</v>
      </c>
      <c r="E16" s="42">
        <v>3373767.9300000006</v>
      </c>
      <c r="F16" s="38">
        <f t="shared" si="1"/>
        <v>0.6693919924758058</v>
      </c>
      <c r="G16" s="42">
        <v>5877536.039999995</v>
      </c>
      <c r="H16" s="38">
        <f t="shared" si="2"/>
        <v>0.7775476605385655</v>
      </c>
      <c r="I16" s="4">
        <v>2926924.2099999995</v>
      </c>
      <c r="J16" s="38">
        <f t="shared" si="3"/>
        <v>0.43655212637642715</v>
      </c>
      <c r="K16" s="4">
        <v>2813119.2800000003</v>
      </c>
      <c r="L16" s="38">
        <f t="shared" si="4"/>
        <v>0.4112542964529999</v>
      </c>
      <c r="M16" s="4">
        <v>2556307.2999999993</v>
      </c>
      <c r="N16" s="38">
        <f t="shared" si="5"/>
        <v>0.37019585804791877</v>
      </c>
      <c r="O16" s="4">
        <v>2982342.6200000015</v>
      </c>
      <c r="P16" s="38">
        <f t="shared" si="6"/>
        <v>0.4706898988709995</v>
      </c>
      <c r="Q16" s="4">
        <v>3933568.61</v>
      </c>
      <c r="R16" s="38">
        <f t="shared" si="7"/>
        <v>0.5216136990252311</v>
      </c>
      <c r="S16" s="4">
        <v>3801387.999999999</v>
      </c>
      <c r="T16" s="38">
        <f t="shared" si="8"/>
        <v>0.37443536677906075</v>
      </c>
      <c r="U16" s="4">
        <v>2881078.970000001</v>
      </c>
      <c r="V16" s="38">
        <f t="shared" si="9"/>
        <v>0.3795892186805373</v>
      </c>
      <c r="W16" s="4"/>
      <c r="X16" s="38" t="e">
        <f t="shared" si="10"/>
        <v>#DIV/0!</v>
      </c>
      <c r="Y16" s="4"/>
      <c r="Z16" s="38" t="e">
        <f t="shared" si="11"/>
        <v>#DIV/0!</v>
      </c>
      <c r="AA16" s="24">
        <f t="shared" si="12"/>
        <v>33099805.18</v>
      </c>
      <c r="AB16" s="8"/>
    </row>
    <row r="17" spans="1:28" ht="15" customHeight="1">
      <c r="A17" s="2" t="s">
        <v>38</v>
      </c>
      <c r="B17" s="3" t="s">
        <v>69</v>
      </c>
      <c r="C17" s="42">
        <v>2666299.459999999</v>
      </c>
      <c r="D17" s="38">
        <f t="shared" si="0"/>
        <v>0.5841522371158422</v>
      </c>
      <c r="E17" s="42">
        <v>3807753.9699999993</v>
      </c>
      <c r="F17" s="38">
        <f t="shared" si="1"/>
        <v>0.7554995096642463</v>
      </c>
      <c r="G17" s="42">
        <v>4852581.490000001</v>
      </c>
      <c r="H17" s="38">
        <f t="shared" si="2"/>
        <v>0.641954955179186</v>
      </c>
      <c r="I17" s="4">
        <v>2877352.819999999</v>
      </c>
      <c r="J17" s="38">
        <f t="shared" si="3"/>
        <v>0.42915853017807</v>
      </c>
      <c r="K17" s="4">
        <v>3745854.0299999984</v>
      </c>
      <c r="L17" s="38">
        <f t="shared" si="4"/>
        <v>0.547612244768833</v>
      </c>
      <c r="M17" s="4">
        <v>2993960.5699999994</v>
      </c>
      <c r="N17" s="38">
        <f t="shared" si="5"/>
        <v>0.4335753382125796</v>
      </c>
      <c r="O17" s="4">
        <v>3734202.259999999</v>
      </c>
      <c r="P17" s="38">
        <f t="shared" si="6"/>
        <v>0.5893525687948142</v>
      </c>
      <c r="Q17" s="4">
        <v>4612905.180000002</v>
      </c>
      <c r="R17" s="38">
        <f t="shared" si="7"/>
        <v>0.6116976142415501</v>
      </c>
      <c r="S17" s="4">
        <v>5374963.879999999</v>
      </c>
      <c r="T17" s="38">
        <f t="shared" si="8"/>
        <v>0.5294320316242391</v>
      </c>
      <c r="U17" s="4">
        <v>3389848.2299999995</v>
      </c>
      <c r="V17" s="38">
        <f t="shared" si="9"/>
        <v>0.44662081618377214</v>
      </c>
      <c r="W17" s="4"/>
      <c r="X17" s="38" t="e">
        <f t="shared" si="10"/>
        <v>#DIV/0!</v>
      </c>
      <c r="Y17" s="4"/>
      <c r="Z17" s="38" t="e">
        <f t="shared" si="11"/>
        <v>#DIV/0!</v>
      </c>
      <c r="AA17" s="24">
        <f t="shared" si="12"/>
        <v>38055721.88999999</v>
      </c>
      <c r="AB17" s="8"/>
    </row>
    <row r="18" spans="1:28" ht="15" customHeight="1">
      <c r="A18" s="2" t="s">
        <v>39</v>
      </c>
      <c r="B18" s="3" t="s">
        <v>70</v>
      </c>
      <c r="C18" s="42">
        <v>13026599.179999996</v>
      </c>
      <c r="D18" s="38">
        <f t="shared" si="0"/>
        <v>2.8539618925656596</v>
      </c>
      <c r="E18" s="42">
        <v>17085361.02</v>
      </c>
      <c r="F18" s="38">
        <f t="shared" si="1"/>
        <v>3.389920140519643</v>
      </c>
      <c r="G18" s="42">
        <v>16975281.599999998</v>
      </c>
      <c r="H18" s="38">
        <f t="shared" si="2"/>
        <v>2.245684314861873</v>
      </c>
      <c r="I18" s="4">
        <v>18346045.690000013</v>
      </c>
      <c r="J18" s="38">
        <f t="shared" si="3"/>
        <v>2.7363213673949534</v>
      </c>
      <c r="K18" s="4">
        <v>18228716.980000015</v>
      </c>
      <c r="L18" s="38">
        <f t="shared" si="4"/>
        <v>2.6648845749799692</v>
      </c>
      <c r="M18" s="4">
        <v>19475204.60000001</v>
      </c>
      <c r="N18" s="38">
        <f t="shared" si="5"/>
        <v>2.8203338767431365</v>
      </c>
      <c r="O18" s="4">
        <v>18168972.179999996</v>
      </c>
      <c r="P18" s="38">
        <f t="shared" si="6"/>
        <v>2.8675282379172775</v>
      </c>
      <c r="Q18" s="4">
        <v>15967044.81</v>
      </c>
      <c r="R18" s="38">
        <f t="shared" si="7"/>
        <v>2.1173214786879537</v>
      </c>
      <c r="S18" s="4">
        <v>18641468.420000013</v>
      </c>
      <c r="T18" s="38">
        <f t="shared" si="8"/>
        <v>1.836178013173868</v>
      </c>
      <c r="U18" s="4">
        <v>22928038.389999982</v>
      </c>
      <c r="V18" s="38">
        <f t="shared" si="9"/>
        <v>3.0208252772527975</v>
      </c>
      <c r="W18" s="4"/>
      <c r="X18" s="38" t="e">
        <f t="shared" si="10"/>
        <v>#DIV/0!</v>
      </c>
      <c r="Y18" s="4"/>
      <c r="Z18" s="38" t="e">
        <f t="shared" si="11"/>
        <v>#DIV/0!</v>
      </c>
      <c r="AA18" s="24">
        <f t="shared" si="12"/>
        <v>178842732.87000003</v>
      </c>
      <c r="AB18" s="8"/>
    </row>
    <row r="19" spans="1:28" ht="15" customHeight="1">
      <c r="A19" s="2" t="s">
        <v>40</v>
      </c>
      <c r="B19" s="3" t="s">
        <v>71</v>
      </c>
      <c r="C19" s="42">
        <v>10365220.49</v>
      </c>
      <c r="D19" s="38">
        <f t="shared" si="0"/>
        <v>2.2708877334552917</v>
      </c>
      <c r="E19" s="42">
        <v>11580183.169999994</v>
      </c>
      <c r="F19" s="38">
        <f t="shared" si="1"/>
        <v>2.29763340165519</v>
      </c>
      <c r="G19" s="42">
        <v>15609803.18999999</v>
      </c>
      <c r="H19" s="38">
        <f t="shared" si="2"/>
        <v>2.0650432203648283</v>
      </c>
      <c r="I19" s="4">
        <v>15208095.840000005</v>
      </c>
      <c r="J19" s="38">
        <f t="shared" si="3"/>
        <v>2.268294667284364</v>
      </c>
      <c r="K19" s="4">
        <v>14651354.250000004</v>
      </c>
      <c r="L19" s="38">
        <f t="shared" si="4"/>
        <v>2.141904336231139</v>
      </c>
      <c r="M19" s="4">
        <v>13806045.829999998</v>
      </c>
      <c r="N19" s="38">
        <f t="shared" si="5"/>
        <v>1.9993452986993159</v>
      </c>
      <c r="O19" s="4">
        <v>14463914.339999996</v>
      </c>
      <c r="P19" s="38">
        <f t="shared" si="6"/>
        <v>2.282775403576332</v>
      </c>
      <c r="Q19" s="4">
        <v>14927319.849999998</v>
      </c>
      <c r="R19" s="38">
        <f t="shared" si="7"/>
        <v>1.979448001414486</v>
      </c>
      <c r="S19" s="4">
        <v>16749198.520000001</v>
      </c>
      <c r="T19" s="38">
        <f t="shared" si="8"/>
        <v>1.6497901006399511</v>
      </c>
      <c r="U19" s="4">
        <v>12733994.669999994</v>
      </c>
      <c r="V19" s="38">
        <f t="shared" si="9"/>
        <v>1.677735021427553</v>
      </c>
      <c r="W19" s="4"/>
      <c r="X19" s="38" t="e">
        <f t="shared" si="10"/>
        <v>#DIV/0!</v>
      </c>
      <c r="Y19" s="4"/>
      <c r="Z19" s="38" t="e">
        <f t="shared" si="11"/>
        <v>#DIV/0!</v>
      </c>
      <c r="AA19" s="24">
        <f t="shared" si="12"/>
        <v>140095130.14999998</v>
      </c>
      <c r="AB19" s="8"/>
    </row>
    <row r="20" spans="1:28" ht="15" customHeight="1">
      <c r="A20" s="2" t="s">
        <v>41</v>
      </c>
      <c r="B20" s="3" t="s">
        <v>72</v>
      </c>
      <c r="C20" s="42">
        <v>13421894.850000001</v>
      </c>
      <c r="D20" s="38">
        <f t="shared" si="0"/>
        <v>2.9405661369188834</v>
      </c>
      <c r="E20" s="42">
        <v>15771786.089999992</v>
      </c>
      <c r="F20" s="38">
        <f t="shared" si="1"/>
        <v>3.129292688394039</v>
      </c>
      <c r="G20" s="42">
        <v>20619615.750000015</v>
      </c>
      <c r="H20" s="38">
        <f t="shared" si="2"/>
        <v>2.7277984989806514</v>
      </c>
      <c r="I20" s="4">
        <v>19906680.79000001</v>
      </c>
      <c r="J20" s="38">
        <f t="shared" si="3"/>
        <v>2.969090828618101</v>
      </c>
      <c r="K20" s="4">
        <v>18387239.279999983</v>
      </c>
      <c r="L20" s="38">
        <f t="shared" si="4"/>
        <v>2.688059197336757</v>
      </c>
      <c r="M20" s="4">
        <v>22252859.810000017</v>
      </c>
      <c r="N20" s="38">
        <f t="shared" si="5"/>
        <v>3.222584597471128</v>
      </c>
      <c r="O20" s="4">
        <v>21260521.61000001</v>
      </c>
      <c r="P20" s="38">
        <f t="shared" si="6"/>
        <v>3.3554537629065564</v>
      </c>
      <c r="Q20" s="4">
        <v>22328222.519999992</v>
      </c>
      <c r="R20" s="38">
        <f t="shared" si="7"/>
        <v>2.960850031116062</v>
      </c>
      <c r="S20" s="4">
        <v>25839542.64000001</v>
      </c>
      <c r="T20" s="38">
        <f t="shared" si="8"/>
        <v>2.545185765255108</v>
      </c>
      <c r="U20" s="4">
        <v>20904811.41999999</v>
      </c>
      <c r="V20" s="38">
        <f t="shared" si="9"/>
        <v>2.754260163018637</v>
      </c>
      <c r="W20" s="4"/>
      <c r="X20" s="38" t="e">
        <f t="shared" si="10"/>
        <v>#DIV/0!</v>
      </c>
      <c r="Y20" s="4"/>
      <c r="Z20" s="38" t="e">
        <f t="shared" si="11"/>
        <v>#DIV/0!</v>
      </c>
      <c r="AA20" s="24">
        <f t="shared" si="12"/>
        <v>200693174.76000002</v>
      </c>
      <c r="AB20" s="8"/>
    </row>
    <row r="21" spans="1:28" ht="15" customHeight="1">
      <c r="A21" s="2" t="s">
        <v>42</v>
      </c>
      <c r="B21" s="3" t="s">
        <v>73</v>
      </c>
      <c r="C21" s="42">
        <v>2899642.51</v>
      </c>
      <c r="D21" s="38">
        <f t="shared" si="0"/>
        <v>0.6352747260627267</v>
      </c>
      <c r="E21" s="42">
        <v>3047148.7100000004</v>
      </c>
      <c r="F21" s="38">
        <f t="shared" si="1"/>
        <v>0.6045872118883356</v>
      </c>
      <c r="G21" s="42">
        <v>5547020.040000001</v>
      </c>
      <c r="H21" s="38">
        <f t="shared" si="2"/>
        <v>0.7338232255335595</v>
      </c>
      <c r="I21" s="4">
        <v>4940752.990000002</v>
      </c>
      <c r="J21" s="38">
        <f t="shared" si="3"/>
        <v>0.7369156387159036</v>
      </c>
      <c r="K21" s="4">
        <v>3808742.84</v>
      </c>
      <c r="L21" s="38">
        <f t="shared" si="4"/>
        <v>0.5568060580191966</v>
      </c>
      <c r="M21" s="4">
        <v>4811230.5200000005</v>
      </c>
      <c r="N21" s="38">
        <f t="shared" si="5"/>
        <v>0.6967462834447702</v>
      </c>
      <c r="O21" s="4">
        <v>4229964.13</v>
      </c>
      <c r="P21" s="38">
        <f t="shared" si="6"/>
        <v>0.667596464345084</v>
      </c>
      <c r="Q21" s="4">
        <v>4071198.6099999994</v>
      </c>
      <c r="R21" s="38">
        <f t="shared" si="7"/>
        <v>0.5398642243152533</v>
      </c>
      <c r="S21" s="4">
        <v>5382790</v>
      </c>
      <c r="T21" s="38">
        <f t="shared" si="8"/>
        <v>0.5302029016624087</v>
      </c>
      <c r="U21" s="4">
        <v>3910164.0600000005</v>
      </c>
      <c r="V21" s="38">
        <f t="shared" si="9"/>
        <v>0.5151737025966064</v>
      </c>
      <c r="W21" s="4"/>
      <c r="X21" s="38" t="e">
        <f t="shared" si="10"/>
        <v>#DIV/0!</v>
      </c>
      <c r="Y21" s="4"/>
      <c r="Z21" s="38" t="e">
        <f t="shared" si="11"/>
        <v>#DIV/0!</v>
      </c>
      <c r="AA21" s="24">
        <f t="shared" si="12"/>
        <v>42648654.410000004</v>
      </c>
      <c r="AB21" s="8"/>
    </row>
    <row r="22" spans="1:28" ht="15" customHeight="1">
      <c r="A22" s="2" t="s">
        <v>43</v>
      </c>
      <c r="B22" s="3" t="s">
        <v>74</v>
      </c>
      <c r="C22" s="42">
        <v>6350973.029999996</v>
      </c>
      <c r="D22" s="38">
        <f t="shared" si="0"/>
        <v>1.391417265387316</v>
      </c>
      <c r="E22" s="42">
        <v>7570898.960000005</v>
      </c>
      <c r="F22" s="38">
        <f t="shared" si="1"/>
        <v>1.5021481159397376</v>
      </c>
      <c r="G22" s="42">
        <v>7548234.729999996</v>
      </c>
      <c r="H22" s="38">
        <f t="shared" si="2"/>
        <v>0.9985667830132867</v>
      </c>
      <c r="I22" s="4">
        <v>9000370.989999996</v>
      </c>
      <c r="J22" s="38">
        <f t="shared" si="3"/>
        <v>1.342409578094681</v>
      </c>
      <c r="K22" s="4">
        <v>9106188.37</v>
      </c>
      <c r="L22" s="38">
        <f t="shared" si="4"/>
        <v>1.3312478849005076</v>
      </c>
      <c r="M22" s="4">
        <v>10662315.290000007</v>
      </c>
      <c r="N22" s="38">
        <f t="shared" si="5"/>
        <v>1.5440807752491248</v>
      </c>
      <c r="O22" s="4">
        <v>9985298.46000001</v>
      </c>
      <c r="P22" s="38">
        <f t="shared" si="6"/>
        <v>1.5759353371458542</v>
      </c>
      <c r="Q22" s="4">
        <v>9306847.239999996</v>
      </c>
      <c r="R22" s="38">
        <f t="shared" si="7"/>
        <v>1.2341411823293864</v>
      </c>
      <c r="S22" s="4">
        <v>11386299.59</v>
      </c>
      <c r="T22" s="38">
        <f t="shared" si="8"/>
        <v>1.1215464623021694</v>
      </c>
      <c r="U22" s="4">
        <v>8171840.159999996</v>
      </c>
      <c r="V22" s="38">
        <f t="shared" si="9"/>
        <v>1.0766599783679773</v>
      </c>
      <c r="W22" s="4"/>
      <c r="X22" s="38" t="e">
        <f t="shared" si="10"/>
        <v>#DIV/0!</v>
      </c>
      <c r="Y22" s="4"/>
      <c r="Z22" s="38" t="e">
        <f t="shared" si="11"/>
        <v>#DIV/0!</v>
      </c>
      <c r="AA22" s="24">
        <f t="shared" si="12"/>
        <v>89089266.82000001</v>
      </c>
      <c r="AB22" s="8"/>
    </row>
    <row r="23" spans="1:28" ht="15" customHeight="1">
      <c r="A23" s="2" t="s">
        <v>44</v>
      </c>
      <c r="B23" s="3" t="s">
        <v>75</v>
      </c>
      <c r="C23" s="42">
        <v>13048317.769999992</v>
      </c>
      <c r="D23" s="38">
        <f t="shared" si="0"/>
        <v>2.8587201588916407</v>
      </c>
      <c r="E23" s="42">
        <v>16677049.339999989</v>
      </c>
      <c r="F23" s="38">
        <f t="shared" si="1"/>
        <v>3.3089066936266462</v>
      </c>
      <c r="G23" s="42">
        <v>17913464.29999999</v>
      </c>
      <c r="H23" s="38">
        <f t="shared" si="2"/>
        <v>2.3697978479101107</v>
      </c>
      <c r="I23" s="4">
        <v>21131613.08999998</v>
      </c>
      <c r="J23" s="38">
        <f t="shared" si="3"/>
        <v>3.151790058890331</v>
      </c>
      <c r="K23" s="4">
        <v>21081634.719999995</v>
      </c>
      <c r="L23" s="38">
        <f t="shared" si="4"/>
        <v>3.0819570703922414</v>
      </c>
      <c r="M23" s="4">
        <v>24774740.67000003</v>
      </c>
      <c r="N23" s="38">
        <f t="shared" si="5"/>
        <v>3.5877949338271398</v>
      </c>
      <c r="O23" s="4">
        <v>20535417.12000001</v>
      </c>
      <c r="P23" s="38">
        <f t="shared" si="6"/>
        <v>3.2410137395570566</v>
      </c>
      <c r="Q23" s="4">
        <v>22082618.77000002</v>
      </c>
      <c r="R23" s="38">
        <f t="shared" si="7"/>
        <v>2.9282815689297736</v>
      </c>
      <c r="S23" s="4">
        <v>25245691.56000002</v>
      </c>
      <c r="T23" s="38">
        <f t="shared" si="8"/>
        <v>2.486691644962221</v>
      </c>
      <c r="U23" s="4">
        <v>20007112.320000008</v>
      </c>
      <c r="V23" s="38">
        <f t="shared" si="9"/>
        <v>2.635986105442487</v>
      </c>
      <c r="W23" s="4"/>
      <c r="X23" s="38" t="e">
        <f t="shared" si="10"/>
        <v>#DIV/0!</v>
      </c>
      <c r="Y23" s="4"/>
      <c r="Z23" s="38" t="e">
        <f t="shared" si="11"/>
        <v>#DIV/0!</v>
      </c>
      <c r="AA23" s="24">
        <f t="shared" si="12"/>
        <v>202497659.66000003</v>
      </c>
      <c r="AB23" s="8"/>
    </row>
    <row r="24" spans="1:28" ht="15" customHeight="1">
      <c r="A24" s="2" t="s">
        <v>45</v>
      </c>
      <c r="B24" s="3" t="s">
        <v>76</v>
      </c>
      <c r="C24" s="42">
        <v>10430801.71</v>
      </c>
      <c r="D24" s="38">
        <f t="shared" si="0"/>
        <v>2.285255743107061</v>
      </c>
      <c r="E24" s="42">
        <v>15203901.010000002</v>
      </c>
      <c r="F24" s="38">
        <f t="shared" si="1"/>
        <v>3.016618155620685</v>
      </c>
      <c r="G24" s="42">
        <v>15057670.569999993</v>
      </c>
      <c r="H24" s="38">
        <f t="shared" si="2"/>
        <v>1.9920008053007043</v>
      </c>
      <c r="I24" s="4">
        <v>17301869.880000014</v>
      </c>
      <c r="J24" s="38">
        <f t="shared" si="3"/>
        <v>2.580582052858234</v>
      </c>
      <c r="K24" s="4">
        <v>15984174.400000004</v>
      </c>
      <c r="L24" s="38">
        <f t="shared" si="4"/>
        <v>2.3367513933693034</v>
      </c>
      <c r="M24" s="4">
        <v>19886281.139999993</v>
      </c>
      <c r="N24" s="38">
        <f t="shared" si="5"/>
        <v>2.879864603916925</v>
      </c>
      <c r="O24" s="4">
        <v>16069761.889999997</v>
      </c>
      <c r="P24" s="38">
        <f t="shared" si="6"/>
        <v>2.5362191949914648</v>
      </c>
      <c r="Q24" s="4">
        <v>19109528.729999997</v>
      </c>
      <c r="R24" s="38">
        <f t="shared" si="7"/>
        <v>2.534032822547927</v>
      </c>
      <c r="S24" s="4">
        <v>20690679.949999988</v>
      </c>
      <c r="T24" s="38">
        <f t="shared" si="8"/>
        <v>2.0380246204771533</v>
      </c>
      <c r="U24" s="4">
        <v>14374435.500000004</v>
      </c>
      <c r="V24" s="38">
        <f t="shared" si="9"/>
        <v>1.893867123128103</v>
      </c>
      <c r="W24" s="4"/>
      <c r="X24" s="38" t="e">
        <f t="shared" si="10"/>
        <v>#DIV/0!</v>
      </c>
      <c r="Y24" s="4"/>
      <c r="Z24" s="38" t="e">
        <f t="shared" si="11"/>
        <v>#DIV/0!</v>
      </c>
      <c r="AA24" s="24">
        <f t="shared" si="12"/>
        <v>164109104.78</v>
      </c>
      <c r="AB24" s="8"/>
    </row>
    <row r="25" spans="1:28" ht="15" customHeight="1">
      <c r="A25" s="2" t="s">
        <v>46</v>
      </c>
      <c r="B25" s="3" t="s">
        <v>77</v>
      </c>
      <c r="C25" s="42">
        <v>17774702.39</v>
      </c>
      <c r="D25" s="38">
        <f t="shared" si="0"/>
        <v>3.894210804508362</v>
      </c>
      <c r="E25" s="42">
        <v>22606288.91</v>
      </c>
      <c r="F25" s="38">
        <f t="shared" si="1"/>
        <v>4.485331857413385</v>
      </c>
      <c r="G25" s="42">
        <v>21919791.960000016</v>
      </c>
      <c r="H25" s="38">
        <f t="shared" si="2"/>
        <v>2.8998006719138862</v>
      </c>
      <c r="I25" s="4">
        <v>26136364.13999998</v>
      </c>
      <c r="J25" s="38">
        <f t="shared" si="3"/>
        <v>3.898251038439287</v>
      </c>
      <c r="K25" s="4">
        <v>21845966.599999987</v>
      </c>
      <c r="L25" s="38">
        <f t="shared" si="4"/>
        <v>3.1936959404077334</v>
      </c>
      <c r="M25" s="4">
        <v>27692369.85999998</v>
      </c>
      <c r="N25" s="38">
        <f t="shared" si="5"/>
        <v>4.0103162173432825</v>
      </c>
      <c r="O25" s="4">
        <v>24602449.359999977</v>
      </c>
      <c r="P25" s="38">
        <f t="shared" si="6"/>
        <v>3.882895386861108</v>
      </c>
      <c r="Q25" s="4">
        <v>24752236.619999968</v>
      </c>
      <c r="R25" s="38">
        <f t="shared" si="7"/>
        <v>3.282288166954324</v>
      </c>
      <c r="S25" s="4">
        <v>31313828.119999997</v>
      </c>
      <c r="T25" s="38">
        <f t="shared" si="8"/>
        <v>3.084400939175024</v>
      </c>
      <c r="U25" s="4">
        <v>23976265.720000014</v>
      </c>
      <c r="V25" s="38">
        <f t="shared" si="9"/>
        <v>3.1589317982254936</v>
      </c>
      <c r="W25" s="4"/>
      <c r="X25" s="38" t="e">
        <f t="shared" si="10"/>
        <v>#DIV/0!</v>
      </c>
      <c r="Y25" s="4"/>
      <c r="Z25" s="38" t="e">
        <f t="shared" si="11"/>
        <v>#DIV/0!</v>
      </c>
      <c r="AA25" s="24">
        <f t="shared" si="12"/>
        <v>242620263.67999995</v>
      </c>
      <c r="AB25" s="8"/>
    </row>
    <row r="26" spans="1:28" ht="15" customHeight="1">
      <c r="A26" s="2" t="s">
        <v>47</v>
      </c>
      <c r="B26" s="3" t="s">
        <v>78</v>
      </c>
      <c r="C26" s="42">
        <v>14320763.910000008</v>
      </c>
      <c r="D26" s="38">
        <f t="shared" si="0"/>
        <v>3.1374968943789696</v>
      </c>
      <c r="E26" s="42">
        <v>17799121.48</v>
      </c>
      <c r="F26" s="38">
        <f t="shared" si="1"/>
        <v>3.5315379240729556</v>
      </c>
      <c r="G26" s="42">
        <v>23356297.320000004</v>
      </c>
      <c r="H26" s="38">
        <f t="shared" si="2"/>
        <v>3.089838023351225</v>
      </c>
      <c r="I26" s="4">
        <v>23177854.77</v>
      </c>
      <c r="J26" s="38">
        <f t="shared" si="3"/>
        <v>3.456987970552034</v>
      </c>
      <c r="K26" s="4">
        <v>27980579.43</v>
      </c>
      <c r="L26" s="38">
        <f t="shared" si="4"/>
        <v>4.090524560989084</v>
      </c>
      <c r="M26" s="4">
        <v>23619583.449999984</v>
      </c>
      <c r="N26" s="38">
        <f t="shared" si="5"/>
        <v>3.4205089356851452</v>
      </c>
      <c r="O26" s="4">
        <v>20134399.39999999</v>
      </c>
      <c r="P26" s="38">
        <f t="shared" si="6"/>
        <v>3.177722892688401</v>
      </c>
      <c r="Q26" s="4">
        <v>24498337.290000003</v>
      </c>
      <c r="R26" s="38">
        <f t="shared" si="7"/>
        <v>3.2486196634065214</v>
      </c>
      <c r="S26" s="4">
        <v>28470508.70000001</v>
      </c>
      <c r="T26" s="38">
        <f t="shared" si="8"/>
        <v>2.8043349869760585</v>
      </c>
      <c r="U26" s="4">
        <v>20546413.240000002</v>
      </c>
      <c r="V26" s="38">
        <f t="shared" si="9"/>
        <v>2.707040324014112</v>
      </c>
      <c r="W26" s="4"/>
      <c r="X26" s="38" t="e">
        <f t="shared" si="10"/>
        <v>#DIV/0!</v>
      </c>
      <c r="Y26" s="4"/>
      <c r="Z26" s="38" t="e">
        <f t="shared" si="11"/>
        <v>#DIV/0!</v>
      </c>
      <c r="AA26" s="24">
        <f t="shared" si="12"/>
        <v>223903858.99</v>
      </c>
      <c r="AB26" s="8"/>
    </row>
    <row r="27" spans="1:28" ht="15" customHeight="1">
      <c r="A27" s="2" t="s">
        <v>48</v>
      </c>
      <c r="B27" s="3" t="s">
        <v>79</v>
      </c>
      <c r="C27" s="42">
        <v>12280211.249999998</v>
      </c>
      <c r="D27" s="38">
        <f t="shared" si="0"/>
        <v>2.6904378077407083</v>
      </c>
      <c r="E27" s="42">
        <v>10199197.739999998</v>
      </c>
      <c r="F27" s="38">
        <f t="shared" si="1"/>
        <v>2.023630978326756</v>
      </c>
      <c r="G27" s="42">
        <v>9525873.140000004</v>
      </c>
      <c r="H27" s="38">
        <f t="shared" si="2"/>
        <v>1.2601914006458679</v>
      </c>
      <c r="I27" s="4">
        <v>12244528.300000004</v>
      </c>
      <c r="J27" s="38">
        <f t="shared" si="3"/>
        <v>1.8262771709559713</v>
      </c>
      <c r="K27" s="4">
        <v>10134864.71</v>
      </c>
      <c r="L27" s="38">
        <f t="shared" si="4"/>
        <v>1.4816316839424548</v>
      </c>
      <c r="M27" s="4">
        <v>13803676.759999998</v>
      </c>
      <c r="N27" s="38">
        <f t="shared" si="5"/>
        <v>1.9990022179196982</v>
      </c>
      <c r="O27" s="4">
        <v>12060279.51</v>
      </c>
      <c r="P27" s="38">
        <f t="shared" si="6"/>
        <v>1.9034203866616386</v>
      </c>
      <c r="Q27" s="4">
        <v>11824293.1</v>
      </c>
      <c r="R27" s="38">
        <f t="shared" si="7"/>
        <v>1.5679689040048337</v>
      </c>
      <c r="S27" s="4">
        <v>14768838.979999999</v>
      </c>
      <c r="T27" s="38">
        <f t="shared" si="8"/>
        <v>1.4547253898779051</v>
      </c>
      <c r="U27" s="4">
        <v>11600874.88000001</v>
      </c>
      <c r="V27" s="38">
        <f t="shared" si="9"/>
        <v>1.5284437106942175</v>
      </c>
      <c r="W27" s="4"/>
      <c r="X27" s="38" t="e">
        <f t="shared" si="10"/>
        <v>#DIV/0!</v>
      </c>
      <c r="Y27" s="4"/>
      <c r="Z27" s="38" t="e">
        <f t="shared" si="11"/>
        <v>#DIV/0!</v>
      </c>
      <c r="AA27" s="24">
        <f t="shared" si="12"/>
        <v>118442638.37000002</v>
      </c>
      <c r="AB27" s="8"/>
    </row>
    <row r="28" spans="1:28" ht="15" customHeight="1">
      <c r="A28" s="2" t="s">
        <v>49</v>
      </c>
      <c r="B28" s="3" t="s">
        <v>80</v>
      </c>
      <c r="C28" s="42">
        <v>4849095.509999996</v>
      </c>
      <c r="D28" s="38">
        <f t="shared" si="0"/>
        <v>1.0623750380067527</v>
      </c>
      <c r="E28" s="42">
        <v>6337127.440000001</v>
      </c>
      <c r="F28" s="38">
        <f t="shared" si="1"/>
        <v>1.2573545221987759</v>
      </c>
      <c r="G28" s="42">
        <v>6808942.829999998</v>
      </c>
      <c r="H28" s="38">
        <f t="shared" si="2"/>
        <v>0.9007647987484466</v>
      </c>
      <c r="I28" s="4">
        <v>7456814.969999998</v>
      </c>
      <c r="J28" s="38">
        <f t="shared" si="3"/>
        <v>1.1121874697087129</v>
      </c>
      <c r="K28" s="4">
        <v>7034094.859999998</v>
      </c>
      <c r="L28" s="38">
        <f t="shared" si="4"/>
        <v>1.0283253018808933</v>
      </c>
      <c r="M28" s="4">
        <v>8165234.0500000045</v>
      </c>
      <c r="N28" s="38">
        <f t="shared" si="5"/>
        <v>1.1824618367681519</v>
      </c>
      <c r="O28" s="4">
        <v>7363905.270000001</v>
      </c>
      <c r="P28" s="38">
        <f t="shared" si="6"/>
        <v>1.162212484772095</v>
      </c>
      <c r="Q28" s="4">
        <v>8080165.229999999</v>
      </c>
      <c r="R28" s="38">
        <f t="shared" si="7"/>
        <v>1.071476130768533</v>
      </c>
      <c r="S28" s="4">
        <v>9185483.96</v>
      </c>
      <c r="T28" s="38">
        <f t="shared" si="8"/>
        <v>0.9047669050372601</v>
      </c>
      <c r="U28" s="4">
        <v>7150735.1499999985</v>
      </c>
      <c r="V28" s="38">
        <f t="shared" si="9"/>
        <v>0.9421268895590019</v>
      </c>
      <c r="W28" s="4"/>
      <c r="X28" s="38" t="e">
        <f t="shared" si="10"/>
        <v>#DIV/0!</v>
      </c>
      <c r="Y28" s="4"/>
      <c r="Z28" s="38" t="e">
        <f t="shared" si="11"/>
        <v>#DIV/0!</v>
      </c>
      <c r="AA28" s="24">
        <f t="shared" si="12"/>
        <v>72431599.27</v>
      </c>
      <c r="AB28" s="8"/>
    </row>
    <row r="29" spans="1:28" ht="15" customHeight="1">
      <c r="A29" s="2" t="s">
        <v>50</v>
      </c>
      <c r="B29" s="3" t="s">
        <v>81</v>
      </c>
      <c r="C29" s="42">
        <v>3122085.639999999</v>
      </c>
      <c r="D29" s="38">
        <f t="shared" si="0"/>
        <v>0.6840091814267727</v>
      </c>
      <c r="E29" s="42">
        <v>3456344.0200000005</v>
      </c>
      <c r="F29" s="38">
        <f t="shared" si="1"/>
        <v>0.6857759805161336</v>
      </c>
      <c r="G29" s="42">
        <v>4571741.58</v>
      </c>
      <c r="H29" s="38">
        <f t="shared" si="2"/>
        <v>0.6048022412663739</v>
      </c>
      <c r="I29" s="4">
        <v>4585332.700000002</v>
      </c>
      <c r="J29" s="38">
        <f t="shared" si="3"/>
        <v>0.6839045348319303</v>
      </c>
      <c r="K29" s="4">
        <v>4255885.869999999</v>
      </c>
      <c r="L29" s="38">
        <f t="shared" si="4"/>
        <v>0.6221745951885526</v>
      </c>
      <c r="M29" s="4">
        <v>5315674.900000004</v>
      </c>
      <c r="N29" s="38">
        <f t="shared" si="5"/>
        <v>0.7697982283699956</v>
      </c>
      <c r="O29" s="4">
        <v>4121948.0600000015</v>
      </c>
      <c r="P29" s="38">
        <f t="shared" si="6"/>
        <v>0.6505487674360205</v>
      </c>
      <c r="Q29" s="4">
        <v>6871492.38</v>
      </c>
      <c r="R29" s="38">
        <f t="shared" si="7"/>
        <v>0.9111991968421492</v>
      </c>
      <c r="S29" s="4">
        <v>6137912.590000001</v>
      </c>
      <c r="T29" s="38">
        <f t="shared" si="8"/>
        <v>0.6045822083655932</v>
      </c>
      <c r="U29" s="4">
        <v>4366291.910000002</v>
      </c>
      <c r="V29" s="38">
        <f t="shared" si="9"/>
        <v>0.5752696652560172</v>
      </c>
      <c r="W29" s="4"/>
      <c r="X29" s="38" t="e">
        <f t="shared" si="10"/>
        <v>#DIV/0!</v>
      </c>
      <c r="Y29" s="4"/>
      <c r="Z29" s="38" t="e">
        <f t="shared" si="11"/>
        <v>#DIV/0!</v>
      </c>
      <c r="AA29" s="24">
        <f t="shared" si="12"/>
        <v>46804709.65000002</v>
      </c>
      <c r="AB29" s="8"/>
    </row>
    <row r="30" spans="1:28" ht="15" customHeight="1">
      <c r="A30" s="2" t="s">
        <v>51</v>
      </c>
      <c r="B30" s="3" t="s">
        <v>82</v>
      </c>
      <c r="C30" s="42">
        <v>4044814.3899999987</v>
      </c>
      <c r="D30" s="38">
        <f t="shared" si="0"/>
        <v>0.8861672929404752</v>
      </c>
      <c r="E30" s="42">
        <v>4410985.2</v>
      </c>
      <c r="F30" s="38">
        <f t="shared" si="1"/>
        <v>0.8751871003199947</v>
      </c>
      <c r="G30" s="42">
        <v>5324522.330000001</v>
      </c>
      <c r="H30" s="38">
        <f t="shared" si="2"/>
        <v>0.7043886848164449</v>
      </c>
      <c r="I30" s="4">
        <v>5150489.17</v>
      </c>
      <c r="J30" s="38">
        <f t="shared" si="3"/>
        <v>0.7681978888829033</v>
      </c>
      <c r="K30" s="4">
        <v>5560216.489999999</v>
      </c>
      <c r="L30" s="38">
        <f t="shared" si="4"/>
        <v>0.8128567234878564</v>
      </c>
      <c r="M30" s="4">
        <v>5025950.700000001</v>
      </c>
      <c r="N30" s="38">
        <f t="shared" si="5"/>
        <v>0.7278413404730484</v>
      </c>
      <c r="O30" s="4">
        <v>4993689.890000001</v>
      </c>
      <c r="P30" s="38">
        <f t="shared" si="6"/>
        <v>0.7881319113218561</v>
      </c>
      <c r="Q30" s="4">
        <v>4430368.539999998</v>
      </c>
      <c r="R30" s="38">
        <f t="shared" si="7"/>
        <v>0.5874922116063998</v>
      </c>
      <c r="S30" s="4">
        <v>5201376.710000001</v>
      </c>
      <c r="T30" s="38">
        <f t="shared" si="8"/>
        <v>0.5123337570816014</v>
      </c>
      <c r="U30" s="4">
        <v>6247601.000000002</v>
      </c>
      <c r="V30" s="38">
        <f t="shared" si="9"/>
        <v>0.8231367508186501</v>
      </c>
      <c r="W30" s="4"/>
      <c r="X30" s="38" t="e">
        <f t="shared" si="10"/>
        <v>#DIV/0!</v>
      </c>
      <c r="Y30" s="4"/>
      <c r="Z30" s="38" t="e">
        <f t="shared" si="11"/>
        <v>#DIV/0!</v>
      </c>
      <c r="AA30" s="24">
        <f t="shared" si="12"/>
        <v>50390014.42</v>
      </c>
      <c r="AB30" s="8"/>
    </row>
    <row r="31" spans="1:28" ht="15" customHeight="1">
      <c r="A31" s="2" t="s">
        <v>52</v>
      </c>
      <c r="B31" s="3" t="s">
        <v>83</v>
      </c>
      <c r="C31" s="42">
        <v>7784337.230000002</v>
      </c>
      <c r="D31" s="38">
        <f t="shared" si="0"/>
        <v>1.7054490973675709</v>
      </c>
      <c r="E31" s="42">
        <v>9402186.240000004</v>
      </c>
      <c r="F31" s="38">
        <f t="shared" si="1"/>
        <v>1.8654952893639627</v>
      </c>
      <c r="G31" s="42">
        <v>9773185.76</v>
      </c>
      <c r="H31" s="38">
        <f t="shared" si="2"/>
        <v>1.2929087413467955</v>
      </c>
      <c r="I31" s="4">
        <v>9994532.100000007</v>
      </c>
      <c r="J31" s="38">
        <f t="shared" si="3"/>
        <v>1.490689176537462</v>
      </c>
      <c r="K31" s="4">
        <v>10426310.060000004</v>
      </c>
      <c r="L31" s="38">
        <f t="shared" si="4"/>
        <v>1.524238534359672</v>
      </c>
      <c r="M31" s="4">
        <v>11812981.290000012</v>
      </c>
      <c r="N31" s="38">
        <f t="shared" si="5"/>
        <v>1.7107163699589507</v>
      </c>
      <c r="O31" s="4">
        <v>12458266.290000012</v>
      </c>
      <c r="P31" s="38">
        <f t="shared" si="6"/>
        <v>1.9662328737226324</v>
      </c>
      <c r="Q31" s="4">
        <v>12289905.200000003</v>
      </c>
      <c r="R31" s="38">
        <f t="shared" si="7"/>
        <v>1.6297117319230958</v>
      </c>
      <c r="S31" s="4">
        <v>14784388.530000007</v>
      </c>
      <c r="T31" s="38">
        <f t="shared" si="8"/>
        <v>1.4562570150257466</v>
      </c>
      <c r="U31" s="4">
        <v>9575219.46</v>
      </c>
      <c r="V31" s="38">
        <f t="shared" si="9"/>
        <v>1.2615586422180143</v>
      </c>
      <c r="W31" s="4"/>
      <c r="X31" s="38" t="e">
        <f t="shared" si="10"/>
        <v>#DIV/0!</v>
      </c>
      <c r="Y31" s="4"/>
      <c r="Z31" s="38" t="e">
        <f t="shared" si="11"/>
        <v>#DIV/0!</v>
      </c>
      <c r="AA31" s="24">
        <f t="shared" si="12"/>
        <v>108301312.16000006</v>
      </c>
      <c r="AB31" s="8"/>
    </row>
    <row r="32" spans="1:28" ht="15" customHeight="1">
      <c r="A32" s="2" t="s">
        <v>53</v>
      </c>
      <c r="B32" s="3" t="s">
        <v>84</v>
      </c>
      <c r="C32" s="42">
        <v>3883902.45</v>
      </c>
      <c r="D32" s="38">
        <f t="shared" si="0"/>
        <v>0.8509135372615653</v>
      </c>
      <c r="E32" s="42">
        <v>5897322.650000001</v>
      </c>
      <c r="F32" s="38">
        <f t="shared" si="1"/>
        <v>1.1700925021704738</v>
      </c>
      <c r="G32" s="42">
        <v>6162313.11</v>
      </c>
      <c r="H32" s="38">
        <f t="shared" si="2"/>
        <v>0.8152212269865785</v>
      </c>
      <c r="I32" s="4">
        <v>5861509.849999999</v>
      </c>
      <c r="J32" s="38">
        <f t="shared" si="3"/>
        <v>0.8742469586507922</v>
      </c>
      <c r="K32" s="4">
        <v>6911909.920000003</v>
      </c>
      <c r="L32" s="38">
        <f t="shared" si="4"/>
        <v>1.010462894874515</v>
      </c>
      <c r="M32" s="4">
        <v>6916426.010000001</v>
      </c>
      <c r="N32" s="38">
        <f t="shared" si="5"/>
        <v>1.00161364065928</v>
      </c>
      <c r="O32" s="4">
        <v>6161748.730000002</v>
      </c>
      <c r="P32" s="38">
        <f t="shared" si="6"/>
        <v>0.9724814537211721</v>
      </c>
      <c r="Q32" s="4">
        <v>8541251.89</v>
      </c>
      <c r="R32" s="38">
        <f t="shared" si="7"/>
        <v>1.1326188594557518</v>
      </c>
      <c r="S32" s="4">
        <v>6609880.34</v>
      </c>
      <c r="T32" s="38">
        <f t="shared" si="8"/>
        <v>0.6510708639774743</v>
      </c>
      <c r="U32" s="4">
        <v>7584603.1899999995</v>
      </c>
      <c r="V32" s="38">
        <f t="shared" si="9"/>
        <v>0.9992900676700331</v>
      </c>
      <c r="W32" s="4"/>
      <c r="X32" s="38" t="e">
        <f t="shared" si="10"/>
        <v>#DIV/0!</v>
      </c>
      <c r="Y32" s="4"/>
      <c r="Z32" s="38" t="e">
        <f t="shared" si="11"/>
        <v>#DIV/0!</v>
      </c>
      <c r="AA32" s="24">
        <f t="shared" si="12"/>
        <v>64530868.14</v>
      </c>
      <c r="AB32" s="8"/>
    </row>
    <row r="33" spans="1:28" ht="15" customHeight="1">
      <c r="A33" s="2" t="s">
        <v>54</v>
      </c>
      <c r="B33" s="3" t="s">
        <v>85</v>
      </c>
      <c r="C33" s="42">
        <v>1661615.7500000005</v>
      </c>
      <c r="D33" s="38">
        <f t="shared" si="0"/>
        <v>0.3640388381541429</v>
      </c>
      <c r="E33" s="42">
        <v>2508738.7</v>
      </c>
      <c r="F33" s="38">
        <f t="shared" si="1"/>
        <v>0.4977608513203701</v>
      </c>
      <c r="G33" s="42">
        <v>3355806.4400000004</v>
      </c>
      <c r="H33" s="38">
        <f t="shared" si="2"/>
        <v>0.44394444013349754</v>
      </c>
      <c r="I33" s="4">
        <v>3440128.15</v>
      </c>
      <c r="J33" s="38">
        <f t="shared" si="3"/>
        <v>0.5130967360750023</v>
      </c>
      <c r="K33" s="4">
        <v>3776948.189999999</v>
      </c>
      <c r="L33" s="38">
        <f t="shared" si="4"/>
        <v>0.5521579485310273</v>
      </c>
      <c r="M33" s="4">
        <v>5361782.959999998</v>
      </c>
      <c r="N33" s="38">
        <f t="shared" si="5"/>
        <v>0.7764754431299827</v>
      </c>
      <c r="O33" s="4">
        <v>2260334.7400000007</v>
      </c>
      <c r="P33" s="38">
        <f t="shared" si="6"/>
        <v>0.3567385997337914</v>
      </c>
      <c r="Q33" s="4">
        <v>5062056.0600000005</v>
      </c>
      <c r="R33" s="38">
        <f t="shared" si="7"/>
        <v>0.6712575902240809</v>
      </c>
      <c r="S33" s="4">
        <v>2918823.709999999</v>
      </c>
      <c r="T33" s="38">
        <f t="shared" si="8"/>
        <v>0.28750309792561785</v>
      </c>
      <c r="U33" s="4">
        <v>3365111.47</v>
      </c>
      <c r="V33" s="38">
        <f t="shared" si="9"/>
        <v>0.44336168739943077</v>
      </c>
      <c r="W33" s="4"/>
      <c r="X33" s="38" t="e">
        <f t="shared" si="10"/>
        <v>#DIV/0!</v>
      </c>
      <c r="Y33" s="4"/>
      <c r="Z33" s="38" t="e">
        <f t="shared" si="11"/>
        <v>#DIV/0!</v>
      </c>
      <c r="AA33" s="24">
        <f t="shared" si="12"/>
        <v>33711346.17</v>
      </c>
      <c r="AB33" s="8"/>
    </row>
    <row r="34" spans="1:28" ht="15" customHeight="1">
      <c r="A34" s="2" t="s">
        <v>55</v>
      </c>
      <c r="B34" s="3" t="s">
        <v>86</v>
      </c>
      <c r="C34" s="42">
        <v>4583739.489999998</v>
      </c>
      <c r="D34" s="38">
        <f t="shared" si="0"/>
        <v>1.0042389152491256</v>
      </c>
      <c r="E34" s="42">
        <v>6546216.829999995</v>
      </c>
      <c r="F34" s="38">
        <f t="shared" si="1"/>
        <v>1.298840115245375</v>
      </c>
      <c r="G34" s="42">
        <v>8845666.220000003</v>
      </c>
      <c r="H34" s="38">
        <f t="shared" si="2"/>
        <v>1.1702058530067343</v>
      </c>
      <c r="I34" s="4">
        <v>10499297.350000003</v>
      </c>
      <c r="J34" s="38">
        <f t="shared" si="3"/>
        <v>1.5659751516425118</v>
      </c>
      <c r="K34" s="4">
        <v>10379503.790000003</v>
      </c>
      <c r="L34" s="38">
        <f t="shared" si="4"/>
        <v>1.5173958527232076</v>
      </c>
      <c r="M34" s="4">
        <v>10982806.480000006</v>
      </c>
      <c r="N34" s="38">
        <f t="shared" si="5"/>
        <v>1.5904932355502979</v>
      </c>
      <c r="O34" s="4">
        <v>8770771.100000003</v>
      </c>
      <c r="P34" s="38">
        <f t="shared" si="6"/>
        <v>1.3842518744810361</v>
      </c>
      <c r="Q34" s="4">
        <v>7953371.299999995</v>
      </c>
      <c r="R34" s="38">
        <f t="shared" si="7"/>
        <v>1.0546625303464858</v>
      </c>
      <c r="S34" s="4">
        <v>10569042.500000004</v>
      </c>
      <c r="T34" s="38">
        <f t="shared" si="8"/>
        <v>1.041046929434981</v>
      </c>
      <c r="U34" s="4">
        <v>13474403.46</v>
      </c>
      <c r="V34" s="38">
        <f t="shared" si="9"/>
        <v>1.7752856949865996</v>
      </c>
      <c r="W34" s="4"/>
      <c r="X34" s="38" t="e">
        <f t="shared" si="10"/>
        <v>#DIV/0!</v>
      </c>
      <c r="Y34" s="4"/>
      <c r="Z34" s="38" t="e">
        <f t="shared" si="11"/>
        <v>#DIV/0!</v>
      </c>
      <c r="AA34" s="24">
        <f t="shared" si="12"/>
        <v>92604818.52000001</v>
      </c>
      <c r="AB34" s="8"/>
    </row>
    <row r="35" spans="1:28" ht="15" customHeight="1">
      <c r="A35" s="2" t="s">
        <v>56</v>
      </c>
      <c r="B35" s="3" t="s">
        <v>87</v>
      </c>
      <c r="C35" s="42">
        <v>4111380.5199999996</v>
      </c>
      <c r="D35" s="38">
        <f t="shared" si="0"/>
        <v>0.9007510838233059</v>
      </c>
      <c r="E35" s="42">
        <v>4299390.700000004</v>
      </c>
      <c r="F35" s="38">
        <f t="shared" si="1"/>
        <v>0.8530455463499981</v>
      </c>
      <c r="G35" s="42">
        <v>5553553.260000001</v>
      </c>
      <c r="H35" s="38">
        <f t="shared" si="2"/>
        <v>0.734687514564237</v>
      </c>
      <c r="I35" s="4">
        <v>4505379.61</v>
      </c>
      <c r="J35" s="38">
        <f t="shared" si="3"/>
        <v>0.671979493749344</v>
      </c>
      <c r="K35" s="4">
        <v>7316214.71</v>
      </c>
      <c r="L35" s="38">
        <f t="shared" si="4"/>
        <v>1.0695688429038592</v>
      </c>
      <c r="M35" s="4">
        <v>6907145.2</v>
      </c>
      <c r="N35" s="38">
        <f t="shared" si="5"/>
        <v>1.0002696248512706</v>
      </c>
      <c r="O35" s="4">
        <v>6659406.610000002</v>
      </c>
      <c r="P35" s="38">
        <f t="shared" si="6"/>
        <v>1.051024588114482</v>
      </c>
      <c r="Q35" s="4">
        <v>5504458.709999993</v>
      </c>
      <c r="R35" s="38">
        <f t="shared" si="7"/>
        <v>0.7299227123064591</v>
      </c>
      <c r="S35" s="4">
        <v>8215975.399999996</v>
      </c>
      <c r="T35" s="38">
        <f t="shared" si="8"/>
        <v>0.8092706564935594</v>
      </c>
      <c r="U35" s="4">
        <v>4766256.919999998</v>
      </c>
      <c r="V35" s="38">
        <f t="shared" si="9"/>
        <v>0.6279660360345842</v>
      </c>
      <c r="W35" s="4"/>
      <c r="X35" s="38" t="e">
        <f t="shared" si="10"/>
        <v>#DIV/0!</v>
      </c>
      <c r="Y35" s="4"/>
      <c r="Z35" s="38" t="e">
        <f t="shared" si="11"/>
        <v>#DIV/0!</v>
      </c>
      <c r="AA35" s="24">
        <f t="shared" si="12"/>
        <v>57839161.64</v>
      </c>
      <c r="AB35" s="8"/>
    </row>
    <row r="36" spans="1:28" ht="15" customHeight="1">
      <c r="A36" s="2" t="s">
        <v>57</v>
      </c>
      <c r="B36" s="3" t="s">
        <v>88</v>
      </c>
      <c r="C36" s="42">
        <v>12066022.53</v>
      </c>
      <c r="D36" s="38">
        <f t="shared" si="0"/>
        <v>2.643511788428167</v>
      </c>
      <c r="E36" s="42">
        <v>58295381.08</v>
      </c>
      <c r="F36" s="38">
        <f t="shared" si="1"/>
        <v>11.56643316995357</v>
      </c>
      <c r="G36" s="42">
        <v>165913671.61999995</v>
      </c>
      <c r="H36" s="38">
        <f t="shared" si="2"/>
        <v>21.94895724016604</v>
      </c>
      <c r="I36" s="4">
        <v>117623743.36</v>
      </c>
      <c r="J36" s="38">
        <f t="shared" si="3"/>
        <v>17.543636798222103</v>
      </c>
      <c r="K36" s="4">
        <v>173191101.44</v>
      </c>
      <c r="L36" s="38">
        <f t="shared" si="4"/>
        <v>25.319077324949873</v>
      </c>
      <c r="M36" s="4">
        <v>97953592.44000003</v>
      </c>
      <c r="N36" s="38">
        <f t="shared" si="5"/>
        <v>14.185311054817998</v>
      </c>
      <c r="O36" s="4">
        <v>82469612.41000003</v>
      </c>
      <c r="P36" s="38">
        <f t="shared" si="6"/>
        <v>13.015812893152237</v>
      </c>
      <c r="Q36" s="4">
        <v>111145617.64</v>
      </c>
      <c r="R36" s="38">
        <f t="shared" si="7"/>
        <v>14.738544689486014</v>
      </c>
      <c r="S36" s="4">
        <v>417982616.19000036</v>
      </c>
      <c r="T36" s="38">
        <f t="shared" si="8"/>
        <v>41.17113912086169</v>
      </c>
      <c r="U36" s="4">
        <v>143407974.33999994</v>
      </c>
      <c r="V36" s="38">
        <f t="shared" si="9"/>
        <v>18.894352254523277</v>
      </c>
      <c r="W36" s="4"/>
      <c r="X36" s="38" t="e">
        <f t="shared" si="10"/>
        <v>#DIV/0!</v>
      </c>
      <c r="Y36" s="4"/>
      <c r="Z36" s="38" t="e">
        <f t="shared" si="11"/>
        <v>#DIV/0!</v>
      </c>
      <c r="AA36" s="24">
        <f t="shared" si="12"/>
        <v>1380049333.0500004</v>
      </c>
      <c r="AB36" s="8"/>
    </row>
    <row r="37" spans="1:28" ht="15" customHeight="1">
      <c r="A37" s="2" t="s">
        <v>58</v>
      </c>
      <c r="B37" s="3" t="s">
        <v>89</v>
      </c>
      <c r="C37" s="42">
        <v>15160779.770000001</v>
      </c>
      <c r="D37" s="38">
        <f t="shared" si="0"/>
        <v>3.3215336656393832</v>
      </c>
      <c r="E37" s="42">
        <v>29488603.89</v>
      </c>
      <c r="F37" s="38">
        <f t="shared" si="1"/>
        <v>5.850857475326377</v>
      </c>
      <c r="G37" s="42">
        <v>24040472.490000006</v>
      </c>
      <c r="H37" s="38">
        <f t="shared" si="2"/>
        <v>3.1803485364661856</v>
      </c>
      <c r="I37" s="4">
        <v>43675247.15999999</v>
      </c>
      <c r="J37" s="38">
        <f t="shared" si="3"/>
        <v>6.51418371291343</v>
      </c>
      <c r="K37" s="4">
        <v>27885183.61</v>
      </c>
      <c r="L37" s="38">
        <f t="shared" si="4"/>
        <v>4.0765784972307575</v>
      </c>
      <c r="M37" s="4">
        <v>42899905.13</v>
      </c>
      <c r="N37" s="38">
        <f t="shared" si="5"/>
        <v>6.212620520926677</v>
      </c>
      <c r="O37" s="4">
        <v>59099266.75000003</v>
      </c>
      <c r="P37" s="38">
        <f t="shared" si="6"/>
        <v>9.32737496468723</v>
      </c>
      <c r="Q37" s="4">
        <v>56025523.83</v>
      </c>
      <c r="R37" s="38">
        <f t="shared" si="7"/>
        <v>7.429304944751563</v>
      </c>
      <c r="S37" s="4">
        <v>35685877.860000014</v>
      </c>
      <c r="T37" s="38">
        <f t="shared" si="8"/>
        <v>3.515046284499733</v>
      </c>
      <c r="U37" s="4">
        <v>29303933.580000002</v>
      </c>
      <c r="V37" s="38">
        <f t="shared" si="9"/>
        <v>3.8608651021802975</v>
      </c>
      <c r="W37" s="4"/>
      <c r="X37" s="38" t="e">
        <f t="shared" si="10"/>
        <v>#DIV/0!</v>
      </c>
      <c r="Y37" s="4"/>
      <c r="Z37" s="38" t="e">
        <f t="shared" si="11"/>
        <v>#DIV/0!</v>
      </c>
      <c r="AA37" s="24">
        <f t="shared" si="12"/>
        <v>363264794.07000005</v>
      </c>
      <c r="AB37" s="8"/>
    </row>
    <row r="38" spans="1:28" ht="15" customHeight="1">
      <c r="A38" s="2" t="s">
        <v>59</v>
      </c>
      <c r="B38" s="3" t="s">
        <v>90</v>
      </c>
      <c r="C38" s="42">
        <v>8114121.430000002</v>
      </c>
      <c r="D38" s="38">
        <f t="shared" si="0"/>
        <v>1.7777006134052544</v>
      </c>
      <c r="E38" s="42">
        <v>12683555.89</v>
      </c>
      <c r="F38" s="38">
        <f t="shared" si="1"/>
        <v>2.516554465228242</v>
      </c>
      <c r="G38" s="42">
        <v>18369679.969999995</v>
      </c>
      <c r="H38" s="38">
        <f t="shared" si="2"/>
        <v>2.4301512722864826</v>
      </c>
      <c r="I38" s="4">
        <v>16240746.749999996</v>
      </c>
      <c r="J38" s="38">
        <f t="shared" si="3"/>
        <v>2.4223150375504763</v>
      </c>
      <c r="K38" s="4">
        <v>15227773.159999985</v>
      </c>
      <c r="L38" s="38">
        <f t="shared" si="4"/>
        <v>2.2261719159884565</v>
      </c>
      <c r="M38" s="4">
        <v>20281600.33999999</v>
      </c>
      <c r="N38" s="38">
        <f t="shared" si="5"/>
        <v>2.9371134059083035</v>
      </c>
      <c r="O38" s="4">
        <v>16773532.36999999</v>
      </c>
      <c r="P38" s="38">
        <f t="shared" si="6"/>
        <v>2.6472921662316344</v>
      </c>
      <c r="Q38" s="4">
        <v>18623572.30000001</v>
      </c>
      <c r="R38" s="38">
        <f t="shared" si="7"/>
        <v>2.469592220095237</v>
      </c>
      <c r="S38" s="4">
        <v>19937566.48000002</v>
      </c>
      <c r="T38" s="38">
        <f t="shared" si="8"/>
        <v>1.9638432113798212</v>
      </c>
      <c r="U38" s="4">
        <v>18074294.56000001</v>
      </c>
      <c r="V38" s="38">
        <f t="shared" si="9"/>
        <v>2.3813326263084997</v>
      </c>
      <c r="W38" s="4"/>
      <c r="X38" s="38" t="e">
        <f t="shared" si="10"/>
        <v>#DIV/0!</v>
      </c>
      <c r="Y38" s="4"/>
      <c r="Z38" s="38" t="e">
        <f t="shared" si="11"/>
        <v>#DIV/0!</v>
      </c>
      <c r="AA38" s="24">
        <f t="shared" si="12"/>
        <v>164326443.25</v>
      </c>
      <c r="AB38" s="8"/>
    </row>
    <row r="39" spans="1:28" ht="15" customHeight="1">
      <c r="A39" s="2" t="s">
        <v>60</v>
      </c>
      <c r="B39" s="3" t="s">
        <v>91</v>
      </c>
      <c r="C39" s="42">
        <v>1986575.4399999997</v>
      </c>
      <c r="D39" s="38">
        <f t="shared" si="0"/>
        <v>0.4352333655257871</v>
      </c>
      <c r="E39" s="42">
        <v>2524831.2699999996</v>
      </c>
      <c r="F39" s="38">
        <f t="shared" si="1"/>
        <v>0.5009537910008288</v>
      </c>
      <c r="G39" s="42">
        <v>3992431.81</v>
      </c>
      <c r="H39" s="38">
        <f t="shared" si="2"/>
        <v>0.5281645221056361</v>
      </c>
      <c r="I39" s="4">
        <v>3657176.85</v>
      </c>
      <c r="J39" s="38">
        <f t="shared" si="3"/>
        <v>0.5454696520488803</v>
      </c>
      <c r="K39" s="4">
        <v>3790687.5600000015</v>
      </c>
      <c r="L39" s="38">
        <f t="shared" si="4"/>
        <v>0.5541665284669121</v>
      </c>
      <c r="M39" s="4">
        <v>4826718.390000003</v>
      </c>
      <c r="N39" s="38">
        <f t="shared" si="5"/>
        <v>0.6989891848846658</v>
      </c>
      <c r="O39" s="4">
        <v>4144917.24</v>
      </c>
      <c r="P39" s="38">
        <f t="shared" si="6"/>
        <v>0.6541738911689031</v>
      </c>
      <c r="Q39" s="4">
        <v>3622395.7100000014</v>
      </c>
      <c r="R39" s="38">
        <f t="shared" si="7"/>
        <v>0.4803503924712855</v>
      </c>
      <c r="S39" s="4">
        <v>3837570.1700000004</v>
      </c>
      <c r="T39" s="38">
        <f t="shared" si="8"/>
        <v>0.37799929766294127</v>
      </c>
      <c r="U39" s="4">
        <v>4717898.159999997</v>
      </c>
      <c r="V39" s="38">
        <f t="shared" si="9"/>
        <v>0.6215946508292839</v>
      </c>
      <c r="W39" s="4"/>
      <c r="X39" s="38" t="e">
        <f t="shared" si="10"/>
        <v>#DIV/0!</v>
      </c>
      <c r="Y39" s="4"/>
      <c r="Z39" s="38" t="e">
        <f t="shared" si="11"/>
        <v>#DIV/0!</v>
      </c>
      <c r="AA39" s="24">
        <f t="shared" si="12"/>
        <v>37101202.6</v>
      </c>
      <c r="AB39" s="8"/>
    </row>
    <row r="40" spans="1:28" ht="15" customHeight="1">
      <c r="A40" s="2" t="s">
        <v>61</v>
      </c>
      <c r="B40" s="3" t="s">
        <v>92</v>
      </c>
      <c r="C40" s="42">
        <v>11098411.210000008</v>
      </c>
      <c r="D40" s="38">
        <f t="shared" si="0"/>
        <v>2.431520477730978</v>
      </c>
      <c r="E40" s="42">
        <v>13817408.79</v>
      </c>
      <c r="F40" s="38">
        <f t="shared" si="1"/>
        <v>2.741523125685415</v>
      </c>
      <c r="G40" s="42">
        <v>17042240.299999993</v>
      </c>
      <c r="H40" s="38">
        <f t="shared" si="2"/>
        <v>2.254542377183121</v>
      </c>
      <c r="I40" s="4">
        <v>18551241.59000002</v>
      </c>
      <c r="J40" s="38">
        <f t="shared" si="3"/>
        <v>2.766926432658576</v>
      </c>
      <c r="K40" s="4">
        <v>17361158.249999996</v>
      </c>
      <c r="L40" s="38">
        <f t="shared" si="4"/>
        <v>2.5380548107128047</v>
      </c>
      <c r="M40" s="4">
        <v>20144277.64</v>
      </c>
      <c r="N40" s="38">
        <f t="shared" si="5"/>
        <v>2.9172267926063924</v>
      </c>
      <c r="O40" s="4">
        <v>18536212.480000004</v>
      </c>
      <c r="P40" s="38">
        <f t="shared" si="6"/>
        <v>2.9254881445051932</v>
      </c>
      <c r="Q40" s="4">
        <v>23789469.060000006</v>
      </c>
      <c r="R40" s="38">
        <f t="shared" si="7"/>
        <v>3.154619681143147</v>
      </c>
      <c r="S40" s="4">
        <v>12978676.13</v>
      </c>
      <c r="T40" s="38">
        <f t="shared" si="8"/>
        <v>1.2783949854745666</v>
      </c>
      <c r="U40" s="4">
        <v>15074293.989999989</v>
      </c>
      <c r="V40" s="38">
        <f t="shared" si="9"/>
        <v>1.9860751952331293</v>
      </c>
      <c r="W40" s="4"/>
      <c r="X40" s="38" t="e">
        <f t="shared" si="10"/>
        <v>#DIV/0!</v>
      </c>
      <c r="Y40" s="4"/>
      <c r="Z40" s="38" t="e">
        <f t="shared" si="11"/>
        <v>#DIV/0!</v>
      </c>
      <c r="AA40" s="24">
        <f t="shared" si="12"/>
        <v>168393389.44</v>
      </c>
      <c r="AB40" s="8"/>
    </row>
    <row r="41" spans="1:28" ht="15" customHeight="1">
      <c r="A41" s="2" t="s">
        <v>62</v>
      </c>
      <c r="B41" s="3" t="s">
        <v>93</v>
      </c>
      <c r="C41" s="42">
        <v>18376671.750000004</v>
      </c>
      <c r="D41" s="38">
        <f t="shared" si="0"/>
        <v>4.026094620859281</v>
      </c>
      <c r="E41" s="42">
        <v>21047028.900000006</v>
      </c>
      <c r="F41" s="38">
        <f t="shared" si="1"/>
        <v>4.175957832128327</v>
      </c>
      <c r="G41" s="42">
        <v>24233405.510000005</v>
      </c>
      <c r="H41" s="38">
        <f t="shared" si="2"/>
        <v>3.205871922000652</v>
      </c>
      <c r="I41" s="4">
        <v>20958341.199999988</v>
      </c>
      <c r="J41" s="38">
        <f t="shared" si="3"/>
        <v>3.1259464747748544</v>
      </c>
      <c r="K41" s="4">
        <v>24861139.61000001</v>
      </c>
      <c r="L41" s="38">
        <f t="shared" si="4"/>
        <v>3.634488786885126</v>
      </c>
      <c r="M41" s="4">
        <v>23598968.820000015</v>
      </c>
      <c r="N41" s="38">
        <f t="shared" si="5"/>
        <v>3.4175235940397264</v>
      </c>
      <c r="O41" s="4">
        <v>26587947.219999984</v>
      </c>
      <c r="P41" s="38">
        <f t="shared" si="6"/>
        <v>4.19625770166181</v>
      </c>
      <c r="Q41" s="4">
        <v>24245494.169999998</v>
      </c>
      <c r="R41" s="38">
        <f t="shared" si="7"/>
        <v>3.215091219346591</v>
      </c>
      <c r="S41" s="4">
        <v>26034116.67000001</v>
      </c>
      <c r="T41" s="38">
        <f t="shared" si="8"/>
        <v>2.5643512380478692</v>
      </c>
      <c r="U41" s="4">
        <v>49073303.47000002</v>
      </c>
      <c r="V41" s="38">
        <f t="shared" si="9"/>
        <v>6.4655280595277125</v>
      </c>
      <c r="W41" s="4"/>
      <c r="X41" s="38" t="e">
        <f t="shared" si="10"/>
        <v>#DIV/0!</v>
      </c>
      <c r="Y41" s="4"/>
      <c r="Z41" s="38" t="e">
        <f t="shared" si="11"/>
        <v>#DIV/0!</v>
      </c>
      <c r="AA41" s="24">
        <f t="shared" si="12"/>
        <v>259016417.32000002</v>
      </c>
      <c r="AB41" s="8"/>
    </row>
    <row r="42" spans="1:28" ht="15" customHeight="1">
      <c r="A42" s="2" t="s">
        <v>63</v>
      </c>
      <c r="B42" s="3" t="s">
        <v>94</v>
      </c>
      <c r="C42" s="42">
        <v>78504999.28000003</v>
      </c>
      <c r="D42" s="38">
        <f t="shared" si="0"/>
        <v>17.1994450143982</v>
      </c>
      <c r="E42" s="42">
        <v>-30282511.09</v>
      </c>
      <c r="F42" s="38">
        <f t="shared" si="1"/>
        <v>-6.008377237644139</v>
      </c>
      <c r="G42" s="42">
        <v>27690677.430000003</v>
      </c>
      <c r="H42" s="38">
        <f t="shared" si="2"/>
        <v>3.6632393758022075</v>
      </c>
      <c r="I42" s="4">
        <v>27508997.93000001</v>
      </c>
      <c r="J42" s="38">
        <f t="shared" si="3"/>
        <v>4.102980015606977</v>
      </c>
      <c r="K42" s="4">
        <v>32727746.970000006</v>
      </c>
      <c r="L42" s="38">
        <f t="shared" si="4"/>
        <v>4.784520389991834</v>
      </c>
      <c r="M42" s="4">
        <v>34952201.73000001</v>
      </c>
      <c r="N42" s="38">
        <f t="shared" si="5"/>
        <v>5.061660744035472</v>
      </c>
      <c r="O42" s="4">
        <v>34393910.1</v>
      </c>
      <c r="P42" s="38">
        <f t="shared" si="6"/>
        <v>5.428238176989618</v>
      </c>
      <c r="Q42" s="4">
        <v>35471236.809999995</v>
      </c>
      <c r="R42" s="38">
        <f t="shared" si="7"/>
        <v>4.703688908444904</v>
      </c>
      <c r="S42" s="4">
        <v>24451638.069999993</v>
      </c>
      <c r="T42" s="38">
        <f t="shared" si="8"/>
        <v>2.4084776584472025</v>
      </c>
      <c r="U42" s="4">
        <v>57181551.099999994</v>
      </c>
      <c r="V42" s="38">
        <f t="shared" si="9"/>
        <v>7.533809566139802</v>
      </c>
      <c r="W42" s="4"/>
      <c r="X42" s="38" t="e">
        <f t="shared" si="10"/>
        <v>#DIV/0!</v>
      </c>
      <c r="Y42" s="4"/>
      <c r="Z42" s="38" t="e">
        <f t="shared" si="11"/>
        <v>#DIV/0!</v>
      </c>
      <c r="AA42" s="24">
        <f t="shared" si="12"/>
        <v>322600448.33000004</v>
      </c>
      <c r="AB42" s="8"/>
    </row>
    <row r="43" spans="1:28" ht="15" customHeight="1">
      <c r="A43" s="2" t="s">
        <v>64</v>
      </c>
      <c r="B43" s="3" t="s">
        <v>95</v>
      </c>
      <c r="C43" s="42">
        <v>22879695.73</v>
      </c>
      <c r="D43" s="38">
        <f t="shared" si="0"/>
        <v>5.012649796362066</v>
      </c>
      <c r="E43" s="42">
        <v>25818365.200000014</v>
      </c>
      <c r="F43" s="38">
        <f t="shared" si="1"/>
        <v>5.1226424823168015</v>
      </c>
      <c r="G43" s="42">
        <v>33486561.240000002</v>
      </c>
      <c r="H43" s="38">
        <f t="shared" si="2"/>
        <v>4.429985145891751</v>
      </c>
      <c r="I43" s="4">
        <v>28509040.790000033</v>
      </c>
      <c r="J43" s="38">
        <f t="shared" si="3"/>
        <v>4.252136879836329</v>
      </c>
      <c r="K43" s="4">
        <v>30372692.850000046</v>
      </c>
      <c r="L43" s="38">
        <f t="shared" si="4"/>
        <v>4.440231353933142</v>
      </c>
      <c r="M43" s="4">
        <v>38607929.86000003</v>
      </c>
      <c r="N43" s="38">
        <f t="shared" si="5"/>
        <v>5.59107104297538</v>
      </c>
      <c r="O43" s="4">
        <v>20711186.65000002</v>
      </c>
      <c r="P43" s="38">
        <f t="shared" si="6"/>
        <v>3.268754664340645</v>
      </c>
      <c r="Q43" s="4">
        <v>32833061.920000028</v>
      </c>
      <c r="R43" s="38">
        <f t="shared" si="7"/>
        <v>4.353851826780688</v>
      </c>
      <c r="S43" s="4">
        <v>29734606.06000001</v>
      </c>
      <c r="T43" s="38">
        <f t="shared" si="8"/>
        <v>2.9288481276068077</v>
      </c>
      <c r="U43" s="4">
        <v>29614964.060000055</v>
      </c>
      <c r="V43" s="38">
        <f t="shared" si="9"/>
        <v>3.9018441305646023</v>
      </c>
      <c r="W43" s="4"/>
      <c r="X43" s="38" t="e">
        <f t="shared" si="10"/>
        <v>#DIV/0!</v>
      </c>
      <c r="Y43" s="4"/>
      <c r="Z43" s="38" t="e">
        <f t="shared" si="11"/>
        <v>#DIV/0!</v>
      </c>
      <c r="AA43" s="24">
        <f t="shared" si="12"/>
        <v>292568104.36000025</v>
      </c>
      <c r="AB43" s="8"/>
    </row>
    <row r="44" spans="1:28" ht="15" customHeight="1">
      <c r="A44" s="2" t="s">
        <v>65</v>
      </c>
      <c r="B44" s="3" t="s">
        <v>96</v>
      </c>
      <c r="C44" s="42">
        <v>10892247.729999999</v>
      </c>
      <c r="D44" s="38">
        <f t="shared" si="0"/>
        <v>2.386352686243073</v>
      </c>
      <c r="E44" s="42">
        <v>11791117.689999994</v>
      </c>
      <c r="F44" s="38">
        <f t="shared" si="1"/>
        <v>2.3394850884203575</v>
      </c>
      <c r="G44" s="42">
        <v>15933016.760000005</v>
      </c>
      <c r="H44" s="38">
        <f t="shared" si="2"/>
        <v>2.1078016064465968</v>
      </c>
      <c r="I44" s="4">
        <v>15727129.469999997</v>
      </c>
      <c r="J44" s="38">
        <f t="shared" si="3"/>
        <v>2.345708777995953</v>
      </c>
      <c r="K44" s="4">
        <v>14491099.71</v>
      </c>
      <c r="L44" s="38">
        <f t="shared" si="4"/>
        <v>2.118476475006179</v>
      </c>
      <c r="M44" s="4">
        <v>17580654.040000003</v>
      </c>
      <c r="N44" s="38">
        <f t="shared" si="5"/>
        <v>2.5459714125063964</v>
      </c>
      <c r="O44" s="4">
        <v>15707670.260000004</v>
      </c>
      <c r="P44" s="38">
        <f t="shared" si="6"/>
        <v>2.479071880137771</v>
      </c>
      <c r="Q44" s="4">
        <v>19710075.070000008</v>
      </c>
      <c r="R44" s="38">
        <f t="shared" si="7"/>
        <v>2.613668702559556</v>
      </c>
      <c r="S44" s="4">
        <v>13127583.16</v>
      </c>
      <c r="T44" s="38">
        <f t="shared" si="8"/>
        <v>1.2930622749998744</v>
      </c>
      <c r="U44" s="4">
        <v>17376607.280000005</v>
      </c>
      <c r="V44" s="38">
        <f t="shared" si="9"/>
        <v>2.2894106164447607</v>
      </c>
      <c r="W44" s="4"/>
      <c r="X44" s="38" t="e">
        <f t="shared" si="10"/>
        <v>#DIV/0!</v>
      </c>
      <c r="Y44" s="4"/>
      <c r="Z44" s="38" t="e">
        <f t="shared" si="11"/>
        <v>#DIV/0!</v>
      </c>
      <c r="AA44" s="24">
        <f>+C44+E44+G44+I44+K44+M44+O44+Q44+S44+U44+W44+Y44</f>
        <v>152337201.17000002</v>
      </c>
      <c r="AB44" s="8"/>
    </row>
    <row r="45" spans="1:28" ht="15" customHeight="1">
      <c r="A45" s="2">
        <v>148</v>
      </c>
      <c r="B45" s="3" t="s">
        <v>162</v>
      </c>
      <c r="C45" s="42">
        <v>9257272.2</v>
      </c>
      <c r="D45" s="38">
        <f t="shared" si="0"/>
        <v>2.0281503808354278</v>
      </c>
      <c r="E45" s="42">
        <v>9244120.219999997</v>
      </c>
      <c r="F45" s="38">
        <f t="shared" si="1"/>
        <v>1.8341332839546205</v>
      </c>
      <c r="G45" s="42">
        <v>10747982.87</v>
      </c>
      <c r="H45" s="38">
        <f t="shared" si="2"/>
        <v>1.4218660471330913</v>
      </c>
      <c r="I45" s="4">
        <v>12391446.76</v>
      </c>
      <c r="J45" s="38">
        <f t="shared" si="3"/>
        <v>1.8481901285576128</v>
      </c>
      <c r="K45" s="4">
        <v>13233610.310000002</v>
      </c>
      <c r="L45" s="38">
        <f t="shared" si="4"/>
        <v>1.934642137738367</v>
      </c>
      <c r="M45" s="4">
        <v>16180732.160000004</v>
      </c>
      <c r="N45" s="38">
        <f t="shared" si="5"/>
        <v>2.34323941640927</v>
      </c>
      <c r="O45" s="4">
        <v>11916511.459999997</v>
      </c>
      <c r="P45" s="38">
        <f t="shared" si="6"/>
        <v>1.880730113430932</v>
      </c>
      <c r="Q45" s="4">
        <v>12712961.81</v>
      </c>
      <c r="R45" s="38">
        <f t="shared" si="7"/>
        <v>1.6858114584356005</v>
      </c>
      <c r="S45" s="4">
        <v>13361031.66</v>
      </c>
      <c r="T45" s="38">
        <f t="shared" si="8"/>
        <v>1.3160568692695256</v>
      </c>
      <c r="U45" s="4">
        <v>12264174.250000002</v>
      </c>
      <c r="V45" s="38">
        <f t="shared" si="9"/>
        <v>1.615835029096569</v>
      </c>
      <c r="W45" s="4"/>
      <c r="X45" s="38" t="e">
        <f t="shared" si="10"/>
        <v>#DIV/0!</v>
      </c>
      <c r="Y45" s="4"/>
      <c r="Z45" s="38" t="e">
        <f t="shared" si="11"/>
        <v>#DIV/0!</v>
      </c>
      <c r="AA45" s="24">
        <f t="shared" si="12"/>
        <v>121309843.69999999</v>
      </c>
      <c r="AB45" s="8"/>
    </row>
    <row r="46" spans="1:28" ht="18" customHeight="1">
      <c r="A46" s="58" t="s">
        <v>7</v>
      </c>
      <c r="B46" s="59"/>
      <c r="C46" s="43">
        <f>SUM(C13:C45)</f>
        <v>456439142.15999997</v>
      </c>
      <c r="D46" s="39">
        <f t="shared" si="0"/>
        <v>100</v>
      </c>
      <c r="E46" s="43">
        <f>SUM(E13:E45)</f>
        <v>504004823.4699999</v>
      </c>
      <c r="F46" s="39">
        <f t="shared" si="1"/>
        <v>100</v>
      </c>
      <c r="G46" s="6">
        <f aca="true" t="shared" si="13" ref="G46:AA46">SUM(G13:G45)</f>
        <v>755906851.5399997</v>
      </c>
      <c r="H46" s="39">
        <f t="shared" si="2"/>
        <v>100</v>
      </c>
      <c r="I46" s="6">
        <f t="shared" si="13"/>
        <v>670463853.7200004</v>
      </c>
      <c r="J46" s="39">
        <f t="shared" si="3"/>
        <v>100</v>
      </c>
      <c r="K46" s="6">
        <f t="shared" si="13"/>
        <v>684034016</v>
      </c>
      <c r="L46" s="39">
        <f t="shared" si="4"/>
        <v>100</v>
      </c>
      <c r="M46" s="6">
        <f t="shared" si="13"/>
        <v>690528336.4000001</v>
      </c>
      <c r="N46" s="39">
        <f t="shared" si="5"/>
        <v>100</v>
      </c>
      <c r="O46" s="6">
        <f t="shared" si="13"/>
        <v>633610924.5500003</v>
      </c>
      <c r="P46" s="39">
        <f t="shared" si="6"/>
        <v>100</v>
      </c>
      <c r="Q46" s="6">
        <f t="shared" si="13"/>
        <v>754115280.59</v>
      </c>
      <c r="R46" s="39">
        <f t="shared" si="7"/>
        <v>100</v>
      </c>
      <c r="S46" s="6">
        <f t="shared" si="13"/>
        <v>1015232090.0400003</v>
      </c>
      <c r="T46" s="39">
        <f t="shared" si="8"/>
        <v>100</v>
      </c>
      <c r="U46" s="6">
        <f t="shared" si="13"/>
        <v>758999157.0400002</v>
      </c>
      <c r="V46" s="39">
        <f t="shared" si="9"/>
        <v>100</v>
      </c>
      <c r="W46" s="6">
        <f t="shared" si="13"/>
        <v>0</v>
      </c>
      <c r="X46" s="39" t="e">
        <f t="shared" si="10"/>
        <v>#DIV/0!</v>
      </c>
      <c r="Y46" s="6">
        <f t="shared" si="13"/>
        <v>0</v>
      </c>
      <c r="Z46" s="39" t="e">
        <f t="shared" si="11"/>
        <v>#DIV/0!</v>
      </c>
      <c r="AA46" s="6">
        <f t="shared" si="13"/>
        <v>6923334475.510001</v>
      </c>
      <c r="AB46" s="18"/>
    </row>
    <row r="47" spans="1:4" ht="12.75">
      <c r="A47" s="32" t="s">
        <v>168</v>
      </c>
      <c r="C47" s="17">
        <v>1000000</v>
      </c>
      <c r="D47" s="17"/>
    </row>
    <row r="48" spans="1:27" s="47" customFormat="1" ht="12.75">
      <c r="A48" s="46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</row>
    <row r="49" spans="1:27" s="16" customFormat="1" ht="12.75">
      <c r="A49" s="16" t="s">
        <v>145</v>
      </c>
      <c r="B49" s="26" t="s">
        <v>146</v>
      </c>
      <c r="C49" s="16" t="s">
        <v>103</v>
      </c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1:28" s="16" customFormat="1" ht="12.75">
      <c r="A50" s="16" t="s">
        <v>127</v>
      </c>
      <c r="B50" s="34">
        <f>+AA13</f>
        <v>1372063207.3700006</v>
      </c>
      <c r="C50" s="40">
        <f>+B50/$B$83*100</f>
        <v>19.817953505256998</v>
      </c>
      <c r="M50" s="17"/>
      <c r="N50" s="17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1:28" s="16" customFormat="1" ht="12.75">
      <c r="A51" s="16" t="s">
        <v>128</v>
      </c>
      <c r="B51" s="34">
        <f aca="true" t="shared" si="14" ref="B51:B82">+AA14</f>
        <v>36460819.52999998</v>
      </c>
      <c r="C51" s="40">
        <f aca="true" t="shared" si="15" ref="C51:C82">+B51/$B$83*100</f>
        <v>0.5266366901523146</v>
      </c>
      <c r="M51" s="17"/>
      <c r="N51" s="17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1:28" s="16" customFormat="1" ht="12.75">
      <c r="A52" s="16" t="s">
        <v>129</v>
      </c>
      <c r="B52" s="34">
        <f t="shared" si="14"/>
        <v>53131429.78999999</v>
      </c>
      <c r="C52" s="40">
        <f t="shared" si="15"/>
        <v>0.7674254360805833</v>
      </c>
      <c r="M52" s="17"/>
      <c r="N52" s="17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1:28" s="16" customFormat="1" ht="12.75">
      <c r="A53" s="16" t="s">
        <v>130</v>
      </c>
      <c r="B53" s="34">
        <f t="shared" si="14"/>
        <v>33099805.18</v>
      </c>
      <c r="C53" s="40">
        <f t="shared" si="15"/>
        <v>0.47809051111259115</v>
      </c>
      <c r="M53" s="17"/>
      <c r="N53" s="17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1:28" s="16" customFormat="1" ht="12.75">
      <c r="A54" s="16" t="s">
        <v>131</v>
      </c>
      <c r="B54" s="34">
        <f t="shared" si="14"/>
        <v>38055721.88999999</v>
      </c>
      <c r="C54" s="40">
        <f t="shared" si="15"/>
        <v>0.549673311676837</v>
      </c>
      <c r="M54" s="17"/>
      <c r="N54" s="17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</row>
    <row r="55" spans="1:28" s="16" customFormat="1" ht="12.75">
      <c r="A55" s="16" t="s">
        <v>132</v>
      </c>
      <c r="B55" s="34">
        <f t="shared" si="14"/>
        <v>178842732.87000003</v>
      </c>
      <c r="C55" s="40">
        <f t="shared" si="15"/>
        <v>2.5831878194332902</v>
      </c>
      <c r="M55" s="17"/>
      <c r="N55" s="17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</row>
    <row r="56" spans="1:28" s="16" customFormat="1" ht="12.75">
      <c r="A56" s="16" t="s">
        <v>133</v>
      </c>
      <c r="B56" s="34">
        <f t="shared" si="14"/>
        <v>140095130.14999998</v>
      </c>
      <c r="C56" s="40">
        <f t="shared" si="15"/>
        <v>2.023521045322312</v>
      </c>
      <c r="M56" s="17"/>
      <c r="N56" s="17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</row>
    <row r="57" spans="1:28" s="16" customFormat="1" ht="12.75">
      <c r="A57" s="16" t="s">
        <v>158</v>
      </c>
      <c r="B57" s="34">
        <f t="shared" si="14"/>
        <v>200693174.76000002</v>
      </c>
      <c r="C57" s="40">
        <f t="shared" si="15"/>
        <v>2.8987935722290255</v>
      </c>
      <c r="M57" s="17"/>
      <c r="N57" s="17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</row>
    <row r="58" spans="1:27" s="16" customFormat="1" ht="12.75">
      <c r="A58" s="16" t="s">
        <v>134</v>
      </c>
      <c r="B58" s="34">
        <f t="shared" si="14"/>
        <v>42648654.410000004</v>
      </c>
      <c r="C58" s="40">
        <f t="shared" si="15"/>
        <v>0.6160132023212461</v>
      </c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7" s="16" customFormat="1" ht="12.75">
      <c r="A59" s="16" t="s">
        <v>135</v>
      </c>
      <c r="B59" s="34">
        <f t="shared" si="14"/>
        <v>89089266.82000001</v>
      </c>
      <c r="C59" s="40">
        <f t="shared" si="15"/>
        <v>1.2867970937289914</v>
      </c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7" s="16" customFormat="1" ht="12.75">
      <c r="A60" s="16" t="s">
        <v>136</v>
      </c>
      <c r="B60" s="34">
        <f t="shared" si="14"/>
        <v>202497659.66000003</v>
      </c>
      <c r="C60" s="40">
        <f t="shared" si="15"/>
        <v>2.9248573844914985</v>
      </c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s="16" customFormat="1" ht="12.75">
      <c r="A61" s="16" t="s">
        <v>147</v>
      </c>
      <c r="B61" s="34">
        <f t="shared" si="14"/>
        <v>164109104.78</v>
      </c>
      <c r="C61" s="40">
        <f t="shared" si="15"/>
        <v>2.3703766640266366</v>
      </c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s="16" customFormat="1" ht="12.75">
      <c r="A62" s="16" t="s">
        <v>155</v>
      </c>
      <c r="B62" s="34">
        <f t="shared" si="14"/>
        <v>242620263.67999995</v>
      </c>
      <c r="C62" s="40">
        <f t="shared" si="15"/>
        <v>3.504384549644737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 s="16" customFormat="1" ht="12.75">
      <c r="A63" s="16" t="s">
        <v>157</v>
      </c>
      <c r="B63" s="34">
        <f t="shared" si="14"/>
        <v>223903858.99</v>
      </c>
      <c r="C63" s="40">
        <f t="shared" si="15"/>
        <v>3.234046539019861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s="16" customFormat="1" ht="12.75">
      <c r="A64" s="16" t="s">
        <v>160</v>
      </c>
      <c r="B64" s="34">
        <f t="shared" si="14"/>
        <v>118442638.37000002</v>
      </c>
      <c r="C64" s="40">
        <f t="shared" si="15"/>
        <v>1.7107744655262385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1:27" s="16" customFormat="1" ht="12.75">
      <c r="A65" s="16" t="s">
        <v>154</v>
      </c>
      <c r="B65" s="34">
        <f t="shared" si="14"/>
        <v>72431599.27</v>
      </c>
      <c r="C65" s="40">
        <f t="shared" si="15"/>
        <v>1.0461952911016104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1:27" s="16" customFormat="1" ht="12.75">
      <c r="A66" s="16" t="s">
        <v>156</v>
      </c>
      <c r="B66" s="34">
        <f t="shared" si="14"/>
        <v>46804709.65000002</v>
      </c>
      <c r="C66" s="40">
        <f t="shared" si="15"/>
        <v>0.6760428781183823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1:27" s="16" customFormat="1" ht="12.75">
      <c r="A67" s="16" t="s">
        <v>148</v>
      </c>
      <c r="B67" s="34">
        <f t="shared" si="14"/>
        <v>50390014.42</v>
      </c>
      <c r="C67" s="40">
        <f t="shared" si="15"/>
        <v>0.7278286871484433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1:27" s="16" customFormat="1" ht="12.75">
      <c r="A68" s="16" t="s">
        <v>149</v>
      </c>
      <c r="B68" s="34">
        <f t="shared" si="14"/>
        <v>108301312.16000006</v>
      </c>
      <c r="C68" s="40">
        <f t="shared" si="15"/>
        <v>1.5642940918584196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1:27" s="16" customFormat="1" ht="12.75">
      <c r="A69" s="16" t="s">
        <v>137</v>
      </c>
      <c r="B69" s="34">
        <f t="shared" si="14"/>
        <v>64530868.14</v>
      </c>
      <c r="C69" s="40">
        <f t="shared" si="15"/>
        <v>0.9320778646223993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s="16" customFormat="1" ht="12.75">
      <c r="A70" s="16" t="s">
        <v>159</v>
      </c>
      <c r="B70" s="34">
        <f t="shared" si="14"/>
        <v>33711346.17</v>
      </c>
      <c r="C70" s="40">
        <f t="shared" si="15"/>
        <v>0.4869235523611863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s="16" customFormat="1" ht="12.75">
      <c r="A71" s="16" t="s">
        <v>138</v>
      </c>
      <c r="B71" s="34">
        <f t="shared" si="14"/>
        <v>92604818.52000001</v>
      </c>
      <c r="C71" s="40">
        <f t="shared" si="15"/>
        <v>1.337575395895897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s="16" customFormat="1" ht="12.75">
      <c r="A72" s="16" t="s">
        <v>139</v>
      </c>
      <c r="B72" s="34">
        <f t="shared" si="14"/>
        <v>57839161.64</v>
      </c>
      <c r="C72" s="40">
        <f t="shared" si="15"/>
        <v>0.8354234775828785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s="16" customFormat="1" ht="12.75">
      <c r="A73" s="16" t="s">
        <v>140</v>
      </c>
      <c r="B73" s="34">
        <f t="shared" si="14"/>
        <v>1380049333.0500004</v>
      </c>
      <c r="C73" s="40">
        <f t="shared" si="15"/>
        <v>19.933304362683423</v>
      </c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 s="16" customFormat="1" ht="12.75">
      <c r="A74" s="16" t="s">
        <v>141</v>
      </c>
      <c r="B74" s="34">
        <f t="shared" si="14"/>
        <v>363264794.07000005</v>
      </c>
      <c r="C74" s="40">
        <f t="shared" si="15"/>
        <v>5.246962938956383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27" s="16" customFormat="1" ht="12.75">
      <c r="A75" s="16" t="s">
        <v>142</v>
      </c>
      <c r="B75" s="34">
        <f t="shared" si="14"/>
        <v>164326443.25</v>
      </c>
      <c r="C75" s="40">
        <f t="shared" si="15"/>
        <v>2.3735158806969965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 spans="1:27" s="16" customFormat="1" ht="12.75">
      <c r="A76" s="16" t="s">
        <v>143</v>
      </c>
      <c r="B76" s="34">
        <f t="shared" si="14"/>
        <v>37101202.6</v>
      </c>
      <c r="C76" s="40">
        <f t="shared" si="15"/>
        <v>0.535886323725057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 spans="1:27" s="16" customFormat="1" ht="12.75">
      <c r="A77" s="16" t="s">
        <v>144</v>
      </c>
      <c r="B77" s="34">
        <f t="shared" si="14"/>
        <v>168393389.44</v>
      </c>
      <c r="C77" s="40">
        <f t="shared" si="15"/>
        <v>2.43225847365399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 spans="1:27" s="16" customFormat="1" ht="12.75">
      <c r="A78" s="16" t="s">
        <v>150</v>
      </c>
      <c r="B78" s="34">
        <f t="shared" si="14"/>
        <v>259016417.32000002</v>
      </c>
      <c r="C78" s="40">
        <f t="shared" si="15"/>
        <v>3.741209069650211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</row>
    <row r="79" spans="1:27" s="16" customFormat="1" ht="12.75">
      <c r="A79" s="16" t="s">
        <v>151</v>
      </c>
      <c r="B79" s="34">
        <f t="shared" si="14"/>
        <v>322600448.33000004</v>
      </c>
      <c r="C79" s="40">
        <f t="shared" si="15"/>
        <v>4.659610906726212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</row>
    <row r="80" spans="1:27" s="16" customFormat="1" ht="12.75">
      <c r="A80" s="16" t="s">
        <v>152</v>
      </c>
      <c r="B80" s="34">
        <f t="shared" si="14"/>
        <v>292568104.36000025</v>
      </c>
      <c r="C80" s="40">
        <f t="shared" si="15"/>
        <v>4.2258265203697025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1:27" s="16" customFormat="1" ht="12.75">
      <c r="A81" s="16" t="s">
        <v>153</v>
      </c>
      <c r="B81" s="34">
        <f t="shared" si="14"/>
        <v>152337201.17000002</v>
      </c>
      <c r="C81" s="40">
        <f t="shared" si="15"/>
        <v>2.200344381870677</v>
      </c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s="16" customFormat="1" ht="12.75">
      <c r="A82" s="16" t="s">
        <v>163</v>
      </c>
      <c r="B82" s="34">
        <f t="shared" si="14"/>
        <v>121309843.69999999</v>
      </c>
      <c r="C82" s="40">
        <f t="shared" si="15"/>
        <v>1.7521881129549763</v>
      </c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1:27" s="16" customFormat="1" ht="12.75">
      <c r="A83" s="45"/>
      <c r="B83" s="51">
        <f>SUM(B50:B82)</f>
        <v>6923334475.510001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 spans="1:27" s="47" customFormat="1" ht="12.75">
      <c r="A84" s="50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</row>
    <row r="85" spans="1:27" s="47" customFormat="1" ht="12.75">
      <c r="A85" s="50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</row>
    <row r="86" spans="1:27" s="47" customFormat="1" ht="12.75">
      <c r="A86" s="50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</row>
    <row r="87" spans="1:27" s="47" customFormat="1" ht="12.75">
      <c r="A87" s="50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</row>
    <row r="88" spans="1:27" s="47" customFormat="1" ht="12.75">
      <c r="A88" s="50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</row>
    <row r="89" spans="1:27" s="47" customFormat="1" ht="12.75">
      <c r="A89" s="50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</row>
    <row r="90" spans="1:27" s="47" customFormat="1" ht="12.75">
      <c r="A90" s="50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</row>
    <row r="91" spans="1:27" s="47" customFormat="1" ht="12.75">
      <c r="A91" s="50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</row>
    <row r="92" spans="1:27" s="47" customFormat="1" ht="12.75">
      <c r="A92" s="50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</row>
    <row r="93" spans="1:27" s="47" customFormat="1" ht="12.75">
      <c r="A93" s="50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</row>
    <row r="94" spans="1:27" s="47" customFormat="1" ht="12.75">
      <c r="A94" s="50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</row>
    <row r="95" spans="1:27" s="47" customFormat="1" ht="12.75">
      <c r="A95" s="50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</row>
    <row r="96" spans="1:27" s="47" customFormat="1" ht="12.75">
      <c r="A96" s="50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</row>
    <row r="97" spans="1:27" s="47" customFormat="1" ht="12.75">
      <c r="A97" s="50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</row>
    <row r="98" spans="1:27" s="47" customFormat="1" ht="12.75">
      <c r="A98" s="50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</row>
    <row r="99" spans="1:27" s="47" customFormat="1" ht="12.75">
      <c r="A99" s="50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</row>
    <row r="100" spans="1:27" s="47" customFormat="1" ht="12.75">
      <c r="A100" s="50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</row>
    <row r="101" spans="1:27" s="47" customFormat="1" ht="12.75">
      <c r="A101" s="50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</row>
    <row r="102" spans="1:27" s="47" customFormat="1" ht="12.75">
      <c r="A102" s="50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</row>
    <row r="103" spans="1:27" s="47" customFormat="1" ht="12.75">
      <c r="A103" s="50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</row>
    <row r="104" spans="1:27" s="47" customFormat="1" ht="12.75">
      <c r="A104" s="50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</row>
    <row r="105" spans="1:27" s="47" customFormat="1" ht="12.75">
      <c r="A105" s="50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</row>
    <row r="106" spans="1:27" s="47" customFormat="1" ht="12.75">
      <c r="A106" s="50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</row>
    <row r="107" spans="1:27" s="47" customFormat="1" ht="12.75">
      <c r="A107" s="50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</row>
    <row r="108" spans="1:27" s="47" customFormat="1" ht="12.75">
      <c r="A108" s="50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</row>
    <row r="109" spans="1:27" s="47" customFormat="1" ht="12.75">
      <c r="A109" s="50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</row>
    <row r="110" spans="1:27" s="47" customFormat="1" ht="12.75">
      <c r="A110" s="50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</row>
    <row r="111" spans="1:27" s="47" customFormat="1" ht="12.75">
      <c r="A111" s="50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</row>
    <row r="112" spans="1:27" s="47" customFormat="1" ht="12.75">
      <c r="A112" s="50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</row>
    <row r="113" spans="1:27" s="47" customFormat="1" ht="12.75">
      <c r="A113" s="50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</row>
    <row r="114" spans="1:27" s="47" customFormat="1" ht="12.75">
      <c r="A114" s="50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</row>
    <row r="115" spans="1:27" s="47" customFormat="1" ht="12.75">
      <c r="A115" s="50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</row>
    <row r="116" spans="1:27" s="47" customFormat="1" ht="12.75">
      <c r="A116" s="50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</row>
    <row r="117" spans="1:27" s="47" customFormat="1" ht="12.75">
      <c r="A117" s="50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</row>
    <row r="118" spans="1:27" s="47" customFormat="1" ht="12.75">
      <c r="A118" s="50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</row>
    <row r="119" spans="1:27" s="47" customFormat="1" ht="12.75">
      <c r="A119" s="50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</row>
    <row r="120" spans="1:27" s="47" customFormat="1" ht="12.75">
      <c r="A120" s="50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</row>
    <row r="121" spans="1:27" s="47" customFormat="1" ht="12.75">
      <c r="A121" s="50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</row>
    <row r="122" spans="1:27" s="47" customFormat="1" ht="12.75">
      <c r="A122" s="50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</row>
    <row r="123" spans="1:27" s="47" customFormat="1" ht="12.75">
      <c r="A123" s="50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</row>
    <row r="124" spans="1:27" s="47" customFormat="1" ht="12.75">
      <c r="A124" s="50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</row>
    <row r="125" spans="1:27" s="47" customFormat="1" ht="12.75">
      <c r="A125" s="50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</row>
    <row r="126" spans="1:27" s="47" customFormat="1" ht="12.75">
      <c r="A126" s="50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</row>
    <row r="127" spans="1:27" s="47" customFormat="1" ht="12.75">
      <c r="A127" s="50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</row>
    <row r="128" spans="1:27" s="47" customFormat="1" ht="12.75">
      <c r="A128" s="50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</row>
    <row r="129" spans="1:27" s="47" customFormat="1" ht="12.75">
      <c r="A129" s="50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</row>
    <row r="130" spans="1:27" s="47" customFormat="1" ht="12.75">
      <c r="A130" s="50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</row>
    <row r="131" spans="1:27" s="47" customFormat="1" ht="12.75">
      <c r="A131" s="50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</row>
    <row r="132" spans="1:27" s="47" customFormat="1" ht="12.75">
      <c r="A132" s="50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</row>
    <row r="133" spans="1:27" s="47" customFormat="1" ht="12.75">
      <c r="A133" s="50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</row>
    <row r="134" spans="1:27" s="47" customFormat="1" ht="12.75">
      <c r="A134" s="50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</row>
    <row r="135" spans="1:27" s="47" customFormat="1" ht="12.75">
      <c r="A135" s="50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</row>
    <row r="136" spans="1:27" s="47" customFormat="1" ht="12.75">
      <c r="A136" s="50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</row>
    <row r="137" spans="1:27" s="47" customFormat="1" ht="12.75">
      <c r="A137" s="50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</row>
    <row r="138" spans="1:27" s="47" customFormat="1" ht="12.75">
      <c r="A138" s="50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</row>
    <row r="139" spans="1:27" s="47" customFormat="1" ht="12.75">
      <c r="A139" s="50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</row>
    <row r="140" spans="1:27" s="47" customFormat="1" ht="12.75">
      <c r="A140" s="50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</row>
    <row r="141" spans="1:27" s="47" customFormat="1" ht="12.75">
      <c r="A141" s="50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</row>
    <row r="142" spans="1:27" s="47" customFormat="1" ht="12.75">
      <c r="A142" s="50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</row>
    <row r="143" spans="1:27" s="47" customFormat="1" ht="12.75">
      <c r="A143" s="50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</row>
    <row r="144" spans="1:27" s="47" customFormat="1" ht="12.75">
      <c r="A144" s="50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</row>
    <row r="145" spans="1:27" s="47" customFormat="1" ht="12.75">
      <c r="A145" s="50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</row>
    <row r="146" spans="1:27" s="47" customFormat="1" ht="12.75">
      <c r="A146" s="50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</row>
    <row r="147" spans="1:27" s="47" customFormat="1" ht="12.75">
      <c r="A147" s="50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</row>
    <row r="148" spans="1:27" s="47" customFormat="1" ht="12.75">
      <c r="A148" s="50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</row>
    <row r="149" spans="1:27" s="47" customFormat="1" ht="12.75">
      <c r="A149" s="50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</row>
    <row r="150" spans="1:27" s="47" customFormat="1" ht="12.75">
      <c r="A150" s="50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</row>
    <row r="151" spans="1:27" s="47" customFormat="1" ht="12.75">
      <c r="A151" s="50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</row>
    <row r="152" spans="1:27" s="47" customFormat="1" ht="12.75">
      <c r="A152" s="50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</row>
  </sheetData>
  <sheetProtection/>
  <mergeCells count="17">
    <mergeCell ref="AA10:AA12"/>
    <mergeCell ref="A46:B46"/>
    <mergeCell ref="Y11:Z11"/>
    <mergeCell ref="W11:X11"/>
    <mergeCell ref="U11:V11"/>
    <mergeCell ref="S11:T11"/>
    <mergeCell ref="B10:B12"/>
    <mergeCell ref="A10:A12"/>
    <mergeCell ref="E11:F11"/>
    <mergeCell ref="C11:D11"/>
    <mergeCell ref="C10:Z10"/>
    <mergeCell ref="Q11:R11"/>
    <mergeCell ref="O11:P11"/>
    <mergeCell ref="M11:N11"/>
    <mergeCell ref="K11:L11"/>
    <mergeCell ref="I11:J11"/>
    <mergeCell ref="G11:H11"/>
  </mergeCells>
  <conditionalFormatting sqref="AA49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140625" style="5" bestFit="1" customWidth="1"/>
    <col min="4" max="8" width="11.421875" style="5" customWidth="1"/>
    <col min="9" max="9" width="11.421875" style="18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5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5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5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5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167</v>
      </c>
      <c r="P6" s="5"/>
      <c r="Q6" s="5"/>
      <c r="R6" s="5"/>
      <c r="S6" s="5"/>
    </row>
    <row r="7" spans="1:19" ht="15.75">
      <c r="A7" s="21" t="s">
        <v>9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H9" s="20" t="s">
        <v>34</v>
      </c>
      <c r="P9" s="5"/>
      <c r="Q9" s="5"/>
      <c r="R9" s="5"/>
      <c r="S9" s="5"/>
    </row>
    <row r="10" spans="1:19" s="10" customFormat="1" ht="12.75">
      <c r="A10" s="63" t="s">
        <v>1</v>
      </c>
      <c r="B10" s="60" t="s">
        <v>33</v>
      </c>
      <c r="C10" s="58" t="s">
        <v>10</v>
      </c>
      <c r="D10" s="66"/>
      <c r="E10" s="66"/>
      <c r="F10" s="66"/>
      <c r="G10" s="59"/>
      <c r="H10" s="63" t="s">
        <v>30</v>
      </c>
      <c r="I10" s="33"/>
      <c r="J10" s="33"/>
      <c r="K10" s="33"/>
      <c r="L10" s="33"/>
      <c r="M10" s="33"/>
      <c r="N10" s="33"/>
      <c r="P10" s="23"/>
      <c r="Q10" s="23"/>
      <c r="R10" s="23"/>
      <c r="S10" s="23"/>
    </row>
    <row r="11" spans="1:19" s="10" customFormat="1" ht="12.75">
      <c r="A11" s="65"/>
      <c r="B11" s="62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62"/>
      <c r="I11" s="33"/>
      <c r="J11" s="33"/>
      <c r="K11" s="33"/>
      <c r="L11" s="33"/>
      <c r="M11" s="33"/>
      <c r="N11" s="33"/>
      <c r="P11" s="23"/>
      <c r="Q11" s="23"/>
      <c r="R11" s="23"/>
      <c r="S11" s="23"/>
    </row>
    <row r="12" spans="1:8" ht="15" customHeight="1">
      <c r="A12" s="68" t="s">
        <v>5</v>
      </c>
      <c r="B12" s="69" t="s">
        <v>6</v>
      </c>
      <c r="C12" s="70">
        <v>1093175359.400004</v>
      </c>
      <c r="D12" s="70">
        <v>32467610.82999999</v>
      </c>
      <c r="E12" s="70">
        <v>246363955.63000008</v>
      </c>
      <c r="F12" s="70">
        <v>56281.51</v>
      </c>
      <c r="G12" s="70">
        <v>0</v>
      </c>
      <c r="H12" s="71">
        <f>SUM(C12:G12)</f>
        <v>1372063207.370004</v>
      </c>
    </row>
    <row r="13" spans="1:8" ht="15" customHeight="1">
      <c r="A13" s="72" t="s">
        <v>35</v>
      </c>
      <c r="B13" s="73" t="s">
        <v>66</v>
      </c>
      <c r="C13" s="74">
        <v>30085416.82000006</v>
      </c>
      <c r="D13" s="74">
        <v>1184019.0899999999</v>
      </c>
      <c r="E13" s="74">
        <v>2411281.9</v>
      </c>
      <c r="F13" s="74">
        <v>2780101.7199999993</v>
      </c>
      <c r="G13" s="74">
        <v>0</v>
      </c>
      <c r="H13" s="75">
        <f aca="true" t="shared" si="0" ref="H13:H44">SUM(C13:G13)</f>
        <v>36460819.53000006</v>
      </c>
    </row>
    <row r="14" spans="1:8" ht="15" customHeight="1">
      <c r="A14" s="72" t="s">
        <v>36</v>
      </c>
      <c r="B14" s="73" t="s">
        <v>67</v>
      </c>
      <c r="C14" s="74">
        <v>43943082.48000007</v>
      </c>
      <c r="D14" s="74">
        <v>1336500.7099999997</v>
      </c>
      <c r="E14" s="74">
        <v>2586578.45</v>
      </c>
      <c r="F14" s="74">
        <v>5265268.1499999985</v>
      </c>
      <c r="G14" s="74">
        <v>0</v>
      </c>
      <c r="H14" s="75">
        <f t="shared" si="0"/>
        <v>53131429.79000007</v>
      </c>
    </row>
    <row r="15" spans="1:8" ht="15" customHeight="1">
      <c r="A15" s="72" t="s">
        <v>37</v>
      </c>
      <c r="B15" s="73" t="s">
        <v>68</v>
      </c>
      <c r="C15" s="74">
        <v>25855146.500000007</v>
      </c>
      <c r="D15" s="74">
        <v>1313760.3699999999</v>
      </c>
      <c r="E15" s="74">
        <v>0</v>
      </c>
      <c r="F15" s="74">
        <v>5930898.31</v>
      </c>
      <c r="G15" s="74">
        <v>0</v>
      </c>
      <c r="H15" s="75">
        <f t="shared" si="0"/>
        <v>33099805.180000007</v>
      </c>
    </row>
    <row r="16" spans="1:8" ht="15" customHeight="1">
      <c r="A16" s="72" t="s">
        <v>38</v>
      </c>
      <c r="B16" s="73" t="s">
        <v>69</v>
      </c>
      <c r="C16" s="74">
        <v>33443209.539999995</v>
      </c>
      <c r="D16" s="74">
        <v>1415523.6800000002</v>
      </c>
      <c r="E16" s="74">
        <v>1679628.9000000001</v>
      </c>
      <c r="F16" s="74">
        <v>1517359.7699999998</v>
      </c>
      <c r="G16" s="74">
        <v>0</v>
      </c>
      <c r="H16" s="75">
        <f t="shared" si="0"/>
        <v>38055721.89</v>
      </c>
    </row>
    <row r="17" spans="1:8" ht="15" customHeight="1">
      <c r="A17" s="72" t="s">
        <v>39</v>
      </c>
      <c r="B17" s="73" t="s">
        <v>70</v>
      </c>
      <c r="C17" s="74">
        <v>151349032.00000003</v>
      </c>
      <c r="D17" s="74">
        <v>4909332.25</v>
      </c>
      <c r="E17" s="74">
        <v>6077756.69</v>
      </c>
      <c r="F17" s="74">
        <v>16506611.929999996</v>
      </c>
      <c r="G17" s="74">
        <v>0</v>
      </c>
      <c r="H17" s="75">
        <f t="shared" si="0"/>
        <v>178842732.87000003</v>
      </c>
    </row>
    <row r="18" spans="1:8" ht="15" customHeight="1">
      <c r="A18" s="72" t="s">
        <v>40</v>
      </c>
      <c r="B18" s="73" t="s">
        <v>71</v>
      </c>
      <c r="C18" s="74">
        <v>112546232.00999989</v>
      </c>
      <c r="D18" s="74">
        <v>723076.67</v>
      </c>
      <c r="E18" s="74">
        <v>7981753.71</v>
      </c>
      <c r="F18" s="74">
        <v>18844067.759999998</v>
      </c>
      <c r="G18" s="74">
        <v>0</v>
      </c>
      <c r="H18" s="75">
        <f t="shared" si="0"/>
        <v>140095130.1499999</v>
      </c>
    </row>
    <row r="19" spans="1:8" ht="15" customHeight="1">
      <c r="A19" s="72" t="s">
        <v>41</v>
      </c>
      <c r="B19" s="73" t="s">
        <v>72</v>
      </c>
      <c r="C19" s="74">
        <v>153757475.72000003</v>
      </c>
      <c r="D19" s="74">
        <v>2090044.33</v>
      </c>
      <c r="E19" s="74">
        <v>20291771.62</v>
      </c>
      <c r="F19" s="74">
        <v>24553883.09000001</v>
      </c>
      <c r="G19" s="74">
        <v>0</v>
      </c>
      <c r="H19" s="75">
        <f t="shared" si="0"/>
        <v>200693174.76000005</v>
      </c>
    </row>
    <row r="20" spans="1:8" ht="15" customHeight="1">
      <c r="A20" s="72" t="s">
        <v>42</v>
      </c>
      <c r="B20" s="73" t="s">
        <v>73</v>
      </c>
      <c r="C20" s="74">
        <v>34231664.85000001</v>
      </c>
      <c r="D20" s="74">
        <v>1466041.1400000001</v>
      </c>
      <c r="E20" s="74">
        <v>2221295.64</v>
      </c>
      <c r="F20" s="74">
        <v>4729652.779999998</v>
      </c>
      <c r="G20" s="74">
        <v>0</v>
      </c>
      <c r="H20" s="75">
        <f t="shared" si="0"/>
        <v>42648654.41000001</v>
      </c>
    </row>
    <row r="21" spans="1:8" ht="15" customHeight="1">
      <c r="A21" s="72" t="s">
        <v>43</v>
      </c>
      <c r="B21" s="73" t="s">
        <v>74</v>
      </c>
      <c r="C21" s="74">
        <v>74190639.40000008</v>
      </c>
      <c r="D21" s="74">
        <v>1125319.61</v>
      </c>
      <c r="E21" s="74">
        <v>8967003.43</v>
      </c>
      <c r="F21" s="74">
        <v>4806304.38</v>
      </c>
      <c r="G21" s="74">
        <v>0</v>
      </c>
      <c r="H21" s="75">
        <f t="shared" si="0"/>
        <v>89089266.82000008</v>
      </c>
    </row>
    <row r="22" spans="1:8" ht="15" customHeight="1">
      <c r="A22" s="72" t="s">
        <v>44</v>
      </c>
      <c r="B22" s="73" t="s">
        <v>75</v>
      </c>
      <c r="C22" s="74">
        <v>147997107.17999977</v>
      </c>
      <c r="D22" s="74">
        <v>4497919.669999999</v>
      </c>
      <c r="E22" s="74">
        <v>18802240.91</v>
      </c>
      <c r="F22" s="74">
        <v>31200391.900000002</v>
      </c>
      <c r="G22" s="74">
        <v>0</v>
      </c>
      <c r="H22" s="75">
        <f t="shared" si="0"/>
        <v>202497659.65999976</v>
      </c>
    </row>
    <row r="23" spans="1:8" ht="15" customHeight="1">
      <c r="A23" s="72" t="s">
        <v>45</v>
      </c>
      <c r="B23" s="73" t="s">
        <v>76</v>
      </c>
      <c r="C23" s="74">
        <v>124864370.51000005</v>
      </c>
      <c r="D23" s="74">
        <v>1717605.6800000002</v>
      </c>
      <c r="E23" s="74">
        <v>12487363.190000001</v>
      </c>
      <c r="F23" s="74">
        <v>25039765.399999984</v>
      </c>
      <c r="G23" s="74">
        <v>0</v>
      </c>
      <c r="H23" s="75">
        <f t="shared" si="0"/>
        <v>164109104.78000003</v>
      </c>
    </row>
    <row r="24" spans="1:8" ht="15" customHeight="1">
      <c r="A24" s="72" t="s">
        <v>46</v>
      </c>
      <c r="B24" s="73" t="s">
        <v>77</v>
      </c>
      <c r="C24" s="74">
        <v>196671997.95</v>
      </c>
      <c r="D24" s="74">
        <v>3231438.7399999998</v>
      </c>
      <c r="E24" s="74">
        <v>24779576.11</v>
      </c>
      <c r="F24" s="74">
        <v>17937250.880000003</v>
      </c>
      <c r="G24" s="74">
        <v>0</v>
      </c>
      <c r="H24" s="75">
        <f t="shared" si="0"/>
        <v>242620263.68</v>
      </c>
    </row>
    <row r="25" spans="1:8" ht="15" customHeight="1">
      <c r="A25" s="72" t="s">
        <v>47</v>
      </c>
      <c r="B25" s="73" t="s">
        <v>78</v>
      </c>
      <c r="C25" s="74">
        <v>173886545.19999972</v>
      </c>
      <c r="D25" s="74">
        <v>1502872.5499999998</v>
      </c>
      <c r="E25" s="74">
        <v>24184681.27</v>
      </c>
      <c r="F25" s="74">
        <v>24329759.969999988</v>
      </c>
      <c r="G25" s="74">
        <v>0</v>
      </c>
      <c r="H25" s="75">
        <f t="shared" si="0"/>
        <v>223903858.98999974</v>
      </c>
    </row>
    <row r="26" spans="1:8" ht="15" customHeight="1">
      <c r="A26" s="72" t="s">
        <v>48</v>
      </c>
      <c r="B26" s="73" t="s">
        <v>79</v>
      </c>
      <c r="C26" s="74">
        <v>96506483.61999993</v>
      </c>
      <c r="D26" s="74">
        <v>2799118.5</v>
      </c>
      <c r="E26" s="74">
        <v>11834136.2</v>
      </c>
      <c r="F26" s="74">
        <v>7302900.049999998</v>
      </c>
      <c r="G26" s="74">
        <v>0</v>
      </c>
      <c r="H26" s="75">
        <f t="shared" si="0"/>
        <v>118442638.36999993</v>
      </c>
    </row>
    <row r="27" spans="1:8" ht="15" customHeight="1">
      <c r="A27" s="72" t="s">
        <v>49</v>
      </c>
      <c r="B27" s="73" t="s">
        <v>80</v>
      </c>
      <c r="C27" s="74">
        <v>59115792.48000002</v>
      </c>
      <c r="D27" s="74">
        <v>1552834.3</v>
      </c>
      <c r="E27" s="74">
        <v>5742166.6</v>
      </c>
      <c r="F27" s="74">
        <v>6020805.890000001</v>
      </c>
      <c r="G27" s="74">
        <v>0</v>
      </c>
      <c r="H27" s="75">
        <f t="shared" si="0"/>
        <v>72431599.27000001</v>
      </c>
    </row>
    <row r="28" spans="1:8" ht="15" customHeight="1">
      <c r="A28" s="72" t="s">
        <v>50</v>
      </c>
      <c r="B28" s="73" t="s">
        <v>81</v>
      </c>
      <c r="C28" s="74">
        <v>40060334.19000001</v>
      </c>
      <c r="D28" s="74">
        <v>428356.98</v>
      </c>
      <c r="E28" s="74">
        <v>2808411.51</v>
      </c>
      <c r="F28" s="74">
        <v>3507606.97</v>
      </c>
      <c r="G28" s="74">
        <v>0</v>
      </c>
      <c r="H28" s="75">
        <f t="shared" si="0"/>
        <v>46804709.650000006</v>
      </c>
    </row>
    <row r="29" spans="1:8" ht="15" customHeight="1">
      <c r="A29" s="72" t="s">
        <v>51</v>
      </c>
      <c r="B29" s="73" t="s">
        <v>82</v>
      </c>
      <c r="C29" s="74">
        <v>44129886.399999976</v>
      </c>
      <c r="D29" s="74">
        <v>1109812.91</v>
      </c>
      <c r="E29" s="74">
        <v>1536540.77</v>
      </c>
      <c r="F29" s="74">
        <v>3613774.3399999985</v>
      </c>
      <c r="G29" s="74">
        <v>0</v>
      </c>
      <c r="H29" s="75">
        <f t="shared" si="0"/>
        <v>50390014.41999997</v>
      </c>
    </row>
    <row r="30" spans="1:8" ht="15" customHeight="1">
      <c r="A30" s="72" t="s">
        <v>52</v>
      </c>
      <c r="B30" s="73" t="s">
        <v>83</v>
      </c>
      <c r="C30" s="74">
        <v>90116212.7799998</v>
      </c>
      <c r="D30" s="74">
        <v>1901039.4800000004</v>
      </c>
      <c r="E30" s="74">
        <v>4823884.56</v>
      </c>
      <c r="F30" s="74">
        <v>11460175.339999998</v>
      </c>
      <c r="G30" s="74">
        <v>0</v>
      </c>
      <c r="H30" s="75">
        <f t="shared" si="0"/>
        <v>108301312.1599998</v>
      </c>
    </row>
    <row r="31" spans="1:8" ht="15" customHeight="1">
      <c r="A31" s="72" t="s">
        <v>53</v>
      </c>
      <c r="B31" s="73" t="s">
        <v>84</v>
      </c>
      <c r="C31" s="74">
        <v>47946116.959999986</v>
      </c>
      <c r="D31" s="74">
        <v>1286560.77</v>
      </c>
      <c r="E31" s="74">
        <v>7046169.08</v>
      </c>
      <c r="F31" s="74">
        <v>8252021.330000001</v>
      </c>
      <c r="G31" s="74">
        <v>0</v>
      </c>
      <c r="H31" s="75">
        <f t="shared" si="0"/>
        <v>64530868.139999986</v>
      </c>
    </row>
    <row r="32" spans="1:8" ht="15" customHeight="1">
      <c r="A32" s="72" t="s">
        <v>54</v>
      </c>
      <c r="B32" s="73" t="s">
        <v>169</v>
      </c>
      <c r="C32" s="74">
        <v>28633306.01999999</v>
      </c>
      <c r="D32" s="74">
        <v>198451.32999999996</v>
      </c>
      <c r="E32" s="74">
        <v>2199661.68</v>
      </c>
      <c r="F32" s="74">
        <v>2679927.14</v>
      </c>
      <c r="G32" s="74">
        <v>0</v>
      </c>
      <c r="H32" s="75">
        <f t="shared" si="0"/>
        <v>33711346.16999999</v>
      </c>
    </row>
    <row r="33" spans="1:8" ht="15" customHeight="1">
      <c r="A33" s="72" t="s">
        <v>55</v>
      </c>
      <c r="B33" s="73" t="s">
        <v>86</v>
      </c>
      <c r="C33" s="74">
        <v>69022416.53</v>
      </c>
      <c r="D33" s="74">
        <v>899458.1</v>
      </c>
      <c r="E33" s="74">
        <v>15135102.459999999</v>
      </c>
      <c r="F33" s="74">
        <v>7547841.429999999</v>
      </c>
      <c r="G33" s="74">
        <v>0</v>
      </c>
      <c r="H33" s="75">
        <f t="shared" si="0"/>
        <v>92604818.51999998</v>
      </c>
    </row>
    <row r="34" spans="1:8" ht="15" customHeight="1">
      <c r="A34" s="72" t="s">
        <v>56</v>
      </c>
      <c r="B34" s="73" t="s">
        <v>87</v>
      </c>
      <c r="C34" s="74">
        <v>50064947.690000005</v>
      </c>
      <c r="D34" s="74">
        <v>959371.32</v>
      </c>
      <c r="E34" s="74">
        <v>2957663.81</v>
      </c>
      <c r="F34" s="74">
        <v>3857178.8199999994</v>
      </c>
      <c r="G34" s="74">
        <v>0</v>
      </c>
      <c r="H34" s="75">
        <f t="shared" si="0"/>
        <v>57839161.64000001</v>
      </c>
    </row>
    <row r="35" spans="1:8" ht="15" customHeight="1">
      <c r="A35" s="72" t="s">
        <v>57</v>
      </c>
      <c r="B35" s="73" t="s">
        <v>88</v>
      </c>
      <c r="C35" s="74">
        <v>640073144.6600003</v>
      </c>
      <c r="D35" s="74">
        <v>10145354.959999995</v>
      </c>
      <c r="E35" s="74">
        <v>728928390.5200001</v>
      </c>
      <c r="F35" s="74">
        <v>902442.91</v>
      </c>
      <c r="G35" s="74">
        <v>0</v>
      </c>
      <c r="H35" s="75">
        <f t="shared" si="0"/>
        <v>1380049333.0500004</v>
      </c>
    </row>
    <row r="36" spans="1:8" ht="15" customHeight="1">
      <c r="A36" s="72" t="s">
        <v>58</v>
      </c>
      <c r="B36" s="73" t="s">
        <v>89</v>
      </c>
      <c r="C36" s="74">
        <v>159967345.50000006</v>
      </c>
      <c r="D36" s="74">
        <v>1724888.96</v>
      </c>
      <c r="E36" s="74">
        <v>200859932.36</v>
      </c>
      <c r="F36" s="74">
        <v>712627.25</v>
      </c>
      <c r="G36" s="74">
        <v>0</v>
      </c>
      <c r="H36" s="75">
        <f t="shared" si="0"/>
        <v>363264794.07000005</v>
      </c>
    </row>
    <row r="37" spans="1:8" ht="15" customHeight="1">
      <c r="A37" s="72" t="s">
        <v>59</v>
      </c>
      <c r="B37" s="73" t="s">
        <v>90</v>
      </c>
      <c r="C37" s="74">
        <v>107486528.94999993</v>
      </c>
      <c r="D37" s="74">
        <v>2996366.1900000013</v>
      </c>
      <c r="E37" s="74">
        <v>12264837.659999996</v>
      </c>
      <c r="F37" s="74">
        <v>41578710.45000004</v>
      </c>
      <c r="G37" s="74">
        <v>0</v>
      </c>
      <c r="H37" s="75">
        <f t="shared" si="0"/>
        <v>164326443.24999997</v>
      </c>
    </row>
    <row r="38" spans="1:8" ht="15" customHeight="1">
      <c r="A38" s="72" t="s">
        <v>60</v>
      </c>
      <c r="B38" s="73" t="s">
        <v>91</v>
      </c>
      <c r="C38" s="74">
        <v>29326745.01000002</v>
      </c>
      <c r="D38" s="74">
        <v>94629.5</v>
      </c>
      <c r="E38" s="74">
        <v>4497186.199999999</v>
      </c>
      <c r="F38" s="74">
        <v>3182641.89</v>
      </c>
      <c r="G38" s="74">
        <v>0</v>
      </c>
      <c r="H38" s="75">
        <f t="shared" si="0"/>
        <v>37101202.600000024</v>
      </c>
    </row>
    <row r="39" spans="1:8" ht="15" customHeight="1">
      <c r="A39" s="72" t="s">
        <v>61</v>
      </c>
      <c r="B39" s="73" t="s">
        <v>92</v>
      </c>
      <c r="C39" s="74">
        <v>110706027.33</v>
      </c>
      <c r="D39" s="74">
        <v>1421276.1699999997</v>
      </c>
      <c r="E39" s="74">
        <v>42943357.08</v>
      </c>
      <c r="F39" s="74">
        <v>13322728.860000007</v>
      </c>
      <c r="G39" s="74">
        <v>0</v>
      </c>
      <c r="H39" s="75">
        <f t="shared" si="0"/>
        <v>168393389.44</v>
      </c>
    </row>
    <row r="40" spans="1:8" ht="15" customHeight="1">
      <c r="A40" s="72" t="s">
        <v>62</v>
      </c>
      <c r="B40" s="73" t="s">
        <v>93</v>
      </c>
      <c r="C40" s="74">
        <v>196443987.87000048</v>
      </c>
      <c r="D40" s="74">
        <v>3373673.14</v>
      </c>
      <c r="E40" s="74">
        <v>42637060.53999999</v>
      </c>
      <c r="F40" s="74">
        <v>15149053.769999992</v>
      </c>
      <c r="G40" s="74">
        <v>1412642</v>
      </c>
      <c r="H40" s="75">
        <f t="shared" si="0"/>
        <v>259016417.32000044</v>
      </c>
    </row>
    <row r="41" spans="1:8" ht="15" customHeight="1">
      <c r="A41" s="72" t="s">
        <v>63</v>
      </c>
      <c r="B41" s="73" t="s">
        <v>94</v>
      </c>
      <c r="C41" s="74">
        <v>243328060.7100001</v>
      </c>
      <c r="D41" s="74">
        <v>2062999.9999999998</v>
      </c>
      <c r="E41" s="74">
        <v>54118720.71</v>
      </c>
      <c r="F41" s="74">
        <v>21830091.910000004</v>
      </c>
      <c r="G41" s="74">
        <v>1260575</v>
      </c>
      <c r="H41" s="75">
        <f t="shared" si="0"/>
        <v>322600448.3300001</v>
      </c>
    </row>
    <row r="42" spans="1:8" ht="15" customHeight="1">
      <c r="A42" s="72" t="s">
        <v>64</v>
      </c>
      <c r="B42" s="73" t="s">
        <v>95</v>
      </c>
      <c r="C42" s="74">
        <v>250823102.53999913</v>
      </c>
      <c r="D42" s="74">
        <v>4794593.5</v>
      </c>
      <c r="E42" s="74">
        <v>25586097.509999998</v>
      </c>
      <c r="F42" s="74">
        <v>11272610.81</v>
      </c>
      <c r="G42" s="74">
        <v>91700</v>
      </c>
      <c r="H42" s="75">
        <f>SUM(C42:G42)</f>
        <v>292568104.3599991</v>
      </c>
    </row>
    <row r="43" spans="1:8" ht="15" customHeight="1">
      <c r="A43" s="72" t="s">
        <v>65</v>
      </c>
      <c r="B43" s="73" t="s">
        <v>96</v>
      </c>
      <c r="C43" s="74">
        <v>122752779.8</v>
      </c>
      <c r="D43" s="74">
        <v>3066476.4300000006</v>
      </c>
      <c r="E43" s="74">
        <v>10325619.240000002</v>
      </c>
      <c r="F43" s="74">
        <v>16166670.700000003</v>
      </c>
      <c r="G43" s="74">
        <v>25655</v>
      </c>
      <c r="H43" s="75">
        <f>SUM(C43:G43)</f>
        <v>152337201.17000002</v>
      </c>
    </row>
    <row r="44" spans="1:8" ht="15" customHeight="1">
      <c r="A44" s="76" t="s">
        <v>164</v>
      </c>
      <c r="B44" s="77" t="s">
        <v>162</v>
      </c>
      <c r="C44" s="78">
        <v>80573707.44999997</v>
      </c>
      <c r="D44" s="78">
        <v>11278.44</v>
      </c>
      <c r="E44" s="78">
        <v>38227479.35</v>
      </c>
      <c r="F44" s="78">
        <v>2497378.46</v>
      </c>
      <c r="G44" s="78">
        <v>0</v>
      </c>
      <c r="H44" s="79">
        <f t="shared" si="0"/>
        <v>121309843.69999997</v>
      </c>
    </row>
    <row r="45" spans="1:8" ht="19.5" customHeight="1">
      <c r="A45" s="58" t="s">
        <v>7</v>
      </c>
      <c r="B45" s="59"/>
      <c r="C45" s="6">
        <f aca="true" t="shared" si="1" ref="C45:H45">SUM(C12:C44)</f>
        <v>4863074206.050004</v>
      </c>
      <c r="D45" s="6">
        <f t="shared" si="1"/>
        <v>99807606.29999995</v>
      </c>
      <c r="E45" s="6">
        <f t="shared" si="1"/>
        <v>1593307305.29</v>
      </c>
      <c r="F45" s="6">
        <f t="shared" si="1"/>
        <v>364354785.87</v>
      </c>
      <c r="G45" s="6">
        <f t="shared" si="1"/>
        <v>2790572</v>
      </c>
      <c r="H45" s="6">
        <f t="shared" si="1"/>
        <v>6923334475.510003</v>
      </c>
    </row>
    <row r="46" spans="1:8" ht="12.75">
      <c r="A46" s="32" t="s">
        <v>168</v>
      </c>
      <c r="C46" s="8"/>
      <c r="D46" s="8"/>
      <c r="E46" s="8"/>
      <c r="F46" s="8"/>
      <c r="G46" s="8"/>
      <c r="H46" s="8"/>
    </row>
    <row r="47" spans="3:8" ht="12.75">
      <c r="C47" s="8"/>
      <c r="D47" s="8"/>
      <c r="E47" s="8"/>
      <c r="F47" s="8"/>
      <c r="G47" s="8"/>
      <c r="H47" s="8"/>
    </row>
    <row r="48" ht="12.75">
      <c r="A48" s="12" t="s">
        <v>8</v>
      </c>
    </row>
    <row r="49" ht="12.75">
      <c r="A49" s="12" t="s">
        <v>15</v>
      </c>
    </row>
    <row r="50" ht="12.75">
      <c r="A50" s="12" t="s">
        <v>16</v>
      </c>
    </row>
    <row r="51" ht="12.75">
      <c r="A51" s="12" t="s">
        <v>18</v>
      </c>
    </row>
    <row r="52" ht="12.75">
      <c r="A52" s="12" t="s">
        <v>17</v>
      </c>
    </row>
    <row r="53" ht="12.75">
      <c r="A53" s="12" t="s">
        <v>32</v>
      </c>
    </row>
    <row r="54" spans="1:14" s="47" customFormat="1" ht="12.75">
      <c r="A54" s="50"/>
      <c r="I54" s="49"/>
      <c r="J54" s="49"/>
      <c r="K54" s="49"/>
      <c r="L54" s="49"/>
      <c r="M54" s="49"/>
      <c r="N54" s="49"/>
    </row>
    <row r="55" spans="1:14" s="47" customFormat="1" ht="12.75">
      <c r="A55" s="50"/>
      <c r="I55" s="49"/>
      <c r="J55" s="49"/>
      <c r="K55" s="49"/>
      <c r="L55" s="49"/>
      <c r="M55" s="49"/>
      <c r="N55" s="49"/>
    </row>
    <row r="56" spans="1:14" s="47" customFormat="1" ht="12.75">
      <c r="A56" s="50"/>
      <c r="C56" s="67"/>
      <c r="D56" s="67"/>
      <c r="E56" s="67"/>
      <c r="F56" s="67"/>
      <c r="I56" s="49"/>
      <c r="J56" s="49"/>
      <c r="K56" s="49"/>
      <c r="L56" s="49"/>
      <c r="M56" s="49"/>
      <c r="N56" s="49"/>
    </row>
    <row r="57" spans="1:14" s="47" customFormat="1" ht="12.75">
      <c r="A57" s="50"/>
      <c r="C57" s="16">
        <v>1000000</v>
      </c>
      <c r="D57" s="16"/>
      <c r="E57" s="16"/>
      <c r="F57" s="16"/>
      <c r="I57" s="49"/>
      <c r="J57" s="49"/>
      <c r="K57" s="49"/>
      <c r="L57" s="49"/>
      <c r="M57" s="49"/>
      <c r="N57" s="49"/>
    </row>
    <row r="58" spans="1:14" s="47" customFormat="1" ht="12.75">
      <c r="A58" s="50"/>
      <c r="C58" s="16" t="s">
        <v>101</v>
      </c>
      <c r="D58" s="45" t="s">
        <v>102</v>
      </c>
      <c r="E58" s="45" t="s">
        <v>103</v>
      </c>
      <c r="F58" s="16"/>
      <c r="I58" s="49"/>
      <c r="J58" s="49"/>
      <c r="K58" s="49"/>
      <c r="L58" s="49"/>
      <c r="M58" s="49"/>
      <c r="N58" s="49"/>
    </row>
    <row r="59" spans="1:14" s="47" customFormat="1" ht="12.75">
      <c r="A59" s="50"/>
      <c r="C59" s="16" t="s">
        <v>97</v>
      </c>
      <c r="D59" s="25">
        <f>+C45/$C$57</f>
        <v>4863.074206050004</v>
      </c>
      <c r="E59" s="25">
        <f>+C45/H45*100</f>
        <v>70.24179206207958</v>
      </c>
      <c r="F59" s="16"/>
      <c r="I59" s="49"/>
      <c r="J59" s="49"/>
      <c r="K59" s="49"/>
      <c r="L59" s="49"/>
      <c r="M59" s="49"/>
      <c r="N59" s="49"/>
    </row>
    <row r="60" spans="1:14" s="47" customFormat="1" ht="12.75">
      <c r="A60" s="50"/>
      <c r="C60" s="16" t="s">
        <v>98</v>
      </c>
      <c r="D60" s="25">
        <f>+D45/$C$57</f>
        <v>99.80760629999995</v>
      </c>
      <c r="E60" s="25">
        <f>+D45/H45*100</f>
        <v>1.4416117934652823</v>
      </c>
      <c r="F60" s="16"/>
      <c r="I60" s="49"/>
      <c r="J60" s="49"/>
      <c r="K60" s="49"/>
      <c r="L60" s="49"/>
      <c r="M60" s="49"/>
      <c r="N60" s="49"/>
    </row>
    <row r="61" spans="1:14" s="47" customFormat="1" ht="12.75">
      <c r="A61" s="50"/>
      <c r="C61" s="16" t="s">
        <v>99</v>
      </c>
      <c r="D61" s="25">
        <f>+E45/$C$57</f>
        <v>1593.30730529</v>
      </c>
      <c r="E61" s="25">
        <f>+E45/H45*100</f>
        <v>23.01358270246838</v>
      </c>
      <c r="F61" s="16"/>
      <c r="I61" s="49"/>
      <c r="J61" s="49"/>
      <c r="K61" s="49"/>
      <c r="L61" s="49"/>
      <c r="M61" s="49"/>
      <c r="N61" s="49"/>
    </row>
    <row r="62" spans="1:14" s="47" customFormat="1" ht="12.75">
      <c r="A62" s="50"/>
      <c r="C62" s="16" t="s">
        <v>100</v>
      </c>
      <c r="D62" s="25">
        <f>+F45/$C$57</f>
        <v>364.35478587</v>
      </c>
      <c r="E62" s="25">
        <f>+F45/H45*100</f>
        <v>5.2627066792574695</v>
      </c>
      <c r="F62" s="16"/>
      <c r="I62" s="49"/>
      <c r="J62" s="49"/>
      <c r="K62" s="49"/>
      <c r="L62" s="49"/>
      <c r="M62" s="49"/>
      <c r="N62" s="49"/>
    </row>
    <row r="63" spans="1:14" s="47" customFormat="1" ht="12.75">
      <c r="A63" s="50"/>
      <c r="C63" s="16" t="s">
        <v>161</v>
      </c>
      <c r="D63" s="16">
        <f>+G45/C57</f>
        <v>2.790572</v>
      </c>
      <c r="E63" s="25">
        <f>+G45/H45*100</f>
        <v>0.04030676272930515</v>
      </c>
      <c r="F63" s="16"/>
      <c r="I63" s="49"/>
      <c r="J63" s="49"/>
      <c r="K63" s="49"/>
      <c r="L63" s="49"/>
      <c r="M63" s="49"/>
      <c r="N63" s="49"/>
    </row>
    <row r="64" spans="1:14" s="47" customFormat="1" ht="12.75">
      <c r="A64" s="50"/>
      <c r="C64" s="16"/>
      <c r="D64" s="16"/>
      <c r="E64" s="16"/>
      <c r="F64" s="16"/>
      <c r="I64" s="49"/>
      <c r="J64" s="49"/>
      <c r="K64" s="49"/>
      <c r="L64" s="49"/>
      <c r="M64" s="49"/>
      <c r="N64" s="49"/>
    </row>
    <row r="65" spans="1:14" s="47" customFormat="1" ht="12.75">
      <c r="A65" s="50"/>
      <c r="I65" s="49"/>
      <c r="J65" s="49"/>
      <c r="K65" s="49"/>
      <c r="L65" s="49"/>
      <c r="M65" s="49"/>
      <c r="N65" s="49"/>
    </row>
    <row r="66" spans="1:14" s="47" customFormat="1" ht="12.75">
      <c r="A66" s="50"/>
      <c r="I66" s="49"/>
      <c r="J66" s="49"/>
      <c r="K66" s="49"/>
      <c r="L66" s="49"/>
      <c r="M66" s="49"/>
      <c r="N66" s="49"/>
    </row>
    <row r="67" spans="1:14" s="47" customFormat="1" ht="12.75">
      <c r="A67" s="50"/>
      <c r="I67" s="49"/>
      <c r="J67" s="49"/>
      <c r="K67" s="49"/>
      <c r="L67" s="49"/>
      <c r="M67" s="49"/>
      <c r="N67" s="49"/>
    </row>
    <row r="68" spans="1:14" s="47" customFormat="1" ht="12.75">
      <c r="A68" s="50"/>
      <c r="I68" s="49"/>
      <c r="J68" s="49"/>
      <c r="K68" s="49"/>
      <c r="L68" s="49"/>
      <c r="M68" s="49"/>
      <c r="N68" s="49"/>
    </row>
    <row r="69" spans="1:14" s="47" customFormat="1" ht="12.75">
      <c r="A69" s="50"/>
      <c r="I69" s="49"/>
      <c r="J69" s="49"/>
      <c r="K69" s="49"/>
      <c r="L69" s="49"/>
      <c r="M69" s="49"/>
      <c r="N69" s="49"/>
    </row>
    <row r="70" spans="1:14" s="47" customFormat="1" ht="12.75">
      <c r="A70" s="50"/>
      <c r="I70" s="49"/>
      <c r="J70" s="49"/>
      <c r="K70" s="49"/>
      <c r="L70" s="49"/>
      <c r="M70" s="49"/>
      <c r="N70" s="49"/>
    </row>
    <row r="71" spans="1:14" s="47" customFormat="1" ht="12.75">
      <c r="A71" s="50"/>
      <c r="I71" s="49"/>
      <c r="J71" s="49"/>
      <c r="K71" s="49"/>
      <c r="L71" s="49"/>
      <c r="M71" s="49"/>
      <c r="N71" s="49"/>
    </row>
    <row r="72" spans="1:14" s="47" customFormat="1" ht="12.75">
      <c r="A72" s="50"/>
      <c r="I72" s="49"/>
      <c r="J72" s="49"/>
      <c r="K72" s="49"/>
      <c r="L72" s="49"/>
      <c r="M72" s="49"/>
      <c r="N72" s="49"/>
    </row>
    <row r="73" spans="1:14" s="47" customFormat="1" ht="12.75">
      <c r="A73" s="50"/>
      <c r="I73" s="49"/>
      <c r="J73" s="49"/>
      <c r="K73" s="49"/>
      <c r="L73" s="49"/>
      <c r="M73" s="49"/>
      <c r="N73" s="49"/>
    </row>
    <row r="74" spans="1:14" s="47" customFormat="1" ht="12.75">
      <c r="A74" s="50"/>
      <c r="I74" s="49"/>
      <c r="J74" s="49"/>
      <c r="K74" s="49"/>
      <c r="L74" s="49"/>
      <c r="M74" s="49"/>
      <c r="N74" s="49"/>
    </row>
    <row r="75" spans="1:14" s="47" customFormat="1" ht="12.75">
      <c r="A75" s="50"/>
      <c r="I75" s="49"/>
      <c r="J75" s="49"/>
      <c r="K75" s="49"/>
      <c r="L75" s="49"/>
      <c r="M75" s="49"/>
      <c r="N75" s="49"/>
    </row>
    <row r="76" spans="1:14" s="47" customFormat="1" ht="12.75">
      <c r="A76" s="50"/>
      <c r="I76" s="49"/>
      <c r="J76" s="49"/>
      <c r="K76" s="49"/>
      <c r="L76" s="49"/>
      <c r="M76" s="49"/>
      <c r="N76" s="49"/>
    </row>
    <row r="77" spans="1:14" s="47" customFormat="1" ht="12.75">
      <c r="A77" s="50"/>
      <c r="I77" s="49"/>
      <c r="J77" s="49"/>
      <c r="K77" s="49"/>
      <c r="L77" s="49"/>
      <c r="M77" s="49"/>
      <c r="N77" s="49"/>
    </row>
    <row r="78" spans="1:14" s="47" customFormat="1" ht="12.75">
      <c r="A78" s="50"/>
      <c r="I78" s="49"/>
      <c r="J78" s="49"/>
      <c r="K78" s="49"/>
      <c r="L78" s="49"/>
      <c r="M78" s="49"/>
      <c r="N78" s="49"/>
    </row>
    <row r="79" spans="1:14" s="47" customFormat="1" ht="12.75">
      <c r="A79" s="50"/>
      <c r="I79" s="49"/>
      <c r="J79" s="49"/>
      <c r="K79" s="49"/>
      <c r="L79" s="49"/>
      <c r="M79" s="49"/>
      <c r="N79" s="49"/>
    </row>
  </sheetData>
  <sheetProtection/>
  <mergeCells count="6">
    <mergeCell ref="H10:H11"/>
    <mergeCell ref="A45:B45"/>
    <mergeCell ref="A10:A11"/>
    <mergeCell ref="B10:B11"/>
    <mergeCell ref="C10:G10"/>
    <mergeCell ref="C56:F56"/>
  </mergeCells>
  <conditionalFormatting sqref="H47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9" width="11.421875" style="5" customWidth="1"/>
    <col min="10" max="10" width="11.421875" style="5" bestFit="1" customWidth="1"/>
    <col min="11" max="11" width="11.421875" style="5" customWidth="1"/>
    <col min="12" max="12" width="16.00390625" style="18" bestFit="1" customWidth="1"/>
    <col min="13" max="16" width="11.421875" style="5" customWidth="1"/>
    <col min="17" max="20" width="11.421875" style="16" customWidth="1"/>
    <col min="21" max="16384" width="11.421875" style="5" customWidth="1"/>
  </cols>
  <sheetData>
    <row r="1" spans="1:13" s="35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5"/>
    </row>
    <row r="2" spans="1:13" s="35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18"/>
      <c r="M2" s="5"/>
    </row>
    <row r="3" spans="1:13" s="35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18"/>
      <c r="M3" s="5"/>
    </row>
    <row r="4" spans="1:13" s="35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18"/>
      <c r="M4" s="5"/>
    </row>
    <row r="5" ht="4.5" customHeight="1">
      <c r="A5" s="10"/>
    </row>
    <row r="6" spans="1:20" ht="15.75">
      <c r="A6" s="21" t="s">
        <v>167</v>
      </c>
      <c r="Q6" s="5"/>
      <c r="R6" s="5"/>
      <c r="S6" s="5"/>
      <c r="T6" s="5"/>
    </row>
    <row r="7" spans="1:20" ht="15.75">
      <c r="A7" s="21" t="s">
        <v>11</v>
      </c>
      <c r="Q7" s="5"/>
      <c r="R7" s="5"/>
      <c r="S7" s="5"/>
      <c r="T7" s="5"/>
    </row>
    <row r="8" spans="1:20" ht="15.75">
      <c r="A8" s="21" t="s">
        <v>0</v>
      </c>
      <c r="Q8" s="5"/>
      <c r="R8" s="5"/>
      <c r="S8" s="5"/>
      <c r="T8" s="5"/>
    </row>
    <row r="9" spans="1:20" ht="12.75">
      <c r="A9" s="10"/>
      <c r="J9" s="20" t="s">
        <v>34</v>
      </c>
      <c r="Q9" s="5"/>
      <c r="R9" s="5"/>
      <c r="S9" s="5"/>
      <c r="T9" s="5"/>
    </row>
    <row r="10" spans="1:20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6"/>
      <c r="J10" s="63" t="s">
        <v>30</v>
      </c>
      <c r="L10" s="33"/>
      <c r="Q10" s="23"/>
      <c r="R10" s="23"/>
      <c r="S10" s="23"/>
      <c r="T10" s="23"/>
    </row>
    <row r="11" spans="1:20" s="10" customFormat="1" ht="12.75">
      <c r="A11" s="65"/>
      <c r="B11" s="62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62"/>
      <c r="L11" s="33"/>
      <c r="Q11" s="23"/>
      <c r="R11" s="23"/>
      <c r="S11" s="23"/>
      <c r="T11" s="23"/>
    </row>
    <row r="12" spans="1:13" ht="15" customHeight="1">
      <c r="A12" s="2" t="s">
        <v>5</v>
      </c>
      <c r="B12" s="3" t="s">
        <v>6</v>
      </c>
      <c r="C12" s="15">
        <v>579832917.8400003</v>
      </c>
      <c r="D12" s="15">
        <v>22060919.869999997</v>
      </c>
      <c r="E12" s="15">
        <v>427731971.15999943</v>
      </c>
      <c r="F12" s="15">
        <v>0</v>
      </c>
      <c r="G12" s="15">
        <v>14721888.459999999</v>
      </c>
      <c r="H12" s="44">
        <v>0</v>
      </c>
      <c r="I12" s="44">
        <v>48827662.06999998</v>
      </c>
      <c r="J12" s="24">
        <f>SUM(C12:I12)</f>
        <v>1093175359.3999996</v>
      </c>
      <c r="M12" s="31"/>
    </row>
    <row r="13" spans="1:13" ht="15" customHeight="1">
      <c r="A13" s="2" t="s">
        <v>35</v>
      </c>
      <c r="B13" s="3" t="s">
        <v>165</v>
      </c>
      <c r="C13" s="15">
        <v>20979137.41000003</v>
      </c>
      <c r="D13" s="15">
        <v>909123.72</v>
      </c>
      <c r="E13" s="15">
        <v>7996537.620000001</v>
      </c>
      <c r="F13" s="15">
        <v>0</v>
      </c>
      <c r="G13" s="15">
        <v>51118.51</v>
      </c>
      <c r="H13" s="44">
        <v>0</v>
      </c>
      <c r="I13" s="44">
        <v>149499.56</v>
      </c>
      <c r="J13" s="24">
        <f aca="true" t="shared" si="0" ref="J13:J44">SUM(C13:I13)</f>
        <v>30085416.82000003</v>
      </c>
      <c r="M13" s="31"/>
    </row>
    <row r="14" spans="1:13" ht="15" customHeight="1">
      <c r="A14" s="2" t="s">
        <v>36</v>
      </c>
      <c r="B14" s="3" t="s">
        <v>166</v>
      </c>
      <c r="C14" s="15">
        <v>25500857.570000008</v>
      </c>
      <c r="D14" s="15">
        <v>1730066.86</v>
      </c>
      <c r="E14" s="15">
        <v>16591118.250000004</v>
      </c>
      <c r="F14" s="15">
        <v>0</v>
      </c>
      <c r="G14" s="15">
        <v>85711.26999999999</v>
      </c>
      <c r="H14" s="44">
        <v>0</v>
      </c>
      <c r="I14" s="44">
        <v>35328.53</v>
      </c>
      <c r="J14" s="24">
        <f t="shared" si="0"/>
        <v>43943082.48000001</v>
      </c>
      <c r="M14" s="31"/>
    </row>
    <row r="15" spans="1:13" ht="15" customHeight="1">
      <c r="A15" s="2" t="s">
        <v>37</v>
      </c>
      <c r="B15" s="3" t="s">
        <v>68</v>
      </c>
      <c r="C15" s="15">
        <v>12657483.779999994</v>
      </c>
      <c r="D15" s="15">
        <v>560820.12</v>
      </c>
      <c r="E15" s="15">
        <v>12536492.919999983</v>
      </c>
      <c r="F15" s="15">
        <v>0</v>
      </c>
      <c r="G15" s="15">
        <v>80660.68</v>
      </c>
      <c r="H15" s="44">
        <v>0</v>
      </c>
      <c r="I15" s="44">
        <v>19689</v>
      </c>
      <c r="J15" s="24">
        <f t="shared" si="0"/>
        <v>25855146.499999978</v>
      </c>
      <c r="M15" s="31"/>
    </row>
    <row r="16" spans="1:13" ht="15" customHeight="1">
      <c r="A16" s="2" t="s">
        <v>38</v>
      </c>
      <c r="B16" s="3" t="s">
        <v>69</v>
      </c>
      <c r="C16" s="15">
        <v>15859013.080000002</v>
      </c>
      <c r="D16" s="15">
        <v>1338378.33</v>
      </c>
      <c r="E16" s="15">
        <v>16193918.060000023</v>
      </c>
      <c r="F16" s="15">
        <v>0</v>
      </c>
      <c r="G16" s="15">
        <v>0</v>
      </c>
      <c r="H16" s="44">
        <v>0</v>
      </c>
      <c r="I16" s="44">
        <v>51900.07</v>
      </c>
      <c r="J16" s="24">
        <f t="shared" si="0"/>
        <v>33443209.54000003</v>
      </c>
      <c r="M16" s="31"/>
    </row>
    <row r="17" spans="1:13" ht="15" customHeight="1">
      <c r="A17" s="2" t="s">
        <v>39</v>
      </c>
      <c r="B17" s="3" t="s">
        <v>70</v>
      </c>
      <c r="C17" s="15">
        <v>98360372.74000011</v>
      </c>
      <c r="D17" s="15">
        <v>11576101.96</v>
      </c>
      <c r="E17" s="15">
        <v>40984741.65999998</v>
      </c>
      <c r="F17" s="15">
        <v>0</v>
      </c>
      <c r="G17" s="15">
        <v>371085.03</v>
      </c>
      <c r="H17" s="44">
        <v>0</v>
      </c>
      <c r="I17" s="44">
        <v>56730.61</v>
      </c>
      <c r="J17" s="24">
        <f t="shared" si="0"/>
        <v>151349032.0000001</v>
      </c>
      <c r="M17" s="31"/>
    </row>
    <row r="18" spans="1:13" ht="15" customHeight="1">
      <c r="A18" s="2" t="s">
        <v>40</v>
      </c>
      <c r="B18" s="3" t="s">
        <v>71</v>
      </c>
      <c r="C18" s="15">
        <v>72603489.72000003</v>
      </c>
      <c r="D18" s="15">
        <v>7833949.529999999</v>
      </c>
      <c r="E18" s="15">
        <v>31857479.79</v>
      </c>
      <c r="F18" s="15">
        <v>0</v>
      </c>
      <c r="G18" s="15">
        <v>171075.1</v>
      </c>
      <c r="H18" s="44">
        <v>0</v>
      </c>
      <c r="I18" s="44">
        <v>80237.87</v>
      </c>
      <c r="J18" s="24">
        <f t="shared" si="0"/>
        <v>112546232.01000002</v>
      </c>
      <c r="M18" s="31"/>
    </row>
    <row r="19" spans="1:13" ht="15" customHeight="1">
      <c r="A19" s="2" t="s">
        <v>41</v>
      </c>
      <c r="B19" s="3" t="s">
        <v>72</v>
      </c>
      <c r="C19" s="15">
        <v>77888841.53000015</v>
      </c>
      <c r="D19" s="15">
        <v>7517951.620000001</v>
      </c>
      <c r="E19" s="15">
        <v>68050790.54000004</v>
      </c>
      <c r="F19" s="15">
        <v>0</v>
      </c>
      <c r="G19" s="15">
        <v>117414.3</v>
      </c>
      <c r="H19" s="44">
        <v>0</v>
      </c>
      <c r="I19" s="44">
        <v>182477.73</v>
      </c>
      <c r="J19" s="24">
        <f t="shared" si="0"/>
        <v>153757475.72000018</v>
      </c>
      <c r="M19" s="31"/>
    </row>
    <row r="20" spans="1:13" ht="15" customHeight="1">
      <c r="A20" s="2" t="s">
        <v>42</v>
      </c>
      <c r="B20" s="3" t="s">
        <v>73</v>
      </c>
      <c r="C20" s="15">
        <v>20660742.810000002</v>
      </c>
      <c r="D20" s="15">
        <v>1705194.3900000001</v>
      </c>
      <c r="E20" s="15">
        <v>11828896.649999993</v>
      </c>
      <c r="F20" s="15">
        <v>0</v>
      </c>
      <c r="G20" s="15">
        <v>30000</v>
      </c>
      <c r="H20" s="44">
        <v>0</v>
      </c>
      <c r="I20" s="44">
        <v>6831</v>
      </c>
      <c r="J20" s="24">
        <f t="shared" si="0"/>
        <v>34231664.849999994</v>
      </c>
      <c r="M20" s="31"/>
    </row>
    <row r="21" spans="1:13" ht="15" customHeight="1">
      <c r="A21" s="2" t="s">
        <v>43</v>
      </c>
      <c r="B21" s="3" t="s">
        <v>74</v>
      </c>
      <c r="C21" s="15">
        <v>48727652.989999965</v>
      </c>
      <c r="D21" s="15">
        <v>4319377.92</v>
      </c>
      <c r="E21" s="15">
        <v>21140785.38000003</v>
      </c>
      <c r="F21" s="15">
        <v>0</v>
      </c>
      <c r="G21" s="15">
        <v>2823.1099999999997</v>
      </c>
      <c r="H21" s="44">
        <v>0</v>
      </c>
      <c r="I21" s="44">
        <v>0</v>
      </c>
      <c r="J21" s="24">
        <f t="shared" si="0"/>
        <v>74190639.39999999</v>
      </c>
      <c r="M21" s="31"/>
    </row>
    <row r="22" spans="1:13" ht="15" customHeight="1">
      <c r="A22" s="2" t="s">
        <v>44</v>
      </c>
      <c r="B22" s="3" t="s">
        <v>75</v>
      </c>
      <c r="C22" s="15">
        <v>79992584.02</v>
      </c>
      <c r="D22" s="15">
        <v>7409391.03</v>
      </c>
      <c r="E22" s="15">
        <v>60376033.03999994</v>
      </c>
      <c r="F22" s="15">
        <v>0</v>
      </c>
      <c r="G22" s="15">
        <v>15529</v>
      </c>
      <c r="H22" s="44">
        <v>0</v>
      </c>
      <c r="I22" s="44">
        <v>203570.09</v>
      </c>
      <c r="J22" s="24">
        <f t="shared" si="0"/>
        <v>147997107.17999995</v>
      </c>
      <c r="M22" s="31"/>
    </row>
    <row r="23" spans="1:13" ht="15" customHeight="1">
      <c r="A23" s="2" t="s">
        <v>45</v>
      </c>
      <c r="B23" s="3" t="s">
        <v>76</v>
      </c>
      <c r="C23" s="15">
        <v>76125066.12999997</v>
      </c>
      <c r="D23" s="15">
        <v>3660220.09</v>
      </c>
      <c r="E23" s="15">
        <v>45029105.069999926</v>
      </c>
      <c r="F23" s="15">
        <v>0</v>
      </c>
      <c r="G23" s="15">
        <v>49979.22</v>
      </c>
      <c r="H23" s="44">
        <v>0</v>
      </c>
      <c r="I23" s="44">
        <v>0</v>
      </c>
      <c r="J23" s="24">
        <f t="shared" si="0"/>
        <v>124864370.5099999</v>
      </c>
      <c r="M23" s="31"/>
    </row>
    <row r="24" spans="1:13" ht="15" customHeight="1">
      <c r="A24" s="2" t="s">
        <v>46</v>
      </c>
      <c r="B24" s="3" t="s">
        <v>77</v>
      </c>
      <c r="C24" s="15">
        <v>118606697.6</v>
      </c>
      <c r="D24" s="15">
        <v>13336198.59</v>
      </c>
      <c r="E24" s="15">
        <v>64276660.16000005</v>
      </c>
      <c r="F24" s="15">
        <v>0</v>
      </c>
      <c r="G24" s="15">
        <v>161356.85</v>
      </c>
      <c r="H24" s="44">
        <v>0</v>
      </c>
      <c r="I24" s="44">
        <v>291084.75</v>
      </c>
      <c r="J24" s="24">
        <f t="shared" si="0"/>
        <v>196671997.95000005</v>
      </c>
      <c r="M24" s="31"/>
    </row>
    <row r="25" spans="1:13" ht="15" customHeight="1">
      <c r="A25" s="2" t="s">
        <v>47</v>
      </c>
      <c r="B25" s="3" t="s">
        <v>78</v>
      </c>
      <c r="C25" s="15">
        <v>98847826.36999993</v>
      </c>
      <c r="D25" s="15">
        <v>11465569.92</v>
      </c>
      <c r="E25" s="15">
        <v>61820267.650000036</v>
      </c>
      <c r="F25" s="15">
        <v>0</v>
      </c>
      <c r="G25" s="15">
        <v>215571.68</v>
      </c>
      <c r="H25" s="44">
        <v>0</v>
      </c>
      <c r="I25" s="44">
        <v>1537309.58</v>
      </c>
      <c r="J25" s="24">
        <f t="shared" si="0"/>
        <v>173886545.2</v>
      </c>
      <c r="M25" s="31"/>
    </row>
    <row r="26" spans="1:13" ht="15" customHeight="1">
      <c r="A26" s="2" t="s">
        <v>48</v>
      </c>
      <c r="B26" s="3" t="s">
        <v>79</v>
      </c>
      <c r="C26" s="15">
        <v>49811802.430000015</v>
      </c>
      <c r="D26" s="15">
        <v>8570795.67</v>
      </c>
      <c r="E26" s="15">
        <v>37117487.25000005</v>
      </c>
      <c r="F26" s="15">
        <v>0</v>
      </c>
      <c r="G26" s="15">
        <v>61931.56</v>
      </c>
      <c r="H26" s="44">
        <v>0</v>
      </c>
      <c r="I26" s="44">
        <v>944466.7099999998</v>
      </c>
      <c r="J26" s="24">
        <f t="shared" si="0"/>
        <v>96506483.62000006</v>
      </c>
      <c r="M26" s="31"/>
    </row>
    <row r="27" spans="1:13" ht="15" customHeight="1">
      <c r="A27" s="2" t="s">
        <v>49</v>
      </c>
      <c r="B27" s="3" t="s">
        <v>80</v>
      </c>
      <c r="C27" s="15">
        <v>35187890.929999985</v>
      </c>
      <c r="D27" s="15">
        <v>2113542.85</v>
      </c>
      <c r="E27" s="15">
        <v>21759909.709999997</v>
      </c>
      <c r="F27" s="15">
        <v>0</v>
      </c>
      <c r="G27" s="15">
        <v>26331.12</v>
      </c>
      <c r="H27" s="44">
        <v>0</v>
      </c>
      <c r="I27" s="44">
        <v>28117.87</v>
      </c>
      <c r="J27" s="24">
        <f t="shared" si="0"/>
        <v>59115792.479999974</v>
      </c>
      <c r="M27" s="31"/>
    </row>
    <row r="28" spans="1:13" ht="15" customHeight="1">
      <c r="A28" s="2" t="s">
        <v>50</v>
      </c>
      <c r="B28" s="3" t="s">
        <v>81</v>
      </c>
      <c r="C28" s="15">
        <v>25513918.07</v>
      </c>
      <c r="D28" s="15">
        <v>125217.29999999999</v>
      </c>
      <c r="E28" s="15">
        <v>14373452.940000005</v>
      </c>
      <c r="F28" s="15">
        <v>0</v>
      </c>
      <c r="G28" s="15">
        <v>25004.34</v>
      </c>
      <c r="H28" s="44">
        <v>0</v>
      </c>
      <c r="I28" s="44">
        <v>22741.54</v>
      </c>
      <c r="J28" s="24">
        <f t="shared" si="0"/>
        <v>40060334.190000005</v>
      </c>
      <c r="M28" s="31"/>
    </row>
    <row r="29" spans="1:13" ht="15" customHeight="1">
      <c r="A29" s="2" t="s">
        <v>51</v>
      </c>
      <c r="B29" s="3" t="s">
        <v>82</v>
      </c>
      <c r="C29" s="15">
        <v>31451461.38999998</v>
      </c>
      <c r="D29" s="15">
        <v>3183575.0200000005</v>
      </c>
      <c r="E29" s="15">
        <v>9225062.779999997</v>
      </c>
      <c r="F29" s="15">
        <v>0</v>
      </c>
      <c r="G29" s="15">
        <v>102770.57999999999</v>
      </c>
      <c r="H29" s="44">
        <v>0</v>
      </c>
      <c r="I29" s="44">
        <v>167016.62999999998</v>
      </c>
      <c r="J29" s="24">
        <f t="shared" si="0"/>
        <v>44129886.39999998</v>
      </c>
      <c r="M29" s="31"/>
    </row>
    <row r="30" spans="1:13" ht="15" customHeight="1">
      <c r="A30" s="2" t="s">
        <v>52</v>
      </c>
      <c r="B30" s="3" t="s">
        <v>83</v>
      </c>
      <c r="C30" s="15">
        <v>57082818.35999982</v>
      </c>
      <c r="D30" s="15">
        <v>5294997.97</v>
      </c>
      <c r="E30" s="15">
        <v>27470590.16000004</v>
      </c>
      <c r="F30" s="15">
        <v>0</v>
      </c>
      <c r="G30" s="15">
        <v>167547.44</v>
      </c>
      <c r="H30" s="44">
        <v>0</v>
      </c>
      <c r="I30" s="44">
        <v>100258.85</v>
      </c>
      <c r="J30" s="24">
        <f t="shared" si="0"/>
        <v>90116212.77999985</v>
      </c>
      <c r="M30" s="31"/>
    </row>
    <row r="31" spans="1:13" ht="15" customHeight="1">
      <c r="A31" s="2" t="s">
        <v>53</v>
      </c>
      <c r="B31" s="3" t="s">
        <v>84</v>
      </c>
      <c r="C31" s="15">
        <v>25287704.110000003</v>
      </c>
      <c r="D31" s="15">
        <v>696609.34</v>
      </c>
      <c r="E31" s="15">
        <v>21613047.16000001</v>
      </c>
      <c r="F31" s="15">
        <v>0</v>
      </c>
      <c r="G31" s="15">
        <v>6643.06</v>
      </c>
      <c r="H31" s="44">
        <v>0</v>
      </c>
      <c r="I31" s="44">
        <v>342113.29</v>
      </c>
      <c r="J31" s="24">
        <f t="shared" si="0"/>
        <v>47946116.960000016</v>
      </c>
      <c r="M31" s="31"/>
    </row>
    <row r="32" spans="1:13" ht="15" customHeight="1">
      <c r="A32" s="2" t="s">
        <v>54</v>
      </c>
      <c r="B32" s="3" t="s">
        <v>85</v>
      </c>
      <c r="C32" s="15">
        <v>13516450.099999988</v>
      </c>
      <c r="D32" s="15">
        <v>81729.5</v>
      </c>
      <c r="E32" s="15">
        <v>14901369.739999993</v>
      </c>
      <c r="F32" s="15">
        <v>0</v>
      </c>
      <c r="G32" s="15">
        <v>0</v>
      </c>
      <c r="H32" s="44">
        <v>0</v>
      </c>
      <c r="I32" s="44">
        <v>133756.68</v>
      </c>
      <c r="J32" s="24">
        <f t="shared" si="0"/>
        <v>28633306.01999998</v>
      </c>
      <c r="M32" s="31"/>
    </row>
    <row r="33" spans="1:13" ht="15" customHeight="1">
      <c r="A33" s="2" t="s">
        <v>55</v>
      </c>
      <c r="B33" s="3" t="s">
        <v>86</v>
      </c>
      <c r="C33" s="15">
        <v>35471715.30000003</v>
      </c>
      <c r="D33" s="15">
        <v>169768.90000000002</v>
      </c>
      <c r="E33" s="15">
        <v>33283125.33</v>
      </c>
      <c r="F33" s="15">
        <v>0</v>
      </c>
      <c r="G33" s="15">
        <v>1072</v>
      </c>
      <c r="H33" s="44">
        <v>0</v>
      </c>
      <c r="I33" s="44">
        <v>96735</v>
      </c>
      <c r="J33" s="24">
        <f t="shared" si="0"/>
        <v>69022416.53000003</v>
      </c>
      <c r="M33" s="31"/>
    </row>
    <row r="34" spans="1:13" ht="15" customHeight="1">
      <c r="A34" s="2" t="s">
        <v>56</v>
      </c>
      <c r="B34" s="3" t="s">
        <v>87</v>
      </c>
      <c r="C34" s="15">
        <v>31600356.059999995</v>
      </c>
      <c r="D34" s="15">
        <v>3000</v>
      </c>
      <c r="E34" s="15">
        <v>18411734.649999995</v>
      </c>
      <c r="F34" s="15">
        <v>0</v>
      </c>
      <c r="G34" s="15">
        <v>0</v>
      </c>
      <c r="H34" s="44">
        <v>0</v>
      </c>
      <c r="I34" s="44">
        <v>49856.979999999996</v>
      </c>
      <c r="J34" s="24">
        <f t="shared" si="0"/>
        <v>50064947.68999999</v>
      </c>
      <c r="M34" s="31"/>
    </row>
    <row r="35" spans="1:13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157382427.87999994</v>
      </c>
      <c r="F35" s="15">
        <v>361578355.3800002</v>
      </c>
      <c r="G35" s="15">
        <v>119348013.43</v>
      </c>
      <c r="H35" s="44">
        <v>0</v>
      </c>
      <c r="I35" s="44">
        <v>1764347.97</v>
      </c>
      <c r="J35" s="24">
        <f t="shared" si="0"/>
        <v>640073144.6600001</v>
      </c>
      <c r="M35" s="31"/>
    </row>
    <row r="36" spans="1:13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154546424</v>
      </c>
      <c r="F36" s="15">
        <v>0</v>
      </c>
      <c r="G36" s="15">
        <v>400</v>
      </c>
      <c r="H36" s="44">
        <v>0</v>
      </c>
      <c r="I36" s="44">
        <v>5420521.500000001</v>
      </c>
      <c r="J36" s="24">
        <f t="shared" si="0"/>
        <v>159967345.5</v>
      </c>
      <c r="M36" s="31"/>
    </row>
    <row r="37" spans="1:13" ht="15" customHeight="1">
      <c r="A37" s="2" t="s">
        <v>59</v>
      </c>
      <c r="B37" s="3" t="s">
        <v>90</v>
      </c>
      <c r="C37" s="15">
        <v>12514603.599999996</v>
      </c>
      <c r="D37" s="15">
        <v>3000</v>
      </c>
      <c r="E37" s="15">
        <v>94138229.53999981</v>
      </c>
      <c r="F37" s="15">
        <v>0</v>
      </c>
      <c r="G37" s="15">
        <v>94735.56</v>
      </c>
      <c r="H37" s="44">
        <v>0</v>
      </c>
      <c r="I37" s="44">
        <v>735960.2499999999</v>
      </c>
      <c r="J37" s="24">
        <f t="shared" si="0"/>
        <v>107486528.94999981</v>
      </c>
      <c r="M37" s="31"/>
    </row>
    <row r="38" spans="1:13" ht="15" customHeight="1">
      <c r="A38" s="2" t="s">
        <v>60</v>
      </c>
      <c r="B38" s="3" t="s">
        <v>91</v>
      </c>
      <c r="C38" s="15">
        <v>9682117.99</v>
      </c>
      <c r="D38" s="15">
        <v>25854.1</v>
      </c>
      <c r="E38" s="15">
        <v>19442895.319999997</v>
      </c>
      <c r="F38" s="15">
        <v>0</v>
      </c>
      <c r="G38" s="15">
        <v>5625.54</v>
      </c>
      <c r="H38" s="44">
        <v>0</v>
      </c>
      <c r="I38" s="44">
        <v>170252.06</v>
      </c>
      <c r="J38" s="24">
        <f t="shared" si="0"/>
        <v>29326745.009999994</v>
      </c>
      <c r="M38" s="31"/>
    </row>
    <row r="39" spans="1:13" ht="15" customHeight="1">
      <c r="A39" s="2" t="s">
        <v>61</v>
      </c>
      <c r="B39" s="3" t="s">
        <v>92</v>
      </c>
      <c r="C39" s="15">
        <v>190224</v>
      </c>
      <c r="D39" s="15">
        <v>0</v>
      </c>
      <c r="E39" s="15">
        <v>110326280.24000002</v>
      </c>
      <c r="F39" s="15">
        <v>0</v>
      </c>
      <c r="G39" s="15">
        <v>0</v>
      </c>
      <c r="H39" s="44">
        <v>0</v>
      </c>
      <c r="I39" s="44">
        <v>189523.09</v>
      </c>
      <c r="J39" s="24">
        <f t="shared" si="0"/>
        <v>110706027.33000003</v>
      </c>
      <c r="M39" s="31"/>
    </row>
    <row r="40" spans="1:13" ht="15" customHeight="1">
      <c r="A40" s="2" t="s">
        <v>62</v>
      </c>
      <c r="B40" s="3" t="s">
        <v>93</v>
      </c>
      <c r="C40" s="15">
        <v>118705772.63999975</v>
      </c>
      <c r="D40" s="15">
        <v>5277676.5200000005</v>
      </c>
      <c r="E40" s="15">
        <v>70780229.94</v>
      </c>
      <c r="F40" s="15">
        <v>0</v>
      </c>
      <c r="G40" s="15">
        <v>199324.86</v>
      </c>
      <c r="H40" s="44">
        <v>0</v>
      </c>
      <c r="I40" s="44">
        <v>1480983.91</v>
      </c>
      <c r="J40" s="24">
        <f t="shared" si="0"/>
        <v>196443987.86999974</v>
      </c>
      <c r="M40" s="31"/>
    </row>
    <row r="41" spans="1:13" ht="15" customHeight="1">
      <c r="A41" s="2" t="s">
        <v>63</v>
      </c>
      <c r="B41" s="3" t="s">
        <v>94</v>
      </c>
      <c r="C41" s="15">
        <v>127536512.40999998</v>
      </c>
      <c r="D41" s="15">
        <v>2364871</v>
      </c>
      <c r="E41" s="15">
        <v>111876809.84999995</v>
      </c>
      <c r="F41" s="15">
        <v>0</v>
      </c>
      <c r="G41" s="15">
        <v>314446.59</v>
      </c>
      <c r="H41" s="44">
        <v>0</v>
      </c>
      <c r="I41" s="44">
        <v>1235420.8599999999</v>
      </c>
      <c r="J41" s="24">
        <f t="shared" si="0"/>
        <v>243328060.70999995</v>
      </c>
      <c r="M41" s="31"/>
    </row>
    <row r="42" spans="1:13" ht="15" customHeight="1">
      <c r="A42" s="2" t="s">
        <v>64</v>
      </c>
      <c r="B42" s="3" t="s">
        <v>95</v>
      </c>
      <c r="C42" s="15">
        <v>152182279.8399997</v>
      </c>
      <c r="D42" s="15">
        <v>8349666.0200000005</v>
      </c>
      <c r="E42" s="15">
        <v>89343444.11999996</v>
      </c>
      <c r="F42" s="15">
        <v>0</v>
      </c>
      <c r="G42" s="15">
        <v>847951.4999999999</v>
      </c>
      <c r="H42" s="44">
        <v>0</v>
      </c>
      <c r="I42" s="44">
        <v>99761.06</v>
      </c>
      <c r="J42" s="24">
        <f t="shared" si="0"/>
        <v>250823102.53999966</v>
      </c>
      <c r="M42" s="31"/>
    </row>
    <row r="43" spans="1:13" ht="15" customHeight="1">
      <c r="A43" s="2" t="s">
        <v>65</v>
      </c>
      <c r="B43" s="3" t="s">
        <v>96</v>
      </c>
      <c r="C43" s="15">
        <v>71766459.47999999</v>
      </c>
      <c r="D43" s="15">
        <v>1953247.52</v>
      </c>
      <c r="E43" s="15">
        <v>48941777.430000015</v>
      </c>
      <c r="F43" s="15">
        <v>0</v>
      </c>
      <c r="G43" s="15">
        <v>51890.270000000004</v>
      </c>
      <c r="H43" s="44">
        <v>0</v>
      </c>
      <c r="I43" s="44">
        <v>39405.1</v>
      </c>
      <c r="J43" s="24">
        <f>SUM(C43:I43)</f>
        <v>122752779.8</v>
      </c>
      <c r="M43" s="31"/>
    </row>
    <row r="44" spans="1:13" ht="15" customHeight="1">
      <c r="A44" s="2">
        <v>148</v>
      </c>
      <c r="B44" s="3" t="s">
        <v>162</v>
      </c>
      <c r="C44" s="15">
        <v>1034388</v>
      </c>
      <c r="D44" s="15">
        <v>0</v>
      </c>
      <c r="E44" s="15">
        <v>79369719.14000003</v>
      </c>
      <c r="F44" s="15">
        <v>0</v>
      </c>
      <c r="G44" s="15">
        <v>0</v>
      </c>
      <c r="H44" s="44">
        <v>0</v>
      </c>
      <c r="I44" s="44">
        <v>169600.31</v>
      </c>
      <c r="J44" s="24">
        <f t="shared" si="0"/>
        <v>80573707.45000003</v>
      </c>
      <c r="M44" s="31"/>
    </row>
    <row r="45" spans="1:10" ht="15" customHeight="1">
      <c r="A45" s="58" t="s">
        <v>7</v>
      </c>
      <c r="B45" s="59"/>
      <c r="C45" s="6">
        <f aca="true" t="shared" si="1" ref="C45:J45">SUM(C12:C44)</f>
        <v>2145179158.2999995</v>
      </c>
      <c r="D45" s="6">
        <f t="shared" si="1"/>
        <v>133636815.66</v>
      </c>
      <c r="E45" s="6">
        <f t="shared" si="1"/>
        <v>2020718815.1299992</v>
      </c>
      <c r="F45" s="6">
        <f t="shared" si="1"/>
        <v>361578355.3800002</v>
      </c>
      <c r="G45" s="6">
        <f t="shared" si="1"/>
        <v>137327901.06000003</v>
      </c>
      <c r="H45" s="6">
        <f t="shared" si="1"/>
        <v>0</v>
      </c>
      <c r="I45" s="6">
        <f t="shared" si="1"/>
        <v>64633160.51999998</v>
      </c>
      <c r="J45" s="6">
        <f t="shared" si="1"/>
        <v>4863074206.049999</v>
      </c>
    </row>
    <row r="46" ht="12.75">
      <c r="A46" s="32" t="s">
        <v>168</v>
      </c>
    </row>
    <row r="47" ht="6" customHeight="1"/>
    <row r="48" spans="1:10" ht="12.75">
      <c r="A48" s="37" t="s">
        <v>8</v>
      </c>
      <c r="J48" s="52"/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spans="1:12" s="16" customFormat="1" ht="12.75">
      <c r="A56" s="45"/>
      <c r="L56" s="34"/>
    </row>
    <row r="57" spans="1:12" s="16" customFormat="1" ht="12.75">
      <c r="A57" s="45"/>
      <c r="L57" s="34"/>
    </row>
    <row r="58" spans="1:12" s="16" customFormat="1" ht="12.75">
      <c r="A58" s="45"/>
      <c r="C58" s="16">
        <v>1000000</v>
      </c>
      <c r="L58" s="34"/>
    </row>
    <row r="59" spans="1:12" s="16" customFormat="1" ht="12.75">
      <c r="A59" s="45"/>
      <c r="C59" s="26" t="s">
        <v>104</v>
      </c>
      <c r="D59" s="26" t="s">
        <v>102</v>
      </c>
      <c r="E59" s="26" t="s">
        <v>103</v>
      </c>
      <c r="L59" s="34"/>
    </row>
    <row r="60" spans="1:12" s="16" customFormat="1" ht="12.75">
      <c r="A60" s="45"/>
      <c r="C60" s="27" t="s">
        <v>105</v>
      </c>
      <c r="D60" s="36">
        <f>+C45/$C$58</f>
        <v>2145.1791582999995</v>
      </c>
      <c r="E60" s="25">
        <f>+C45/J45*100</f>
        <v>44.11158595176789</v>
      </c>
      <c r="L60" s="34"/>
    </row>
    <row r="61" spans="1:12" s="16" customFormat="1" ht="12.75">
      <c r="A61" s="45"/>
      <c r="C61" s="27" t="s">
        <v>106</v>
      </c>
      <c r="D61" s="36">
        <f>+D45/$C$58</f>
        <v>133.63681566</v>
      </c>
      <c r="E61" s="25">
        <f>+D45/J45*100</f>
        <v>2.7479904685342165</v>
      </c>
      <c r="L61" s="34"/>
    </row>
    <row r="62" spans="1:12" s="16" customFormat="1" ht="12.75">
      <c r="A62" s="45"/>
      <c r="C62" s="27" t="s">
        <v>107</v>
      </c>
      <c r="D62" s="36">
        <f>+E45/$C$58</f>
        <v>2020.7188151299993</v>
      </c>
      <c r="E62" s="25">
        <f>+E45/J45*100</f>
        <v>41.55229242885263</v>
      </c>
      <c r="L62" s="34"/>
    </row>
    <row r="63" spans="1:12" s="16" customFormat="1" ht="12.75">
      <c r="A63" s="45"/>
      <c r="C63" s="27" t="s">
        <v>108</v>
      </c>
      <c r="D63" s="36">
        <f>+F45/$C$58</f>
        <v>361.5783553800002</v>
      </c>
      <c r="E63" s="25">
        <f>+F45/J45*100</f>
        <v>7.435180712031328</v>
      </c>
      <c r="L63" s="34"/>
    </row>
    <row r="64" spans="1:12" s="16" customFormat="1" ht="12.75">
      <c r="A64" s="45"/>
      <c r="C64" s="27" t="s">
        <v>109</v>
      </c>
      <c r="D64" s="36">
        <f>+G45/$C$58</f>
        <v>137.32790106000004</v>
      </c>
      <c r="E64" s="25">
        <f>+G45/J45*100</f>
        <v>2.823890716887574</v>
      </c>
      <c r="L64" s="34"/>
    </row>
    <row r="65" spans="1:12" s="16" customFormat="1" ht="12.75">
      <c r="A65" s="45"/>
      <c r="C65" s="27" t="s">
        <v>110</v>
      </c>
      <c r="D65" s="36">
        <f>+H45/$C$58</f>
        <v>0</v>
      </c>
      <c r="E65" s="25">
        <f>+H45/J45*100</f>
        <v>0</v>
      </c>
      <c r="L65" s="34"/>
    </row>
    <row r="66" spans="1:12" s="16" customFormat="1" ht="12.75">
      <c r="A66" s="45"/>
      <c r="C66" s="27" t="s">
        <v>117</v>
      </c>
      <c r="D66" s="36">
        <f>+I45/$C$58</f>
        <v>64.63316051999998</v>
      </c>
      <c r="E66" s="25">
        <f>+I45/J45*100</f>
        <v>1.329059721926346</v>
      </c>
      <c r="L66" s="34"/>
    </row>
    <row r="67" spans="1:12" s="16" customFormat="1" ht="12.75">
      <c r="A67" s="45"/>
      <c r="L67" s="34"/>
    </row>
    <row r="68" spans="1:12" s="16" customFormat="1" ht="12.75">
      <c r="A68" s="45"/>
      <c r="L68" s="34"/>
    </row>
    <row r="69" spans="1:12" s="16" customFormat="1" ht="12.75">
      <c r="A69" s="45"/>
      <c r="L69" s="34"/>
    </row>
    <row r="70" spans="1:12" s="16" customFormat="1" ht="12.75">
      <c r="A70" s="45"/>
      <c r="L70" s="34"/>
    </row>
    <row r="71" spans="1:12" s="16" customFormat="1" ht="12.75">
      <c r="A71" s="45"/>
      <c r="L71" s="34"/>
    </row>
    <row r="72" spans="17:20" ht="12.75">
      <c r="Q72" s="5"/>
      <c r="R72" s="5"/>
      <c r="S72" s="5"/>
      <c r="T72" s="5"/>
    </row>
    <row r="73" spans="17:20" ht="12.75">
      <c r="Q73" s="5"/>
      <c r="R73" s="5"/>
      <c r="S73" s="5"/>
      <c r="T73" s="5"/>
    </row>
    <row r="74" spans="17:20" ht="12.75">
      <c r="Q74" s="5"/>
      <c r="R74" s="5"/>
      <c r="S74" s="5"/>
      <c r="T74" s="5"/>
    </row>
    <row r="75" spans="17:20" ht="12.75">
      <c r="Q75" s="5"/>
      <c r="R75" s="5"/>
      <c r="S75" s="5"/>
      <c r="T75" s="5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pans="17:20" ht="12.75">
      <c r="Q79" s="5"/>
      <c r="R79" s="5"/>
      <c r="S79" s="5"/>
      <c r="T79" s="5"/>
    </row>
    <row r="80" spans="17:20" ht="12.75">
      <c r="Q80" s="5"/>
      <c r="R80" s="5"/>
      <c r="S80" s="5"/>
      <c r="T80" s="5"/>
    </row>
    <row r="81" spans="1:12" s="5" customFormat="1" ht="12.75">
      <c r="A81" s="11"/>
      <c r="L81" s="18"/>
    </row>
    <row r="82" spans="1:12" s="5" customFormat="1" ht="12.75">
      <c r="A82" s="11"/>
      <c r="L82" s="18"/>
    </row>
    <row r="83" spans="1:12" s="16" customFormat="1" ht="12.75">
      <c r="A83" s="19"/>
      <c r="L83" s="34"/>
    </row>
    <row r="84" spans="1:12" s="16" customFormat="1" ht="12.75">
      <c r="A84" s="19"/>
      <c r="L84" s="34"/>
    </row>
    <row r="85" spans="1:12" s="16" customFormat="1" ht="12.75">
      <c r="A85" s="19"/>
      <c r="L85" s="34"/>
    </row>
    <row r="86" spans="1:12" s="16" customFormat="1" ht="12.75">
      <c r="A86" s="19"/>
      <c r="L86" s="34"/>
    </row>
    <row r="87" spans="1:12" s="16" customFormat="1" ht="12.75">
      <c r="A87" s="19"/>
      <c r="L87" s="34"/>
    </row>
    <row r="88" spans="1:12" s="16" customFormat="1" ht="12.75">
      <c r="A88" s="19"/>
      <c r="L88" s="34"/>
    </row>
  </sheetData>
  <sheetProtection/>
  <mergeCells count="5">
    <mergeCell ref="J10:J11"/>
    <mergeCell ref="A45:B45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5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5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5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5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167</v>
      </c>
      <c r="P6" s="5"/>
      <c r="Q6" s="5"/>
      <c r="R6" s="5"/>
      <c r="S6" s="5"/>
    </row>
    <row r="7" spans="1:19" ht="15.75">
      <c r="A7" s="21" t="s">
        <v>13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I9" s="20" t="s">
        <v>34</v>
      </c>
      <c r="P9" s="5"/>
      <c r="Q9" s="5"/>
      <c r="R9" s="5"/>
      <c r="S9" s="5"/>
    </row>
    <row r="10" spans="1:19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3" t="s">
        <v>30</v>
      </c>
      <c r="P10" s="23"/>
      <c r="Q10" s="23"/>
      <c r="R10" s="23"/>
      <c r="S10" s="23"/>
    </row>
    <row r="11" spans="1:19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2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68" t="s">
        <v>5</v>
      </c>
      <c r="B12" s="69" t="s">
        <v>6</v>
      </c>
      <c r="C12" s="70">
        <v>0</v>
      </c>
      <c r="D12" s="70">
        <v>0</v>
      </c>
      <c r="E12" s="70">
        <v>27473598.729999997</v>
      </c>
      <c r="F12" s="70">
        <v>0</v>
      </c>
      <c r="G12" s="70">
        <v>83834</v>
      </c>
      <c r="H12" s="70">
        <v>4910178.1</v>
      </c>
      <c r="I12" s="71">
        <f>SUM(C12:H12)</f>
        <v>32467610.83</v>
      </c>
      <c r="K12" s="8"/>
      <c r="L12" s="8"/>
      <c r="M12" s="8"/>
      <c r="N12" s="8"/>
    </row>
    <row r="13" spans="1:14" ht="15" customHeight="1">
      <c r="A13" s="72" t="s">
        <v>35</v>
      </c>
      <c r="B13" s="73" t="s">
        <v>66</v>
      </c>
      <c r="C13" s="74">
        <v>0</v>
      </c>
      <c r="D13" s="74">
        <v>0</v>
      </c>
      <c r="E13" s="74">
        <v>1167833.6900000004</v>
      </c>
      <c r="F13" s="74">
        <v>0</v>
      </c>
      <c r="G13" s="74">
        <v>0</v>
      </c>
      <c r="H13" s="74">
        <v>16185.4</v>
      </c>
      <c r="I13" s="75">
        <f aca="true" t="shared" si="0" ref="I13:I44">SUM(C13:H13)</f>
        <v>1184019.0900000003</v>
      </c>
      <c r="K13" s="8"/>
      <c r="L13" s="8"/>
      <c r="M13" s="8"/>
      <c r="N13" s="8"/>
    </row>
    <row r="14" spans="1:14" ht="15" customHeight="1">
      <c r="A14" s="72" t="s">
        <v>36</v>
      </c>
      <c r="B14" s="73" t="s">
        <v>67</v>
      </c>
      <c r="C14" s="74">
        <v>0</v>
      </c>
      <c r="D14" s="74">
        <v>0</v>
      </c>
      <c r="E14" s="74">
        <v>1335120.7099999997</v>
      </c>
      <c r="F14" s="74">
        <v>0</v>
      </c>
      <c r="G14" s="74">
        <v>0</v>
      </c>
      <c r="H14" s="74">
        <v>1380</v>
      </c>
      <c r="I14" s="75">
        <f t="shared" si="0"/>
        <v>1336500.7099999997</v>
      </c>
      <c r="K14" s="8"/>
      <c r="L14" s="8"/>
      <c r="M14" s="8"/>
      <c r="N14" s="8"/>
    </row>
    <row r="15" spans="1:14" ht="15" customHeight="1">
      <c r="A15" s="72" t="s">
        <v>37</v>
      </c>
      <c r="B15" s="73" t="s">
        <v>68</v>
      </c>
      <c r="C15" s="74">
        <v>0</v>
      </c>
      <c r="D15" s="74">
        <v>0</v>
      </c>
      <c r="E15" s="74">
        <v>1114145.5</v>
      </c>
      <c r="F15" s="74">
        <v>0</v>
      </c>
      <c r="G15" s="74">
        <v>0</v>
      </c>
      <c r="H15" s="74">
        <v>199614.87</v>
      </c>
      <c r="I15" s="75">
        <f t="shared" si="0"/>
        <v>1313760.37</v>
      </c>
      <c r="K15" s="8"/>
      <c r="L15" s="8"/>
      <c r="M15" s="8"/>
      <c r="N15" s="8"/>
    </row>
    <row r="16" spans="1:14" ht="15" customHeight="1">
      <c r="A16" s="72" t="s">
        <v>38</v>
      </c>
      <c r="B16" s="73" t="s">
        <v>69</v>
      </c>
      <c r="C16" s="74">
        <v>0</v>
      </c>
      <c r="D16" s="74">
        <v>0</v>
      </c>
      <c r="E16" s="74">
        <v>1241831.8399999999</v>
      </c>
      <c r="F16" s="74">
        <v>0</v>
      </c>
      <c r="G16" s="74">
        <v>119309.61</v>
      </c>
      <c r="H16" s="74">
        <v>54382.229999999996</v>
      </c>
      <c r="I16" s="75">
        <f t="shared" si="0"/>
        <v>1415523.68</v>
      </c>
      <c r="K16" s="8"/>
      <c r="L16" s="8"/>
      <c r="M16" s="8"/>
      <c r="N16" s="8"/>
    </row>
    <row r="17" spans="1:14" ht="15" customHeight="1">
      <c r="A17" s="72" t="s">
        <v>39</v>
      </c>
      <c r="B17" s="73" t="s">
        <v>70</v>
      </c>
      <c r="C17" s="74">
        <v>0</v>
      </c>
      <c r="D17" s="74">
        <v>0</v>
      </c>
      <c r="E17" s="74">
        <v>4741192.48</v>
      </c>
      <c r="F17" s="74">
        <v>0</v>
      </c>
      <c r="G17" s="74">
        <v>4956.4</v>
      </c>
      <c r="H17" s="74">
        <v>163183.37000000002</v>
      </c>
      <c r="I17" s="75">
        <f t="shared" si="0"/>
        <v>4909332.250000001</v>
      </c>
      <c r="K17" s="8"/>
      <c r="L17" s="8"/>
      <c r="M17" s="8"/>
      <c r="N17" s="8"/>
    </row>
    <row r="18" spans="1:14" ht="15" customHeight="1">
      <c r="A18" s="72" t="s">
        <v>40</v>
      </c>
      <c r="B18" s="73" t="s">
        <v>71</v>
      </c>
      <c r="C18" s="74">
        <v>0</v>
      </c>
      <c r="D18" s="74">
        <v>0</v>
      </c>
      <c r="E18" s="74">
        <v>718578.17</v>
      </c>
      <c r="F18" s="74">
        <v>0</v>
      </c>
      <c r="G18" s="74">
        <v>0</v>
      </c>
      <c r="H18" s="74">
        <v>4498.5</v>
      </c>
      <c r="I18" s="75">
        <f t="shared" si="0"/>
        <v>723076.67</v>
      </c>
      <c r="K18" s="8"/>
      <c r="L18" s="8"/>
      <c r="M18" s="8"/>
      <c r="N18" s="8"/>
    </row>
    <row r="19" spans="1:14" ht="15" customHeight="1">
      <c r="A19" s="72" t="s">
        <v>41</v>
      </c>
      <c r="B19" s="73" t="s">
        <v>72</v>
      </c>
      <c r="C19" s="74">
        <v>0</v>
      </c>
      <c r="D19" s="74">
        <v>0</v>
      </c>
      <c r="E19" s="74">
        <v>2090044.3299999998</v>
      </c>
      <c r="F19" s="74">
        <v>0</v>
      </c>
      <c r="G19" s="74">
        <v>0</v>
      </c>
      <c r="H19" s="74">
        <v>0</v>
      </c>
      <c r="I19" s="75">
        <f t="shared" si="0"/>
        <v>2090044.3299999998</v>
      </c>
      <c r="K19" s="8"/>
      <c r="L19" s="8"/>
      <c r="M19" s="8"/>
      <c r="N19" s="8"/>
    </row>
    <row r="20" spans="1:14" ht="15" customHeight="1">
      <c r="A20" s="72" t="s">
        <v>42</v>
      </c>
      <c r="B20" s="73" t="s">
        <v>73</v>
      </c>
      <c r="C20" s="74">
        <v>0</v>
      </c>
      <c r="D20" s="74">
        <v>0</v>
      </c>
      <c r="E20" s="74">
        <v>1466041.1400000001</v>
      </c>
      <c r="F20" s="74">
        <v>0</v>
      </c>
      <c r="G20" s="74">
        <v>0</v>
      </c>
      <c r="H20" s="74">
        <v>0</v>
      </c>
      <c r="I20" s="75">
        <f t="shared" si="0"/>
        <v>1466041.1400000001</v>
      </c>
      <c r="K20" s="8"/>
      <c r="L20" s="8"/>
      <c r="M20" s="8"/>
      <c r="N20" s="8"/>
    </row>
    <row r="21" spans="1:14" ht="15" customHeight="1">
      <c r="A21" s="72" t="s">
        <v>43</v>
      </c>
      <c r="B21" s="73" t="s">
        <v>74</v>
      </c>
      <c r="C21" s="74">
        <v>0</v>
      </c>
      <c r="D21" s="74">
        <v>0</v>
      </c>
      <c r="E21" s="74">
        <v>1125319.6099999996</v>
      </c>
      <c r="F21" s="74">
        <v>0</v>
      </c>
      <c r="G21" s="74">
        <v>0</v>
      </c>
      <c r="H21" s="74">
        <v>0</v>
      </c>
      <c r="I21" s="75">
        <f t="shared" si="0"/>
        <v>1125319.6099999996</v>
      </c>
      <c r="K21" s="8"/>
      <c r="L21" s="8"/>
      <c r="M21" s="8"/>
      <c r="N21" s="8"/>
    </row>
    <row r="22" spans="1:14" ht="15" customHeight="1">
      <c r="A22" s="72" t="s">
        <v>44</v>
      </c>
      <c r="B22" s="73" t="s">
        <v>75</v>
      </c>
      <c r="C22" s="74">
        <v>0</v>
      </c>
      <c r="D22" s="74">
        <v>0</v>
      </c>
      <c r="E22" s="74">
        <v>4158454.2399999984</v>
      </c>
      <c r="F22" s="74">
        <v>0</v>
      </c>
      <c r="G22" s="74">
        <v>0</v>
      </c>
      <c r="H22" s="74">
        <v>339465.43</v>
      </c>
      <c r="I22" s="75">
        <f t="shared" si="0"/>
        <v>4497919.669999998</v>
      </c>
      <c r="K22" s="8"/>
      <c r="L22" s="8"/>
      <c r="M22" s="8"/>
      <c r="N22" s="8"/>
    </row>
    <row r="23" spans="1:14" ht="15" customHeight="1">
      <c r="A23" s="72" t="s">
        <v>45</v>
      </c>
      <c r="B23" s="73" t="s">
        <v>76</v>
      </c>
      <c r="C23" s="74">
        <v>0</v>
      </c>
      <c r="D23" s="74">
        <v>0</v>
      </c>
      <c r="E23" s="74">
        <v>1717605.6799999995</v>
      </c>
      <c r="F23" s="74">
        <v>0</v>
      </c>
      <c r="G23" s="74">
        <v>0</v>
      </c>
      <c r="H23" s="74">
        <v>0</v>
      </c>
      <c r="I23" s="75">
        <f t="shared" si="0"/>
        <v>1717605.6799999995</v>
      </c>
      <c r="K23" s="8"/>
      <c r="L23" s="8"/>
      <c r="M23" s="8"/>
      <c r="N23" s="8"/>
    </row>
    <row r="24" spans="1:14" ht="15" customHeight="1">
      <c r="A24" s="72" t="s">
        <v>46</v>
      </c>
      <c r="B24" s="73" t="s">
        <v>77</v>
      </c>
      <c r="C24" s="74">
        <v>0</v>
      </c>
      <c r="D24" s="74">
        <v>0</v>
      </c>
      <c r="E24" s="74">
        <v>2983459.2000000007</v>
      </c>
      <c r="F24" s="74">
        <v>0</v>
      </c>
      <c r="G24" s="74">
        <v>93662.34</v>
      </c>
      <c r="H24" s="74">
        <v>154317.2</v>
      </c>
      <c r="I24" s="75">
        <f t="shared" si="0"/>
        <v>3231438.7400000007</v>
      </c>
      <c r="K24" s="8"/>
      <c r="L24" s="8"/>
      <c r="M24" s="8"/>
      <c r="N24" s="8"/>
    </row>
    <row r="25" spans="1:14" ht="15" customHeight="1">
      <c r="A25" s="72" t="s">
        <v>47</v>
      </c>
      <c r="B25" s="73" t="s">
        <v>78</v>
      </c>
      <c r="C25" s="74">
        <v>0</v>
      </c>
      <c r="D25" s="74">
        <v>0</v>
      </c>
      <c r="E25" s="74">
        <v>401461.23</v>
      </c>
      <c r="F25" s="74">
        <v>0</v>
      </c>
      <c r="G25" s="74">
        <v>1011169.21</v>
      </c>
      <c r="H25" s="74">
        <v>90242.11</v>
      </c>
      <c r="I25" s="75">
        <f t="shared" si="0"/>
        <v>1502872.55</v>
      </c>
      <c r="K25" s="8"/>
      <c r="L25" s="8"/>
      <c r="M25" s="8"/>
      <c r="N25" s="8"/>
    </row>
    <row r="26" spans="1:14" ht="15" customHeight="1">
      <c r="A26" s="72" t="s">
        <v>48</v>
      </c>
      <c r="B26" s="73" t="s">
        <v>79</v>
      </c>
      <c r="C26" s="74">
        <v>0</v>
      </c>
      <c r="D26" s="74">
        <v>0</v>
      </c>
      <c r="E26" s="74">
        <v>2792904</v>
      </c>
      <c r="F26" s="74">
        <v>0</v>
      </c>
      <c r="G26" s="74">
        <v>0</v>
      </c>
      <c r="H26" s="74">
        <v>6214.5</v>
      </c>
      <c r="I26" s="75">
        <f t="shared" si="0"/>
        <v>2799118.5</v>
      </c>
      <c r="K26" s="8"/>
      <c r="L26" s="8"/>
      <c r="M26" s="8"/>
      <c r="N26" s="8"/>
    </row>
    <row r="27" spans="1:14" ht="15" customHeight="1">
      <c r="A27" s="72" t="s">
        <v>49</v>
      </c>
      <c r="B27" s="73" t="s">
        <v>80</v>
      </c>
      <c r="C27" s="74">
        <v>0</v>
      </c>
      <c r="D27" s="74">
        <v>0</v>
      </c>
      <c r="E27" s="74">
        <v>1476892.0399999998</v>
      </c>
      <c r="F27" s="74">
        <v>0</v>
      </c>
      <c r="G27" s="74">
        <v>41544.35</v>
      </c>
      <c r="H27" s="74">
        <v>34397.909999999996</v>
      </c>
      <c r="I27" s="75">
        <f t="shared" si="0"/>
        <v>1552834.2999999998</v>
      </c>
      <c r="K27" s="8"/>
      <c r="L27" s="8"/>
      <c r="M27" s="8"/>
      <c r="N27" s="8"/>
    </row>
    <row r="28" spans="1:14" ht="15" customHeight="1">
      <c r="A28" s="72" t="s">
        <v>50</v>
      </c>
      <c r="B28" s="73" t="s">
        <v>81</v>
      </c>
      <c r="C28" s="74">
        <v>18890</v>
      </c>
      <c r="D28" s="74">
        <v>0</v>
      </c>
      <c r="E28" s="74">
        <v>409466.98</v>
      </c>
      <c r="F28" s="74">
        <v>0</v>
      </c>
      <c r="G28" s="74">
        <v>0</v>
      </c>
      <c r="H28" s="74">
        <v>0</v>
      </c>
      <c r="I28" s="75">
        <f t="shared" si="0"/>
        <v>428356.98</v>
      </c>
      <c r="K28" s="8"/>
      <c r="L28" s="8"/>
      <c r="M28" s="8"/>
      <c r="N28" s="8"/>
    </row>
    <row r="29" spans="1:14" ht="15" customHeight="1">
      <c r="A29" s="72" t="s">
        <v>51</v>
      </c>
      <c r="B29" s="73" t="s">
        <v>82</v>
      </c>
      <c r="C29" s="74">
        <v>0</v>
      </c>
      <c r="D29" s="74">
        <v>0</v>
      </c>
      <c r="E29" s="74">
        <v>1087899.9800000002</v>
      </c>
      <c r="F29" s="74">
        <v>0</v>
      </c>
      <c r="G29" s="74">
        <v>1500</v>
      </c>
      <c r="H29" s="74">
        <v>20412.93</v>
      </c>
      <c r="I29" s="75">
        <f t="shared" si="0"/>
        <v>1109812.9100000001</v>
      </c>
      <c r="K29" s="8"/>
      <c r="L29" s="8"/>
      <c r="M29" s="8"/>
      <c r="N29" s="8"/>
    </row>
    <row r="30" spans="1:14" ht="15" customHeight="1">
      <c r="A30" s="72" t="s">
        <v>52</v>
      </c>
      <c r="B30" s="73" t="s">
        <v>83</v>
      </c>
      <c r="C30" s="74">
        <v>0</v>
      </c>
      <c r="D30" s="74">
        <v>0</v>
      </c>
      <c r="E30" s="74">
        <v>1827870.59</v>
      </c>
      <c r="F30" s="74">
        <v>0</v>
      </c>
      <c r="G30" s="74">
        <v>0</v>
      </c>
      <c r="H30" s="74">
        <v>73168.89</v>
      </c>
      <c r="I30" s="75">
        <f t="shared" si="0"/>
        <v>1901039.48</v>
      </c>
      <c r="K30" s="8"/>
      <c r="L30" s="8"/>
      <c r="M30" s="8"/>
      <c r="N30" s="8"/>
    </row>
    <row r="31" spans="1:14" ht="15" customHeight="1">
      <c r="A31" s="72" t="s">
        <v>53</v>
      </c>
      <c r="B31" s="73" t="s">
        <v>84</v>
      </c>
      <c r="C31" s="74">
        <v>0</v>
      </c>
      <c r="D31" s="74">
        <v>0</v>
      </c>
      <c r="E31" s="74">
        <v>1280570.77</v>
      </c>
      <c r="F31" s="74">
        <v>0</v>
      </c>
      <c r="G31" s="74">
        <v>0</v>
      </c>
      <c r="H31" s="74">
        <v>5990</v>
      </c>
      <c r="I31" s="75">
        <f t="shared" si="0"/>
        <v>1286560.77</v>
      </c>
      <c r="K31" s="8"/>
      <c r="L31" s="8"/>
      <c r="M31" s="8"/>
      <c r="N31" s="8"/>
    </row>
    <row r="32" spans="1:14" ht="15" customHeight="1">
      <c r="A32" s="72" t="s">
        <v>54</v>
      </c>
      <c r="B32" s="73" t="s">
        <v>169</v>
      </c>
      <c r="C32" s="74">
        <v>0</v>
      </c>
      <c r="D32" s="74">
        <v>0</v>
      </c>
      <c r="E32" s="74">
        <v>198451.33000000005</v>
      </c>
      <c r="F32" s="74">
        <v>0</v>
      </c>
      <c r="G32" s="74">
        <v>0</v>
      </c>
      <c r="H32" s="74">
        <v>0</v>
      </c>
      <c r="I32" s="75">
        <f t="shared" si="0"/>
        <v>198451.33000000005</v>
      </c>
      <c r="K32" s="8"/>
      <c r="L32" s="8"/>
      <c r="M32" s="8"/>
      <c r="N32" s="8"/>
    </row>
    <row r="33" spans="1:14" ht="15" customHeight="1">
      <c r="A33" s="72" t="s">
        <v>55</v>
      </c>
      <c r="B33" s="73" t="s">
        <v>86</v>
      </c>
      <c r="C33" s="74">
        <v>0</v>
      </c>
      <c r="D33" s="74">
        <v>0</v>
      </c>
      <c r="E33" s="74">
        <v>882740.05</v>
      </c>
      <c r="F33" s="74">
        <v>0</v>
      </c>
      <c r="G33" s="74">
        <v>0</v>
      </c>
      <c r="H33" s="74">
        <v>16718.05</v>
      </c>
      <c r="I33" s="75">
        <f t="shared" si="0"/>
        <v>899458.1000000001</v>
      </c>
      <c r="K33" s="8"/>
      <c r="L33" s="8"/>
      <c r="M33" s="8"/>
      <c r="N33" s="8"/>
    </row>
    <row r="34" spans="1:14" ht="15" customHeight="1">
      <c r="A34" s="72" t="s">
        <v>56</v>
      </c>
      <c r="B34" s="73" t="s">
        <v>87</v>
      </c>
      <c r="C34" s="74">
        <v>0</v>
      </c>
      <c r="D34" s="74">
        <v>0</v>
      </c>
      <c r="E34" s="74">
        <v>959371.3200000001</v>
      </c>
      <c r="F34" s="74">
        <v>0</v>
      </c>
      <c r="G34" s="74">
        <v>0</v>
      </c>
      <c r="H34" s="74">
        <v>0</v>
      </c>
      <c r="I34" s="75">
        <f t="shared" si="0"/>
        <v>959371.3200000001</v>
      </c>
      <c r="K34" s="8"/>
      <c r="L34" s="8"/>
      <c r="M34" s="8"/>
      <c r="N34" s="8"/>
    </row>
    <row r="35" spans="1:14" ht="15" customHeight="1">
      <c r="A35" s="72" t="s">
        <v>57</v>
      </c>
      <c r="B35" s="73" t="s">
        <v>88</v>
      </c>
      <c r="C35" s="74">
        <v>0</v>
      </c>
      <c r="D35" s="74">
        <v>0</v>
      </c>
      <c r="E35" s="74">
        <v>6034721.810000001</v>
      </c>
      <c r="F35" s="74">
        <v>0</v>
      </c>
      <c r="G35" s="74">
        <v>4110633.1500000004</v>
      </c>
      <c r="H35" s="74">
        <v>0</v>
      </c>
      <c r="I35" s="75">
        <f t="shared" si="0"/>
        <v>10145354.96</v>
      </c>
      <c r="L35" s="8"/>
      <c r="M35" s="8"/>
      <c r="N35" s="8"/>
    </row>
    <row r="36" spans="1:14" ht="15" customHeight="1">
      <c r="A36" s="72" t="s">
        <v>58</v>
      </c>
      <c r="B36" s="73" t="s">
        <v>89</v>
      </c>
      <c r="C36" s="74">
        <v>0</v>
      </c>
      <c r="D36" s="74">
        <v>0</v>
      </c>
      <c r="E36" s="74">
        <v>1499444.53</v>
      </c>
      <c r="F36" s="74">
        <v>0</v>
      </c>
      <c r="G36" s="74">
        <v>0</v>
      </c>
      <c r="H36" s="74">
        <v>225444.43</v>
      </c>
      <c r="I36" s="75">
        <f t="shared" si="0"/>
        <v>1724888.96</v>
      </c>
      <c r="L36" s="8"/>
      <c r="M36" s="8"/>
      <c r="N36" s="8"/>
    </row>
    <row r="37" spans="1:14" ht="15" customHeight="1">
      <c r="A37" s="72" t="s">
        <v>59</v>
      </c>
      <c r="B37" s="73" t="s">
        <v>90</v>
      </c>
      <c r="C37" s="74">
        <v>245203</v>
      </c>
      <c r="D37" s="74">
        <v>0</v>
      </c>
      <c r="E37" s="74">
        <v>2621095.379999999</v>
      </c>
      <c r="F37" s="74">
        <v>0</v>
      </c>
      <c r="G37" s="74">
        <v>7920</v>
      </c>
      <c r="H37" s="74">
        <v>122147.81</v>
      </c>
      <c r="I37" s="75">
        <f t="shared" si="0"/>
        <v>2996366.189999999</v>
      </c>
      <c r="K37" s="8"/>
      <c r="L37" s="8"/>
      <c r="M37" s="8"/>
      <c r="N37" s="8"/>
    </row>
    <row r="38" spans="1:14" ht="15" customHeight="1">
      <c r="A38" s="72" t="s">
        <v>60</v>
      </c>
      <c r="B38" s="73" t="s">
        <v>91</v>
      </c>
      <c r="C38" s="74">
        <v>0</v>
      </c>
      <c r="D38" s="74">
        <v>0</v>
      </c>
      <c r="E38" s="74">
        <v>93429.5</v>
      </c>
      <c r="F38" s="74">
        <v>0</v>
      </c>
      <c r="G38" s="74">
        <v>0</v>
      </c>
      <c r="H38" s="74">
        <v>1200</v>
      </c>
      <c r="I38" s="75">
        <f t="shared" si="0"/>
        <v>94629.5</v>
      </c>
      <c r="K38" s="8"/>
      <c r="L38" s="8"/>
      <c r="M38" s="8"/>
      <c r="N38" s="8"/>
    </row>
    <row r="39" spans="1:14" ht="15" customHeight="1">
      <c r="A39" s="72" t="s">
        <v>61</v>
      </c>
      <c r="B39" s="73" t="s">
        <v>92</v>
      </c>
      <c r="C39" s="74">
        <v>0</v>
      </c>
      <c r="D39" s="74">
        <v>0</v>
      </c>
      <c r="E39" s="74">
        <v>1110856.4200000004</v>
      </c>
      <c r="F39" s="74">
        <v>0</v>
      </c>
      <c r="G39" s="74">
        <v>0</v>
      </c>
      <c r="H39" s="74">
        <v>310419.75</v>
      </c>
      <c r="I39" s="75">
        <f t="shared" si="0"/>
        <v>1421276.1700000004</v>
      </c>
      <c r="K39" s="8"/>
      <c r="L39" s="8"/>
      <c r="M39" s="8"/>
      <c r="N39" s="8"/>
    </row>
    <row r="40" spans="1:14" ht="15" customHeight="1">
      <c r="A40" s="72" t="s">
        <v>62</v>
      </c>
      <c r="B40" s="73" t="s">
        <v>93</v>
      </c>
      <c r="C40" s="74">
        <v>0</v>
      </c>
      <c r="D40" s="74">
        <v>0</v>
      </c>
      <c r="E40" s="74">
        <v>3286158.5999999996</v>
      </c>
      <c r="F40" s="74">
        <v>0</v>
      </c>
      <c r="G40" s="74">
        <v>0</v>
      </c>
      <c r="H40" s="74">
        <v>87514.54000000001</v>
      </c>
      <c r="I40" s="75">
        <f t="shared" si="0"/>
        <v>3373673.1399999997</v>
      </c>
      <c r="K40" s="8"/>
      <c r="L40" s="8"/>
      <c r="M40" s="8"/>
      <c r="N40" s="8"/>
    </row>
    <row r="41" spans="1:14" ht="15" customHeight="1">
      <c r="A41" s="72" t="s">
        <v>63</v>
      </c>
      <c r="B41" s="73" t="s">
        <v>94</v>
      </c>
      <c r="C41" s="74">
        <v>0</v>
      </c>
      <c r="D41" s="74">
        <v>0</v>
      </c>
      <c r="E41" s="74">
        <v>2062999.9999999998</v>
      </c>
      <c r="F41" s="74">
        <v>0</v>
      </c>
      <c r="G41" s="74">
        <v>0</v>
      </c>
      <c r="H41" s="74">
        <v>0</v>
      </c>
      <c r="I41" s="75">
        <f t="shared" si="0"/>
        <v>2062999.9999999998</v>
      </c>
      <c r="L41" s="8"/>
      <c r="M41" s="8"/>
      <c r="N41" s="8"/>
    </row>
    <row r="42" spans="1:14" ht="15" customHeight="1">
      <c r="A42" s="72" t="s">
        <v>64</v>
      </c>
      <c r="B42" s="73" t="s">
        <v>95</v>
      </c>
      <c r="C42" s="74">
        <v>0</v>
      </c>
      <c r="D42" s="74">
        <v>0</v>
      </c>
      <c r="E42" s="74">
        <v>4651453.2</v>
      </c>
      <c r="F42" s="74">
        <v>0</v>
      </c>
      <c r="G42" s="74">
        <v>13873.3</v>
      </c>
      <c r="H42" s="74">
        <v>129267</v>
      </c>
      <c r="I42" s="75">
        <f t="shared" si="0"/>
        <v>4794593.5</v>
      </c>
      <c r="L42" s="8"/>
      <c r="M42" s="8"/>
      <c r="N42" s="8"/>
    </row>
    <row r="43" spans="1:14" ht="15" customHeight="1">
      <c r="A43" s="72" t="s">
        <v>65</v>
      </c>
      <c r="B43" s="73" t="s">
        <v>96</v>
      </c>
      <c r="C43" s="74">
        <v>0</v>
      </c>
      <c r="D43" s="74">
        <v>0</v>
      </c>
      <c r="E43" s="74">
        <v>2805976.11</v>
      </c>
      <c r="F43" s="74">
        <v>0</v>
      </c>
      <c r="G43" s="74">
        <v>0</v>
      </c>
      <c r="H43" s="74">
        <v>260500.32</v>
      </c>
      <c r="I43" s="75">
        <f t="shared" si="0"/>
        <v>3066476.4299999997</v>
      </c>
      <c r="K43" s="8"/>
      <c r="L43" s="8"/>
      <c r="M43" s="8"/>
      <c r="N43" s="8"/>
    </row>
    <row r="44" spans="1:14" ht="15" customHeight="1">
      <c r="A44" s="76" t="s">
        <v>164</v>
      </c>
      <c r="B44" s="77" t="s">
        <v>162</v>
      </c>
      <c r="C44" s="78">
        <v>0</v>
      </c>
      <c r="D44" s="78">
        <v>0</v>
      </c>
      <c r="E44" s="78">
        <v>11278.44</v>
      </c>
      <c r="F44" s="78">
        <v>0</v>
      </c>
      <c r="G44" s="78">
        <v>0</v>
      </c>
      <c r="H44" s="78">
        <v>0</v>
      </c>
      <c r="I44" s="79">
        <f t="shared" si="0"/>
        <v>11278.44</v>
      </c>
      <c r="K44" s="8"/>
      <c r="L44" s="8"/>
      <c r="M44" s="8"/>
      <c r="N44" s="8"/>
    </row>
    <row r="45" spans="1:9" ht="15" customHeight="1">
      <c r="A45" s="58" t="s">
        <v>7</v>
      </c>
      <c r="B45" s="59"/>
      <c r="C45" s="6">
        <f aca="true" t="shared" si="1" ref="C45:I45">SUM(C12:C44)</f>
        <v>264093</v>
      </c>
      <c r="D45" s="6">
        <f t="shared" si="1"/>
        <v>0</v>
      </c>
      <c r="E45" s="6">
        <f t="shared" si="1"/>
        <v>86828267.59999998</v>
      </c>
      <c r="F45" s="6">
        <f t="shared" si="1"/>
        <v>0</v>
      </c>
      <c r="G45" s="6">
        <f t="shared" si="1"/>
        <v>5488402.36</v>
      </c>
      <c r="H45" s="6">
        <f t="shared" si="1"/>
        <v>7226843.34</v>
      </c>
      <c r="I45" s="6">
        <f t="shared" si="1"/>
        <v>99807606.29999995</v>
      </c>
    </row>
    <row r="46" ht="12.75">
      <c r="A46" s="32" t="s">
        <v>168</v>
      </c>
    </row>
    <row r="47" ht="7.5" customHeight="1"/>
    <row r="48" ht="12.75">
      <c r="A48" s="37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spans="1:19" ht="12.75">
      <c r="A56" s="13"/>
      <c r="P56" s="5"/>
      <c r="Q56" s="5"/>
      <c r="R56" s="5"/>
      <c r="S56" s="5"/>
    </row>
    <row r="57" spans="16:19" ht="12.75">
      <c r="P57" s="5"/>
      <c r="Q57" s="5"/>
      <c r="R57" s="5"/>
      <c r="S57" s="5"/>
    </row>
    <row r="58" spans="1:19" ht="12.75">
      <c r="A58" s="13"/>
      <c r="P58" s="5"/>
      <c r="Q58" s="5"/>
      <c r="R58" s="5"/>
      <c r="S58" s="5"/>
    </row>
    <row r="59" spans="3:19" ht="12.75">
      <c r="C59" s="5">
        <v>1000000</v>
      </c>
      <c r="P59" s="5"/>
      <c r="Q59" s="5"/>
      <c r="R59" s="5"/>
      <c r="S59" s="5"/>
    </row>
    <row r="60" spans="3:19" ht="12.75">
      <c r="C60" s="22" t="s">
        <v>104</v>
      </c>
      <c r="D60" s="22" t="s">
        <v>102</v>
      </c>
      <c r="E60" s="22" t="s">
        <v>103</v>
      </c>
      <c r="P60" s="5"/>
      <c r="Q60" s="5"/>
      <c r="R60" s="5"/>
      <c r="S60" s="5"/>
    </row>
    <row r="61" spans="3:19" ht="12.75">
      <c r="C61" s="28" t="s">
        <v>112</v>
      </c>
      <c r="D61" s="29">
        <f>+C45/$C$59</f>
        <v>0.264093</v>
      </c>
      <c r="E61" s="29">
        <f>+C45/I45*100</f>
        <v>0.2646020777276172</v>
      </c>
      <c r="P61" s="5"/>
      <c r="Q61" s="5"/>
      <c r="R61" s="5"/>
      <c r="S61" s="5"/>
    </row>
    <row r="62" spans="3:19" ht="12.75">
      <c r="C62" s="28" t="s">
        <v>113</v>
      </c>
      <c r="D62" s="29">
        <f>+D45/$C$59</f>
        <v>0</v>
      </c>
      <c r="E62" s="29">
        <f>+D45/I45*100</f>
        <v>0</v>
      </c>
      <c r="P62" s="5"/>
      <c r="Q62" s="5"/>
      <c r="R62" s="5"/>
      <c r="S62" s="5"/>
    </row>
    <row r="63" spans="3:19" ht="12.75">
      <c r="C63" s="28" t="s">
        <v>114</v>
      </c>
      <c r="D63" s="29">
        <f>+E45/$C$59</f>
        <v>86.82826759999998</v>
      </c>
      <c r="E63" s="29">
        <f>+E45/I45*100</f>
        <v>86.99564173397076</v>
      </c>
      <c r="F63" s="29"/>
      <c r="P63" s="5"/>
      <c r="Q63" s="5"/>
      <c r="R63" s="5"/>
      <c r="S63" s="5"/>
    </row>
    <row r="64" spans="3:19" ht="12.75">
      <c r="C64" s="28" t="s">
        <v>115</v>
      </c>
      <c r="D64" s="29">
        <f>+F45/$C$59</f>
        <v>0</v>
      </c>
      <c r="E64" s="29">
        <f>+F45/I45*100</f>
        <v>0</v>
      </c>
      <c r="P64" s="5"/>
      <c r="Q64" s="5"/>
      <c r="R64" s="5"/>
      <c r="S64" s="5"/>
    </row>
    <row r="65" spans="3:19" ht="12.75">
      <c r="C65" s="28" t="s">
        <v>116</v>
      </c>
      <c r="D65" s="29">
        <f>+G45/$C$59</f>
        <v>5.48840236</v>
      </c>
      <c r="E65" s="29">
        <f>+G45/I45*100</f>
        <v>5.498982055038026</v>
      </c>
      <c r="F65" s="30"/>
      <c r="P65" s="5"/>
      <c r="Q65" s="5"/>
      <c r="R65" s="5"/>
      <c r="S65" s="5"/>
    </row>
    <row r="66" spans="3:19" ht="12.75">
      <c r="C66" s="28" t="s">
        <v>117</v>
      </c>
      <c r="D66" s="29">
        <f>+H45/$C$59</f>
        <v>7.22684334</v>
      </c>
      <c r="E66" s="29">
        <f>+H45/I45*100</f>
        <v>7.240774133263632</v>
      </c>
      <c r="P66" s="5"/>
      <c r="Q66" s="5"/>
      <c r="R66" s="5"/>
      <c r="S66" s="5"/>
    </row>
    <row r="67" spans="16:19" ht="12.75"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6:19" ht="12.75">
      <c r="P69" s="5"/>
      <c r="Q69" s="5"/>
      <c r="R69" s="5"/>
      <c r="S69" s="5"/>
    </row>
    <row r="70" spans="12:19" ht="12.75">
      <c r="L70" s="18"/>
      <c r="P70" s="5"/>
      <c r="Q70" s="5"/>
      <c r="R70" s="5"/>
      <c r="S70" s="5"/>
    </row>
    <row r="71" spans="12:19" ht="12.75">
      <c r="L71" s="31"/>
      <c r="P71" s="5"/>
      <c r="Q71" s="5"/>
      <c r="R71" s="5"/>
      <c r="S71" s="5"/>
    </row>
    <row r="72" spans="16:19" ht="12.75">
      <c r="P72" s="5"/>
      <c r="Q72" s="5"/>
      <c r="R72" s="5"/>
      <c r="S72" s="5"/>
    </row>
    <row r="73" s="16" customFormat="1" ht="12.75">
      <c r="A73" s="19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  <row r="79" s="16" customFormat="1" ht="12.75">
      <c r="A79" s="19"/>
    </row>
  </sheetData>
  <sheetProtection/>
  <mergeCells count="5">
    <mergeCell ref="I10:I11"/>
    <mergeCell ref="A45:B45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6.28125" style="5" customWidth="1"/>
    <col min="3" max="16384" width="11.421875" style="5" customWidth="1"/>
  </cols>
  <sheetData>
    <row r="1" spans="1:14" s="35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35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35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35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ht="4.5" customHeight="1">
      <c r="A5" s="10"/>
    </row>
    <row r="6" ht="15.75">
      <c r="A6" s="21" t="s">
        <v>167</v>
      </c>
    </row>
    <row r="7" ht="15.75">
      <c r="A7" s="21" t="s">
        <v>19</v>
      </c>
    </row>
    <row r="8" ht="15.75">
      <c r="A8" s="21" t="s">
        <v>0</v>
      </c>
    </row>
    <row r="9" spans="1:9" ht="12.75">
      <c r="A9" s="10"/>
      <c r="I9" s="14" t="s">
        <v>34</v>
      </c>
    </row>
    <row r="10" spans="1:9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3" t="s">
        <v>30</v>
      </c>
    </row>
    <row r="11" spans="1:9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2"/>
    </row>
    <row r="12" spans="1:9" ht="15" customHeight="1">
      <c r="A12" s="68" t="s">
        <v>5</v>
      </c>
      <c r="B12" s="69" t="s">
        <v>6</v>
      </c>
      <c r="C12" s="70">
        <v>2074043.1</v>
      </c>
      <c r="D12" s="70">
        <v>0</v>
      </c>
      <c r="E12" s="70">
        <v>115115798.52999999</v>
      </c>
      <c r="F12" s="70">
        <v>0</v>
      </c>
      <c r="G12" s="70">
        <v>0</v>
      </c>
      <c r="H12" s="70">
        <v>129174114</v>
      </c>
      <c r="I12" s="71">
        <f aca="true" t="shared" si="0" ref="I12:I43">SUM(C12:H12)</f>
        <v>246363955.63</v>
      </c>
    </row>
    <row r="13" spans="1:9" ht="15" customHeight="1">
      <c r="A13" s="80" t="s">
        <v>35</v>
      </c>
      <c r="B13" s="73" t="s">
        <v>165</v>
      </c>
      <c r="C13" s="74">
        <v>435600</v>
      </c>
      <c r="D13" s="74">
        <v>0</v>
      </c>
      <c r="E13" s="74">
        <v>501834.86</v>
      </c>
      <c r="F13" s="74">
        <v>0</v>
      </c>
      <c r="G13" s="74">
        <v>0</v>
      </c>
      <c r="H13" s="74">
        <v>1473847.04</v>
      </c>
      <c r="I13" s="75">
        <f t="shared" si="0"/>
        <v>2411281.9</v>
      </c>
    </row>
    <row r="14" spans="1:9" ht="15" customHeight="1">
      <c r="A14" s="80" t="s">
        <v>36</v>
      </c>
      <c r="B14" s="73" t="s">
        <v>166</v>
      </c>
      <c r="C14" s="74">
        <v>982728.8</v>
      </c>
      <c r="D14" s="74">
        <v>0</v>
      </c>
      <c r="E14" s="74">
        <v>1603849.6500000001</v>
      </c>
      <c r="F14" s="74">
        <v>0</v>
      </c>
      <c r="G14" s="74">
        <v>0</v>
      </c>
      <c r="H14" s="74">
        <v>0</v>
      </c>
      <c r="I14" s="75">
        <f t="shared" si="0"/>
        <v>2586578.45</v>
      </c>
    </row>
    <row r="15" spans="1:9" ht="15" customHeight="1">
      <c r="A15" s="80" t="s">
        <v>38</v>
      </c>
      <c r="B15" s="73" t="s">
        <v>69</v>
      </c>
      <c r="C15" s="74">
        <v>364644.49</v>
      </c>
      <c r="D15" s="74">
        <v>0</v>
      </c>
      <c r="E15" s="74">
        <v>1294984.4099999997</v>
      </c>
      <c r="F15" s="74">
        <v>0</v>
      </c>
      <c r="G15" s="74">
        <v>0</v>
      </c>
      <c r="H15" s="74">
        <v>20000</v>
      </c>
      <c r="I15" s="75">
        <f t="shared" si="0"/>
        <v>1679628.8999999997</v>
      </c>
    </row>
    <row r="16" spans="1:9" ht="15" customHeight="1">
      <c r="A16" s="80" t="s">
        <v>39</v>
      </c>
      <c r="B16" s="73" t="s">
        <v>70</v>
      </c>
      <c r="C16" s="74">
        <v>1982696</v>
      </c>
      <c r="D16" s="74">
        <v>0</v>
      </c>
      <c r="E16" s="74">
        <v>3481115.45</v>
      </c>
      <c r="F16" s="74">
        <v>0</v>
      </c>
      <c r="G16" s="74">
        <v>0</v>
      </c>
      <c r="H16" s="74">
        <v>613945.24</v>
      </c>
      <c r="I16" s="75">
        <f t="shared" si="0"/>
        <v>6077756.69</v>
      </c>
    </row>
    <row r="17" spans="1:9" ht="15" customHeight="1">
      <c r="A17" s="80" t="s">
        <v>40</v>
      </c>
      <c r="B17" s="73" t="s">
        <v>71</v>
      </c>
      <c r="C17" s="74">
        <v>3085881</v>
      </c>
      <c r="D17" s="74">
        <v>0</v>
      </c>
      <c r="E17" s="74">
        <v>4895872.71</v>
      </c>
      <c r="F17" s="74">
        <v>0</v>
      </c>
      <c r="G17" s="74">
        <v>0</v>
      </c>
      <c r="H17" s="74">
        <v>0</v>
      </c>
      <c r="I17" s="75">
        <f t="shared" si="0"/>
        <v>7981753.71</v>
      </c>
    </row>
    <row r="18" spans="1:9" ht="15" customHeight="1">
      <c r="A18" s="80" t="s">
        <v>41</v>
      </c>
      <c r="B18" s="73" t="s">
        <v>72</v>
      </c>
      <c r="C18" s="74">
        <v>3729792</v>
      </c>
      <c r="D18" s="74">
        <v>0</v>
      </c>
      <c r="E18" s="74">
        <v>16561979.620000001</v>
      </c>
      <c r="F18" s="74">
        <v>0</v>
      </c>
      <c r="G18" s="74">
        <v>0</v>
      </c>
      <c r="H18" s="74">
        <v>0</v>
      </c>
      <c r="I18" s="75">
        <f t="shared" si="0"/>
        <v>20291771.62</v>
      </c>
    </row>
    <row r="19" spans="1:9" ht="15" customHeight="1">
      <c r="A19" s="80" t="s">
        <v>42</v>
      </c>
      <c r="B19" s="73" t="s">
        <v>73</v>
      </c>
      <c r="C19" s="74">
        <v>722880</v>
      </c>
      <c r="D19" s="74">
        <v>0</v>
      </c>
      <c r="E19" s="74">
        <v>1498415.64</v>
      </c>
      <c r="F19" s="74">
        <v>0</v>
      </c>
      <c r="G19" s="74">
        <v>0</v>
      </c>
      <c r="H19" s="74">
        <v>0</v>
      </c>
      <c r="I19" s="75">
        <f t="shared" si="0"/>
        <v>2221295.6399999997</v>
      </c>
    </row>
    <row r="20" spans="1:9" ht="15" customHeight="1">
      <c r="A20" s="80" t="s">
        <v>43</v>
      </c>
      <c r="B20" s="73" t="s">
        <v>74</v>
      </c>
      <c r="C20" s="74">
        <v>1879200</v>
      </c>
      <c r="D20" s="74">
        <v>0</v>
      </c>
      <c r="E20" s="74">
        <v>7087803.430000001</v>
      </c>
      <c r="F20" s="74">
        <v>0</v>
      </c>
      <c r="G20" s="74">
        <v>0</v>
      </c>
      <c r="H20" s="74">
        <v>0</v>
      </c>
      <c r="I20" s="75">
        <f t="shared" si="0"/>
        <v>8967003.43</v>
      </c>
    </row>
    <row r="21" spans="1:9" ht="15" customHeight="1">
      <c r="A21" s="80" t="s">
        <v>44</v>
      </c>
      <c r="B21" s="73" t="s">
        <v>75</v>
      </c>
      <c r="C21" s="74">
        <v>3653462.4</v>
      </c>
      <c r="D21" s="74">
        <v>0</v>
      </c>
      <c r="E21" s="74">
        <v>15148778.51</v>
      </c>
      <c r="F21" s="74">
        <v>0</v>
      </c>
      <c r="G21" s="74">
        <v>0</v>
      </c>
      <c r="H21" s="74">
        <v>0</v>
      </c>
      <c r="I21" s="75">
        <f t="shared" si="0"/>
        <v>18802240.91</v>
      </c>
    </row>
    <row r="22" spans="1:9" ht="15" customHeight="1">
      <c r="A22" s="80" t="s">
        <v>45</v>
      </c>
      <c r="B22" s="73" t="s">
        <v>76</v>
      </c>
      <c r="C22" s="74">
        <v>4086488</v>
      </c>
      <c r="D22" s="74">
        <v>0</v>
      </c>
      <c r="E22" s="74">
        <v>8224875.1899999995</v>
      </c>
      <c r="F22" s="74">
        <v>0</v>
      </c>
      <c r="G22" s="74">
        <v>0</v>
      </c>
      <c r="H22" s="74">
        <v>176000</v>
      </c>
      <c r="I22" s="75">
        <f t="shared" si="0"/>
        <v>12487363.19</v>
      </c>
    </row>
    <row r="23" spans="1:9" ht="15" customHeight="1">
      <c r="A23" s="80" t="s">
        <v>46</v>
      </c>
      <c r="B23" s="73" t="s">
        <v>77</v>
      </c>
      <c r="C23" s="74">
        <v>5488358.6</v>
      </c>
      <c r="D23" s="74">
        <v>0</v>
      </c>
      <c r="E23" s="74">
        <v>19291217.51</v>
      </c>
      <c r="F23" s="74">
        <v>0</v>
      </c>
      <c r="G23" s="74">
        <v>0</v>
      </c>
      <c r="H23" s="74">
        <v>0</v>
      </c>
      <c r="I23" s="75">
        <f t="shared" si="0"/>
        <v>24779576.11</v>
      </c>
    </row>
    <row r="24" spans="1:9" ht="15" customHeight="1">
      <c r="A24" s="80" t="s">
        <v>47</v>
      </c>
      <c r="B24" s="73" t="s">
        <v>78</v>
      </c>
      <c r="C24" s="74">
        <v>3572022.8</v>
      </c>
      <c r="D24" s="74">
        <v>0</v>
      </c>
      <c r="E24" s="74">
        <v>17790896.719999995</v>
      </c>
      <c r="F24" s="74">
        <v>0</v>
      </c>
      <c r="G24" s="74">
        <v>0</v>
      </c>
      <c r="H24" s="74">
        <v>2821761.75</v>
      </c>
      <c r="I24" s="75">
        <f t="shared" si="0"/>
        <v>24184681.269999996</v>
      </c>
    </row>
    <row r="25" spans="1:9" ht="15" customHeight="1">
      <c r="A25" s="80" t="s">
        <v>48</v>
      </c>
      <c r="B25" s="73" t="s">
        <v>79</v>
      </c>
      <c r="C25" s="74">
        <v>1696788</v>
      </c>
      <c r="D25" s="74">
        <v>0</v>
      </c>
      <c r="E25" s="74">
        <v>10137348.199999997</v>
      </c>
      <c r="F25" s="74">
        <v>0</v>
      </c>
      <c r="G25" s="74">
        <v>0</v>
      </c>
      <c r="H25" s="74">
        <v>0</v>
      </c>
      <c r="I25" s="75">
        <f t="shared" si="0"/>
        <v>11834136.199999997</v>
      </c>
    </row>
    <row r="26" spans="1:9" ht="15" customHeight="1">
      <c r="A26" s="80" t="s">
        <v>49</v>
      </c>
      <c r="B26" s="73" t="s">
        <v>80</v>
      </c>
      <c r="C26" s="74">
        <v>1601300</v>
      </c>
      <c r="D26" s="74">
        <v>0</v>
      </c>
      <c r="E26" s="74">
        <v>4140866.6</v>
      </c>
      <c r="F26" s="74">
        <v>0</v>
      </c>
      <c r="G26" s="74">
        <v>0</v>
      </c>
      <c r="H26" s="74">
        <v>0</v>
      </c>
      <c r="I26" s="75">
        <f t="shared" si="0"/>
        <v>5742166.6</v>
      </c>
    </row>
    <row r="27" spans="1:9" ht="15" customHeight="1">
      <c r="A27" s="80" t="s">
        <v>50</v>
      </c>
      <c r="B27" s="73" t="s">
        <v>81</v>
      </c>
      <c r="C27" s="74">
        <v>1270824</v>
      </c>
      <c r="D27" s="74">
        <v>0</v>
      </c>
      <c r="E27" s="74">
        <v>1537587.5100000002</v>
      </c>
      <c r="F27" s="74">
        <v>0</v>
      </c>
      <c r="G27" s="74">
        <v>0</v>
      </c>
      <c r="H27" s="74">
        <v>0</v>
      </c>
      <c r="I27" s="75">
        <f t="shared" si="0"/>
        <v>2808411.5100000002</v>
      </c>
    </row>
    <row r="28" spans="1:9" ht="15" customHeight="1">
      <c r="A28" s="80" t="s">
        <v>51</v>
      </c>
      <c r="B28" s="73" t="s">
        <v>82</v>
      </c>
      <c r="C28" s="74">
        <v>1029600</v>
      </c>
      <c r="D28" s="74">
        <v>0</v>
      </c>
      <c r="E28" s="74">
        <v>506940.77</v>
      </c>
      <c r="F28" s="74">
        <v>0</v>
      </c>
      <c r="G28" s="74">
        <v>0</v>
      </c>
      <c r="H28" s="74">
        <v>0</v>
      </c>
      <c r="I28" s="75">
        <f t="shared" si="0"/>
        <v>1536540.77</v>
      </c>
    </row>
    <row r="29" spans="1:9" ht="15" customHeight="1">
      <c r="A29" s="80" t="s">
        <v>52</v>
      </c>
      <c r="B29" s="73" t="s">
        <v>83</v>
      </c>
      <c r="C29" s="74">
        <v>2369887.4</v>
      </c>
      <c r="D29" s="74">
        <v>0</v>
      </c>
      <c r="E29" s="74">
        <v>2453997.16</v>
      </c>
      <c r="F29" s="74">
        <v>0</v>
      </c>
      <c r="G29" s="74">
        <v>0</v>
      </c>
      <c r="H29" s="74">
        <v>0</v>
      </c>
      <c r="I29" s="75">
        <f t="shared" si="0"/>
        <v>4823884.5600000005</v>
      </c>
    </row>
    <row r="30" spans="1:9" ht="15" customHeight="1">
      <c r="A30" s="80" t="s">
        <v>53</v>
      </c>
      <c r="B30" s="73" t="s">
        <v>84</v>
      </c>
      <c r="C30" s="74">
        <v>1279874</v>
      </c>
      <c r="D30" s="74">
        <v>0</v>
      </c>
      <c r="E30" s="74">
        <v>5766295.08</v>
      </c>
      <c r="F30" s="74">
        <v>0</v>
      </c>
      <c r="G30" s="74">
        <v>0</v>
      </c>
      <c r="H30" s="74">
        <v>0</v>
      </c>
      <c r="I30" s="75">
        <f t="shared" si="0"/>
        <v>7046169.08</v>
      </c>
    </row>
    <row r="31" spans="1:9" ht="15" customHeight="1">
      <c r="A31" s="80" t="s">
        <v>54</v>
      </c>
      <c r="B31" s="73" t="s">
        <v>85</v>
      </c>
      <c r="C31" s="74">
        <v>433788</v>
      </c>
      <c r="D31" s="74">
        <v>0</v>
      </c>
      <c r="E31" s="74">
        <v>1765873.68</v>
      </c>
      <c r="F31" s="74">
        <v>0</v>
      </c>
      <c r="G31" s="74">
        <v>0</v>
      </c>
      <c r="H31" s="74">
        <v>0</v>
      </c>
      <c r="I31" s="75">
        <f t="shared" si="0"/>
        <v>2199661.6799999997</v>
      </c>
    </row>
    <row r="32" spans="1:9" ht="15" customHeight="1">
      <c r="A32" s="80" t="s">
        <v>55</v>
      </c>
      <c r="B32" s="73" t="s">
        <v>86</v>
      </c>
      <c r="C32" s="74">
        <v>2488463</v>
      </c>
      <c r="D32" s="74">
        <v>0</v>
      </c>
      <c r="E32" s="74">
        <v>12646639.46</v>
      </c>
      <c r="F32" s="74">
        <v>0</v>
      </c>
      <c r="G32" s="74">
        <v>0</v>
      </c>
      <c r="H32" s="74">
        <v>0</v>
      </c>
      <c r="I32" s="75">
        <f t="shared" si="0"/>
        <v>15135102.46</v>
      </c>
    </row>
    <row r="33" spans="1:9" ht="15" customHeight="1">
      <c r="A33" s="80" t="s">
        <v>56</v>
      </c>
      <c r="B33" s="73" t="s">
        <v>87</v>
      </c>
      <c r="C33" s="74">
        <v>1216752</v>
      </c>
      <c r="D33" s="74">
        <v>0</v>
      </c>
      <c r="E33" s="74">
        <v>1740911.8099999998</v>
      </c>
      <c r="F33" s="74">
        <v>0</v>
      </c>
      <c r="G33" s="74">
        <v>0</v>
      </c>
      <c r="H33" s="74">
        <v>0</v>
      </c>
      <c r="I33" s="75">
        <f t="shared" si="0"/>
        <v>2957663.8099999996</v>
      </c>
    </row>
    <row r="34" spans="1:9" ht="15" customHeight="1">
      <c r="A34" s="80" t="s">
        <v>57</v>
      </c>
      <c r="B34" s="73" t="s">
        <v>88</v>
      </c>
      <c r="C34" s="74">
        <v>0</v>
      </c>
      <c r="D34" s="74">
        <v>0</v>
      </c>
      <c r="E34" s="74">
        <v>517921069.40000004</v>
      </c>
      <c r="F34" s="74">
        <v>36796329.32</v>
      </c>
      <c r="G34" s="74">
        <v>172964428</v>
      </c>
      <c r="H34" s="74">
        <v>1246563.8</v>
      </c>
      <c r="I34" s="75">
        <f t="shared" si="0"/>
        <v>728928390.52</v>
      </c>
    </row>
    <row r="35" spans="1:9" ht="15" customHeight="1">
      <c r="A35" s="80" t="s">
        <v>58</v>
      </c>
      <c r="B35" s="73" t="s">
        <v>89</v>
      </c>
      <c r="C35" s="74">
        <v>0</v>
      </c>
      <c r="D35" s="74">
        <v>0</v>
      </c>
      <c r="E35" s="74">
        <v>28046395.58</v>
      </c>
      <c r="F35" s="74">
        <v>0</v>
      </c>
      <c r="G35" s="74">
        <v>0</v>
      </c>
      <c r="H35" s="74">
        <v>172813536.78000012</v>
      </c>
      <c r="I35" s="75">
        <f t="shared" si="0"/>
        <v>200859932.36000013</v>
      </c>
    </row>
    <row r="36" spans="1:9" ht="15" customHeight="1">
      <c r="A36" s="80" t="s">
        <v>59</v>
      </c>
      <c r="B36" s="73" t="s">
        <v>90</v>
      </c>
      <c r="C36" s="74">
        <v>510077</v>
      </c>
      <c r="D36" s="74">
        <v>0</v>
      </c>
      <c r="E36" s="74">
        <v>11754760.659999998</v>
      </c>
      <c r="F36" s="74">
        <v>0</v>
      </c>
      <c r="G36" s="74">
        <v>0</v>
      </c>
      <c r="H36" s="74">
        <v>0</v>
      </c>
      <c r="I36" s="75">
        <f t="shared" si="0"/>
        <v>12264837.659999998</v>
      </c>
    </row>
    <row r="37" spans="1:9" ht="15" customHeight="1">
      <c r="A37" s="80" t="s">
        <v>60</v>
      </c>
      <c r="B37" s="73" t="s">
        <v>91</v>
      </c>
      <c r="C37" s="74">
        <v>282096</v>
      </c>
      <c r="D37" s="74">
        <v>0</v>
      </c>
      <c r="E37" s="74">
        <v>4215090.2</v>
      </c>
      <c r="F37" s="74">
        <v>0</v>
      </c>
      <c r="G37" s="74">
        <v>0</v>
      </c>
      <c r="H37" s="74">
        <v>0</v>
      </c>
      <c r="I37" s="75">
        <f t="shared" si="0"/>
        <v>4497186.2</v>
      </c>
    </row>
    <row r="38" spans="1:9" ht="15" customHeight="1">
      <c r="A38" s="80" t="s">
        <v>61</v>
      </c>
      <c r="B38" s="73" t="s">
        <v>92</v>
      </c>
      <c r="C38" s="74">
        <v>0</v>
      </c>
      <c r="D38" s="74">
        <v>0</v>
      </c>
      <c r="E38" s="74">
        <v>42943357.07999999</v>
      </c>
      <c r="F38" s="74">
        <v>0</v>
      </c>
      <c r="G38" s="74">
        <v>0</v>
      </c>
      <c r="H38" s="74">
        <v>0</v>
      </c>
      <c r="I38" s="75">
        <f t="shared" si="0"/>
        <v>42943357.07999999</v>
      </c>
    </row>
    <row r="39" spans="1:9" ht="15" customHeight="1">
      <c r="A39" s="80" t="s">
        <v>62</v>
      </c>
      <c r="B39" s="73" t="s">
        <v>93</v>
      </c>
      <c r="C39" s="74">
        <v>1755360</v>
      </c>
      <c r="D39" s="74">
        <v>0</v>
      </c>
      <c r="E39" s="74">
        <v>40529172.339999996</v>
      </c>
      <c r="F39" s="74">
        <v>0</v>
      </c>
      <c r="G39" s="74">
        <v>0</v>
      </c>
      <c r="H39" s="74">
        <v>352528.19999999995</v>
      </c>
      <c r="I39" s="75">
        <f t="shared" si="0"/>
        <v>42637060.54</v>
      </c>
    </row>
    <row r="40" spans="1:9" ht="15" customHeight="1">
      <c r="A40" s="72" t="s">
        <v>63</v>
      </c>
      <c r="B40" s="73" t="s">
        <v>94</v>
      </c>
      <c r="C40" s="74">
        <v>4846320</v>
      </c>
      <c r="D40" s="74">
        <v>0</v>
      </c>
      <c r="E40" s="74">
        <v>48644888.9</v>
      </c>
      <c r="F40" s="74">
        <v>0</v>
      </c>
      <c r="G40" s="74">
        <v>0</v>
      </c>
      <c r="H40" s="74">
        <v>627511.8099999999</v>
      </c>
      <c r="I40" s="75">
        <f t="shared" si="0"/>
        <v>54118720.71</v>
      </c>
    </row>
    <row r="41" spans="1:9" ht="15" customHeight="1">
      <c r="A41" s="80" t="s">
        <v>64</v>
      </c>
      <c r="B41" s="73" t="s">
        <v>95</v>
      </c>
      <c r="C41" s="74">
        <v>5325935</v>
      </c>
      <c r="D41" s="74">
        <v>0</v>
      </c>
      <c r="E41" s="74">
        <v>18260545.159999996</v>
      </c>
      <c r="F41" s="74">
        <v>0</v>
      </c>
      <c r="G41" s="74">
        <v>0</v>
      </c>
      <c r="H41" s="74">
        <v>1999617.35</v>
      </c>
      <c r="I41" s="75">
        <f t="shared" si="0"/>
        <v>25586097.509999998</v>
      </c>
    </row>
    <row r="42" spans="1:9" ht="15" customHeight="1">
      <c r="A42" s="80" t="s">
        <v>65</v>
      </c>
      <c r="B42" s="73" t="s">
        <v>96</v>
      </c>
      <c r="C42" s="74">
        <v>3698226</v>
      </c>
      <c r="D42" s="74">
        <v>0</v>
      </c>
      <c r="E42" s="74">
        <v>6627393.24</v>
      </c>
      <c r="F42" s="74">
        <v>0</v>
      </c>
      <c r="G42" s="74">
        <v>0</v>
      </c>
      <c r="H42" s="74">
        <v>0</v>
      </c>
      <c r="I42" s="75">
        <f t="shared" si="0"/>
        <v>10325619.24</v>
      </c>
    </row>
    <row r="43" spans="1:9" ht="15" customHeight="1">
      <c r="A43" s="81" t="s">
        <v>164</v>
      </c>
      <c r="B43" s="77" t="s">
        <v>162</v>
      </c>
      <c r="C43" s="78">
        <v>111084</v>
      </c>
      <c r="D43" s="78">
        <v>0</v>
      </c>
      <c r="E43" s="78">
        <v>38116395.35</v>
      </c>
      <c r="F43" s="78">
        <v>0</v>
      </c>
      <c r="G43" s="78">
        <v>0</v>
      </c>
      <c r="H43" s="78">
        <v>0</v>
      </c>
      <c r="I43" s="79">
        <f t="shared" si="0"/>
        <v>38227479.35</v>
      </c>
    </row>
    <row r="44" spans="1:9" ht="12.75">
      <c r="A44" s="58" t="s">
        <v>7</v>
      </c>
      <c r="B44" s="59"/>
      <c r="C44" s="6">
        <f aca="true" t="shared" si="1" ref="C44:I44">SUM(C12:C43)</f>
        <v>61974171.589999996</v>
      </c>
      <c r="D44" s="6">
        <f t="shared" si="1"/>
        <v>0</v>
      </c>
      <c r="E44" s="6">
        <f t="shared" si="1"/>
        <v>1010252950.4100001</v>
      </c>
      <c r="F44" s="6">
        <f t="shared" si="1"/>
        <v>36796329.32</v>
      </c>
      <c r="G44" s="6">
        <f t="shared" si="1"/>
        <v>172964428</v>
      </c>
      <c r="H44" s="6">
        <f t="shared" si="1"/>
        <v>311319425.97000015</v>
      </c>
      <c r="I44" s="6">
        <f t="shared" si="1"/>
        <v>1593307305.29</v>
      </c>
    </row>
    <row r="45" ht="12.75">
      <c r="A45" s="32" t="s">
        <v>168</v>
      </c>
    </row>
    <row r="46" ht="9" customHeight="1"/>
    <row r="47" ht="12.75">
      <c r="A47" s="37" t="s">
        <v>8</v>
      </c>
    </row>
    <row r="48" ht="12.75">
      <c r="A48" s="13" t="s">
        <v>119</v>
      </c>
    </row>
    <row r="49" ht="12.75">
      <c r="A49" s="13" t="s">
        <v>120</v>
      </c>
    </row>
    <row r="50" ht="12.75">
      <c r="A50" s="13" t="s">
        <v>121</v>
      </c>
    </row>
    <row r="51" ht="12.75">
      <c r="A51" s="13" t="s">
        <v>122</v>
      </c>
    </row>
    <row r="52" ht="12.75">
      <c r="A52" s="13" t="s">
        <v>123</v>
      </c>
    </row>
    <row r="53" ht="12.75">
      <c r="A53" s="13" t="s">
        <v>124</v>
      </c>
    </row>
    <row r="54" ht="12.75">
      <c r="A54" s="13" t="s">
        <v>125</v>
      </c>
    </row>
    <row r="55" ht="12.75">
      <c r="A55" s="13"/>
    </row>
    <row r="64" ht="12.75">
      <c r="C64" s="5">
        <v>1000000</v>
      </c>
    </row>
    <row r="65" spans="3:6" ht="12.75">
      <c r="C65" s="22" t="s">
        <v>104</v>
      </c>
      <c r="D65" s="22" t="s">
        <v>102</v>
      </c>
      <c r="E65" s="22" t="s">
        <v>103</v>
      </c>
      <c r="F65" s="22"/>
    </row>
    <row r="66" spans="3:6" ht="12.75">
      <c r="C66" s="28" t="s">
        <v>112</v>
      </c>
      <c r="D66" s="29">
        <f>+C44/$C$64</f>
        <v>61.97417159</v>
      </c>
      <c r="E66" s="29">
        <f>+C44/I44*100</f>
        <v>3.8896558990370034</v>
      </c>
      <c r="F66" s="29"/>
    </row>
    <row r="67" spans="3:6" ht="12.75">
      <c r="C67" s="28" t="s">
        <v>113</v>
      </c>
      <c r="D67" s="29">
        <f>+D44/$C$64</f>
        <v>0</v>
      </c>
      <c r="E67" s="29">
        <f>+D44/I44*100</f>
        <v>0</v>
      </c>
      <c r="F67" s="29"/>
    </row>
    <row r="68" spans="3:6" ht="12.75">
      <c r="C68" s="28" t="s">
        <v>114</v>
      </c>
      <c r="D68" s="29">
        <f>+E44/$C$64</f>
        <v>1010.25295041</v>
      </c>
      <c r="E68" s="29">
        <f>+E44/I44*100</f>
        <v>63.40603266274001</v>
      </c>
      <c r="F68" s="29"/>
    </row>
    <row r="69" spans="3:6" ht="12.75">
      <c r="C69" s="28" t="s">
        <v>116</v>
      </c>
      <c r="D69" s="29">
        <f>+G44/$C$64</f>
        <v>172.964428</v>
      </c>
      <c r="E69" s="29">
        <f>+G44/I44*100</f>
        <v>10.855685367520392</v>
      </c>
      <c r="F69" s="29"/>
    </row>
    <row r="70" spans="3:6" ht="12.75">
      <c r="C70" s="28" t="s">
        <v>117</v>
      </c>
      <c r="D70" s="29">
        <f>+H44/$C$64</f>
        <v>311.31942597000017</v>
      </c>
      <c r="E70" s="29">
        <f>+H44/I44*100</f>
        <v>19.539195291227042</v>
      </c>
      <c r="F70" s="29"/>
    </row>
    <row r="74" ht="12.75">
      <c r="A74" s="32"/>
    </row>
  </sheetData>
  <sheetProtection/>
  <mergeCells count="5">
    <mergeCell ref="I10:I11"/>
    <mergeCell ref="A44:B44"/>
    <mergeCell ref="A10:A11"/>
    <mergeCell ref="B10:B11"/>
    <mergeCell ref="C10:H10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7109375" style="5" customWidth="1"/>
    <col min="3" max="9" width="11.421875" style="5" customWidth="1"/>
    <col min="10" max="10" width="13.7109375" style="5" bestFit="1" customWidth="1"/>
    <col min="11" max="16384" width="11.421875" style="5" customWidth="1"/>
  </cols>
  <sheetData>
    <row r="1" spans="1:13" s="35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5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5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5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167</v>
      </c>
    </row>
    <row r="7" ht="15.75">
      <c r="A7" s="21" t="s">
        <v>14</v>
      </c>
    </row>
    <row r="8" ht="15.75">
      <c r="A8" s="21" t="s">
        <v>0</v>
      </c>
    </row>
    <row r="9" spans="1:8" ht="12.75">
      <c r="A9" s="10"/>
      <c r="H9" s="20" t="s">
        <v>34</v>
      </c>
    </row>
    <row r="10" spans="1:8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3" t="s">
        <v>30</v>
      </c>
    </row>
    <row r="11" spans="1:13" s="10" customFormat="1" ht="12.75">
      <c r="A11" s="65"/>
      <c r="B11" s="62"/>
      <c r="C11" s="7" t="s">
        <v>113</v>
      </c>
      <c r="D11" s="7" t="s">
        <v>114</v>
      </c>
      <c r="E11" s="7" t="s">
        <v>115</v>
      </c>
      <c r="F11" s="7" t="s">
        <v>116</v>
      </c>
      <c r="G11" s="7" t="s">
        <v>117</v>
      </c>
      <c r="H11" s="62"/>
      <c r="K11" s="14"/>
      <c r="L11" s="14"/>
      <c r="M11" s="14"/>
    </row>
    <row r="12" spans="1:11" ht="15" customHeight="1">
      <c r="A12" s="68" t="s">
        <v>5</v>
      </c>
      <c r="B12" s="69" t="s">
        <v>6</v>
      </c>
      <c r="C12" s="70">
        <v>0</v>
      </c>
      <c r="D12" s="70">
        <v>56281.51</v>
      </c>
      <c r="E12" s="70">
        <v>0</v>
      </c>
      <c r="F12" s="70">
        <v>0</v>
      </c>
      <c r="G12" s="70">
        <v>0</v>
      </c>
      <c r="H12" s="71">
        <f>SUM(C12:G12)</f>
        <v>56281.51</v>
      </c>
      <c r="J12" s="18"/>
      <c r="K12" s="31"/>
    </row>
    <row r="13" spans="1:11" ht="15" customHeight="1">
      <c r="A13" s="72" t="s">
        <v>35</v>
      </c>
      <c r="B13" s="73" t="s">
        <v>66</v>
      </c>
      <c r="C13" s="74">
        <v>0</v>
      </c>
      <c r="D13" s="74">
        <v>2756801.7199999997</v>
      </c>
      <c r="E13" s="74">
        <v>0</v>
      </c>
      <c r="F13" s="74">
        <v>0</v>
      </c>
      <c r="G13" s="74">
        <v>23300</v>
      </c>
      <c r="H13" s="75">
        <f aca="true" t="shared" si="0" ref="H13:H44">SUM(C13:G13)</f>
        <v>2780101.7199999997</v>
      </c>
      <c r="J13" s="18"/>
      <c r="K13" s="31"/>
    </row>
    <row r="14" spans="1:11" ht="15" customHeight="1">
      <c r="A14" s="72" t="s">
        <v>36</v>
      </c>
      <c r="B14" s="73" t="s">
        <v>67</v>
      </c>
      <c r="C14" s="74">
        <v>5663</v>
      </c>
      <c r="D14" s="74">
        <v>4912952.15</v>
      </c>
      <c r="E14" s="74">
        <v>0</v>
      </c>
      <c r="F14" s="74">
        <v>0</v>
      </c>
      <c r="G14" s="74">
        <v>346653</v>
      </c>
      <c r="H14" s="75">
        <f t="shared" si="0"/>
        <v>5265268.15</v>
      </c>
      <c r="J14" s="18"/>
      <c r="K14" s="31"/>
    </row>
    <row r="15" spans="1:11" ht="15" customHeight="1">
      <c r="A15" s="72" t="s">
        <v>37</v>
      </c>
      <c r="B15" s="73" t="s">
        <v>68</v>
      </c>
      <c r="C15" s="74">
        <v>0</v>
      </c>
      <c r="D15" s="74">
        <v>3462250.19</v>
      </c>
      <c r="E15" s="74">
        <v>0</v>
      </c>
      <c r="F15" s="74">
        <v>0</v>
      </c>
      <c r="G15" s="74">
        <v>2468648.12</v>
      </c>
      <c r="H15" s="75">
        <f t="shared" si="0"/>
        <v>5930898.3100000005</v>
      </c>
      <c r="J15" s="18"/>
      <c r="K15" s="31"/>
    </row>
    <row r="16" spans="1:11" ht="15" customHeight="1">
      <c r="A16" s="72" t="s">
        <v>38</v>
      </c>
      <c r="B16" s="73" t="s">
        <v>69</v>
      </c>
      <c r="C16" s="74">
        <v>0</v>
      </c>
      <c r="D16" s="74">
        <v>1517359.7699999998</v>
      </c>
      <c r="E16" s="74">
        <v>0</v>
      </c>
      <c r="F16" s="74">
        <v>0</v>
      </c>
      <c r="G16" s="74">
        <v>0</v>
      </c>
      <c r="H16" s="75">
        <f t="shared" si="0"/>
        <v>1517359.7699999998</v>
      </c>
      <c r="J16" s="18"/>
      <c r="K16" s="31"/>
    </row>
    <row r="17" spans="1:11" ht="15" customHeight="1">
      <c r="A17" s="72" t="s">
        <v>39</v>
      </c>
      <c r="B17" s="73" t="s">
        <v>70</v>
      </c>
      <c r="C17" s="74">
        <v>0</v>
      </c>
      <c r="D17" s="74">
        <v>16090981.03</v>
      </c>
      <c r="E17" s="74">
        <v>0</v>
      </c>
      <c r="F17" s="74">
        <v>12700</v>
      </c>
      <c r="G17" s="74">
        <v>402930.89999999997</v>
      </c>
      <c r="H17" s="75">
        <f t="shared" si="0"/>
        <v>16506611.93</v>
      </c>
      <c r="J17" s="18"/>
      <c r="K17" s="31"/>
    </row>
    <row r="18" spans="1:11" ht="15" customHeight="1">
      <c r="A18" s="72" t="s">
        <v>40</v>
      </c>
      <c r="B18" s="73" t="s">
        <v>71</v>
      </c>
      <c r="C18" s="74">
        <v>0</v>
      </c>
      <c r="D18" s="74">
        <v>18727826.589999992</v>
      </c>
      <c r="E18" s="74">
        <v>0</v>
      </c>
      <c r="F18" s="74">
        <v>0</v>
      </c>
      <c r="G18" s="74">
        <v>116241.17</v>
      </c>
      <c r="H18" s="75">
        <f t="shared" si="0"/>
        <v>18844067.759999994</v>
      </c>
      <c r="J18" s="18"/>
      <c r="K18" s="31"/>
    </row>
    <row r="19" spans="1:11" ht="15" customHeight="1">
      <c r="A19" s="72" t="s">
        <v>41</v>
      </c>
      <c r="B19" s="73" t="s">
        <v>72</v>
      </c>
      <c r="C19" s="74">
        <v>0</v>
      </c>
      <c r="D19" s="74">
        <v>24356483.089999985</v>
      </c>
      <c r="E19" s="74">
        <v>0</v>
      </c>
      <c r="F19" s="74">
        <v>0</v>
      </c>
      <c r="G19" s="74">
        <v>197400</v>
      </c>
      <c r="H19" s="75">
        <f t="shared" si="0"/>
        <v>24553883.089999985</v>
      </c>
      <c r="J19" s="18"/>
      <c r="K19" s="31"/>
    </row>
    <row r="20" spans="1:11" ht="15" customHeight="1">
      <c r="A20" s="72" t="s">
        <v>42</v>
      </c>
      <c r="B20" s="73" t="s">
        <v>73</v>
      </c>
      <c r="C20" s="74">
        <v>0</v>
      </c>
      <c r="D20" s="74">
        <v>4591908.13</v>
      </c>
      <c r="E20" s="74">
        <v>0</v>
      </c>
      <c r="F20" s="74">
        <v>0</v>
      </c>
      <c r="G20" s="74">
        <v>137744.65</v>
      </c>
      <c r="H20" s="75">
        <f t="shared" si="0"/>
        <v>4729652.78</v>
      </c>
      <c r="J20" s="18"/>
      <c r="K20" s="31"/>
    </row>
    <row r="21" spans="1:11" ht="15" customHeight="1">
      <c r="A21" s="72" t="s">
        <v>43</v>
      </c>
      <c r="B21" s="73" t="s">
        <v>74</v>
      </c>
      <c r="C21" s="74">
        <v>0</v>
      </c>
      <c r="D21" s="74">
        <v>4806304.38</v>
      </c>
      <c r="E21" s="74">
        <v>0</v>
      </c>
      <c r="F21" s="74">
        <v>0</v>
      </c>
      <c r="G21" s="74">
        <v>0</v>
      </c>
      <c r="H21" s="75">
        <f t="shared" si="0"/>
        <v>4806304.38</v>
      </c>
      <c r="J21" s="18"/>
      <c r="K21" s="31"/>
    </row>
    <row r="22" spans="1:11" ht="15" customHeight="1">
      <c r="A22" s="72" t="s">
        <v>44</v>
      </c>
      <c r="B22" s="73" t="s">
        <v>75</v>
      </c>
      <c r="C22" s="74">
        <v>0</v>
      </c>
      <c r="D22" s="74">
        <v>30831317.500000007</v>
      </c>
      <c r="E22" s="74">
        <v>0</v>
      </c>
      <c r="F22" s="74">
        <v>0</v>
      </c>
      <c r="G22" s="74">
        <v>369074.4</v>
      </c>
      <c r="H22" s="75">
        <f t="shared" si="0"/>
        <v>31200391.900000006</v>
      </c>
      <c r="J22" s="18"/>
      <c r="K22" s="31"/>
    </row>
    <row r="23" spans="1:11" ht="15" customHeight="1">
      <c r="A23" s="72" t="s">
        <v>45</v>
      </c>
      <c r="B23" s="73" t="s">
        <v>76</v>
      </c>
      <c r="C23" s="74">
        <v>0</v>
      </c>
      <c r="D23" s="74">
        <v>23607494.309999984</v>
      </c>
      <c r="E23" s="74">
        <v>0</v>
      </c>
      <c r="F23" s="74">
        <v>0</v>
      </c>
      <c r="G23" s="74">
        <v>1432271.0899999999</v>
      </c>
      <c r="H23" s="75">
        <f t="shared" si="0"/>
        <v>25039765.399999984</v>
      </c>
      <c r="J23" s="18"/>
      <c r="K23" s="31"/>
    </row>
    <row r="24" spans="1:11" ht="15" customHeight="1">
      <c r="A24" s="72" t="s">
        <v>46</v>
      </c>
      <c r="B24" s="73" t="s">
        <v>77</v>
      </c>
      <c r="C24" s="74">
        <v>0</v>
      </c>
      <c r="D24" s="74">
        <v>17898882.98</v>
      </c>
      <c r="E24" s="74">
        <v>0</v>
      </c>
      <c r="F24" s="74">
        <v>0</v>
      </c>
      <c r="G24" s="74">
        <v>38367.9</v>
      </c>
      <c r="H24" s="75">
        <f t="shared" si="0"/>
        <v>17937250.88</v>
      </c>
      <c r="J24" s="18"/>
      <c r="K24" s="31"/>
    </row>
    <row r="25" spans="1:11" ht="15" customHeight="1">
      <c r="A25" s="72" t="s">
        <v>47</v>
      </c>
      <c r="B25" s="73" t="s">
        <v>78</v>
      </c>
      <c r="C25" s="74">
        <v>0</v>
      </c>
      <c r="D25" s="74">
        <v>23982548.959999993</v>
      </c>
      <c r="E25" s="74">
        <v>0</v>
      </c>
      <c r="F25" s="74">
        <v>0</v>
      </c>
      <c r="G25" s="74">
        <v>347211.01</v>
      </c>
      <c r="H25" s="75">
        <f t="shared" si="0"/>
        <v>24329759.969999995</v>
      </c>
      <c r="J25" s="18"/>
      <c r="K25" s="31"/>
    </row>
    <row r="26" spans="1:11" ht="15" customHeight="1">
      <c r="A26" s="72" t="s">
        <v>48</v>
      </c>
      <c r="B26" s="73" t="s">
        <v>79</v>
      </c>
      <c r="C26" s="74">
        <v>0</v>
      </c>
      <c r="D26" s="74">
        <v>7211930.7200000025</v>
      </c>
      <c r="E26" s="74">
        <v>0</v>
      </c>
      <c r="F26" s="74">
        <v>0</v>
      </c>
      <c r="G26" s="74">
        <v>90969.33</v>
      </c>
      <c r="H26" s="75">
        <f t="shared" si="0"/>
        <v>7302900.050000003</v>
      </c>
      <c r="J26" s="18"/>
      <c r="K26" s="31"/>
    </row>
    <row r="27" spans="1:11" ht="15" customHeight="1">
      <c r="A27" s="72" t="s">
        <v>49</v>
      </c>
      <c r="B27" s="73" t="s">
        <v>80</v>
      </c>
      <c r="C27" s="74">
        <v>0</v>
      </c>
      <c r="D27" s="74">
        <v>6007165.470000001</v>
      </c>
      <c r="E27" s="74">
        <v>0</v>
      </c>
      <c r="F27" s="74">
        <v>0</v>
      </c>
      <c r="G27" s="74">
        <v>13640.42</v>
      </c>
      <c r="H27" s="75">
        <f t="shared" si="0"/>
        <v>6020805.890000001</v>
      </c>
      <c r="J27" s="18"/>
      <c r="K27" s="31"/>
    </row>
    <row r="28" spans="1:11" ht="15" customHeight="1">
      <c r="A28" s="72" t="s">
        <v>50</v>
      </c>
      <c r="B28" s="73" t="s">
        <v>81</v>
      </c>
      <c r="C28" s="74">
        <v>0</v>
      </c>
      <c r="D28" s="74">
        <v>3507606.9699999997</v>
      </c>
      <c r="E28" s="74">
        <v>0</v>
      </c>
      <c r="F28" s="74">
        <v>0</v>
      </c>
      <c r="G28" s="74">
        <v>0</v>
      </c>
      <c r="H28" s="75">
        <f t="shared" si="0"/>
        <v>3507606.9699999997</v>
      </c>
      <c r="J28" s="18"/>
      <c r="K28" s="31"/>
    </row>
    <row r="29" spans="1:11" ht="15" customHeight="1">
      <c r="A29" s="72" t="s">
        <v>51</v>
      </c>
      <c r="B29" s="73" t="s">
        <v>82</v>
      </c>
      <c r="C29" s="74">
        <v>0</v>
      </c>
      <c r="D29" s="74">
        <v>3535979.1799999992</v>
      </c>
      <c r="E29" s="74">
        <v>0</v>
      </c>
      <c r="F29" s="74">
        <v>0</v>
      </c>
      <c r="G29" s="74">
        <v>77795.15999999999</v>
      </c>
      <c r="H29" s="75">
        <f t="shared" si="0"/>
        <v>3613774.3399999994</v>
      </c>
      <c r="J29" s="18"/>
      <c r="K29" s="31"/>
    </row>
    <row r="30" spans="1:11" ht="15" customHeight="1">
      <c r="A30" s="72" t="s">
        <v>52</v>
      </c>
      <c r="B30" s="73" t="s">
        <v>83</v>
      </c>
      <c r="C30" s="74">
        <v>0</v>
      </c>
      <c r="D30" s="74">
        <v>11460175.339999996</v>
      </c>
      <c r="E30" s="74">
        <v>0</v>
      </c>
      <c r="F30" s="74">
        <v>0</v>
      </c>
      <c r="G30" s="74">
        <v>0</v>
      </c>
      <c r="H30" s="75">
        <f t="shared" si="0"/>
        <v>11460175.339999996</v>
      </c>
      <c r="J30" s="18"/>
      <c r="K30" s="31"/>
    </row>
    <row r="31" spans="1:11" ht="15" customHeight="1">
      <c r="A31" s="72" t="s">
        <v>53</v>
      </c>
      <c r="B31" s="73" t="s">
        <v>84</v>
      </c>
      <c r="C31" s="74">
        <v>0</v>
      </c>
      <c r="D31" s="74">
        <v>8198659.590000001</v>
      </c>
      <c r="E31" s="74">
        <v>0</v>
      </c>
      <c r="F31" s="74">
        <v>0</v>
      </c>
      <c r="G31" s="74">
        <v>53361.74</v>
      </c>
      <c r="H31" s="75">
        <f t="shared" si="0"/>
        <v>8252021.330000001</v>
      </c>
      <c r="J31" s="18"/>
      <c r="K31" s="31"/>
    </row>
    <row r="32" spans="1:11" ht="15" customHeight="1">
      <c r="A32" s="72" t="s">
        <v>54</v>
      </c>
      <c r="B32" s="73" t="s">
        <v>169</v>
      </c>
      <c r="C32" s="74">
        <v>0</v>
      </c>
      <c r="D32" s="74">
        <v>2679927.1399999997</v>
      </c>
      <c r="E32" s="74">
        <v>0</v>
      </c>
      <c r="F32" s="74">
        <v>0</v>
      </c>
      <c r="G32" s="74">
        <v>0</v>
      </c>
      <c r="H32" s="75">
        <f t="shared" si="0"/>
        <v>2679927.1399999997</v>
      </c>
      <c r="J32" s="18"/>
      <c r="K32" s="31"/>
    </row>
    <row r="33" spans="1:11" ht="15" customHeight="1">
      <c r="A33" s="72" t="s">
        <v>55</v>
      </c>
      <c r="B33" s="73" t="s">
        <v>86</v>
      </c>
      <c r="C33" s="74">
        <v>0</v>
      </c>
      <c r="D33" s="74">
        <v>7378399.9</v>
      </c>
      <c r="E33" s="74">
        <v>0</v>
      </c>
      <c r="F33" s="74">
        <v>0</v>
      </c>
      <c r="G33" s="74">
        <v>169441.53000000003</v>
      </c>
      <c r="H33" s="75">
        <f t="shared" si="0"/>
        <v>7547841.430000001</v>
      </c>
      <c r="J33" s="18"/>
      <c r="K33" s="31"/>
    </row>
    <row r="34" spans="1:11" ht="15" customHeight="1">
      <c r="A34" s="72" t="s">
        <v>56</v>
      </c>
      <c r="B34" s="73" t="s">
        <v>87</v>
      </c>
      <c r="C34" s="74">
        <v>0</v>
      </c>
      <c r="D34" s="74">
        <v>3857178.820000001</v>
      </c>
      <c r="E34" s="74">
        <v>0</v>
      </c>
      <c r="F34" s="74">
        <v>0</v>
      </c>
      <c r="G34" s="74">
        <v>0</v>
      </c>
      <c r="H34" s="75">
        <f t="shared" si="0"/>
        <v>3857178.820000001</v>
      </c>
      <c r="J34" s="18"/>
      <c r="K34" s="31"/>
    </row>
    <row r="35" spans="1:11" ht="15" customHeight="1">
      <c r="A35" s="72" t="s">
        <v>57</v>
      </c>
      <c r="B35" s="73" t="s">
        <v>88</v>
      </c>
      <c r="C35" s="74">
        <v>0</v>
      </c>
      <c r="D35" s="74">
        <v>573942.91</v>
      </c>
      <c r="E35" s="74">
        <v>0</v>
      </c>
      <c r="F35" s="74">
        <v>0</v>
      </c>
      <c r="G35" s="74">
        <v>328500</v>
      </c>
      <c r="H35" s="75">
        <f t="shared" si="0"/>
        <v>902442.91</v>
      </c>
      <c r="J35" s="18"/>
      <c r="K35" s="31"/>
    </row>
    <row r="36" spans="1:11" ht="15" customHeight="1">
      <c r="A36" s="72" t="s">
        <v>58</v>
      </c>
      <c r="B36" s="73" t="s">
        <v>89</v>
      </c>
      <c r="C36" s="74">
        <v>0</v>
      </c>
      <c r="D36" s="74">
        <v>0</v>
      </c>
      <c r="E36" s="74">
        <v>0</v>
      </c>
      <c r="F36" s="74">
        <v>0</v>
      </c>
      <c r="G36" s="74">
        <v>712627.2500000001</v>
      </c>
      <c r="H36" s="75">
        <f t="shared" si="0"/>
        <v>712627.2500000001</v>
      </c>
      <c r="J36" s="18"/>
      <c r="K36" s="31"/>
    </row>
    <row r="37" spans="1:11" ht="15" customHeight="1">
      <c r="A37" s="72" t="s">
        <v>59</v>
      </c>
      <c r="B37" s="73" t="s">
        <v>90</v>
      </c>
      <c r="C37" s="74">
        <v>0</v>
      </c>
      <c r="D37" s="74">
        <v>41503695.019999996</v>
      </c>
      <c r="E37" s="74">
        <v>0</v>
      </c>
      <c r="F37" s="74">
        <v>0</v>
      </c>
      <c r="G37" s="74">
        <v>75015.43</v>
      </c>
      <c r="H37" s="75">
        <f t="shared" si="0"/>
        <v>41578710.449999996</v>
      </c>
      <c r="J37" s="18"/>
      <c r="K37" s="31"/>
    </row>
    <row r="38" spans="1:11" ht="15" customHeight="1">
      <c r="A38" s="72" t="s">
        <v>60</v>
      </c>
      <c r="B38" s="73" t="s">
        <v>91</v>
      </c>
      <c r="C38" s="74">
        <v>0</v>
      </c>
      <c r="D38" s="74">
        <v>3182641.89</v>
      </c>
      <c r="E38" s="74">
        <v>0</v>
      </c>
      <c r="F38" s="74">
        <v>0</v>
      </c>
      <c r="G38" s="74">
        <v>0</v>
      </c>
      <c r="H38" s="75">
        <f t="shared" si="0"/>
        <v>3182641.89</v>
      </c>
      <c r="J38" s="18"/>
      <c r="K38" s="31"/>
    </row>
    <row r="39" spans="1:11" ht="15" customHeight="1">
      <c r="A39" s="72" t="s">
        <v>61</v>
      </c>
      <c r="B39" s="73" t="s">
        <v>92</v>
      </c>
      <c r="C39" s="74">
        <v>0</v>
      </c>
      <c r="D39" s="74">
        <v>13185479.669999996</v>
      </c>
      <c r="E39" s="74">
        <v>0</v>
      </c>
      <c r="F39" s="74">
        <v>0</v>
      </c>
      <c r="G39" s="74">
        <v>137249.19</v>
      </c>
      <c r="H39" s="75">
        <f t="shared" si="0"/>
        <v>13322728.859999996</v>
      </c>
      <c r="J39" s="18"/>
      <c r="K39" s="31"/>
    </row>
    <row r="40" spans="1:11" ht="15" customHeight="1">
      <c r="A40" s="72" t="s">
        <v>62</v>
      </c>
      <c r="B40" s="73" t="s">
        <v>93</v>
      </c>
      <c r="C40" s="74">
        <v>74477</v>
      </c>
      <c r="D40" s="74">
        <v>13658005.550000006</v>
      </c>
      <c r="E40" s="74">
        <v>0</v>
      </c>
      <c r="F40" s="74">
        <v>0</v>
      </c>
      <c r="G40" s="74">
        <v>1416571.2200000002</v>
      </c>
      <c r="H40" s="75">
        <f t="shared" si="0"/>
        <v>15149053.770000007</v>
      </c>
      <c r="J40" s="18"/>
      <c r="K40" s="31"/>
    </row>
    <row r="41" spans="1:11" ht="15" customHeight="1">
      <c r="A41" s="72" t="s">
        <v>63</v>
      </c>
      <c r="B41" s="73" t="s">
        <v>94</v>
      </c>
      <c r="C41" s="74">
        <v>507524</v>
      </c>
      <c r="D41" s="74">
        <v>17941314.17</v>
      </c>
      <c r="E41" s="74">
        <v>0</v>
      </c>
      <c r="F41" s="74">
        <v>0</v>
      </c>
      <c r="G41" s="74">
        <v>3381253.74</v>
      </c>
      <c r="H41" s="75">
        <f t="shared" si="0"/>
        <v>21830091.910000004</v>
      </c>
      <c r="J41" s="18"/>
      <c r="K41" s="31"/>
    </row>
    <row r="42" spans="1:11" ht="15" customHeight="1">
      <c r="A42" s="72" t="s">
        <v>64</v>
      </c>
      <c r="B42" s="73" t="s">
        <v>95</v>
      </c>
      <c r="C42" s="74">
        <v>95684</v>
      </c>
      <c r="D42" s="74">
        <v>9922161.740000002</v>
      </c>
      <c r="E42" s="74">
        <v>0</v>
      </c>
      <c r="F42" s="74">
        <v>0</v>
      </c>
      <c r="G42" s="74">
        <v>1254765.0700000003</v>
      </c>
      <c r="H42" s="75">
        <f t="shared" si="0"/>
        <v>11272610.810000002</v>
      </c>
      <c r="J42" s="18"/>
      <c r="K42" s="31"/>
    </row>
    <row r="43" spans="1:11" ht="15" customHeight="1">
      <c r="A43" s="72" t="s">
        <v>65</v>
      </c>
      <c r="B43" s="73" t="s">
        <v>96</v>
      </c>
      <c r="C43" s="74">
        <v>314184</v>
      </c>
      <c r="D43" s="74">
        <v>15622352.829999998</v>
      </c>
      <c r="E43" s="74">
        <v>0</v>
      </c>
      <c r="F43" s="74">
        <v>0</v>
      </c>
      <c r="G43" s="74">
        <v>230133.86999999997</v>
      </c>
      <c r="H43" s="75">
        <f t="shared" si="0"/>
        <v>16166670.699999997</v>
      </c>
      <c r="J43" s="18"/>
      <c r="K43" s="31"/>
    </row>
    <row r="44" spans="1:11" ht="15" customHeight="1">
      <c r="A44" s="76" t="s">
        <v>164</v>
      </c>
      <c r="B44" s="77" t="s">
        <v>162</v>
      </c>
      <c r="C44" s="78">
        <v>0</v>
      </c>
      <c r="D44" s="78">
        <v>2497378.46</v>
      </c>
      <c r="E44" s="78">
        <v>0</v>
      </c>
      <c r="F44" s="78">
        <v>0</v>
      </c>
      <c r="G44" s="78">
        <v>0</v>
      </c>
      <c r="H44" s="79">
        <f t="shared" si="0"/>
        <v>2497378.46</v>
      </c>
      <c r="J44" s="18"/>
      <c r="K44" s="31"/>
    </row>
    <row r="45" spans="1:11" ht="15" customHeight="1">
      <c r="A45" s="58" t="s">
        <v>7</v>
      </c>
      <c r="B45" s="59"/>
      <c r="C45" s="6">
        <f aca="true" t="shared" si="1" ref="C45:H45">SUM(C12:C44)</f>
        <v>997532</v>
      </c>
      <c r="D45" s="6">
        <f t="shared" si="1"/>
        <v>349523387.67999995</v>
      </c>
      <c r="E45" s="6">
        <f t="shared" si="1"/>
        <v>0</v>
      </c>
      <c r="F45" s="6">
        <f t="shared" si="1"/>
        <v>12700</v>
      </c>
      <c r="G45" s="6">
        <f t="shared" si="1"/>
        <v>13821166.190000001</v>
      </c>
      <c r="H45" s="6">
        <f t="shared" si="1"/>
        <v>364354785.86999995</v>
      </c>
      <c r="K45" s="31"/>
    </row>
    <row r="46" ht="12.75">
      <c r="A46" s="32" t="s">
        <v>168</v>
      </c>
    </row>
    <row r="47" ht="9.75" customHeight="1">
      <c r="A47" s="32"/>
    </row>
    <row r="48" spans="1:8" ht="12.75">
      <c r="A48" s="37" t="s">
        <v>8</v>
      </c>
      <c r="H48" s="8"/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ht="12.75">
      <c r="A56" s="13"/>
    </row>
    <row r="57" ht="12.75">
      <c r="B57" s="12"/>
    </row>
    <row r="58" ht="12.75">
      <c r="A58" s="13"/>
    </row>
    <row r="62" ht="12.75">
      <c r="C62" s="5">
        <v>1000000</v>
      </c>
    </row>
    <row r="63" spans="3:5" ht="12.75">
      <c r="C63" s="22" t="s">
        <v>104</v>
      </c>
      <c r="D63" s="22" t="s">
        <v>102</v>
      </c>
      <c r="E63" s="22" t="s">
        <v>103</v>
      </c>
    </row>
    <row r="64" spans="3:5" ht="12.75">
      <c r="C64" s="28" t="s">
        <v>112</v>
      </c>
      <c r="D64" s="29">
        <f>+C45/$C$62</f>
        <v>0.997532</v>
      </c>
      <c r="E64" s="29">
        <f>+C45/H45*100</f>
        <v>0.2737804026968139</v>
      </c>
    </row>
    <row r="65" spans="3:5" ht="12.75">
      <c r="C65" s="28" t="s">
        <v>113</v>
      </c>
      <c r="D65" s="29">
        <f>+D45/$C$62</f>
        <v>349.5233876799999</v>
      </c>
      <c r="E65" s="29">
        <f>+D45/H45*100</f>
        <v>95.92940760896393</v>
      </c>
    </row>
    <row r="66" spans="3:5" ht="12.75">
      <c r="C66" s="28" t="s">
        <v>114</v>
      </c>
      <c r="D66" s="29">
        <f>+E45/$C$62</f>
        <v>0</v>
      </c>
      <c r="E66" s="29">
        <f>+E45/H45*100</f>
        <v>0</v>
      </c>
    </row>
    <row r="67" spans="3:5" ht="12.75">
      <c r="C67" s="28" t="s">
        <v>116</v>
      </c>
      <c r="D67" s="29">
        <f>+F45/$C$62</f>
        <v>0.0127</v>
      </c>
      <c r="E67" s="29">
        <f>+F45/H45*100</f>
        <v>0.00348561360863565</v>
      </c>
    </row>
    <row r="68" spans="3:5" ht="12.75">
      <c r="C68" s="28" t="s">
        <v>118</v>
      </c>
      <c r="D68" s="29">
        <f>+G45/$C$62</f>
        <v>13.821166190000001</v>
      </c>
      <c r="E68" s="29">
        <f>+G45/H45*100</f>
        <v>3.793326374730625</v>
      </c>
    </row>
  </sheetData>
  <sheetProtection/>
  <mergeCells count="5">
    <mergeCell ref="H10:H11"/>
    <mergeCell ref="A45:B45"/>
    <mergeCell ref="A10:A11"/>
    <mergeCell ref="B10:B11"/>
    <mergeCell ref="C10:G10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5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5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5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5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167</v>
      </c>
    </row>
    <row r="7" ht="15.75">
      <c r="A7" s="21" t="s">
        <v>111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3" t="s">
        <v>30</v>
      </c>
    </row>
    <row r="11" spans="1:8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2"/>
    </row>
    <row r="12" spans="1:8" ht="15" customHeight="1">
      <c r="A12" s="68" t="s">
        <v>62</v>
      </c>
      <c r="B12" s="69" t="s">
        <v>93</v>
      </c>
      <c r="C12" s="70">
        <v>0</v>
      </c>
      <c r="D12" s="70">
        <v>0</v>
      </c>
      <c r="E12" s="70">
        <v>1412642</v>
      </c>
      <c r="F12" s="70">
        <v>0</v>
      </c>
      <c r="G12" s="70">
        <v>0</v>
      </c>
      <c r="H12" s="82">
        <f>SUM(C12:G12)</f>
        <v>1412642</v>
      </c>
    </row>
    <row r="13" spans="1:8" ht="15" customHeight="1">
      <c r="A13" s="72" t="s">
        <v>63</v>
      </c>
      <c r="B13" s="73" t="s">
        <v>94</v>
      </c>
      <c r="C13" s="74">
        <v>0</v>
      </c>
      <c r="D13" s="74">
        <v>0</v>
      </c>
      <c r="E13" s="74">
        <v>1260575</v>
      </c>
      <c r="F13" s="74">
        <v>0</v>
      </c>
      <c r="G13" s="74">
        <v>0</v>
      </c>
      <c r="H13" s="83">
        <f>SUM(C13:G13)</f>
        <v>1260575</v>
      </c>
    </row>
    <row r="14" spans="1:8" ht="15" customHeight="1">
      <c r="A14" s="72" t="s">
        <v>64</v>
      </c>
      <c r="B14" s="73" t="s">
        <v>95</v>
      </c>
      <c r="C14" s="74">
        <v>0</v>
      </c>
      <c r="D14" s="74">
        <v>0</v>
      </c>
      <c r="E14" s="74">
        <v>91700</v>
      </c>
      <c r="F14" s="74">
        <v>0</v>
      </c>
      <c r="G14" s="74">
        <v>0</v>
      </c>
      <c r="H14" s="83">
        <f>SUM(C14:G14)</f>
        <v>91700</v>
      </c>
    </row>
    <row r="15" spans="1:8" ht="15" customHeight="1">
      <c r="A15" s="81" t="s">
        <v>65</v>
      </c>
      <c r="B15" s="77" t="s">
        <v>96</v>
      </c>
      <c r="C15" s="78">
        <v>0</v>
      </c>
      <c r="D15" s="78">
        <v>0</v>
      </c>
      <c r="E15" s="78">
        <v>25655</v>
      </c>
      <c r="F15" s="78">
        <v>0</v>
      </c>
      <c r="G15" s="78">
        <v>0</v>
      </c>
      <c r="H15" s="84">
        <f>SUM(C15:G15)</f>
        <v>25655</v>
      </c>
    </row>
    <row r="16" spans="1:8" ht="12.75">
      <c r="A16" s="58" t="s">
        <v>7</v>
      </c>
      <c r="B16" s="59"/>
      <c r="C16" s="6">
        <f aca="true" t="shared" si="0" ref="C16:H16">SUM(C12:C15)</f>
        <v>0</v>
      </c>
      <c r="D16" s="6">
        <f t="shared" si="0"/>
        <v>0</v>
      </c>
      <c r="E16" s="6">
        <f t="shared" si="0"/>
        <v>2790572</v>
      </c>
      <c r="F16" s="6">
        <f t="shared" si="0"/>
        <v>0</v>
      </c>
      <c r="G16" s="6">
        <f t="shared" si="0"/>
        <v>0</v>
      </c>
      <c r="H16" s="43">
        <f t="shared" si="0"/>
        <v>2790572</v>
      </c>
    </row>
    <row r="17" ht="12.75">
      <c r="A17" s="32" t="s">
        <v>168</v>
      </c>
    </row>
    <row r="18" ht="9" customHeight="1"/>
    <row r="19" ht="12.75">
      <c r="A19" s="37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2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2019-03-20T20:09:06Z</cp:lastPrinted>
  <dcterms:created xsi:type="dcterms:W3CDTF">2006-10-30T16:22:15Z</dcterms:created>
  <dcterms:modified xsi:type="dcterms:W3CDTF">2021-11-29T17:11:35Z</dcterms:modified>
  <cp:category/>
  <cp:version/>
  <cp:contentType/>
  <cp:contentStatus/>
</cp:coreProperties>
</file>