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6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<sst xmlns="http://schemas.openxmlformats.org/spreadsheetml/2006/main" count="674" uniqueCount="171">
  <si>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</si>
  <si>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</si>
  <si>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</si>
  <si>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</si>
  <si>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</si>
  <si>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</si>
  <si>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</si>
  <si>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</si>
  <si>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</si>
  <si>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</si>
  <si>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</si>
  <si>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</si>
  <si>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</si>
  <si>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</si>
  <si>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</si>
  <si>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</si>
  <si>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</si>
  <si>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</si>
  <si>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</si>
  <si>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</si>
  <si>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</si>
  <si>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</si>
  <si>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</si>
  <si>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</si>
  <si>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</si>
  <si>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</si>
  <si>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</si>
  <si>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</si>
  <si>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</si>
  <si>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</si>
  <si>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</si>
  <si>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</si>
  <si>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</si>
  <si>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</si>
  <si>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</si>
  <si>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</si>
  <si>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</si>
  <si>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</si>
  <si>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</si>
  <si>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</si>
  <si>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</si>
  <si>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</si>
  <si>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</si>
  <si>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</si>
  <si>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</si>
  <si>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</si>
  <si>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</si>
  <si>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</si>
  <si>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</si>
  <si>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</si>
  <si>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</si>
  <si>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</si>
  <si>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</si>
  <si>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</si>
  <si>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</si>
  <si>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</si>
  <si>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</si>
  <si>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</si>
  <si>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</si>
  <si>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</si>
  <si>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</si>
  <si>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</si>
  <si>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</si>
  <si>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</si>
  <si>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</si>
  <si>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</si>
  <si>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</si>
  <si>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</si>
  <si>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</si>
  <si>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</si>
  <si>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</si>
  <si>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</si>
  <si>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</si>
  <si>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</si>
  <si>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</si>
  <si>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</si>
  <si>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</si>
  <si>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</si>
  <si>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</si>
  <si>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</si>
  <si>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</si>
  <si>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</si>
  <si>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</si>
  <si>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</si>
  <si>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</si>
  <si>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</si>
  <si>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</si>
  <si>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</si>
  <si>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</si>
  <si>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</si>
  <si>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</si>
  <si>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</si>
  <si>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</si>
  <si>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</si>
  <si>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</si>
  <si>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</si>
  <si>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</si>
  <si>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</si>
  <si>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</si>
  <si>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</si>
  <si>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</si>
  <si>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</si>
  <si>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</si>
  <si>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</si>
  <si>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</si>
  <si>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</si>
  <si>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</si>
  <si>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</si>
  <si>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</si>
  <si>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</si>
  <si>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</si>
  <si>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</si>
  <si>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</si>
  <si>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</si>
  <si>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</si>
  <si>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</si>
  <si>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</si>
  <si>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</si>
  <si>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</si>
  <si>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</si>
  <si>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</si>
  <si>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</si>
  <si>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</si>
  <si>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</si>
  <si>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</si>
  <si>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</si>
  <si>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</si>
  <si>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</si>
  <si>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</si>
  <si>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</si>
  <si>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</si>
  <si>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</si>
  <si>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</si>
  <si>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</si>
  <si>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</si>
  <si>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</si>
  <si>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</si>
  <si>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</si>
  <si>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</si>
  <si>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</si>
  <si>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</si>
  <si>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</si>
  <si>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</si>
  <si>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</si>
  <si>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</si>
  <si>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</si>
  <si>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</si>
  <si>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</si>
  <si>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</si>
  <si>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</si>
  <si>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</si>
  <si>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</si>
  <si>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</si>
  <si>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</si>
  <si>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</si>
  <si>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</si>
  <si>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</si>
  <si>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</si>
  <si>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</si>
  <si>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</si>
  <si>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</si>
  <si>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</si>
  <si>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</si>
  <si>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</si>
  <si>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</si>
  <si>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</si>
  <si>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</si>
  <si>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</si>
  <si>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</si>
  <si>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NOVIEMBRE 2022</t>
  </si>
  <si>
    <t>Fuente: Reporte SIAF Operaciones en Linea al 30 de Noviembre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</si>
</sst>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Noviembre - 2022</a:t>
            </a:r>
          </a:p>
        </c:rich>
      </c:tx>
      <c:layout>
        <c:manualLayout>
          <c:xMode val="factor"/>
          <c:yMode val="factor"/>
          <c:x val="-0.03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451542"/>
        <c:axId val="13063879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0466048"/>
        <c:axId val="5154124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1542"/>
        <c:crossesAt val="1"/>
        <c:crossBetween val="between"/>
        <c:dispUnits/>
      </c:valAx>
      <c:catAx>
        <c:axId val="5046604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660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2"/>
          <c:y val="0.984"/>
          <c:w val="0.034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NOVIEMBRE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61218058"/>
        <c:axId val="14091611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9715636"/>
        <c:axId val="569813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218058"/>
        <c:crossesAt val="1"/>
        <c:crossBetween val="between"/>
        <c:dispUnits/>
      </c:valAx>
      <c:catAx>
        <c:axId val="59715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7156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NOVIEMBRE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128318"/>
        <c:axId val="46154863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2740584"/>
        <c:axId val="4755639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8318"/>
        <c:crossesAt val="1"/>
        <c:crossBetween val="between"/>
        <c:dispUnits/>
      </c:valAx>
      <c:catAx>
        <c:axId val="127405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40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RDR</a:t>
            </a:r>
          </a:p>
        </c:rich>
      </c:tx>
      <c:layout>
        <c:manualLayout>
          <c:xMode val="factor"/>
          <c:yMode val="factor"/>
          <c:x val="0.026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5354354"/>
        <c:axId val="26862595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40436764"/>
        <c:axId val="28386557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54354"/>
        <c:crossesAt val="1"/>
        <c:crossBetween val="between"/>
        <c:dispUnits/>
      </c:valAx>
      <c:catAx>
        <c:axId val="40436764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6557"/>
        <c:crosses val="autoZero"/>
        <c:auto val="1"/>
        <c:lblOffset val="100"/>
        <c:tickLblSkip val="1"/>
        <c:noMultiLvlLbl val="0"/>
      </c:catAx>
      <c:valAx>
        <c:axId val="28386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367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54152422"/>
        <c:axId val="17609751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24270032"/>
        <c:axId val="17103697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52422"/>
        <c:crossesAt val="1"/>
        <c:crossBetween val="between"/>
        <c:dispUnits/>
      </c:valAx>
      <c:catAx>
        <c:axId val="24270032"/>
        <c:scaling>
          <c:orientation val="minMax"/>
        </c:scaling>
        <c:axPos val="b"/>
        <c:delete val="1"/>
        <c:majorTickMark val="out"/>
        <c:minorTickMark val="none"/>
        <c:tickLblPos val="nextTo"/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2700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19715546"/>
        <c:axId val="43222187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53455364"/>
        <c:axId val="11336229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15546"/>
        <c:crossesAt val="1"/>
        <c:crossBetween val="between"/>
        <c:dispUnits/>
      </c:valAx>
      <c:catAx>
        <c:axId val="53455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553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58413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115743981.28000018</v>
      </c>
      <c r="D13" s="39">
        <f aca="true" t="shared" si="0" ref="D13:D47">+C13/$C$47*100</f>
        <v>16.517010161148</v>
      </c>
      <c r="E13" s="41">
        <v>127725734.78999989</v>
      </c>
      <c r="F13" s="39">
        <f aca="true" t="shared" si="1" ref="F13:F47">+E13/$E$47*100</f>
        <v>17.352108435139108</v>
      </c>
      <c r="G13" s="41">
        <v>127301583.73999998</v>
      </c>
      <c r="H13" s="39">
        <f aca="true" t="shared" si="2" ref="H13:H47">+G13/$G$47*100</f>
        <v>15.673224905905933</v>
      </c>
      <c r="I13" s="4">
        <v>247881530.50000003</v>
      </c>
      <c r="J13" s="39">
        <f aca="true" t="shared" si="3" ref="J13:J47">+I13/$I$47*100</f>
        <v>15.759161968809746</v>
      </c>
      <c r="K13" s="4">
        <v>134247034.21999997</v>
      </c>
      <c r="L13" s="39">
        <f aca="true" t="shared" si="4" ref="L13:L47">+K13/$K$47*100</f>
        <v>15.21755269765544</v>
      </c>
      <c r="M13" s="4">
        <v>117010364.74000005</v>
      </c>
      <c r="N13" s="39">
        <f aca="true" t="shared" si="5" ref="N13:N47">+M13/$M$47*100</f>
        <v>16.70041685220935</v>
      </c>
      <c r="O13" s="4">
        <v>142778996.6099999</v>
      </c>
      <c r="P13" s="39">
        <f aca="true" t="shared" si="6" ref="P13:P47">+O13/$O$47*100</f>
        <v>14.201287217646144</v>
      </c>
      <c r="Q13" s="4">
        <v>105790681.79999988</v>
      </c>
      <c r="R13" s="39">
        <f aca="true" t="shared" si="7" ref="R13:R47">+Q13/$Q$47*100</f>
        <v>10.971668485993026</v>
      </c>
      <c r="S13" s="4">
        <v>109923928.42999983</v>
      </c>
      <c r="T13" s="39">
        <f aca="true" t="shared" si="8" ref="T13:T47">+S13/$S$47*100</f>
        <v>15.868503746329143</v>
      </c>
      <c r="U13" s="4">
        <v>143165073.33999988</v>
      </c>
      <c r="V13" s="39">
        <f aca="true" t="shared" si="9" ref="V13:V47">+U13/$U$47*100</f>
        <v>17.925186668558208</v>
      </c>
      <c r="W13" s="4">
        <v>124568214.63</v>
      </c>
      <c r="X13" s="39">
        <f aca="true" t="shared" si="10" ref="X13:X47">+W13/$W$47*100</f>
        <v>15.119594227691358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1496137124.0799994</v>
      </c>
      <c r="AB13" s="8"/>
    </row>
    <row r="14" spans="1:28" ht="15" customHeight="1">
      <c r="A14" s="2" t="s">
        <v>35</v>
      </c>
      <c r="B14" s="3" t="s">
        <v>66</v>
      </c>
      <c r="C14" s="41">
        <v>2652730.539999999</v>
      </c>
      <c r="D14" s="39">
        <f t="shared" si="0"/>
        <v>0.378552532921542</v>
      </c>
      <c r="E14" s="41">
        <v>2861235.2099999995</v>
      </c>
      <c r="F14" s="39">
        <f t="shared" si="1"/>
        <v>0.388711513024274</v>
      </c>
      <c r="G14" s="41">
        <v>3316127.12</v>
      </c>
      <c r="H14" s="39">
        <f t="shared" si="2"/>
        <v>0.4082777656127699</v>
      </c>
      <c r="I14" s="4">
        <v>3531683.24</v>
      </c>
      <c r="J14" s="39">
        <f t="shared" si="3"/>
        <v>0.22452809650411118</v>
      </c>
      <c r="K14" s="4">
        <v>4007714.3000000003</v>
      </c>
      <c r="L14" s="39">
        <f t="shared" si="4"/>
        <v>0.4542938614007118</v>
      </c>
      <c r="M14" s="4">
        <v>3938255.3600000003</v>
      </c>
      <c r="N14" s="39">
        <f t="shared" si="5"/>
        <v>0.5620912842088094</v>
      </c>
      <c r="O14" s="4">
        <v>5125424.779999999</v>
      </c>
      <c r="P14" s="39">
        <f t="shared" si="6"/>
        <v>0.5097922743639937</v>
      </c>
      <c r="Q14" s="4">
        <v>4358196.1499999985</v>
      </c>
      <c r="R14" s="39">
        <f t="shared" si="7"/>
        <v>0.4519933376091652</v>
      </c>
      <c r="S14" s="4">
        <v>4076094.15</v>
      </c>
      <c r="T14" s="39">
        <f t="shared" si="8"/>
        <v>0.5884207034217745</v>
      </c>
      <c r="U14" s="4">
        <v>5251089.449999998</v>
      </c>
      <c r="V14" s="39">
        <f t="shared" si="9"/>
        <v>0.6574701245813416</v>
      </c>
      <c r="W14" s="4">
        <v>7993908.059999999</v>
      </c>
      <c r="X14" s="39">
        <f t="shared" si="10"/>
        <v>0.970268752102379</v>
      </c>
      <c r="Y14" s="4"/>
      <c r="Z14" s="39" t="e">
        <f t="shared" si="11"/>
        <v>#DIV/0!</v>
      </c>
      <c r="AA14" s="24">
        <f t="shared" si="12"/>
        <v>47112458.359999985</v>
      </c>
      <c r="AB14" s="8"/>
    </row>
    <row r="15" spans="1:28" ht="15" customHeight="1">
      <c r="A15" s="2" t="s">
        <v>36</v>
      </c>
      <c r="B15" s="3" t="s">
        <v>67</v>
      </c>
      <c r="C15" s="41">
        <v>3603353.639999999</v>
      </c>
      <c r="D15" s="39">
        <f t="shared" si="0"/>
        <v>0.5142092748832524</v>
      </c>
      <c r="E15" s="41">
        <v>4584004.499999996</v>
      </c>
      <c r="F15" s="39">
        <f t="shared" si="1"/>
        <v>0.6227573736956353</v>
      </c>
      <c r="G15" s="41">
        <v>4515465.479999999</v>
      </c>
      <c r="H15" s="39">
        <f t="shared" si="2"/>
        <v>0.5559389282024848</v>
      </c>
      <c r="I15" s="4">
        <v>4918220.83</v>
      </c>
      <c r="J15" s="39">
        <f t="shared" si="3"/>
        <v>0.3126777477208771</v>
      </c>
      <c r="K15" s="4">
        <v>5886598.58</v>
      </c>
      <c r="L15" s="39">
        <f t="shared" si="4"/>
        <v>0.6672745109161466</v>
      </c>
      <c r="M15" s="4">
        <v>5972022.409999999</v>
      </c>
      <c r="N15" s="39">
        <f t="shared" si="5"/>
        <v>0.8523626425688882</v>
      </c>
      <c r="O15" s="4">
        <v>5130221.629999999</v>
      </c>
      <c r="P15" s="39">
        <f t="shared" si="6"/>
        <v>0.5102693854672188</v>
      </c>
      <c r="Q15" s="4">
        <v>5229515.549999999</v>
      </c>
      <c r="R15" s="39">
        <f t="shared" si="7"/>
        <v>0.5423588352083533</v>
      </c>
      <c r="S15" s="4">
        <v>4594154.739999996</v>
      </c>
      <c r="T15" s="39">
        <f t="shared" si="8"/>
        <v>0.6632073902756337</v>
      </c>
      <c r="U15" s="4">
        <v>6211973.56</v>
      </c>
      <c r="V15" s="39">
        <f t="shared" si="9"/>
        <v>0.777778986489975</v>
      </c>
      <c r="W15" s="4">
        <v>7933405.100000003</v>
      </c>
      <c r="X15" s="39">
        <f t="shared" si="10"/>
        <v>0.9629251435623409</v>
      </c>
      <c r="Y15" s="4"/>
      <c r="Z15" s="39" t="e">
        <f t="shared" si="11"/>
        <v>#DIV/0!</v>
      </c>
      <c r="AA15" s="24">
        <f t="shared" si="12"/>
        <v>58578936.01999999</v>
      </c>
      <c r="AB15" s="8"/>
    </row>
    <row r="16" spans="1:28" ht="15" customHeight="1">
      <c r="A16" s="2" t="s">
        <v>37</v>
      </c>
      <c r="B16" s="3" t="s">
        <v>68</v>
      </c>
      <c r="C16" s="41">
        <v>1855061.8800000001</v>
      </c>
      <c r="D16" s="39">
        <f t="shared" si="0"/>
        <v>0.2647228441831102</v>
      </c>
      <c r="E16" s="41">
        <v>2378440.2000000007</v>
      </c>
      <c r="F16" s="39">
        <f t="shared" si="1"/>
        <v>0.3231216663168902</v>
      </c>
      <c r="G16" s="41">
        <v>4339940.090000001</v>
      </c>
      <c r="H16" s="39">
        <f t="shared" si="2"/>
        <v>0.5343284436087854</v>
      </c>
      <c r="I16" s="4">
        <v>3074932.289999999</v>
      </c>
      <c r="J16" s="39">
        <f t="shared" si="3"/>
        <v>0.1954899822648668</v>
      </c>
      <c r="K16" s="4">
        <v>5099219.930000005</v>
      </c>
      <c r="L16" s="39">
        <f t="shared" si="4"/>
        <v>0.5780213205644847</v>
      </c>
      <c r="M16" s="4">
        <v>4782780.56</v>
      </c>
      <c r="N16" s="39">
        <f t="shared" si="5"/>
        <v>0.682626955672912</v>
      </c>
      <c r="O16" s="4">
        <v>6027735.58</v>
      </c>
      <c r="P16" s="39">
        <f t="shared" si="6"/>
        <v>0.5995391918702525</v>
      </c>
      <c r="Q16" s="4">
        <v>3809925.0599999973</v>
      </c>
      <c r="R16" s="39">
        <f t="shared" si="7"/>
        <v>0.3951315371407041</v>
      </c>
      <c r="S16" s="4">
        <v>4527959.349999998</v>
      </c>
      <c r="T16" s="39">
        <f t="shared" si="8"/>
        <v>0.653651492763532</v>
      </c>
      <c r="U16" s="4">
        <v>6292245.409999997</v>
      </c>
      <c r="V16" s="39">
        <f t="shared" si="9"/>
        <v>0.7878295376608132</v>
      </c>
      <c r="W16" s="4">
        <v>6336892.289999999</v>
      </c>
      <c r="X16" s="39">
        <f t="shared" si="10"/>
        <v>0.7691467713009308</v>
      </c>
      <c r="Y16" s="4"/>
      <c r="Z16" s="39" t="e">
        <f t="shared" si="11"/>
        <v>#DIV/0!</v>
      </c>
      <c r="AA16" s="24">
        <f t="shared" si="12"/>
        <v>48525132.64</v>
      </c>
      <c r="AB16" s="8"/>
    </row>
    <row r="17" spans="1:28" ht="15" customHeight="1">
      <c r="A17" s="2" t="s">
        <v>38</v>
      </c>
      <c r="B17" s="3" t="s">
        <v>69</v>
      </c>
      <c r="C17" s="41">
        <v>2646071.0399999996</v>
      </c>
      <c r="D17" s="39">
        <f t="shared" si="0"/>
        <v>0.3776022024771272</v>
      </c>
      <c r="E17" s="41">
        <v>3224017.9800000004</v>
      </c>
      <c r="F17" s="39">
        <f t="shared" si="1"/>
        <v>0.4379971638274589</v>
      </c>
      <c r="G17" s="41">
        <v>3522231.5600000015</v>
      </c>
      <c r="H17" s="39">
        <f t="shared" si="2"/>
        <v>0.43365310775166593</v>
      </c>
      <c r="I17" s="4">
        <v>3681518.6900000013</v>
      </c>
      <c r="J17" s="39">
        <f t="shared" si="3"/>
        <v>0.23405394185635098</v>
      </c>
      <c r="K17" s="4">
        <v>3338229.3200000003</v>
      </c>
      <c r="L17" s="39">
        <f t="shared" si="4"/>
        <v>0.3784044905655756</v>
      </c>
      <c r="M17" s="4">
        <v>4614603.7700000005</v>
      </c>
      <c r="N17" s="39">
        <f t="shared" si="5"/>
        <v>0.6586237615617981</v>
      </c>
      <c r="O17" s="4">
        <v>3982854.8</v>
      </c>
      <c r="P17" s="39">
        <f t="shared" si="6"/>
        <v>0.39614835727889647</v>
      </c>
      <c r="Q17" s="4">
        <v>3024463.1999999993</v>
      </c>
      <c r="R17" s="39">
        <f t="shared" si="7"/>
        <v>0.31367041986949035</v>
      </c>
      <c r="S17" s="4">
        <v>5123631.600000001</v>
      </c>
      <c r="T17" s="39">
        <f t="shared" si="8"/>
        <v>0.7396421179687503</v>
      </c>
      <c r="U17" s="4">
        <v>3433357.979999999</v>
      </c>
      <c r="V17" s="39">
        <f t="shared" si="9"/>
        <v>0.4298784700464287</v>
      </c>
      <c r="W17" s="4">
        <v>4393830.410000001</v>
      </c>
      <c r="X17" s="39">
        <f t="shared" si="10"/>
        <v>0.5333056518616235</v>
      </c>
      <c r="Y17" s="4"/>
      <c r="Z17" s="39" t="e">
        <f t="shared" si="11"/>
        <v>#DIV/0!</v>
      </c>
      <c r="AA17" s="24">
        <f t="shared" si="12"/>
        <v>40984810.35000001</v>
      </c>
      <c r="AB17" s="8"/>
    </row>
    <row r="18" spans="1:28" ht="15" customHeight="1">
      <c r="A18" s="2" t="s">
        <v>39</v>
      </c>
      <c r="B18" s="3" t="s">
        <v>70</v>
      </c>
      <c r="C18" s="41">
        <v>13803199.02</v>
      </c>
      <c r="D18" s="39">
        <f t="shared" si="0"/>
        <v>1.9697575281962667</v>
      </c>
      <c r="E18" s="41">
        <v>15940248.740000004</v>
      </c>
      <c r="F18" s="39">
        <f t="shared" si="1"/>
        <v>2.1655535986881276</v>
      </c>
      <c r="G18" s="41">
        <v>17554142.709999982</v>
      </c>
      <c r="H18" s="39">
        <f t="shared" si="2"/>
        <v>2.161245906304848</v>
      </c>
      <c r="I18" s="4">
        <v>20974047.889999997</v>
      </c>
      <c r="J18" s="39">
        <f t="shared" si="3"/>
        <v>1.333433020093775</v>
      </c>
      <c r="K18" s="4">
        <v>21043460.470000014</v>
      </c>
      <c r="L18" s="39">
        <f t="shared" si="4"/>
        <v>2.3853783474908736</v>
      </c>
      <c r="M18" s="4">
        <v>17165389.860000003</v>
      </c>
      <c r="N18" s="39">
        <f t="shared" si="5"/>
        <v>2.4499467780454633</v>
      </c>
      <c r="O18" s="4">
        <v>18363397.800000004</v>
      </c>
      <c r="P18" s="39">
        <f t="shared" si="6"/>
        <v>1.8264863365164363</v>
      </c>
      <c r="Q18" s="4">
        <v>17209192.49000001</v>
      </c>
      <c r="R18" s="39">
        <f t="shared" si="7"/>
        <v>1.7847843656861768</v>
      </c>
      <c r="S18" s="4">
        <v>19731208.980000008</v>
      </c>
      <c r="T18" s="39">
        <f t="shared" si="8"/>
        <v>2.848376764647019</v>
      </c>
      <c r="U18" s="4">
        <v>24524552.25000001</v>
      </c>
      <c r="V18" s="39">
        <f t="shared" si="9"/>
        <v>3.070631452128307</v>
      </c>
      <c r="W18" s="4">
        <v>26655156.320000008</v>
      </c>
      <c r="X18" s="39">
        <f t="shared" si="10"/>
        <v>3.2352968117199303</v>
      </c>
      <c r="Y18" s="4"/>
      <c r="Z18" s="39" t="e">
        <f t="shared" si="11"/>
        <v>#DIV/0!</v>
      </c>
      <c r="AA18" s="24">
        <f t="shared" si="12"/>
        <v>212963996.53000003</v>
      </c>
      <c r="AB18" s="8"/>
    </row>
    <row r="19" spans="1:28" ht="15" customHeight="1">
      <c r="A19" s="2" t="s">
        <v>40</v>
      </c>
      <c r="B19" s="3" t="s">
        <v>71</v>
      </c>
      <c r="C19" s="41">
        <v>11676197.630000006</v>
      </c>
      <c r="D19" s="39">
        <f t="shared" si="0"/>
        <v>1.6662281076347127</v>
      </c>
      <c r="E19" s="41">
        <v>10429024.700000012</v>
      </c>
      <c r="F19" s="39">
        <f t="shared" si="1"/>
        <v>1.4168293317292606</v>
      </c>
      <c r="G19" s="41">
        <v>16706163.780000003</v>
      </c>
      <c r="H19" s="39">
        <f t="shared" si="2"/>
        <v>2.0568437135363458</v>
      </c>
      <c r="I19" s="4">
        <v>13666188.970000004</v>
      </c>
      <c r="J19" s="39">
        <f t="shared" si="3"/>
        <v>0.8688331278259203</v>
      </c>
      <c r="K19" s="4">
        <v>15418870.19</v>
      </c>
      <c r="L19" s="39">
        <f t="shared" si="4"/>
        <v>1.7478037486483073</v>
      </c>
      <c r="M19" s="4">
        <v>13132232.890000002</v>
      </c>
      <c r="N19" s="39">
        <f t="shared" si="5"/>
        <v>1.8743105702696903</v>
      </c>
      <c r="O19" s="4">
        <v>13578365.28</v>
      </c>
      <c r="P19" s="39">
        <f t="shared" si="6"/>
        <v>1.3505506402605496</v>
      </c>
      <c r="Q19" s="4">
        <v>13622567.540000007</v>
      </c>
      <c r="R19" s="39">
        <f t="shared" si="7"/>
        <v>1.4128115296533592</v>
      </c>
      <c r="S19" s="4">
        <v>14968020.419999992</v>
      </c>
      <c r="T19" s="39">
        <f t="shared" si="8"/>
        <v>2.1607678282818568</v>
      </c>
      <c r="U19" s="4">
        <v>15505678.300000008</v>
      </c>
      <c r="V19" s="39">
        <f t="shared" si="9"/>
        <v>1.9414105093218725</v>
      </c>
      <c r="W19" s="4">
        <v>16250431.4</v>
      </c>
      <c r="X19" s="39">
        <f t="shared" si="10"/>
        <v>1.972412701929839</v>
      </c>
      <c r="Y19" s="4"/>
      <c r="Z19" s="39" t="e">
        <f t="shared" si="11"/>
        <v>#DIV/0!</v>
      </c>
      <c r="AA19" s="24">
        <f t="shared" si="12"/>
        <v>154953741.10000002</v>
      </c>
      <c r="AB19" s="8"/>
    </row>
    <row r="20" spans="1:28" ht="15" customHeight="1">
      <c r="A20" s="2" t="s">
        <v>41</v>
      </c>
      <c r="B20" s="3" t="s">
        <v>72</v>
      </c>
      <c r="C20" s="41">
        <v>13663205.86</v>
      </c>
      <c r="D20" s="39">
        <f t="shared" si="0"/>
        <v>1.9497800881545464</v>
      </c>
      <c r="E20" s="41">
        <v>14856925.879999993</v>
      </c>
      <c r="F20" s="39">
        <f t="shared" si="1"/>
        <v>2.0183793759843645</v>
      </c>
      <c r="G20" s="41">
        <v>18538453.500000015</v>
      </c>
      <c r="H20" s="39">
        <f t="shared" si="2"/>
        <v>2.2824331212297553</v>
      </c>
      <c r="I20" s="4">
        <v>19562124.710000023</v>
      </c>
      <c r="J20" s="39">
        <f t="shared" si="3"/>
        <v>1.2436694704002793</v>
      </c>
      <c r="K20" s="4">
        <v>18535098.59999999</v>
      </c>
      <c r="L20" s="39">
        <f t="shared" si="4"/>
        <v>2.101043358913315</v>
      </c>
      <c r="M20" s="4">
        <v>21861842.43999999</v>
      </c>
      <c r="N20" s="39">
        <f t="shared" si="5"/>
        <v>3.1202524897395794</v>
      </c>
      <c r="O20" s="4">
        <v>19132651.05000001</v>
      </c>
      <c r="P20" s="39">
        <f t="shared" si="6"/>
        <v>1.9029988951261436</v>
      </c>
      <c r="Q20" s="4">
        <v>17774460.419999998</v>
      </c>
      <c r="R20" s="39">
        <f t="shared" si="7"/>
        <v>1.84340892720898</v>
      </c>
      <c r="S20" s="4">
        <v>15304182.470000004</v>
      </c>
      <c r="T20" s="39">
        <f t="shared" si="8"/>
        <v>2.2092958314744995</v>
      </c>
      <c r="U20" s="4">
        <v>25237241.01999998</v>
      </c>
      <c r="V20" s="39">
        <f t="shared" si="9"/>
        <v>3.1598646634192704</v>
      </c>
      <c r="W20" s="4">
        <v>24053313.330000035</v>
      </c>
      <c r="X20" s="39">
        <f t="shared" si="10"/>
        <v>2.919495462476792</v>
      </c>
      <c r="Y20" s="4"/>
      <c r="Z20" s="39" t="e">
        <f t="shared" si="11"/>
        <v>#DIV/0!</v>
      </c>
      <c r="AA20" s="24">
        <f t="shared" si="12"/>
        <v>208519499.28000003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2873654.5499999993</v>
      </c>
      <c r="F21" s="39">
        <f t="shared" si="1"/>
        <v>0.39039873553058546</v>
      </c>
      <c r="G21" s="41">
        <v>4155518.1599999997</v>
      </c>
      <c r="H21" s="39">
        <f t="shared" si="2"/>
        <v>0.5116226272194561</v>
      </c>
      <c r="I21" s="4">
        <v>3728405.759999999</v>
      </c>
      <c r="J21" s="39">
        <f t="shared" si="3"/>
        <v>0.23703480504887062</v>
      </c>
      <c r="K21" s="4">
        <v>4886196.64</v>
      </c>
      <c r="L21" s="39">
        <f t="shared" si="4"/>
        <v>0.5538740970504769</v>
      </c>
      <c r="M21" s="4">
        <v>4134267.1199999982</v>
      </c>
      <c r="N21" s="39">
        <f t="shared" si="5"/>
        <v>0.5900672511858284</v>
      </c>
      <c r="O21" s="4">
        <v>4372172.7299999995</v>
      </c>
      <c r="P21" s="39">
        <f t="shared" si="6"/>
        <v>0.4348712498203771</v>
      </c>
      <c r="Q21" s="4">
        <v>3713131.7699999977</v>
      </c>
      <c r="R21" s="39">
        <f t="shared" si="7"/>
        <v>0.38509299809851993</v>
      </c>
      <c r="S21" s="4">
        <v>3998476.2399999993</v>
      </c>
      <c r="T21" s="39">
        <f t="shared" si="8"/>
        <v>0.57721586282693</v>
      </c>
      <c r="U21" s="4">
        <v>5203288.720000001</v>
      </c>
      <c r="V21" s="39">
        <f t="shared" si="9"/>
        <v>0.6514851661822464</v>
      </c>
      <c r="W21" s="4">
        <v>4152060.1800000006</v>
      </c>
      <c r="X21" s="39">
        <f t="shared" si="10"/>
        <v>0.5039605433618886</v>
      </c>
      <c r="Y21" s="4"/>
      <c r="Z21" s="39" t="e">
        <f t="shared" si="11"/>
        <v>#DIV/0!</v>
      </c>
      <c r="AA21" s="24">
        <f t="shared" si="12"/>
        <v>43988918.16</v>
      </c>
      <c r="AB21" s="8"/>
    </row>
    <row r="22" spans="1:28" ht="15" customHeight="1">
      <c r="A22" s="2" t="s">
        <v>43</v>
      </c>
      <c r="B22" s="3" t="s">
        <v>74</v>
      </c>
      <c r="C22" s="41">
        <v>7955265.520000003</v>
      </c>
      <c r="D22" s="39">
        <f t="shared" si="0"/>
        <v>1.1352400355972114</v>
      </c>
      <c r="E22" s="41">
        <v>7550919.790000001</v>
      </c>
      <c r="F22" s="39">
        <f t="shared" si="1"/>
        <v>1.025825995023958</v>
      </c>
      <c r="G22" s="41">
        <v>9258065.570000002</v>
      </c>
      <c r="H22" s="39">
        <f t="shared" si="2"/>
        <v>1.1398424089412216</v>
      </c>
      <c r="I22" s="4">
        <v>8428152.980000002</v>
      </c>
      <c r="J22" s="39">
        <f t="shared" si="3"/>
        <v>0.5358230104591295</v>
      </c>
      <c r="K22" s="4">
        <v>10608810.260000005</v>
      </c>
      <c r="L22" s="39">
        <f t="shared" si="4"/>
        <v>1.2025601170929006</v>
      </c>
      <c r="M22" s="4">
        <v>9603781.26</v>
      </c>
      <c r="N22" s="39">
        <f t="shared" si="5"/>
        <v>1.3707089175888019</v>
      </c>
      <c r="O22" s="4">
        <v>10187717.069999998</v>
      </c>
      <c r="P22" s="39">
        <f t="shared" si="6"/>
        <v>1.0133051753989808</v>
      </c>
      <c r="Q22" s="4">
        <v>8318655.61</v>
      </c>
      <c r="R22" s="39">
        <f t="shared" si="7"/>
        <v>0.8627369636828089</v>
      </c>
      <c r="S22" s="4">
        <v>9293773.470000003</v>
      </c>
      <c r="T22" s="39">
        <f t="shared" si="8"/>
        <v>1.341639452233955</v>
      </c>
      <c r="U22" s="4">
        <v>10067452.360000003</v>
      </c>
      <c r="V22" s="39">
        <f t="shared" si="9"/>
        <v>1.2605096942970424</v>
      </c>
      <c r="W22" s="4">
        <v>9468877.899999999</v>
      </c>
      <c r="X22" s="39">
        <f t="shared" si="10"/>
        <v>1.149294722291664</v>
      </c>
      <c r="Y22" s="4"/>
      <c r="Z22" s="39" t="e">
        <f t="shared" si="11"/>
        <v>#DIV/0!</v>
      </c>
      <c r="AA22" s="24">
        <f t="shared" si="12"/>
        <v>100741471.79000002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13291142.319999993</v>
      </c>
      <c r="D23" s="39">
        <f t="shared" si="0"/>
        <v>1.8966855150906883</v>
      </c>
      <c r="E23" s="41">
        <v>16855943.509999994</v>
      </c>
      <c r="F23" s="39">
        <f t="shared" si="1"/>
        <v>2.2899548007532697</v>
      </c>
      <c r="G23" s="41">
        <v>22162190.01000002</v>
      </c>
      <c r="H23" s="39">
        <f t="shared" si="2"/>
        <v>2.72858340194403</v>
      </c>
      <c r="I23" s="4">
        <v>18525893.17999999</v>
      </c>
      <c r="J23" s="39">
        <f t="shared" si="3"/>
        <v>1.1777906593185554</v>
      </c>
      <c r="K23" s="4">
        <v>20633103.96</v>
      </c>
      <c r="L23" s="39">
        <f t="shared" si="4"/>
        <v>2.338862446025835</v>
      </c>
      <c r="M23" s="4">
        <v>25077711.010000005</v>
      </c>
      <c r="N23" s="39">
        <f t="shared" si="5"/>
        <v>3.579240424528566</v>
      </c>
      <c r="O23" s="4">
        <v>18109041.830000006</v>
      </c>
      <c r="P23" s="39">
        <f t="shared" si="6"/>
        <v>1.801187222001998</v>
      </c>
      <c r="Q23" s="4">
        <v>19129482.290000007</v>
      </c>
      <c r="R23" s="39">
        <f t="shared" si="7"/>
        <v>1.9839397423616474</v>
      </c>
      <c r="S23" s="4">
        <v>18314657.650000006</v>
      </c>
      <c r="T23" s="39">
        <f t="shared" si="8"/>
        <v>2.6438848909665125</v>
      </c>
      <c r="U23" s="4">
        <v>25845020.799999993</v>
      </c>
      <c r="V23" s="39">
        <f t="shared" si="9"/>
        <v>3.2359625953778717</v>
      </c>
      <c r="W23" s="4">
        <v>24712719.030000012</v>
      </c>
      <c r="X23" s="39">
        <f t="shared" si="10"/>
        <v>2.999531502529544</v>
      </c>
      <c r="Y23" s="4"/>
      <c r="Z23" s="39" t="e">
        <f t="shared" si="11"/>
        <v>#DIV/0!</v>
      </c>
      <c r="AA23" s="24">
        <f t="shared" si="12"/>
        <v>222656905.59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</v>
      </c>
      <c r="E24" s="41">
        <v>14343131.480000002</v>
      </c>
      <c r="F24" s="39">
        <f t="shared" si="1"/>
        <v>1.9485781244446856</v>
      </c>
      <c r="G24" s="41">
        <v>15962313.66</v>
      </c>
      <c r="H24" s="39">
        <f t="shared" si="2"/>
        <v>1.965261740362654</v>
      </c>
      <c r="I24" s="4">
        <v>16370894.120000005</v>
      </c>
      <c r="J24" s="39">
        <f t="shared" si="3"/>
        <v>1.040785779767142</v>
      </c>
      <c r="K24" s="4">
        <v>16993782.99000001</v>
      </c>
      <c r="L24" s="39">
        <f t="shared" si="4"/>
        <v>1.926327756031122</v>
      </c>
      <c r="M24" s="4">
        <v>16641713.879999997</v>
      </c>
      <c r="N24" s="39">
        <f t="shared" si="5"/>
        <v>2.3752046201099475</v>
      </c>
      <c r="O24" s="4">
        <v>16001840.970000003</v>
      </c>
      <c r="P24" s="39">
        <f t="shared" si="6"/>
        <v>1.5915978191581688</v>
      </c>
      <c r="Q24" s="4">
        <v>13881047.050000004</v>
      </c>
      <c r="R24" s="39">
        <f t="shared" si="7"/>
        <v>1.4396187252011046</v>
      </c>
      <c r="S24" s="4">
        <v>13659471.000000002</v>
      </c>
      <c r="T24" s="39">
        <f t="shared" si="8"/>
        <v>1.9718669977702385</v>
      </c>
      <c r="U24" s="4">
        <v>17635878.370000012</v>
      </c>
      <c r="V24" s="39">
        <f t="shared" si="9"/>
        <v>2.2081252394253728</v>
      </c>
      <c r="W24" s="4">
        <v>21538479.00000001</v>
      </c>
      <c r="X24" s="39">
        <f t="shared" si="10"/>
        <v>2.6142548781719803</v>
      </c>
      <c r="Y24" s="4"/>
      <c r="Z24" s="39" t="e">
        <f t="shared" si="11"/>
        <v>#DIV/0!</v>
      </c>
      <c r="AA24" s="24">
        <f t="shared" si="12"/>
        <v>175815338.45000002</v>
      </c>
      <c r="AB24" s="8"/>
    </row>
    <row r="25" spans="1:28" ht="15" customHeight="1">
      <c r="A25" s="2" t="s">
        <v>46</v>
      </c>
      <c r="B25" s="3" t="s">
        <v>77</v>
      </c>
      <c r="C25" s="41">
        <v>20273960.859999996</v>
      </c>
      <c r="D25" s="39">
        <f t="shared" si="0"/>
        <v>2.8931544761818158</v>
      </c>
      <c r="E25" s="41">
        <v>21661039.780000005</v>
      </c>
      <c r="F25" s="39">
        <f t="shared" si="1"/>
        <v>2.942748473503788</v>
      </c>
      <c r="G25" s="41">
        <v>24230360.390000008</v>
      </c>
      <c r="H25" s="39">
        <f t="shared" si="2"/>
        <v>2.9832141658132114</v>
      </c>
      <c r="I25" s="4">
        <v>24657560.500000004</v>
      </c>
      <c r="J25" s="39">
        <f t="shared" si="3"/>
        <v>1.567613726167571</v>
      </c>
      <c r="K25" s="4">
        <v>23497479.929999996</v>
      </c>
      <c r="L25" s="39">
        <f t="shared" si="4"/>
        <v>2.6635533602246615</v>
      </c>
      <c r="M25" s="4">
        <v>22841655.910000004</v>
      </c>
      <c r="N25" s="39">
        <f t="shared" si="5"/>
        <v>3.2600973096644608</v>
      </c>
      <c r="O25" s="4">
        <v>25002072.769999992</v>
      </c>
      <c r="P25" s="39">
        <f t="shared" si="6"/>
        <v>2.486791649146468</v>
      </c>
      <c r="Q25" s="4">
        <v>23735567.340000007</v>
      </c>
      <c r="R25" s="39">
        <f t="shared" si="7"/>
        <v>2.4616419116550556</v>
      </c>
      <c r="S25" s="4">
        <v>23954877.299999975</v>
      </c>
      <c r="T25" s="39">
        <f t="shared" si="8"/>
        <v>3.458101121449387</v>
      </c>
      <c r="U25" s="4">
        <v>25181585.650000013</v>
      </c>
      <c r="V25" s="39">
        <f t="shared" si="9"/>
        <v>3.1528962536452765</v>
      </c>
      <c r="W25" s="4">
        <v>31665898.269999996</v>
      </c>
      <c r="X25" s="39">
        <f t="shared" si="10"/>
        <v>3.8434807315802155</v>
      </c>
      <c r="Y25" s="4"/>
      <c r="Z25" s="39" t="e">
        <f t="shared" si="11"/>
        <v>#DIV/0!</v>
      </c>
      <c r="AA25" s="24">
        <f t="shared" si="12"/>
        <v>266702058.7</v>
      </c>
      <c r="AB25" s="8"/>
    </row>
    <row r="26" spans="1:28" ht="15" customHeight="1">
      <c r="A26" s="2" t="s">
        <v>47</v>
      </c>
      <c r="B26" s="3" t="s">
        <v>78</v>
      </c>
      <c r="C26" s="41">
        <v>14502892.539999997</v>
      </c>
      <c r="D26" s="39">
        <f t="shared" si="0"/>
        <v>2.0696058732395555</v>
      </c>
      <c r="E26" s="41">
        <v>16229473.59</v>
      </c>
      <c r="F26" s="39">
        <f t="shared" si="1"/>
        <v>2.204846079311458</v>
      </c>
      <c r="G26" s="41">
        <v>19347265.69</v>
      </c>
      <c r="H26" s="39">
        <f t="shared" si="2"/>
        <v>2.382013149915015</v>
      </c>
      <c r="I26" s="4">
        <v>20997323.710000016</v>
      </c>
      <c r="J26" s="39">
        <f t="shared" si="3"/>
        <v>1.3349127891455363</v>
      </c>
      <c r="K26" s="4">
        <v>21161448.239999987</v>
      </c>
      <c r="L26" s="39">
        <f t="shared" si="4"/>
        <v>2.3987528336989716</v>
      </c>
      <c r="M26" s="4">
        <v>25921078.939999986</v>
      </c>
      <c r="N26" s="39">
        <f t="shared" si="5"/>
        <v>3.6996109235188124</v>
      </c>
      <c r="O26" s="4">
        <v>22985681.590000007</v>
      </c>
      <c r="P26" s="39">
        <f t="shared" si="6"/>
        <v>2.2862344875877163</v>
      </c>
      <c r="Q26" s="4">
        <v>29163732.799999982</v>
      </c>
      <c r="R26" s="39">
        <f t="shared" si="7"/>
        <v>3.024602948495992</v>
      </c>
      <c r="S26" s="4">
        <v>21199086.47000001</v>
      </c>
      <c r="T26" s="39">
        <f t="shared" si="8"/>
        <v>3.060278029293418</v>
      </c>
      <c r="U26" s="4">
        <v>23569401.48000001</v>
      </c>
      <c r="V26" s="39">
        <f t="shared" si="9"/>
        <v>2.951040441210398</v>
      </c>
      <c r="W26" s="4">
        <v>21291962.060000002</v>
      </c>
      <c r="X26" s="39">
        <f t="shared" si="10"/>
        <v>2.5843336328998765</v>
      </c>
      <c r="Y26" s="4"/>
      <c r="Z26" s="39" t="e">
        <f t="shared" si="11"/>
        <v>#DIV/0!</v>
      </c>
      <c r="AA26" s="24">
        <f t="shared" si="12"/>
        <v>236369347.10999998</v>
      </c>
      <c r="AB26" s="8"/>
    </row>
    <row r="27" spans="1:28" ht="15" customHeight="1">
      <c r="A27" s="2" t="s">
        <v>48</v>
      </c>
      <c r="B27" s="3" t="s">
        <v>79</v>
      </c>
      <c r="C27" s="41">
        <v>8378861.620000003</v>
      </c>
      <c r="D27" s="39">
        <f t="shared" si="0"/>
        <v>1.1956884581462606</v>
      </c>
      <c r="E27" s="41">
        <v>9092107.410000002</v>
      </c>
      <c r="F27" s="39">
        <f t="shared" si="1"/>
        <v>1.2352031792312226</v>
      </c>
      <c r="G27" s="41">
        <v>11170542.949999994</v>
      </c>
      <c r="H27" s="39">
        <f t="shared" si="2"/>
        <v>1.3753044293149643</v>
      </c>
      <c r="I27" s="4">
        <v>10924828.68</v>
      </c>
      <c r="J27" s="39">
        <f t="shared" si="3"/>
        <v>0.6945501115082793</v>
      </c>
      <c r="K27" s="4">
        <v>10406268.469999993</v>
      </c>
      <c r="L27" s="39">
        <f t="shared" si="4"/>
        <v>1.1796010224603022</v>
      </c>
      <c r="M27" s="4">
        <v>11489200.399999995</v>
      </c>
      <c r="N27" s="39">
        <f t="shared" si="5"/>
        <v>1.6398071778078818</v>
      </c>
      <c r="O27" s="4">
        <v>10606088.52</v>
      </c>
      <c r="P27" s="39">
        <f t="shared" si="6"/>
        <v>1.0549178303845177</v>
      </c>
      <c r="Q27" s="4">
        <v>9724508.710000003</v>
      </c>
      <c r="R27" s="39">
        <f t="shared" si="7"/>
        <v>1.0085395418566236</v>
      </c>
      <c r="S27" s="4">
        <v>10853750.729999999</v>
      </c>
      <c r="T27" s="39">
        <f t="shared" si="8"/>
        <v>1.5668361436919211</v>
      </c>
      <c r="U27" s="4">
        <v>11000054.909999998</v>
      </c>
      <c r="V27" s="39">
        <f t="shared" si="9"/>
        <v>1.377277523253636</v>
      </c>
      <c r="W27" s="4">
        <v>15465670.780000001</v>
      </c>
      <c r="X27" s="39">
        <f t="shared" si="10"/>
        <v>1.877161580481929</v>
      </c>
      <c r="Y27" s="4"/>
      <c r="Z27" s="39" t="e">
        <f t="shared" si="11"/>
        <v>#DIV/0!</v>
      </c>
      <c r="AA27" s="24">
        <f t="shared" si="12"/>
        <v>119111883.17999999</v>
      </c>
      <c r="AB27" s="8"/>
    </row>
    <row r="28" spans="1:28" ht="15" customHeight="1">
      <c r="A28" s="2" t="s">
        <v>49</v>
      </c>
      <c r="B28" s="3" t="s">
        <v>80</v>
      </c>
      <c r="C28" s="41">
        <v>5387837.190000002</v>
      </c>
      <c r="D28" s="39">
        <f t="shared" si="0"/>
        <v>0.7688603815913339</v>
      </c>
      <c r="E28" s="41">
        <v>6170102.510000002</v>
      </c>
      <c r="F28" s="39">
        <f t="shared" si="1"/>
        <v>0.8382358338785337</v>
      </c>
      <c r="G28" s="41">
        <v>7185050.509999997</v>
      </c>
      <c r="H28" s="39">
        <f t="shared" si="2"/>
        <v>0.8846151736299215</v>
      </c>
      <c r="I28" s="4">
        <v>7237085.8900000015</v>
      </c>
      <c r="J28" s="39">
        <f t="shared" si="3"/>
        <v>0.4601004701425209</v>
      </c>
      <c r="K28" s="4">
        <v>7228922.959999999</v>
      </c>
      <c r="L28" s="39">
        <f t="shared" si="4"/>
        <v>0.8194334923691199</v>
      </c>
      <c r="M28" s="4">
        <v>7473169.749999999</v>
      </c>
      <c r="N28" s="39">
        <f t="shared" si="5"/>
        <v>1.0666153405268077</v>
      </c>
      <c r="O28" s="4">
        <v>7110331.100000001</v>
      </c>
      <c r="P28" s="39">
        <f t="shared" si="6"/>
        <v>0.7072178440886294</v>
      </c>
      <c r="Q28" s="4">
        <v>7941596.520000002</v>
      </c>
      <c r="R28" s="39">
        <f t="shared" si="7"/>
        <v>0.8236317488876984</v>
      </c>
      <c r="S28" s="4">
        <v>7289642.959999997</v>
      </c>
      <c r="T28" s="39">
        <f t="shared" si="8"/>
        <v>1.0523252604988982</v>
      </c>
      <c r="U28" s="4">
        <v>7149452.6899999995</v>
      </c>
      <c r="V28" s="39">
        <f t="shared" si="9"/>
        <v>0.8951573945827009</v>
      </c>
      <c r="W28" s="4">
        <v>8694207.949999996</v>
      </c>
      <c r="X28" s="39">
        <f t="shared" si="10"/>
        <v>1.0552683662169966</v>
      </c>
      <c r="Y28" s="4"/>
      <c r="Z28" s="39" t="e">
        <f t="shared" si="11"/>
        <v>#DIV/0!</v>
      </c>
      <c r="AA28" s="24">
        <f t="shared" si="12"/>
        <v>78867400.03</v>
      </c>
      <c r="AB28" s="8"/>
    </row>
    <row r="29" spans="1:28" ht="15" customHeight="1">
      <c r="A29" s="2" t="s">
        <v>50</v>
      </c>
      <c r="B29" s="3" t="s">
        <v>81</v>
      </c>
      <c r="C29" s="41">
        <v>3039806.3300000015</v>
      </c>
      <c r="D29" s="39">
        <f t="shared" si="0"/>
        <v>0.4337893986821736</v>
      </c>
      <c r="E29" s="41">
        <v>3169497.6000000024</v>
      </c>
      <c r="F29" s="39">
        <f t="shared" si="1"/>
        <v>0.4305903280222832</v>
      </c>
      <c r="G29" s="41">
        <v>4061875.4800000004</v>
      </c>
      <c r="H29" s="39">
        <f t="shared" si="2"/>
        <v>0.5000934479169477</v>
      </c>
      <c r="I29" s="4">
        <v>4383132.279999999</v>
      </c>
      <c r="J29" s="39">
        <f t="shared" si="3"/>
        <v>0.2786592909601158</v>
      </c>
      <c r="K29" s="4">
        <v>3917990.8799999985</v>
      </c>
      <c r="L29" s="39">
        <f t="shared" si="4"/>
        <v>0.44412327640420185</v>
      </c>
      <c r="M29" s="4">
        <v>4088439.1999999993</v>
      </c>
      <c r="N29" s="39">
        <f t="shared" si="5"/>
        <v>0.5835264172249197</v>
      </c>
      <c r="O29" s="4">
        <v>6441771.91</v>
      </c>
      <c r="P29" s="39">
        <f t="shared" si="6"/>
        <v>0.6407206609971922</v>
      </c>
      <c r="Q29" s="4">
        <v>5129384.129999996</v>
      </c>
      <c r="R29" s="39">
        <f t="shared" si="7"/>
        <v>0.5319740950159353</v>
      </c>
      <c r="S29" s="4">
        <v>4612761.090000001</v>
      </c>
      <c r="T29" s="39">
        <f t="shared" si="8"/>
        <v>0.6658933835702475</v>
      </c>
      <c r="U29" s="4">
        <v>4556324.219999998</v>
      </c>
      <c r="V29" s="39">
        <f t="shared" si="9"/>
        <v>0.570481055613399</v>
      </c>
      <c r="W29" s="4">
        <v>5188113.749999999</v>
      </c>
      <c r="X29" s="39">
        <f t="shared" si="10"/>
        <v>0.6297126031716824</v>
      </c>
      <c r="Y29" s="4"/>
      <c r="Z29" s="39" t="e">
        <f t="shared" si="11"/>
        <v>#DIV/0!</v>
      </c>
      <c r="AA29" s="24">
        <f t="shared" si="12"/>
        <v>48589096.87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3857622.4199999995</v>
      </c>
      <c r="F30" s="39">
        <f t="shared" si="1"/>
        <v>0.5240751415031557</v>
      </c>
      <c r="G30" s="41">
        <v>4551371.6</v>
      </c>
      <c r="H30" s="39">
        <f t="shared" si="2"/>
        <v>0.560359648493034</v>
      </c>
      <c r="I30" s="4">
        <v>4680063.29</v>
      </c>
      <c r="J30" s="39">
        <f t="shared" si="3"/>
        <v>0.29753679212252004</v>
      </c>
      <c r="K30" s="4">
        <v>4775004.699999997</v>
      </c>
      <c r="L30" s="39">
        <f t="shared" si="4"/>
        <v>0.5412699511463546</v>
      </c>
      <c r="M30" s="4">
        <v>4607835.019999999</v>
      </c>
      <c r="N30" s="39">
        <f t="shared" si="5"/>
        <v>0.6576576852076255</v>
      </c>
      <c r="O30" s="4">
        <v>6003457.829999998</v>
      </c>
      <c r="P30" s="39">
        <f t="shared" si="6"/>
        <v>0.5971244438405408</v>
      </c>
      <c r="Q30" s="4">
        <v>4972955.960000005</v>
      </c>
      <c r="R30" s="39">
        <f t="shared" si="7"/>
        <v>0.5157507566849173</v>
      </c>
      <c r="S30" s="4">
        <v>4961488.0200000005</v>
      </c>
      <c r="T30" s="39">
        <f t="shared" si="8"/>
        <v>0.7162352397446727</v>
      </c>
      <c r="U30" s="4">
        <v>7205856.890000002</v>
      </c>
      <c r="V30" s="39">
        <f t="shared" si="9"/>
        <v>0.902219562682106</v>
      </c>
      <c r="W30" s="4">
        <v>6069782.519999998</v>
      </c>
      <c r="X30" s="39">
        <f t="shared" si="10"/>
        <v>0.7367260502634843</v>
      </c>
      <c r="Y30" s="4"/>
      <c r="Z30" s="39" t="e">
        <f t="shared" si="11"/>
        <v>#DIV/0!</v>
      </c>
      <c r="AA30" s="24">
        <f t="shared" si="12"/>
        <v>55640012.35</v>
      </c>
      <c r="AB30" s="8"/>
    </row>
    <row r="31" spans="1:28" ht="15" customHeight="1">
      <c r="A31" s="2" t="s">
        <v>52</v>
      </c>
      <c r="B31" s="3" t="s">
        <v>83</v>
      </c>
      <c r="C31" s="41">
        <v>7997945.910000004</v>
      </c>
      <c r="D31" s="39">
        <f t="shared" si="0"/>
        <v>1.1413306541115893</v>
      </c>
      <c r="E31" s="41">
        <v>9083247.5</v>
      </c>
      <c r="F31" s="39">
        <f t="shared" si="1"/>
        <v>1.2339995211015717</v>
      </c>
      <c r="G31" s="41">
        <v>10455316.689999998</v>
      </c>
      <c r="H31" s="39">
        <f t="shared" si="2"/>
        <v>1.287246592937336</v>
      </c>
      <c r="I31" s="4">
        <v>12533889.060000006</v>
      </c>
      <c r="J31" s="39">
        <f t="shared" si="3"/>
        <v>0.796846733184232</v>
      </c>
      <c r="K31" s="4">
        <v>11504424.20000001</v>
      </c>
      <c r="L31" s="39">
        <f t="shared" si="4"/>
        <v>1.3040823027254713</v>
      </c>
      <c r="M31" s="4">
        <v>10989395.370000005</v>
      </c>
      <c r="N31" s="39">
        <f t="shared" si="5"/>
        <v>1.5684720241710395</v>
      </c>
      <c r="O31" s="4">
        <v>11236009.47</v>
      </c>
      <c r="P31" s="39">
        <f t="shared" si="6"/>
        <v>1.1175719220069544</v>
      </c>
      <c r="Q31" s="4">
        <v>9992282.879999992</v>
      </c>
      <c r="R31" s="39">
        <f t="shared" si="7"/>
        <v>1.0363106968616178</v>
      </c>
      <c r="S31" s="4">
        <v>11758253.32</v>
      </c>
      <c r="T31" s="39">
        <f t="shared" si="8"/>
        <v>1.6974091949190664</v>
      </c>
      <c r="U31" s="4">
        <v>10672662.100000001</v>
      </c>
      <c r="V31" s="39">
        <f t="shared" si="9"/>
        <v>1.3362858407414036</v>
      </c>
      <c r="W31" s="4">
        <v>16276273.549999997</v>
      </c>
      <c r="X31" s="39">
        <f t="shared" si="10"/>
        <v>1.975549319269436</v>
      </c>
      <c r="Y31" s="4"/>
      <c r="Z31" s="39" t="e">
        <f t="shared" si="11"/>
        <v>#DIV/0!</v>
      </c>
      <c r="AA31" s="24">
        <f t="shared" si="12"/>
        <v>122499700.05000003</v>
      </c>
      <c r="AB31" s="8"/>
    </row>
    <row r="32" spans="1:28" ht="15" customHeight="1">
      <c r="A32" s="2" t="s">
        <v>53</v>
      </c>
      <c r="B32" s="3" t="s">
        <v>84</v>
      </c>
      <c r="C32" s="41">
        <v>4839234.73</v>
      </c>
      <c r="D32" s="39">
        <f t="shared" si="0"/>
        <v>0.6905731799066916</v>
      </c>
      <c r="E32" s="41">
        <v>6079578.900000001</v>
      </c>
      <c r="F32" s="39">
        <f t="shared" si="1"/>
        <v>0.8259377993497614</v>
      </c>
      <c r="G32" s="41">
        <v>6185595.060000001</v>
      </c>
      <c r="H32" s="39">
        <f t="shared" si="2"/>
        <v>0.7615633655449818</v>
      </c>
      <c r="I32" s="4">
        <v>7600722.630000003</v>
      </c>
      <c r="J32" s="39">
        <f t="shared" si="3"/>
        <v>0.4832188132958442</v>
      </c>
      <c r="K32" s="4">
        <v>7113703.370000002</v>
      </c>
      <c r="L32" s="39">
        <f t="shared" si="4"/>
        <v>0.8063727927952742</v>
      </c>
      <c r="M32" s="4">
        <v>6753903.460000005</v>
      </c>
      <c r="N32" s="39">
        <f t="shared" si="5"/>
        <v>0.9639573674708902</v>
      </c>
      <c r="O32" s="4">
        <v>7244668.090000001</v>
      </c>
      <c r="P32" s="39">
        <f t="shared" si="6"/>
        <v>0.7205794604624655</v>
      </c>
      <c r="Q32" s="4">
        <v>6107841.420000003</v>
      </c>
      <c r="R32" s="39">
        <f t="shared" si="7"/>
        <v>0.6334509815519215</v>
      </c>
      <c r="S32" s="4">
        <v>5660008.239999999</v>
      </c>
      <c r="T32" s="39">
        <f t="shared" si="8"/>
        <v>0.8170728907117712</v>
      </c>
      <c r="U32" s="4">
        <v>7146221.810000002</v>
      </c>
      <c r="V32" s="39">
        <f t="shared" si="9"/>
        <v>0.894752867656178</v>
      </c>
      <c r="W32" s="4">
        <v>6684342.46</v>
      </c>
      <c r="X32" s="39">
        <f t="shared" si="10"/>
        <v>0.8113188904112998</v>
      </c>
      <c r="Y32" s="4"/>
      <c r="Z32" s="39" t="e">
        <f t="shared" si="11"/>
        <v>#DIV/0!</v>
      </c>
      <c r="AA32" s="24">
        <f t="shared" si="12"/>
        <v>71415820.17000002</v>
      </c>
      <c r="AB32" s="8"/>
    </row>
    <row r="33" spans="1:28" ht="15" customHeight="1">
      <c r="A33" s="2" t="s">
        <v>54</v>
      </c>
      <c r="B33" s="3" t="s">
        <v>85</v>
      </c>
      <c r="C33" s="41">
        <v>1732293.9</v>
      </c>
      <c r="D33" s="39">
        <f t="shared" si="0"/>
        <v>0.24720348852678287</v>
      </c>
      <c r="E33" s="41">
        <v>3258423.820000001</v>
      </c>
      <c r="F33" s="39">
        <f t="shared" si="1"/>
        <v>0.4426713500238715</v>
      </c>
      <c r="G33" s="41">
        <v>4579719.929999996</v>
      </c>
      <c r="H33" s="39">
        <f t="shared" si="2"/>
        <v>0.5638498623516789</v>
      </c>
      <c r="I33" s="4">
        <v>3352981.03</v>
      </c>
      <c r="J33" s="39">
        <f t="shared" si="3"/>
        <v>0.2131670359769564</v>
      </c>
      <c r="K33" s="4">
        <v>4028237.47</v>
      </c>
      <c r="L33" s="39">
        <f t="shared" si="4"/>
        <v>0.45662026229897035</v>
      </c>
      <c r="M33" s="4">
        <v>3409068.7099999986</v>
      </c>
      <c r="N33" s="39">
        <f t="shared" si="5"/>
        <v>0.4865626105971879</v>
      </c>
      <c r="O33" s="4">
        <v>3920703.589999998</v>
      </c>
      <c r="P33" s="39">
        <f t="shared" si="6"/>
        <v>0.3899665854140531</v>
      </c>
      <c r="Q33" s="4">
        <v>4064050.7899999986</v>
      </c>
      <c r="R33" s="39">
        <f t="shared" si="7"/>
        <v>0.421487197354636</v>
      </c>
      <c r="S33" s="4">
        <v>6326145.149999997</v>
      </c>
      <c r="T33" s="39">
        <f t="shared" si="8"/>
        <v>0.9132357207968922</v>
      </c>
      <c r="U33" s="4">
        <v>3732512.4599999986</v>
      </c>
      <c r="V33" s="39">
        <f t="shared" si="9"/>
        <v>0.46733453228026983</v>
      </c>
      <c r="W33" s="4">
        <v>5253384.66</v>
      </c>
      <c r="X33" s="39">
        <f t="shared" si="10"/>
        <v>0.6376349265107737</v>
      </c>
      <c r="Y33" s="4"/>
      <c r="Z33" s="39" t="e">
        <f t="shared" si="11"/>
        <v>#DIV/0!</v>
      </c>
      <c r="AA33" s="24">
        <f t="shared" si="12"/>
        <v>43657521.50999999</v>
      </c>
      <c r="AB33" s="8"/>
    </row>
    <row r="34" spans="1:28" ht="15" customHeight="1">
      <c r="A34" s="2" t="s">
        <v>55</v>
      </c>
      <c r="B34" s="3" t="s">
        <v>86</v>
      </c>
      <c r="C34" s="41">
        <v>5256867.860000006</v>
      </c>
      <c r="D34" s="39">
        <f t="shared" si="0"/>
        <v>0.7501706689126628</v>
      </c>
      <c r="E34" s="41">
        <v>6629573.560000011</v>
      </c>
      <c r="F34" s="39">
        <f t="shared" si="1"/>
        <v>0.9006570170137559</v>
      </c>
      <c r="G34" s="41">
        <v>7930907.130000004</v>
      </c>
      <c r="H34" s="39">
        <f t="shared" si="2"/>
        <v>0.9764441847810668</v>
      </c>
      <c r="I34" s="4">
        <v>7786405.479999997</v>
      </c>
      <c r="J34" s="39">
        <f t="shared" si="3"/>
        <v>0.49502367064878083</v>
      </c>
      <c r="K34" s="4">
        <v>7913700.269999998</v>
      </c>
      <c r="L34" s="39">
        <f t="shared" si="4"/>
        <v>0.8970563230083929</v>
      </c>
      <c r="M34" s="4">
        <v>8246560.150000001</v>
      </c>
      <c r="N34" s="39">
        <f t="shared" si="5"/>
        <v>1.176998229240953</v>
      </c>
      <c r="O34" s="4">
        <v>9213932.600000005</v>
      </c>
      <c r="P34" s="39">
        <f t="shared" si="6"/>
        <v>0.9164492422793001</v>
      </c>
      <c r="Q34" s="4">
        <v>10363378.370000003</v>
      </c>
      <c r="R34" s="39">
        <f t="shared" si="7"/>
        <v>1.0747974201122026</v>
      </c>
      <c r="S34" s="4">
        <v>5925760.14</v>
      </c>
      <c r="T34" s="39">
        <f t="shared" si="8"/>
        <v>0.855436558031299</v>
      </c>
      <c r="U34" s="4">
        <v>6325650.29</v>
      </c>
      <c r="V34" s="39">
        <f t="shared" si="9"/>
        <v>0.7920120431816868</v>
      </c>
      <c r="W34" s="4">
        <v>9391968.41</v>
      </c>
      <c r="X34" s="39">
        <f t="shared" si="10"/>
        <v>1.139959754422753</v>
      </c>
      <c r="Y34" s="4"/>
      <c r="Z34" s="39" t="e">
        <f t="shared" si="11"/>
        <v>#DIV/0!</v>
      </c>
      <c r="AA34" s="24">
        <f t="shared" si="12"/>
        <v>84984704.26000002</v>
      </c>
      <c r="AB34" s="8"/>
    </row>
    <row r="35" spans="1:28" ht="15" customHeight="1">
      <c r="A35" s="2" t="s">
        <v>56</v>
      </c>
      <c r="B35" s="3" t="s">
        <v>87</v>
      </c>
      <c r="C35" s="41">
        <v>4241822.909999998</v>
      </c>
      <c r="D35" s="39">
        <f t="shared" si="0"/>
        <v>0.6053207374711816</v>
      </c>
      <c r="E35" s="41">
        <v>4489198.600000002</v>
      </c>
      <c r="F35" s="39">
        <f t="shared" si="1"/>
        <v>0.6098775710482235</v>
      </c>
      <c r="G35" s="41">
        <v>6061769.659999998</v>
      </c>
      <c r="H35" s="39">
        <f t="shared" si="2"/>
        <v>0.7463181243920707</v>
      </c>
      <c r="I35" s="4">
        <v>5544949.300000001</v>
      </c>
      <c r="J35" s="39">
        <f t="shared" si="3"/>
        <v>0.3525222470237177</v>
      </c>
      <c r="K35" s="4">
        <v>6446551.94</v>
      </c>
      <c r="L35" s="39">
        <f t="shared" si="4"/>
        <v>0.7307479411750608</v>
      </c>
      <c r="M35" s="4">
        <v>4602971.88</v>
      </c>
      <c r="N35" s="39">
        <f t="shared" si="5"/>
        <v>0.6569635888735863</v>
      </c>
      <c r="O35" s="4">
        <v>5336964.870000002</v>
      </c>
      <c r="P35" s="39">
        <f t="shared" si="6"/>
        <v>0.5308327750501173</v>
      </c>
      <c r="Q35" s="4">
        <v>6090042.270000002</v>
      </c>
      <c r="R35" s="39">
        <f t="shared" si="7"/>
        <v>0.6316050120410939</v>
      </c>
      <c r="S35" s="4">
        <v>5593531.270000005</v>
      </c>
      <c r="T35" s="39">
        <f t="shared" si="8"/>
        <v>0.8074763446043304</v>
      </c>
      <c r="U35" s="4">
        <v>5557737.340000002</v>
      </c>
      <c r="V35" s="39">
        <f t="shared" si="9"/>
        <v>0.6958644098740645</v>
      </c>
      <c r="W35" s="4">
        <v>7846412.919999997</v>
      </c>
      <c r="X35" s="39">
        <f t="shared" si="10"/>
        <v>0.9523663789008329</v>
      </c>
      <c r="Y35" s="4"/>
      <c r="Z35" s="39" t="e">
        <f t="shared" si="11"/>
        <v>#DIV/0!</v>
      </c>
      <c r="AA35" s="24">
        <f t="shared" si="12"/>
        <v>61811952.96000001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276432447.44000006</v>
      </c>
      <c r="F36" s="39">
        <f t="shared" si="1"/>
        <v>37.55457591108196</v>
      </c>
      <c r="G36" s="41">
        <v>281225155.2</v>
      </c>
      <c r="H36" s="39">
        <f t="shared" si="2"/>
        <v>34.62411838999719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152328330.42000005</v>
      </c>
      <c r="N36" s="39">
        <f t="shared" si="5"/>
        <v>21.741207473951526</v>
      </c>
      <c r="O36" s="4">
        <v>390911334.2499999</v>
      </c>
      <c r="P36" s="39">
        <f t="shared" si="6"/>
        <v>38.881377976631</v>
      </c>
      <c r="Q36" s="4">
        <v>441705324.24999994</v>
      </c>
      <c r="R36" s="39">
        <f t="shared" si="7"/>
        <v>45.809747169708295</v>
      </c>
      <c r="S36" s="4">
        <v>195783699.66999996</v>
      </c>
      <c r="T36" s="39">
        <f t="shared" si="8"/>
        <v>28.26313084017915</v>
      </c>
      <c r="U36" s="4">
        <v>155204821.57999998</v>
      </c>
      <c r="V36" s="39">
        <f t="shared" si="9"/>
        <v>19.432640474221497</v>
      </c>
      <c r="W36" s="4">
        <v>57488512.42999999</v>
      </c>
      <c r="X36" s="39">
        <f t="shared" si="10"/>
        <v>6.9777268886525325</v>
      </c>
      <c r="Y36" s="4"/>
      <c r="Z36" s="39" t="e">
        <f t="shared" si="11"/>
        <v>#DIV/0!</v>
      </c>
      <c r="AA36" s="24">
        <f t="shared" si="12"/>
        <v>3405617624.5899997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4.061175933204634</v>
      </c>
      <c r="E37" s="41">
        <v>21018572.54</v>
      </c>
      <c r="F37" s="39">
        <f t="shared" si="1"/>
        <v>2.8554664450791023</v>
      </c>
      <c r="G37" s="41">
        <v>25960877.52</v>
      </c>
      <c r="H37" s="39">
        <f t="shared" si="2"/>
        <v>3.196273449014339</v>
      </c>
      <c r="I37" s="4">
        <v>56655635.99000001</v>
      </c>
      <c r="J37" s="39">
        <f t="shared" si="3"/>
        <v>3.601903466593033</v>
      </c>
      <c r="K37" s="4">
        <v>45462863.76000001</v>
      </c>
      <c r="L37" s="39">
        <f t="shared" si="4"/>
        <v>5.153436193758844</v>
      </c>
      <c r="M37" s="4">
        <v>24866193.830000002</v>
      </c>
      <c r="N37" s="39">
        <f t="shared" si="5"/>
        <v>3.5490514315683868</v>
      </c>
      <c r="O37" s="4">
        <v>52312599.07999999</v>
      </c>
      <c r="P37" s="39">
        <f t="shared" si="6"/>
        <v>5.203189980847784</v>
      </c>
      <c r="Q37" s="4">
        <v>22541046.130000003</v>
      </c>
      <c r="R37" s="39">
        <f t="shared" si="7"/>
        <v>2.3377567972705546</v>
      </c>
      <c r="S37" s="4">
        <v>19869826.97</v>
      </c>
      <c r="T37" s="39">
        <f t="shared" si="8"/>
        <v>2.8683875132168737</v>
      </c>
      <c r="U37" s="4">
        <v>85732004.69000001</v>
      </c>
      <c r="V37" s="39">
        <f t="shared" si="9"/>
        <v>10.734197606201981</v>
      </c>
      <c r="W37" s="4">
        <v>182407062.98999995</v>
      </c>
      <c r="X37" s="39">
        <f t="shared" si="10"/>
        <v>22.139843497520452</v>
      </c>
      <c r="Y37" s="4"/>
      <c r="Z37" s="39" t="e">
        <f t="shared" si="11"/>
        <v>#DIV/0!</v>
      </c>
      <c r="AA37" s="24">
        <f t="shared" si="12"/>
        <v>565285627.74</v>
      </c>
      <c r="AB37" s="8"/>
    </row>
    <row r="38" spans="1:28" ht="15" customHeight="1">
      <c r="A38" s="2" t="s">
        <v>59</v>
      </c>
      <c r="B38" s="3" t="s">
        <v>90</v>
      </c>
      <c r="C38" s="41">
        <v>8605655.010000005</v>
      </c>
      <c r="D38" s="39">
        <f t="shared" si="0"/>
        <v>1.2280525490102967</v>
      </c>
      <c r="E38" s="41">
        <v>12528542.100000003</v>
      </c>
      <c r="F38" s="39">
        <f t="shared" si="1"/>
        <v>1.7020580966775247</v>
      </c>
      <c r="G38" s="41">
        <v>13678148.310000025</v>
      </c>
      <c r="H38" s="39">
        <f t="shared" si="2"/>
        <v>1.684037923650796</v>
      </c>
      <c r="I38" s="4">
        <v>18038203.489999995</v>
      </c>
      <c r="J38" s="39">
        <f t="shared" si="3"/>
        <v>1.146785602992955</v>
      </c>
      <c r="K38" s="4">
        <v>21075390.8</v>
      </c>
      <c r="L38" s="39">
        <f t="shared" si="4"/>
        <v>2.388997805322859</v>
      </c>
      <c r="M38" s="4">
        <v>17382994.529999997</v>
      </c>
      <c r="N38" s="39">
        <f t="shared" si="5"/>
        <v>2.4810046138710535</v>
      </c>
      <c r="O38" s="4">
        <v>17995406.85</v>
      </c>
      <c r="P38" s="39">
        <f t="shared" si="6"/>
        <v>1.7898846983306804</v>
      </c>
      <c r="Q38" s="4">
        <v>19204620.27</v>
      </c>
      <c r="R38" s="39">
        <f t="shared" si="7"/>
        <v>1.9917323852791553</v>
      </c>
      <c r="S38" s="4">
        <v>16979711.610000003</v>
      </c>
      <c r="T38" s="39">
        <f t="shared" si="8"/>
        <v>2.451173471902035</v>
      </c>
      <c r="U38" s="4">
        <v>17261010.569999993</v>
      </c>
      <c r="V38" s="39">
        <f t="shared" si="9"/>
        <v>2.1611893832541265</v>
      </c>
      <c r="W38" s="4">
        <v>17568256.64</v>
      </c>
      <c r="X38" s="39">
        <f t="shared" si="10"/>
        <v>2.132365085858535</v>
      </c>
      <c r="Y38" s="4"/>
      <c r="Z38" s="39" t="e">
        <f t="shared" si="11"/>
        <v>#DIV/0!</v>
      </c>
      <c r="AA38" s="24">
        <f t="shared" si="12"/>
        <v>180317940.18</v>
      </c>
      <c r="AB38" s="8"/>
    </row>
    <row r="39" spans="1:28" ht="15" customHeight="1">
      <c r="A39" s="2" t="s">
        <v>60</v>
      </c>
      <c r="B39" s="3" t="s">
        <v>91</v>
      </c>
      <c r="C39" s="41">
        <v>2454286.7400000007</v>
      </c>
      <c r="D39" s="39">
        <f t="shared" si="0"/>
        <v>0.35023401281562305</v>
      </c>
      <c r="E39" s="41">
        <v>3000210.039999999</v>
      </c>
      <c r="F39" s="39">
        <f t="shared" si="1"/>
        <v>0.4075918610127189</v>
      </c>
      <c r="G39" s="41">
        <v>3528750.6799999997</v>
      </c>
      <c r="H39" s="39">
        <f t="shared" si="2"/>
        <v>0.43445573432508894</v>
      </c>
      <c r="I39" s="4">
        <v>5229418.9799999995</v>
      </c>
      <c r="J39" s="39">
        <f t="shared" si="3"/>
        <v>0.33246228769992137</v>
      </c>
      <c r="K39" s="4">
        <v>4106711.2699999986</v>
      </c>
      <c r="L39" s="39">
        <f t="shared" si="4"/>
        <v>0.46551564828513864</v>
      </c>
      <c r="M39" s="4">
        <v>4136428.860000001</v>
      </c>
      <c r="N39" s="39">
        <f t="shared" si="5"/>
        <v>0.5903757876065664</v>
      </c>
      <c r="O39" s="4">
        <v>4322022.3500000015</v>
      </c>
      <c r="P39" s="39">
        <f t="shared" si="6"/>
        <v>0.4298831215426624</v>
      </c>
      <c r="Q39" s="4">
        <v>3350568.890000001</v>
      </c>
      <c r="R39" s="39">
        <f t="shared" si="7"/>
        <v>0.34749120125778116</v>
      </c>
      <c r="S39" s="4">
        <v>2708973.199999999</v>
      </c>
      <c r="T39" s="39">
        <f t="shared" si="8"/>
        <v>0.3910645478821275</v>
      </c>
      <c r="U39" s="4">
        <v>3807672.000000001</v>
      </c>
      <c r="V39" s="39">
        <f t="shared" si="9"/>
        <v>0.4767449894049866</v>
      </c>
      <c r="W39" s="4">
        <v>3643686.109999999</v>
      </c>
      <c r="X39" s="39">
        <f t="shared" si="10"/>
        <v>0.4422561215949826</v>
      </c>
      <c r="Y39" s="4"/>
      <c r="Z39" s="39" t="e">
        <f t="shared" si="11"/>
        <v>#DIV/0!</v>
      </c>
      <c r="AA39" s="24">
        <f t="shared" si="12"/>
        <v>40288729.12</v>
      </c>
      <c r="AB39" s="8"/>
    </row>
    <row r="40" spans="1:28" ht="15" customHeight="1">
      <c r="A40" s="2" t="s">
        <v>61</v>
      </c>
      <c r="B40" s="3" t="s">
        <v>92</v>
      </c>
      <c r="C40" s="41">
        <v>10718036.149999987</v>
      </c>
      <c r="D40" s="39">
        <f t="shared" si="0"/>
        <v>1.5294956164402393</v>
      </c>
      <c r="E40" s="41">
        <v>12471305.53000001</v>
      </c>
      <c r="F40" s="39">
        <f t="shared" si="1"/>
        <v>1.6942822543954017</v>
      </c>
      <c r="G40" s="41">
        <v>15548708.780000009</v>
      </c>
      <c r="H40" s="39">
        <f t="shared" si="2"/>
        <v>1.9143391821668347</v>
      </c>
      <c r="I40" s="4">
        <v>19836414.690000013</v>
      </c>
      <c r="J40" s="39">
        <f t="shared" si="3"/>
        <v>1.2611075595250414</v>
      </c>
      <c r="K40" s="4">
        <v>20135518.37</v>
      </c>
      <c r="L40" s="39">
        <f t="shared" si="4"/>
        <v>2.282458705105867</v>
      </c>
      <c r="M40" s="4">
        <v>17402166.619999994</v>
      </c>
      <c r="N40" s="39">
        <f t="shared" si="5"/>
        <v>2.483740968856695</v>
      </c>
      <c r="O40" s="4">
        <v>17302188.189999998</v>
      </c>
      <c r="P40" s="39">
        <f t="shared" si="6"/>
        <v>1.7209348000330873</v>
      </c>
      <c r="Q40" s="4">
        <v>13567943.880000003</v>
      </c>
      <c r="R40" s="39">
        <f t="shared" si="7"/>
        <v>1.4071464495270711</v>
      </c>
      <c r="S40" s="4">
        <v>12000384.180000002</v>
      </c>
      <c r="T40" s="39">
        <f t="shared" si="8"/>
        <v>1.7323629535218505</v>
      </c>
      <c r="U40" s="4">
        <v>10371472.690000001</v>
      </c>
      <c r="V40" s="39">
        <f t="shared" si="9"/>
        <v>1.2985749922021008</v>
      </c>
      <c r="W40" s="4">
        <v>11473503.319999998</v>
      </c>
      <c r="X40" s="39">
        <f t="shared" si="10"/>
        <v>1.3926081792513014</v>
      </c>
      <c r="Y40" s="4"/>
      <c r="Z40" s="39" t="e">
        <f t="shared" si="11"/>
        <v>#DIV/0!</v>
      </c>
      <c r="AA40" s="24">
        <f t="shared" si="12"/>
        <v>160827642.4</v>
      </c>
      <c r="AB40" s="8"/>
    </row>
    <row r="41" spans="1:28" ht="15" customHeight="1">
      <c r="A41" s="2" t="s">
        <v>62</v>
      </c>
      <c r="B41" s="3" t="s">
        <v>93</v>
      </c>
      <c r="C41" s="41">
        <v>21974612.760000005</v>
      </c>
      <c r="D41" s="39">
        <f t="shared" si="0"/>
        <v>3.1358425572572637</v>
      </c>
      <c r="E41" s="41">
        <v>22941410.040000003</v>
      </c>
      <c r="F41" s="39">
        <f t="shared" si="1"/>
        <v>3.116692460791671</v>
      </c>
      <c r="G41" s="41">
        <v>28396266.479999986</v>
      </c>
      <c r="H41" s="39">
        <f t="shared" si="2"/>
        <v>3.4961157430536587</v>
      </c>
      <c r="I41" s="4">
        <v>31755653.67999999</v>
      </c>
      <c r="J41" s="39">
        <f t="shared" si="3"/>
        <v>2.0188776822505092</v>
      </c>
      <c r="K41" s="4">
        <v>21036341.119999997</v>
      </c>
      <c r="L41" s="39">
        <f t="shared" si="4"/>
        <v>2.3845713346251687</v>
      </c>
      <c r="M41" s="4">
        <v>30499907.51999998</v>
      </c>
      <c r="N41" s="39">
        <f t="shared" si="5"/>
        <v>4.353128636678021</v>
      </c>
      <c r="O41" s="4">
        <v>32712331.770000014</v>
      </c>
      <c r="P41" s="39">
        <f t="shared" si="6"/>
        <v>3.253680373547075</v>
      </c>
      <c r="Q41" s="4">
        <v>41162468.66999998</v>
      </c>
      <c r="R41" s="39">
        <f t="shared" si="7"/>
        <v>4.269005101660235</v>
      </c>
      <c r="S41" s="4">
        <v>28715464.07000002</v>
      </c>
      <c r="T41" s="39">
        <f t="shared" si="8"/>
        <v>4.145334466121717</v>
      </c>
      <c r="U41" s="4">
        <v>34426033.19999999</v>
      </c>
      <c r="V41" s="39">
        <f t="shared" si="9"/>
        <v>4.3103604599318714</v>
      </c>
      <c r="W41" s="4">
        <v>33026741.09000002</v>
      </c>
      <c r="X41" s="39">
        <f t="shared" si="10"/>
        <v>4.008654418199887</v>
      </c>
      <c r="Y41" s="4"/>
      <c r="Z41" s="39" t="e">
        <f t="shared" si="11"/>
        <v>#DIV/0!</v>
      </c>
      <c r="AA41" s="24">
        <f t="shared" si="12"/>
        <v>326647230.4</v>
      </c>
      <c r="AB41" s="8"/>
    </row>
    <row r="42" spans="1:28" ht="15" customHeight="1">
      <c r="A42" s="2" t="s">
        <v>63</v>
      </c>
      <c r="B42" s="3" t="s">
        <v>94</v>
      </c>
      <c r="C42" s="41">
        <v>22571645.65000001</v>
      </c>
      <c r="D42" s="39">
        <f t="shared" si="0"/>
        <v>3.2210409252554584</v>
      </c>
      <c r="E42" s="41">
        <v>24871369.9</v>
      </c>
      <c r="F42" s="39">
        <f t="shared" si="1"/>
        <v>3.3788860807481074</v>
      </c>
      <c r="G42" s="41">
        <v>29996879.679999992</v>
      </c>
      <c r="H42" s="39">
        <f t="shared" si="2"/>
        <v>3.693181403463658</v>
      </c>
      <c r="I42" s="4">
        <v>37017744.05000002</v>
      </c>
      <c r="J42" s="39">
        <f t="shared" si="3"/>
        <v>2.3534170659152576</v>
      </c>
      <c r="K42" s="4">
        <v>34610336.67</v>
      </c>
      <c r="L42" s="39">
        <f t="shared" si="4"/>
        <v>3.9232495914673744</v>
      </c>
      <c r="M42" s="4">
        <v>32013665.89000002</v>
      </c>
      <c r="N42" s="39">
        <f t="shared" si="5"/>
        <v>4.569181256022429</v>
      </c>
      <c r="O42" s="4">
        <v>46310659.710000016</v>
      </c>
      <c r="P42" s="39">
        <f t="shared" si="6"/>
        <v>4.606216568231029</v>
      </c>
      <c r="Q42" s="4">
        <v>34142795.36999997</v>
      </c>
      <c r="R42" s="39">
        <f t="shared" si="7"/>
        <v>3.540987028450531</v>
      </c>
      <c r="S42" s="4">
        <v>30844362.990000013</v>
      </c>
      <c r="T42" s="39">
        <f t="shared" si="8"/>
        <v>4.452660095491749</v>
      </c>
      <c r="U42" s="4">
        <v>30560521.36</v>
      </c>
      <c r="V42" s="39">
        <f t="shared" si="9"/>
        <v>3.8263735510789965</v>
      </c>
      <c r="W42" s="4">
        <v>36857970.769999996</v>
      </c>
      <c r="X42" s="39">
        <f t="shared" si="10"/>
        <v>4.4736738320748035</v>
      </c>
      <c r="Y42" s="4"/>
      <c r="Z42" s="39" t="e">
        <f t="shared" si="11"/>
        <v>#DIV/0!</v>
      </c>
      <c r="AA42" s="24">
        <f t="shared" si="12"/>
        <v>359797952.0400001</v>
      </c>
      <c r="AB42" s="8"/>
    </row>
    <row r="43" spans="1:28" ht="15" customHeight="1">
      <c r="A43" s="2" t="s">
        <v>64</v>
      </c>
      <c r="B43" s="3" t="s">
        <v>95</v>
      </c>
      <c r="C43" s="41">
        <v>25418247.32000001</v>
      </c>
      <c r="D43" s="39">
        <f t="shared" si="0"/>
        <v>3.6272594446823105</v>
      </c>
      <c r="E43" s="41">
        <v>26381386.900000002</v>
      </c>
      <c r="F43" s="39">
        <f t="shared" si="1"/>
        <v>3.584028597766964</v>
      </c>
      <c r="G43" s="41">
        <v>33733951.09000004</v>
      </c>
      <c r="H43" s="39">
        <f t="shared" si="2"/>
        <v>4.153285347009158</v>
      </c>
      <c r="I43" s="4">
        <v>28945872.47</v>
      </c>
      <c r="J43" s="39">
        <f t="shared" si="3"/>
        <v>1.8402447800895796</v>
      </c>
      <c r="K43" s="4">
        <v>32198241.14999999</v>
      </c>
      <c r="L43" s="39">
        <f t="shared" si="4"/>
        <v>3.649826860748231</v>
      </c>
      <c r="M43" s="4">
        <v>35163346.74</v>
      </c>
      <c r="N43" s="39">
        <f t="shared" si="5"/>
        <v>5.018722484812729</v>
      </c>
      <c r="O43" s="4">
        <v>33320952.42999999</v>
      </c>
      <c r="P43" s="39">
        <f t="shared" si="6"/>
        <v>3.3142158654924474</v>
      </c>
      <c r="Q43" s="4">
        <v>32316647.77999999</v>
      </c>
      <c r="R43" s="39">
        <f t="shared" si="7"/>
        <v>3.351595244381559</v>
      </c>
      <c r="S43" s="4">
        <v>29513670.89999999</v>
      </c>
      <c r="T43" s="39">
        <f t="shared" si="8"/>
        <v>4.260562772215836</v>
      </c>
      <c r="U43" s="4">
        <v>33156579.12000001</v>
      </c>
      <c r="V43" s="39">
        <f t="shared" si="9"/>
        <v>4.151416655969842</v>
      </c>
      <c r="W43" s="4">
        <v>30986093.069999985</v>
      </c>
      <c r="X43" s="39">
        <f t="shared" si="10"/>
        <v>3.760968681388245</v>
      </c>
      <c r="Y43" s="4"/>
      <c r="Z43" s="39" t="e">
        <f t="shared" si="11"/>
        <v>#DIV/0!</v>
      </c>
      <c r="AA43" s="24">
        <f t="shared" si="12"/>
        <v>341134988.97</v>
      </c>
      <c r="AB43" s="8"/>
    </row>
    <row r="44" spans="1:28" ht="15" customHeight="1">
      <c r="A44" s="2" t="s">
        <v>65</v>
      </c>
      <c r="B44" s="3" t="s">
        <v>96</v>
      </c>
      <c r="C44" s="41">
        <v>11556800.639999997</v>
      </c>
      <c r="D44" s="39">
        <f t="shared" si="0"/>
        <v>1.6491898022711715</v>
      </c>
      <c r="E44" s="41">
        <v>13180426.510000002</v>
      </c>
      <c r="F44" s="39">
        <f t="shared" si="1"/>
        <v>1.790619489478236</v>
      </c>
      <c r="G44" s="41">
        <v>16325780.529999997</v>
      </c>
      <c r="H44" s="39">
        <f t="shared" si="2"/>
        <v>2.0100113643028443</v>
      </c>
      <c r="I44" s="4">
        <v>20458356.210000005</v>
      </c>
      <c r="J44" s="39">
        <f t="shared" si="3"/>
        <v>1.3006477266727814</v>
      </c>
      <c r="K44" s="4">
        <v>16553763.050000004</v>
      </c>
      <c r="L44" s="39">
        <f t="shared" si="4"/>
        <v>1.8764493608481339</v>
      </c>
      <c r="M44" s="4">
        <v>19611727.990000002</v>
      </c>
      <c r="N44" s="39">
        <f t="shared" si="5"/>
        <v>2.799102740623948</v>
      </c>
      <c r="O44" s="4">
        <v>19890496.30999999</v>
      </c>
      <c r="P44" s="39">
        <f t="shared" si="6"/>
        <v>1.9783767760422621</v>
      </c>
      <c r="Q44" s="4">
        <v>13418387.07</v>
      </c>
      <c r="R44" s="39">
        <f t="shared" si="7"/>
        <v>1.3916357475330636</v>
      </c>
      <c r="S44" s="4">
        <v>16759737.650000008</v>
      </c>
      <c r="T44" s="39">
        <f t="shared" si="8"/>
        <v>2.419418260291511</v>
      </c>
      <c r="U44" s="4">
        <v>18208998.51</v>
      </c>
      <c r="V44" s="39">
        <f t="shared" si="9"/>
        <v>2.279883561852325</v>
      </c>
      <c r="W44" s="4">
        <v>20118057.840000022</v>
      </c>
      <c r="X44" s="39">
        <f t="shared" si="10"/>
        <v>2.4418498097087578</v>
      </c>
      <c r="Y44" s="4"/>
      <c r="Z44" s="39" t="e">
        <f t="shared" si="11"/>
        <v>#DIV/0!</v>
      </c>
      <c r="AA44" s="24">
        <f>+C44+E44+G44+I44+K44+M44+O44+Q44+S44+U44+W44+Y44</f>
        <v>186082532.31000003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1.2383068772091979</v>
      </c>
      <c r="G45" s="41">
        <v>10011797.129999999</v>
      </c>
      <c r="H45" s="39">
        <f t="shared" si="2"/>
        <v>1.2326409736683261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1.2580704018705653</v>
      </c>
      <c r="M45" s="4">
        <v>11095094.73</v>
      </c>
      <c r="N45" s="39">
        <f t="shared" si="5"/>
        <v>1.5835580669924088</v>
      </c>
      <c r="O45" s="4">
        <v>11284899.120000001</v>
      </c>
      <c r="P45" s="39">
        <f t="shared" si="6"/>
        <v>1.122434653767962</v>
      </c>
      <c r="Q45" s="4">
        <v>8446101.670000002</v>
      </c>
      <c r="R45" s="39">
        <f t="shared" si="7"/>
        <v>0.8759545353665752</v>
      </c>
      <c r="S45" s="4">
        <v>6603221.370000001</v>
      </c>
      <c r="T45" s="39">
        <f t="shared" si="8"/>
        <v>0.9532341551495063</v>
      </c>
      <c r="U45" s="4">
        <v>6840945.93</v>
      </c>
      <c r="V45" s="39">
        <f t="shared" si="9"/>
        <v>0.8565303668272729</v>
      </c>
      <c r="W45" s="4">
        <v>8334762.66</v>
      </c>
      <c r="X45" s="39">
        <f t="shared" si="10"/>
        <v>1.011640327170301</v>
      </c>
      <c r="Y45" s="4"/>
      <c r="Z45" s="39" t="e">
        <f t="shared" si="11"/>
        <v>#DIV/0!</v>
      </c>
      <c r="AA45" s="24">
        <f>+C45+E45+G45+I45+K45+M45+O45+Q45+S45+U45+W45+Y45</f>
        <v>101389568.22999999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0.10843351761389917</v>
      </c>
      <c r="G46" s="41">
        <v>725008.9800000001</v>
      </c>
      <c r="H46" s="39">
        <f t="shared" si="2"/>
        <v>0.0892622736379278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</v>
      </c>
      <c r="O46" s="4">
        <v>1139760.93</v>
      </c>
      <c r="P46" s="39">
        <f t="shared" si="6"/>
        <v>0.1133645193669042</v>
      </c>
      <c r="Q46" s="4">
        <v>1214336.32</v>
      </c>
      <c r="R46" s="39">
        <f t="shared" si="7"/>
        <v>0.12594016133414085</v>
      </c>
      <c r="S46" s="4">
        <v>1287747.99</v>
      </c>
      <c r="T46" s="39">
        <f t="shared" si="8"/>
        <v>0.1858979577559013</v>
      </c>
      <c r="U46" s="4">
        <v>2640702.6100000003</v>
      </c>
      <c r="V46" s="39">
        <f t="shared" si="9"/>
        <v>0.33063292684510914</v>
      </c>
      <c r="W46" s="4">
        <v>10096011.930000002</v>
      </c>
      <c r="X46" s="39">
        <f t="shared" si="10"/>
        <v>1.2254137554506517</v>
      </c>
      <c r="Y46" s="4"/>
      <c r="Z46" s="39" t="e">
        <f t="shared" si="11"/>
        <v>#DIV/0!</v>
      </c>
      <c r="AA46" s="24">
        <f t="shared" si="12"/>
        <v>21704975.660000004</v>
      </c>
      <c r="AB46" s="8"/>
    </row>
    <row r="47" spans="1:28" ht="18" customHeight="1">
      <c r="A47" s="56" t="s">
        <v>7</v>
      </c>
      <c r="B47" s="57"/>
      <c r="C47" s="42">
        <f>SUM(C13:C46)</f>
        <v>700756251.5900002</v>
      </c>
      <c r="D47" s="40">
        <f t="shared" si="0"/>
        <v>100</v>
      </c>
      <c r="E47" s="42">
        <f>SUM(E13:E46)</f>
        <v>736081930.7199998</v>
      </c>
      <c r="F47" s="40">
        <f t="shared" si="1"/>
        <v>100</v>
      </c>
      <c r="G47" s="6">
        <f aca="true" t="shared" si="13" ref="G47:AA47">SUM(G13:G46)</f>
        <v>812223294.85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882185439.9799998</v>
      </c>
      <c r="L47" s="40">
        <f t="shared" si="4"/>
        <v>100</v>
      </c>
      <c r="M47" s="6">
        <f t="shared" si="13"/>
        <v>700643377.8000001</v>
      </c>
      <c r="N47" s="40">
        <f t="shared" si="5"/>
        <v>100</v>
      </c>
      <c r="O47" s="6">
        <f t="shared" si="13"/>
        <v>1005394753.4599997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692717663.7899997</v>
      </c>
      <c r="T47" s="40">
        <f t="shared" si="8"/>
        <v>100</v>
      </c>
      <c r="U47" s="6">
        <f t="shared" si="13"/>
        <v>798681073.6600001</v>
      </c>
      <c r="V47" s="40">
        <f t="shared" si="9"/>
        <v>100</v>
      </c>
      <c r="W47" s="6">
        <f t="shared" si="13"/>
        <v>823885963.83</v>
      </c>
      <c r="X47" s="40">
        <f t="shared" si="10"/>
        <v>100</v>
      </c>
      <c r="Y47" s="6">
        <f t="shared" si="13"/>
        <v>0</v>
      </c>
      <c r="Z47" s="40" t="e">
        <f t="shared" si="11"/>
        <v>#DIV/0!</v>
      </c>
      <c r="AA47" s="6">
        <f t="shared" si="13"/>
        <v>9689722641.179998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1496137124.0799994</v>
      </c>
      <c r="C51" s="51">
        <f>+B51/$B$85*100</f>
        <v>15.440453555622128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47112458.359999985</v>
      </c>
      <c r="C52" s="51">
        <f aca="true" t="shared" si="15" ref="C52:C84">+B52/$B$85*100</f>
        <v>0.4862105976055338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58578936.01999999</v>
      </c>
      <c r="C53" s="51">
        <f t="shared" si="15"/>
        <v>0.6045470875610773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48525132.64</v>
      </c>
      <c r="C54" s="51">
        <f t="shared" si="15"/>
        <v>0.5007896968461699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40984810.35000001</v>
      </c>
      <c r="C55" s="51">
        <f t="shared" si="15"/>
        <v>0.4229719659448265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212963996.53000003</v>
      </c>
      <c r="C56" s="51">
        <f t="shared" si="15"/>
        <v>2.197833771061022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154953741.10000002</v>
      </c>
      <c r="C57" s="51">
        <f t="shared" si="15"/>
        <v>1.5991555882256914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208519499.28000003</v>
      </c>
      <c r="C58" s="51">
        <f t="shared" si="15"/>
        <v>2.151965613482275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43988918.16</v>
      </c>
      <c r="C59" s="51">
        <f t="shared" si="15"/>
        <v>0.4539749979328933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100741471.79000002</v>
      </c>
      <c r="C60" s="51">
        <f t="shared" si="15"/>
        <v>1.0396734305052502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222656905.59</v>
      </c>
      <c r="C61" s="51">
        <f t="shared" si="15"/>
        <v>2.2978666555814358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175815338.45000002</v>
      </c>
      <c r="C62" s="51">
        <f t="shared" si="15"/>
        <v>1.8144517130222988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266702058.7</v>
      </c>
      <c r="C63" s="51">
        <f t="shared" si="15"/>
        <v>2.7524220101672743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236369347.10999998</v>
      </c>
      <c r="C64" s="51">
        <f t="shared" si="15"/>
        <v>2.4393819705990607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119111883.17999999</v>
      </c>
      <c r="C65" s="51">
        <f t="shared" si="15"/>
        <v>1.229259985975148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78867400.03</v>
      </c>
      <c r="C66" s="51">
        <f t="shared" si="15"/>
        <v>0.8139283543042225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48589096.87</v>
      </c>
      <c r="C67" s="51">
        <f t="shared" si="15"/>
        <v>0.5014498213138008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55640012.35</v>
      </c>
      <c r="C68" s="51">
        <f t="shared" si="15"/>
        <v>0.574216769771485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122499700.05000003</v>
      </c>
      <c r="C69" s="51">
        <f t="shared" si="15"/>
        <v>1.264222977130357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71415820.17000002</v>
      </c>
      <c r="C70" s="51">
        <f t="shared" si="15"/>
        <v>0.7370264641682573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43657521.50999999</v>
      </c>
      <c r="C71" s="51">
        <f t="shared" si="15"/>
        <v>0.4505549139710303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84984704.26000002</v>
      </c>
      <c r="C72" s="51">
        <f t="shared" si="15"/>
        <v>0.8770602359537787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61811952.96000001</v>
      </c>
      <c r="C73" s="51">
        <f t="shared" si="15"/>
        <v>0.6379125104913493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3405617624.5899997</v>
      </c>
      <c r="C74" s="51">
        <f t="shared" si="15"/>
        <v>35.14669873125769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565285627.74</v>
      </c>
      <c r="C75" s="51">
        <f t="shared" si="15"/>
        <v>5.833867992646283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180317940.18</v>
      </c>
      <c r="C76" s="51">
        <f t="shared" si="15"/>
        <v>1.8609195212014984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40288729.12</v>
      </c>
      <c r="C77" s="51">
        <f t="shared" si="15"/>
        <v>0.4157882594985578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160827642.4</v>
      </c>
      <c r="C78" s="51">
        <f t="shared" si="15"/>
        <v>1.6597754998322087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326647230.4</v>
      </c>
      <c r="C79" s="51">
        <f t="shared" si="15"/>
        <v>3.3710689407330796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359797952.0400001</v>
      </c>
      <c r="C80" s="51">
        <f t="shared" si="15"/>
        <v>3.7131914437974514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341134988.97</v>
      </c>
      <c r="C81" s="51">
        <f t="shared" si="15"/>
        <v>3.520585692723782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186082532.31000003</v>
      </c>
      <c r="C82" s="51">
        <f t="shared" si="15"/>
        <v>1.9204113389084498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101389568.22999999</v>
      </c>
      <c r="C83" s="51">
        <f t="shared" si="15"/>
        <v>1.0463619237057227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21704975.660000004</v>
      </c>
      <c r="C84" s="51">
        <f t="shared" si="15"/>
        <v>0.22399996845891978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9689722641.179998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1137839102.6400027</v>
      </c>
      <c r="D12" s="15">
        <v>47265606.33000001</v>
      </c>
      <c r="E12" s="15">
        <v>310453749.7300001</v>
      </c>
      <c r="F12" s="15">
        <v>578665.38</v>
      </c>
      <c r="G12" s="15">
        <v>0</v>
      </c>
      <c r="H12" s="24">
        <f>SUM(C12:G12)</f>
        <v>1496137124.0800028</v>
      </c>
    </row>
    <row r="13" spans="1:8" ht="15" customHeight="1">
      <c r="A13" s="2" t="s">
        <v>35</v>
      </c>
      <c r="B13" s="3" t="s">
        <v>66</v>
      </c>
      <c r="C13" s="15">
        <v>42589141.25999999</v>
      </c>
      <c r="D13" s="15">
        <v>1141604.3199999998</v>
      </c>
      <c r="E13" s="15">
        <v>135456</v>
      </c>
      <c r="F13" s="15">
        <v>3246256.78</v>
      </c>
      <c r="G13" s="15">
        <v>0</v>
      </c>
      <c r="H13" s="24">
        <f aca="true" t="shared" si="0" ref="H13:H45">SUM(C13:G13)</f>
        <v>47112458.35999999</v>
      </c>
    </row>
    <row r="14" spans="1:8" ht="15" customHeight="1">
      <c r="A14" s="2" t="s">
        <v>36</v>
      </c>
      <c r="B14" s="3" t="s">
        <v>67</v>
      </c>
      <c r="C14" s="15">
        <v>50191387.12999998</v>
      </c>
      <c r="D14" s="15">
        <v>1625211.81</v>
      </c>
      <c r="E14" s="15">
        <v>1480323.22</v>
      </c>
      <c r="F14" s="15">
        <v>5282013.859999999</v>
      </c>
      <c r="G14" s="15">
        <v>0</v>
      </c>
      <c r="H14" s="24">
        <f t="shared" si="0"/>
        <v>58578936.01999998</v>
      </c>
    </row>
    <row r="15" spans="1:8" ht="15" customHeight="1">
      <c r="A15" s="2" t="s">
        <v>37</v>
      </c>
      <c r="B15" s="3" t="s">
        <v>68</v>
      </c>
      <c r="C15" s="15">
        <v>30280592.88999998</v>
      </c>
      <c r="D15" s="15">
        <v>10502715.089999998</v>
      </c>
      <c r="E15" s="15">
        <v>0</v>
      </c>
      <c r="F15" s="15">
        <v>7741824.66</v>
      </c>
      <c r="G15" s="15">
        <v>0</v>
      </c>
      <c r="H15" s="24">
        <f t="shared" si="0"/>
        <v>48525132.63999997</v>
      </c>
    </row>
    <row r="16" spans="1:8" ht="15" customHeight="1">
      <c r="A16" s="2" t="s">
        <v>38</v>
      </c>
      <c r="B16" s="3" t="s">
        <v>69</v>
      </c>
      <c r="C16" s="15">
        <v>38752198.83999998</v>
      </c>
      <c r="D16" s="15">
        <v>153149.64</v>
      </c>
      <c r="E16" s="15">
        <v>522317.68</v>
      </c>
      <c r="F16" s="15">
        <v>1557144.19</v>
      </c>
      <c r="G16" s="15">
        <v>0</v>
      </c>
      <c r="H16" s="24">
        <f t="shared" si="0"/>
        <v>40984810.34999998</v>
      </c>
    </row>
    <row r="17" spans="1:8" ht="15" customHeight="1">
      <c r="A17" s="2" t="s">
        <v>39</v>
      </c>
      <c r="B17" s="3" t="s">
        <v>70</v>
      </c>
      <c r="C17" s="15">
        <v>177104904.25000012</v>
      </c>
      <c r="D17" s="15">
        <v>5917438.64</v>
      </c>
      <c r="E17" s="15">
        <v>2958203.19</v>
      </c>
      <c r="F17" s="15">
        <v>26983450.45000001</v>
      </c>
      <c r="G17" s="15">
        <v>0</v>
      </c>
      <c r="H17" s="24">
        <f t="shared" si="0"/>
        <v>212963996.53000012</v>
      </c>
    </row>
    <row r="18" spans="1:8" ht="15" customHeight="1">
      <c r="A18" s="2" t="s">
        <v>40</v>
      </c>
      <c r="B18" s="3" t="s">
        <v>71</v>
      </c>
      <c r="C18" s="15">
        <v>130526122.07999997</v>
      </c>
      <c r="D18" s="15">
        <v>2051783.19</v>
      </c>
      <c r="E18" s="15">
        <v>5400335.38</v>
      </c>
      <c r="F18" s="15">
        <v>16975500.450000003</v>
      </c>
      <c r="G18" s="15">
        <v>0</v>
      </c>
      <c r="H18" s="24">
        <f t="shared" si="0"/>
        <v>154953741.09999996</v>
      </c>
    </row>
    <row r="19" spans="1:8" ht="15" customHeight="1">
      <c r="A19" s="2" t="s">
        <v>41</v>
      </c>
      <c r="B19" s="3" t="s">
        <v>72</v>
      </c>
      <c r="C19" s="15">
        <v>162666045.61000013</v>
      </c>
      <c r="D19" s="15">
        <v>4291053.669999999</v>
      </c>
      <c r="E19" s="15">
        <v>17233288.729999997</v>
      </c>
      <c r="F19" s="15">
        <v>24329111.269999996</v>
      </c>
      <c r="G19" s="15">
        <v>0</v>
      </c>
      <c r="H19" s="24">
        <f t="shared" si="0"/>
        <v>208519499.2800001</v>
      </c>
    </row>
    <row r="20" spans="1:8" ht="15" customHeight="1">
      <c r="A20" s="2" t="s">
        <v>42</v>
      </c>
      <c r="B20" s="3" t="s">
        <v>73</v>
      </c>
      <c r="C20" s="15">
        <v>38468992.10999998</v>
      </c>
      <c r="D20" s="15">
        <v>1219061.25</v>
      </c>
      <c r="E20" s="15">
        <v>970135.54</v>
      </c>
      <c r="F20" s="15">
        <v>3330729.2600000002</v>
      </c>
      <c r="G20" s="15">
        <v>0</v>
      </c>
      <c r="H20" s="24">
        <f t="shared" si="0"/>
        <v>43988918.159999974</v>
      </c>
    </row>
    <row r="21" spans="1:8" ht="15" customHeight="1">
      <c r="A21" s="2" t="s">
        <v>43</v>
      </c>
      <c r="B21" s="3" t="s">
        <v>74</v>
      </c>
      <c r="C21" s="15">
        <v>88817868.83000001</v>
      </c>
      <c r="D21" s="15">
        <v>2121306.66</v>
      </c>
      <c r="E21" s="15">
        <v>4411621.5</v>
      </c>
      <c r="F21" s="15">
        <v>5390674.800000001</v>
      </c>
      <c r="G21" s="15">
        <v>0</v>
      </c>
      <c r="H21" s="24">
        <f t="shared" si="0"/>
        <v>100741471.79</v>
      </c>
    </row>
    <row r="22" spans="1:8" ht="15" customHeight="1">
      <c r="A22" s="2" t="s">
        <v>44</v>
      </c>
      <c r="B22" s="3" t="s">
        <v>75</v>
      </c>
      <c r="C22" s="15">
        <v>177431918.7799998</v>
      </c>
      <c r="D22" s="15">
        <v>7471584.719999999</v>
      </c>
      <c r="E22" s="15">
        <v>7956525.43</v>
      </c>
      <c r="F22" s="15">
        <v>29796876.659999996</v>
      </c>
      <c r="G22" s="15">
        <v>0</v>
      </c>
      <c r="H22" s="24">
        <f t="shared" si="0"/>
        <v>222656905.5899998</v>
      </c>
    </row>
    <row r="23" spans="1:8" ht="15" customHeight="1">
      <c r="A23" s="2" t="s">
        <v>45</v>
      </c>
      <c r="B23" s="3" t="s">
        <v>76</v>
      </c>
      <c r="C23" s="15">
        <v>143828841.34999985</v>
      </c>
      <c r="D23" s="15">
        <v>2326446.6300000004</v>
      </c>
      <c r="E23" s="15">
        <v>6260485.11</v>
      </c>
      <c r="F23" s="15">
        <v>23399565.36</v>
      </c>
      <c r="G23" s="15">
        <v>0</v>
      </c>
      <c r="H23" s="24">
        <f t="shared" si="0"/>
        <v>175815338.44999987</v>
      </c>
    </row>
    <row r="24" spans="1:8" ht="15" customHeight="1">
      <c r="A24" s="2" t="s">
        <v>46</v>
      </c>
      <c r="B24" s="3" t="s">
        <v>77</v>
      </c>
      <c r="C24" s="15">
        <v>228575596.5900001</v>
      </c>
      <c r="D24" s="15">
        <v>6478006.850000001</v>
      </c>
      <c r="E24" s="15">
        <v>12194279.61</v>
      </c>
      <c r="F24" s="15">
        <v>19454175.650000002</v>
      </c>
      <c r="G24" s="15">
        <v>0</v>
      </c>
      <c r="H24" s="24">
        <f t="shared" si="0"/>
        <v>266702058.70000008</v>
      </c>
    </row>
    <row r="25" spans="1:8" ht="15" customHeight="1">
      <c r="A25" s="2" t="s">
        <v>47</v>
      </c>
      <c r="B25" s="3" t="s">
        <v>78</v>
      </c>
      <c r="C25" s="15">
        <v>195464418.83000013</v>
      </c>
      <c r="D25" s="15">
        <v>3228945.01</v>
      </c>
      <c r="E25" s="15">
        <v>18312009.37</v>
      </c>
      <c r="F25" s="15">
        <v>19363973.900000006</v>
      </c>
      <c r="G25" s="15">
        <v>0</v>
      </c>
      <c r="H25" s="24">
        <f t="shared" si="0"/>
        <v>236369347.11000013</v>
      </c>
    </row>
    <row r="26" spans="1:8" ht="15" customHeight="1">
      <c r="A26" s="2" t="s">
        <v>48</v>
      </c>
      <c r="B26" s="3" t="s">
        <v>79</v>
      </c>
      <c r="C26" s="15">
        <v>104205641.67000006</v>
      </c>
      <c r="D26" s="15">
        <v>2435670.76</v>
      </c>
      <c r="E26" s="15">
        <v>5410654.0200000005</v>
      </c>
      <c r="F26" s="15">
        <v>7059916.730000001</v>
      </c>
      <c r="G26" s="15">
        <v>0</v>
      </c>
      <c r="H26" s="24">
        <f t="shared" si="0"/>
        <v>119111883.18000007</v>
      </c>
    </row>
    <row r="27" spans="1:8" ht="15" customHeight="1">
      <c r="A27" s="2" t="s">
        <v>49</v>
      </c>
      <c r="B27" s="3" t="s">
        <v>80</v>
      </c>
      <c r="C27" s="15">
        <v>66475815.56999995</v>
      </c>
      <c r="D27" s="15">
        <v>2999860.2700000005</v>
      </c>
      <c r="E27" s="15">
        <v>4027529.9399999995</v>
      </c>
      <c r="F27" s="15">
        <v>5364194.25</v>
      </c>
      <c r="G27" s="15">
        <v>0</v>
      </c>
      <c r="H27" s="24">
        <f t="shared" si="0"/>
        <v>78867400.02999994</v>
      </c>
    </row>
    <row r="28" spans="1:8" ht="15" customHeight="1">
      <c r="A28" s="2" t="s">
        <v>50</v>
      </c>
      <c r="B28" s="3" t="s">
        <v>81</v>
      </c>
      <c r="C28" s="15">
        <v>42499578.72</v>
      </c>
      <c r="D28" s="15">
        <v>561585.5099999999</v>
      </c>
      <c r="E28" s="15">
        <v>1903669.0299999998</v>
      </c>
      <c r="F28" s="15">
        <v>3624263.6100000003</v>
      </c>
      <c r="G28" s="15">
        <v>0</v>
      </c>
      <c r="H28" s="24">
        <f t="shared" si="0"/>
        <v>48589096.87</v>
      </c>
    </row>
    <row r="29" spans="1:8" ht="15" customHeight="1">
      <c r="A29" s="2" t="s">
        <v>51</v>
      </c>
      <c r="B29" s="3" t="s">
        <v>82</v>
      </c>
      <c r="C29" s="15">
        <v>50488237.43</v>
      </c>
      <c r="D29" s="15">
        <v>1737020.34</v>
      </c>
      <c r="E29" s="15">
        <v>178383</v>
      </c>
      <c r="F29" s="15">
        <v>3236371.58</v>
      </c>
      <c r="G29" s="15">
        <v>0</v>
      </c>
      <c r="H29" s="24">
        <f t="shared" si="0"/>
        <v>55640012.35</v>
      </c>
    </row>
    <row r="30" spans="1:8" ht="15" customHeight="1">
      <c r="A30" s="2" t="s">
        <v>52</v>
      </c>
      <c r="B30" s="3" t="s">
        <v>83</v>
      </c>
      <c r="C30" s="15">
        <v>101269754.91999996</v>
      </c>
      <c r="D30" s="15">
        <v>2415141.64</v>
      </c>
      <c r="E30" s="15">
        <v>3514797.74</v>
      </c>
      <c r="F30" s="15">
        <v>15300005.750000004</v>
      </c>
      <c r="G30" s="15">
        <v>0</v>
      </c>
      <c r="H30" s="24">
        <f t="shared" si="0"/>
        <v>122499700.04999995</v>
      </c>
    </row>
    <row r="31" spans="1:8" ht="15" customHeight="1">
      <c r="A31" s="2" t="s">
        <v>53</v>
      </c>
      <c r="B31" s="3" t="s">
        <v>84</v>
      </c>
      <c r="C31" s="15">
        <v>57176696.029999994</v>
      </c>
      <c r="D31" s="15">
        <v>1524122.29</v>
      </c>
      <c r="E31" s="15">
        <v>6418598.38</v>
      </c>
      <c r="F31" s="15">
        <v>6296403.47</v>
      </c>
      <c r="G31" s="15">
        <v>0</v>
      </c>
      <c r="H31" s="24">
        <f t="shared" si="0"/>
        <v>71415820.17</v>
      </c>
    </row>
    <row r="32" spans="1:8" ht="15" customHeight="1">
      <c r="A32" s="2" t="s">
        <v>54</v>
      </c>
      <c r="B32" s="3" t="s">
        <v>85</v>
      </c>
      <c r="C32" s="15">
        <v>35808477.97999999</v>
      </c>
      <c r="D32" s="15">
        <v>1899278.63</v>
      </c>
      <c r="E32" s="15">
        <v>1910774.94</v>
      </c>
      <c r="F32" s="15">
        <v>4038989.96</v>
      </c>
      <c r="G32" s="15">
        <v>0</v>
      </c>
      <c r="H32" s="24">
        <f t="shared" si="0"/>
        <v>43657521.50999999</v>
      </c>
    </row>
    <row r="33" spans="1:8" ht="15" customHeight="1">
      <c r="A33" s="2" t="s">
        <v>55</v>
      </c>
      <c r="B33" s="3" t="s">
        <v>86</v>
      </c>
      <c r="C33" s="15">
        <v>71757326.26</v>
      </c>
      <c r="D33" s="15">
        <v>882236.1799999999</v>
      </c>
      <c r="E33" s="15">
        <v>5389915.4</v>
      </c>
      <c r="F33" s="15">
        <v>6955226.420000002</v>
      </c>
      <c r="G33" s="15">
        <v>0</v>
      </c>
      <c r="H33" s="24">
        <f t="shared" si="0"/>
        <v>84984704.26000002</v>
      </c>
    </row>
    <row r="34" spans="1:8" ht="15" customHeight="1">
      <c r="A34" s="2" t="s">
        <v>56</v>
      </c>
      <c r="B34" s="3" t="s">
        <v>87</v>
      </c>
      <c r="C34" s="15">
        <v>54813036.49000004</v>
      </c>
      <c r="D34" s="15">
        <v>1444621.88</v>
      </c>
      <c r="E34" s="15">
        <v>2359914.3600000003</v>
      </c>
      <c r="F34" s="15">
        <v>3194380.23</v>
      </c>
      <c r="G34" s="15">
        <v>0</v>
      </c>
      <c r="H34" s="24">
        <f t="shared" si="0"/>
        <v>61811952.96000004</v>
      </c>
    </row>
    <row r="35" spans="1:8" ht="15" customHeight="1">
      <c r="A35" s="2" t="s">
        <v>57</v>
      </c>
      <c r="B35" s="3" t="s">
        <v>88</v>
      </c>
      <c r="C35" s="15">
        <v>2214971026.4400005</v>
      </c>
      <c r="D35" s="15">
        <v>17051584.099999998</v>
      </c>
      <c r="E35" s="15">
        <v>1173595014.05</v>
      </c>
      <c r="F35" s="15">
        <v>0</v>
      </c>
      <c r="G35" s="15">
        <v>0</v>
      </c>
      <c r="H35" s="24">
        <f t="shared" si="0"/>
        <v>3405617624.59</v>
      </c>
    </row>
    <row r="36" spans="1:8" ht="15" customHeight="1">
      <c r="A36" s="2" t="s">
        <v>58</v>
      </c>
      <c r="B36" s="3" t="s">
        <v>89</v>
      </c>
      <c r="C36" s="15">
        <v>395451117.77999985</v>
      </c>
      <c r="D36" s="15">
        <v>6119798.149999999</v>
      </c>
      <c r="E36" s="15">
        <v>160134514.47</v>
      </c>
      <c r="F36" s="15">
        <v>3580197.34</v>
      </c>
      <c r="G36" s="15">
        <v>0</v>
      </c>
      <c r="H36" s="24">
        <f t="shared" si="0"/>
        <v>565285627.7399999</v>
      </c>
    </row>
    <row r="37" spans="1:8" ht="15" customHeight="1">
      <c r="A37" s="2" t="s">
        <v>59</v>
      </c>
      <c r="B37" s="3" t="s">
        <v>90</v>
      </c>
      <c r="C37" s="15">
        <v>119311522.4199999</v>
      </c>
      <c r="D37" s="15">
        <v>4672747.770000001</v>
      </c>
      <c r="E37" s="15">
        <v>9343446.99</v>
      </c>
      <c r="F37" s="15">
        <v>46990223</v>
      </c>
      <c r="G37" s="15">
        <v>0</v>
      </c>
      <c r="H37" s="24">
        <f t="shared" si="0"/>
        <v>180317940.1799999</v>
      </c>
    </row>
    <row r="38" spans="1:8" ht="15" customHeight="1">
      <c r="A38" s="2" t="s">
        <v>60</v>
      </c>
      <c r="B38" s="3" t="s">
        <v>91</v>
      </c>
      <c r="C38" s="15">
        <v>34318588.97999998</v>
      </c>
      <c r="D38" s="15">
        <v>350795.56</v>
      </c>
      <c r="E38" s="15">
        <v>3119741.95</v>
      </c>
      <c r="F38" s="15">
        <v>2499602.63</v>
      </c>
      <c r="G38" s="15">
        <v>0</v>
      </c>
      <c r="H38" s="24">
        <f t="shared" si="0"/>
        <v>40288729.11999999</v>
      </c>
    </row>
    <row r="39" spans="1:8" ht="15" customHeight="1">
      <c r="A39" s="2" t="s">
        <v>61</v>
      </c>
      <c r="B39" s="3" t="s">
        <v>92</v>
      </c>
      <c r="C39" s="15">
        <v>97361213.89000002</v>
      </c>
      <c r="D39" s="15">
        <v>2606768.63</v>
      </c>
      <c r="E39" s="15">
        <v>42476180.00000001</v>
      </c>
      <c r="F39" s="15">
        <v>18383479.88</v>
      </c>
      <c r="G39" s="15">
        <v>0</v>
      </c>
      <c r="H39" s="24">
        <f t="shared" si="0"/>
        <v>160827642.4</v>
      </c>
    </row>
    <row r="40" spans="1:8" ht="15" customHeight="1">
      <c r="A40" s="2" t="s">
        <v>62</v>
      </c>
      <c r="B40" s="3" t="s">
        <v>93</v>
      </c>
      <c r="C40" s="15">
        <v>236638337.87</v>
      </c>
      <c r="D40" s="15">
        <v>4111642.99</v>
      </c>
      <c r="E40" s="15">
        <v>54131454.27</v>
      </c>
      <c r="F40" s="15">
        <v>31279495.27</v>
      </c>
      <c r="G40" s="15">
        <v>486300</v>
      </c>
      <c r="H40" s="24">
        <f t="shared" si="0"/>
        <v>326647230.4</v>
      </c>
    </row>
    <row r="41" spans="1:8" ht="15" customHeight="1">
      <c r="A41" s="2" t="s">
        <v>63</v>
      </c>
      <c r="B41" s="3" t="s">
        <v>94</v>
      </c>
      <c r="C41" s="15">
        <v>286212160.4699999</v>
      </c>
      <c r="D41" s="15">
        <v>4052731.1</v>
      </c>
      <c r="E41" s="15">
        <v>30540929.509999998</v>
      </c>
      <c r="F41" s="15">
        <v>37937223.96</v>
      </c>
      <c r="G41" s="15">
        <v>1054907</v>
      </c>
      <c r="H41" s="24">
        <f t="shared" si="0"/>
        <v>359797952.0399999</v>
      </c>
    </row>
    <row r="42" spans="1:8" ht="15" customHeight="1">
      <c r="A42" s="2" t="s">
        <v>64</v>
      </c>
      <c r="B42" s="3" t="s">
        <v>95</v>
      </c>
      <c r="C42" s="15">
        <v>303391010.80000025</v>
      </c>
      <c r="D42" s="15">
        <v>2851336.29</v>
      </c>
      <c r="E42" s="15">
        <v>15365950.340000002</v>
      </c>
      <c r="F42" s="15">
        <v>19381864.000000004</v>
      </c>
      <c r="G42" s="15">
        <v>144827.54</v>
      </c>
      <c r="H42" s="24">
        <f>SUM(C42:G42)</f>
        <v>341134988.97000027</v>
      </c>
    </row>
    <row r="43" spans="1:8" ht="15" customHeight="1">
      <c r="A43" s="2" t="s">
        <v>65</v>
      </c>
      <c r="B43" s="3" t="s">
        <v>96</v>
      </c>
      <c r="C43" s="15">
        <v>159529830.80999985</v>
      </c>
      <c r="D43" s="15">
        <v>1902648.6999999997</v>
      </c>
      <c r="E43" s="15">
        <v>7078663.11</v>
      </c>
      <c r="F43" s="15">
        <v>17203046.55</v>
      </c>
      <c r="G43" s="15">
        <v>368343.14</v>
      </c>
      <c r="H43" s="24">
        <f>SUM(C43:G43)</f>
        <v>186082532.30999985</v>
      </c>
    </row>
    <row r="44" spans="1:8" ht="15" customHeight="1">
      <c r="A44" s="2" t="s">
        <v>164</v>
      </c>
      <c r="B44" s="3" t="s">
        <v>162</v>
      </c>
      <c r="C44" s="15">
        <v>78024197.76999998</v>
      </c>
      <c r="D44" s="15">
        <v>90721.89</v>
      </c>
      <c r="E44" s="15">
        <v>20635727.830000002</v>
      </c>
      <c r="F44" s="15">
        <v>2638920.74</v>
      </c>
      <c r="G44" s="15">
        <v>0</v>
      </c>
      <c r="H44" s="24">
        <f>SUM(C44:G44)</f>
        <v>101389568.22999997</v>
      </c>
    </row>
    <row r="45" spans="1:8" ht="15" customHeight="1">
      <c r="A45" s="2" t="s">
        <v>165</v>
      </c>
      <c r="B45" s="3" t="s">
        <v>166</v>
      </c>
      <c r="C45" s="15">
        <v>12606039.909999996</v>
      </c>
      <c r="D45" s="15">
        <v>271554.6</v>
      </c>
      <c r="E45" s="15">
        <v>8827381.149999999</v>
      </c>
      <c r="F45" s="15">
        <v>0</v>
      </c>
      <c r="G45" s="15">
        <v>0</v>
      </c>
      <c r="H45" s="24">
        <f t="shared" si="0"/>
        <v>21704975.659999996</v>
      </c>
    </row>
    <row r="46" spans="1:9" ht="19.5" customHeight="1">
      <c r="A46" s="56" t="s">
        <v>7</v>
      </c>
      <c r="B46" s="57"/>
      <c r="C46" s="6">
        <f aca="true" t="shared" si="1" ref="C46:H46">SUM(C12:C45)</f>
        <v>7164846743.400002</v>
      </c>
      <c r="D46" s="6">
        <f t="shared" si="1"/>
        <v>155775781.08999997</v>
      </c>
      <c r="E46" s="6">
        <f t="shared" si="1"/>
        <v>1944651970.97</v>
      </c>
      <c r="F46" s="6">
        <f t="shared" si="1"/>
        <v>422393768.04</v>
      </c>
      <c r="G46" s="6">
        <f t="shared" si="1"/>
        <v>2054377.6800000002</v>
      </c>
      <c r="H46" s="6">
        <f t="shared" si="1"/>
        <v>9689722641.179998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7164.846743400001</v>
      </c>
      <c r="E60" s="25">
        <f>+C46/H46*100</f>
        <v>73.94274334489597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155.77578108999998</v>
      </c>
      <c r="E61" s="25">
        <f>+D46/H46*100</f>
        <v>1.6076392158839943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1944.65197097</v>
      </c>
      <c r="E62" s="25">
        <f>+E46/H46*100</f>
        <v>20.069222236614852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422.39376804</v>
      </c>
      <c r="E63" s="25">
        <f>+F46/H46*100</f>
        <v>4.35919358769759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2.05437768</v>
      </c>
      <c r="E64" s="25">
        <f>+G46/H46*100</f>
        <v>0.021201614907625687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720845280.0500004</v>
      </c>
      <c r="D12" s="15">
        <v>22787317.85</v>
      </c>
      <c r="E12" s="15">
        <v>358692200.33999974</v>
      </c>
      <c r="F12" s="15">
        <v>879053</v>
      </c>
      <c r="G12" s="15">
        <v>14957067.760000002</v>
      </c>
      <c r="H12" s="43">
        <v>0</v>
      </c>
      <c r="I12" s="43">
        <v>19678183.640000008</v>
      </c>
      <c r="J12" s="24">
        <f>SUM(C12:I12)</f>
        <v>1137839102.6400003</v>
      </c>
      <c r="M12" s="31"/>
    </row>
    <row r="13" spans="1:13" ht="15" customHeight="1">
      <c r="A13" s="2" t="s">
        <v>35</v>
      </c>
      <c r="B13" s="3" t="s">
        <v>66</v>
      </c>
      <c r="C13" s="15">
        <v>24757910.80999999</v>
      </c>
      <c r="D13" s="15">
        <v>874808.29</v>
      </c>
      <c r="E13" s="15">
        <v>14742134.129999997</v>
      </c>
      <c r="F13" s="15">
        <v>0</v>
      </c>
      <c r="G13" s="15">
        <v>53340.49</v>
      </c>
      <c r="H13" s="43">
        <v>0</v>
      </c>
      <c r="I13" s="43">
        <v>2160947.54</v>
      </c>
      <c r="J13" s="24">
        <f aca="true" t="shared" si="0" ref="J13:J45">SUM(C13:I13)</f>
        <v>42589141.25999999</v>
      </c>
      <c r="M13" s="31"/>
    </row>
    <row r="14" spans="1:13" ht="15" customHeight="1">
      <c r="A14" s="2" t="s">
        <v>36</v>
      </c>
      <c r="B14" s="3" t="s">
        <v>67</v>
      </c>
      <c r="C14" s="15">
        <v>27281823.45000001</v>
      </c>
      <c r="D14" s="15">
        <v>1755221.35</v>
      </c>
      <c r="E14" s="15">
        <v>20308701.189999994</v>
      </c>
      <c r="F14" s="15">
        <v>0</v>
      </c>
      <c r="G14" s="15">
        <v>50000</v>
      </c>
      <c r="H14" s="43">
        <v>0</v>
      </c>
      <c r="I14" s="43">
        <v>795641.14</v>
      </c>
      <c r="J14" s="24">
        <f t="shared" si="0"/>
        <v>50191387.13000001</v>
      </c>
      <c r="M14" s="31"/>
    </row>
    <row r="15" spans="1:13" ht="15" customHeight="1">
      <c r="A15" s="2" t="s">
        <v>37</v>
      </c>
      <c r="B15" s="3" t="s">
        <v>68</v>
      </c>
      <c r="C15" s="15">
        <v>14085638.68000001</v>
      </c>
      <c r="D15" s="15">
        <v>596152.48</v>
      </c>
      <c r="E15" s="15">
        <v>13832312.730000006</v>
      </c>
      <c r="F15" s="15">
        <v>0</v>
      </c>
      <c r="G15" s="15">
        <v>64774</v>
      </c>
      <c r="H15" s="43">
        <v>0</v>
      </c>
      <c r="I15" s="43">
        <v>1701715</v>
      </c>
      <c r="J15" s="24">
        <f t="shared" si="0"/>
        <v>30280592.890000015</v>
      </c>
      <c r="M15" s="31"/>
    </row>
    <row r="16" spans="1:13" ht="15" customHeight="1">
      <c r="A16" s="2" t="s">
        <v>38</v>
      </c>
      <c r="B16" s="3" t="s">
        <v>69</v>
      </c>
      <c r="C16" s="15">
        <v>18937609.680000007</v>
      </c>
      <c r="D16" s="15">
        <v>1474620.4699999997</v>
      </c>
      <c r="E16" s="15">
        <v>17967526.690000005</v>
      </c>
      <c r="F16" s="15">
        <v>0</v>
      </c>
      <c r="G16" s="15">
        <v>0</v>
      </c>
      <c r="H16" s="43">
        <v>0</v>
      </c>
      <c r="I16" s="43">
        <v>372442</v>
      </c>
      <c r="J16" s="24">
        <f t="shared" si="0"/>
        <v>38752198.84000001</v>
      </c>
      <c r="M16" s="31"/>
    </row>
    <row r="17" spans="1:13" ht="15" customHeight="1">
      <c r="A17" s="2" t="s">
        <v>39</v>
      </c>
      <c r="B17" s="3" t="s">
        <v>70</v>
      </c>
      <c r="C17" s="15">
        <v>112474216.74</v>
      </c>
      <c r="D17" s="15">
        <v>12357321.66</v>
      </c>
      <c r="E17" s="15">
        <v>51962065.709999986</v>
      </c>
      <c r="F17" s="15">
        <v>0</v>
      </c>
      <c r="G17" s="15">
        <v>218137.16</v>
      </c>
      <c r="H17" s="43">
        <v>0</v>
      </c>
      <c r="I17" s="43">
        <v>93162.98000000001</v>
      </c>
      <c r="J17" s="24">
        <f t="shared" si="0"/>
        <v>177104904.24999997</v>
      </c>
      <c r="M17" s="31"/>
    </row>
    <row r="18" spans="1:13" ht="15" customHeight="1">
      <c r="A18" s="2" t="s">
        <v>40</v>
      </c>
      <c r="B18" s="3" t="s">
        <v>71</v>
      </c>
      <c r="C18" s="15">
        <v>85210454.34999998</v>
      </c>
      <c r="D18" s="15">
        <v>8085686.24</v>
      </c>
      <c r="E18" s="15">
        <v>37016746.13000001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130526122.07999998</v>
      </c>
      <c r="M18" s="31"/>
    </row>
    <row r="19" spans="1:13" ht="15" customHeight="1">
      <c r="A19" s="2" t="s">
        <v>41</v>
      </c>
      <c r="B19" s="3" t="s">
        <v>72</v>
      </c>
      <c r="C19" s="15">
        <v>84825413.22000003</v>
      </c>
      <c r="D19" s="15">
        <v>7734881</v>
      </c>
      <c r="E19" s="15">
        <v>67300923.05000001</v>
      </c>
      <c r="F19" s="15">
        <v>0</v>
      </c>
      <c r="G19" s="15">
        <v>42409.74</v>
      </c>
      <c r="H19" s="43">
        <v>0</v>
      </c>
      <c r="I19" s="43">
        <v>2762418.5999999996</v>
      </c>
      <c r="J19" s="24">
        <f t="shared" si="0"/>
        <v>162666045.61000004</v>
      </c>
      <c r="M19" s="31"/>
    </row>
    <row r="20" spans="1:13" ht="15" customHeight="1">
      <c r="A20" s="2" t="s">
        <v>42</v>
      </c>
      <c r="B20" s="3" t="s">
        <v>73</v>
      </c>
      <c r="C20" s="15">
        <v>22817001.220000003</v>
      </c>
      <c r="D20" s="15">
        <v>1796272.0500000003</v>
      </c>
      <c r="E20" s="15">
        <v>13801718.84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38468992.11</v>
      </c>
      <c r="M20" s="31"/>
    </row>
    <row r="21" spans="1:13" ht="15" customHeight="1">
      <c r="A21" s="2" t="s">
        <v>43</v>
      </c>
      <c r="B21" s="3" t="s">
        <v>74</v>
      </c>
      <c r="C21" s="15">
        <v>53490430.11000001</v>
      </c>
      <c r="D21" s="15">
        <v>4520496.45</v>
      </c>
      <c r="E21" s="15">
        <v>30749190.81000001</v>
      </c>
      <c r="F21" s="15">
        <v>0</v>
      </c>
      <c r="G21" s="15">
        <v>40235.57</v>
      </c>
      <c r="H21" s="43">
        <v>0</v>
      </c>
      <c r="I21" s="43">
        <v>17515.89</v>
      </c>
      <c r="J21" s="24">
        <f t="shared" si="0"/>
        <v>88817868.83000001</v>
      </c>
      <c r="M21" s="31"/>
    </row>
    <row r="22" spans="1:13" ht="15" customHeight="1">
      <c r="A22" s="2" t="s">
        <v>44</v>
      </c>
      <c r="B22" s="3" t="s">
        <v>75</v>
      </c>
      <c r="C22" s="15">
        <v>89484966.75999998</v>
      </c>
      <c r="D22" s="15">
        <v>7686801.5</v>
      </c>
      <c r="E22" s="15">
        <v>74278357.43999998</v>
      </c>
      <c r="F22" s="15">
        <v>0</v>
      </c>
      <c r="G22" s="15">
        <v>49703.38</v>
      </c>
      <c r="H22" s="43">
        <v>0</v>
      </c>
      <c r="I22" s="43">
        <v>5932089.7</v>
      </c>
      <c r="J22" s="24">
        <f t="shared" si="0"/>
        <v>177431918.77999994</v>
      </c>
      <c r="M22" s="31"/>
    </row>
    <row r="23" spans="1:13" ht="15" customHeight="1">
      <c r="A23" s="2" t="s">
        <v>45</v>
      </c>
      <c r="B23" s="3" t="s">
        <v>76</v>
      </c>
      <c r="C23" s="15">
        <v>86993164.7</v>
      </c>
      <c r="D23" s="15">
        <v>3799258.24</v>
      </c>
      <c r="E23" s="15">
        <v>52653090.64000001</v>
      </c>
      <c r="F23" s="15">
        <v>0</v>
      </c>
      <c r="G23" s="15">
        <v>72191.77</v>
      </c>
      <c r="H23" s="43">
        <v>0</v>
      </c>
      <c r="I23" s="43">
        <v>311136</v>
      </c>
      <c r="J23" s="24">
        <f t="shared" si="0"/>
        <v>143828841.35000002</v>
      </c>
      <c r="M23" s="31"/>
    </row>
    <row r="24" spans="1:13" ht="15" customHeight="1">
      <c r="A24" s="2" t="s">
        <v>46</v>
      </c>
      <c r="B24" s="3" t="s">
        <v>77</v>
      </c>
      <c r="C24" s="15">
        <v>136440809.2099999</v>
      </c>
      <c r="D24" s="15">
        <v>13948533.21</v>
      </c>
      <c r="E24" s="15">
        <v>75906531.55</v>
      </c>
      <c r="F24" s="15">
        <v>0</v>
      </c>
      <c r="G24" s="15">
        <v>95241.15999999999</v>
      </c>
      <c r="H24" s="43">
        <v>0</v>
      </c>
      <c r="I24" s="43">
        <v>2184481.4599999995</v>
      </c>
      <c r="J24" s="24">
        <f t="shared" si="0"/>
        <v>228575596.5899999</v>
      </c>
      <c r="M24" s="31"/>
    </row>
    <row r="25" spans="1:13" ht="15" customHeight="1">
      <c r="A25" s="2" t="s">
        <v>47</v>
      </c>
      <c r="B25" s="3" t="s">
        <v>78</v>
      </c>
      <c r="C25" s="15">
        <v>103856193.86000003</v>
      </c>
      <c r="D25" s="15">
        <v>11929632.34</v>
      </c>
      <c r="E25" s="15">
        <v>76930730.21999997</v>
      </c>
      <c r="F25" s="15">
        <v>0</v>
      </c>
      <c r="G25" s="15">
        <v>205562.12</v>
      </c>
      <c r="H25" s="43">
        <v>0</v>
      </c>
      <c r="I25" s="43">
        <v>2542300.29</v>
      </c>
      <c r="J25" s="24">
        <f t="shared" si="0"/>
        <v>195464418.83</v>
      </c>
      <c r="M25" s="31"/>
    </row>
    <row r="26" spans="1:13" ht="15" customHeight="1">
      <c r="A26" s="2" t="s">
        <v>48</v>
      </c>
      <c r="B26" s="3" t="s">
        <v>79</v>
      </c>
      <c r="C26" s="15">
        <v>52538799.36000001</v>
      </c>
      <c r="D26" s="15">
        <v>8806336.15</v>
      </c>
      <c r="E26" s="15">
        <v>41026899.31999998</v>
      </c>
      <c r="F26" s="15">
        <v>0</v>
      </c>
      <c r="G26" s="15">
        <v>63080.57</v>
      </c>
      <c r="H26" s="43">
        <v>0</v>
      </c>
      <c r="I26" s="43">
        <v>1770526.27</v>
      </c>
      <c r="J26" s="24">
        <f t="shared" si="0"/>
        <v>104205641.66999997</v>
      </c>
      <c r="M26" s="31"/>
    </row>
    <row r="27" spans="1:13" ht="15" customHeight="1">
      <c r="A27" s="2" t="s">
        <v>49</v>
      </c>
      <c r="B27" s="3" t="s">
        <v>80</v>
      </c>
      <c r="C27" s="15">
        <v>38262140.25999999</v>
      </c>
      <c r="D27" s="15">
        <v>2267893.84</v>
      </c>
      <c r="E27" s="15">
        <v>25801204.580000002</v>
      </c>
      <c r="F27" s="15">
        <v>0</v>
      </c>
      <c r="G27" s="15">
        <v>14163.89</v>
      </c>
      <c r="H27" s="43">
        <v>0</v>
      </c>
      <c r="I27" s="43">
        <v>130413</v>
      </c>
      <c r="J27" s="24">
        <f t="shared" si="0"/>
        <v>66475815.56999999</v>
      </c>
      <c r="M27" s="31"/>
    </row>
    <row r="28" spans="1:13" ht="15" customHeight="1">
      <c r="A28" s="2" t="s">
        <v>50</v>
      </c>
      <c r="B28" s="3" t="s">
        <v>81</v>
      </c>
      <c r="C28" s="15">
        <v>26777265.450000003</v>
      </c>
      <c r="D28" s="15">
        <v>130439.11000000003</v>
      </c>
      <c r="E28" s="15">
        <v>15550844.760000005</v>
      </c>
      <c r="F28" s="15">
        <v>0</v>
      </c>
      <c r="G28" s="15">
        <v>41029.4</v>
      </c>
      <c r="H28" s="43">
        <v>0</v>
      </c>
      <c r="I28" s="43">
        <v>0</v>
      </c>
      <c r="J28" s="24">
        <f t="shared" si="0"/>
        <v>42499578.720000006</v>
      </c>
      <c r="M28" s="31"/>
    </row>
    <row r="29" spans="1:13" ht="15" customHeight="1">
      <c r="A29" s="2" t="s">
        <v>51</v>
      </c>
      <c r="B29" s="3" t="s">
        <v>82</v>
      </c>
      <c r="C29" s="15">
        <v>35431809.17000001</v>
      </c>
      <c r="D29" s="15">
        <v>3223439.05</v>
      </c>
      <c r="E29" s="15">
        <v>11763849.980000002</v>
      </c>
      <c r="F29" s="15">
        <v>0</v>
      </c>
      <c r="G29" s="15">
        <v>31326.5</v>
      </c>
      <c r="H29" s="43">
        <v>0</v>
      </c>
      <c r="I29" s="43">
        <v>37812.729999999996</v>
      </c>
      <c r="J29" s="24">
        <f t="shared" si="0"/>
        <v>50488237.43000001</v>
      </c>
      <c r="M29" s="31"/>
    </row>
    <row r="30" spans="1:13" ht="15" customHeight="1">
      <c r="A30" s="2" t="s">
        <v>52</v>
      </c>
      <c r="B30" s="3" t="s">
        <v>83</v>
      </c>
      <c r="C30" s="15">
        <v>63198931.75</v>
      </c>
      <c r="D30" s="15">
        <v>5106543.65</v>
      </c>
      <c r="E30" s="15">
        <v>32489644.769999996</v>
      </c>
      <c r="F30" s="15">
        <v>0</v>
      </c>
      <c r="G30" s="15">
        <v>137926.4</v>
      </c>
      <c r="H30" s="43">
        <v>0</v>
      </c>
      <c r="I30" s="43">
        <v>336708.35</v>
      </c>
      <c r="J30" s="24">
        <f t="shared" si="0"/>
        <v>101269754.92</v>
      </c>
      <c r="M30" s="31"/>
    </row>
    <row r="31" spans="1:13" ht="15" customHeight="1">
      <c r="A31" s="2" t="s">
        <v>53</v>
      </c>
      <c r="B31" s="3" t="s">
        <v>84</v>
      </c>
      <c r="C31" s="15">
        <v>26273762.169999987</v>
      </c>
      <c r="D31" s="15">
        <v>739420.71</v>
      </c>
      <c r="E31" s="15">
        <v>29765043.190000013</v>
      </c>
      <c r="F31" s="15">
        <v>0</v>
      </c>
      <c r="G31" s="15">
        <v>20615.06</v>
      </c>
      <c r="H31" s="43">
        <v>0</v>
      </c>
      <c r="I31" s="43">
        <v>377854.9</v>
      </c>
      <c r="J31" s="24">
        <f t="shared" si="0"/>
        <v>57176696.03</v>
      </c>
      <c r="M31" s="31"/>
    </row>
    <row r="32" spans="1:13" ht="15" customHeight="1">
      <c r="A32" s="2" t="s">
        <v>54</v>
      </c>
      <c r="B32" s="3" t="s">
        <v>85</v>
      </c>
      <c r="C32" s="15">
        <v>15349142.319999995</v>
      </c>
      <c r="D32" s="15">
        <v>42278.34999999999</v>
      </c>
      <c r="E32" s="15">
        <v>20341014.730000015</v>
      </c>
      <c r="F32" s="15">
        <v>0</v>
      </c>
      <c r="G32" s="15">
        <v>0</v>
      </c>
      <c r="H32" s="43">
        <v>0</v>
      </c>
      <c r="I32" s="43">
        <v>76042.57999999999</v>
      </c>
      <c r="J32" s="24">
        <f t="shared" si="0"/>
        <v>35808477.980000004</v>
      </c>
      <c r="M32" s="31"/>
    </row>
    <row r="33" spans="1:13" ht="15" customHeight="1">
      <c r="A33" s="2" t="s">
        <v>55</v>
      </c>
      <c r="B33" s="3" t="s">
        <v>86</v>
      </c>
      <c r="C33" s="15">
        <v>32665022.930000007</v>
      </c>
      <c r="D33" s="15">
        <v>177313.89</v>
      </c>
      <c r="E33" s="15">
        <v>38752017.660000026</v>
      </c>
      <c r="F33" s="15">
        <v>0</v>
      </c>
      <c r="G33" s="15">
        <v>4295.33</v>
      </c>
      <c r="H33" s="43">
        <v>0</v>
      </c>
      <c r="I33" s="43">
        <v>158676.45</v>
      </c>
      <c r="J33" s="24">
        <f t="shared" si="0"/>
        <v>71757326.26000004</v>
      </c>
      <c r="M33" s="31"/>
    </row>
    <row r="34" spans="1:13" ht="15" customHeight="1">
      <c r="A34" s="2" t="s">
        <v>56</v>
      </c>
      <c r="B34" s="3" t="s">
        <v>87</v>
      </c>
      <c r="C34" s="15">
        <v>32819702.6</v>
      </c>
      <c r="D34" s="15">
        <v>21000</v>
      </c>
      <c r="E34" s="15">
        <v>21882298.61999999</v>
      </c>
      <c r="F34" s="15">
        <v>0</v>
      </c>
      <c r="G34" s="15">
        <v>6611.45</v>
      </c>
      <c r="H34" s="43">
        <v>0</v>
      </c>
      <c r="I34" s="43">
        <v>83423.82</v>
      </c>
      <c r="J34" s="24">
        <f t="shared" si="0"/>
        <v>54813036.489999995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1556039829.6800003</v>
      </c>
      <c r="F35" s="15">
        <v>354494787.3399999</v>
      </c>
      <c r="G35" s="15">
        <v>304095396.24</v>
      </c>
      <c r="H35" s="43">
        <v>0</v>
      </c>
      <c r="I35" s="43">
        <v>341013.18</v>
      </c>
      <c r="J35" s="24">
        <f t="shared" si="0"/>
        <v>2214971026.44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62177352.160000004</v>
      </c>
      <c r="F36" s="15">
        <v>0</v>
      </c>
      <c r="G36" s="15">
        <v>1347</v>
      </c>
      <c r="H36" s="43">
        <v>2546619</v>
      </c>
      <c r="I36" s="43">
        <v>330725799.6199999</v>
      </c>
      <c r="J36" s="24">
        <f t="shared" si="0"/>
        <v>395451117.7799999</v>
      </c>
      <c r="M36" s="31"/>
    </row>
    <row r="37" spans="1:13" ht="15" customHeight="1">
      <c r="A37" s="2" t="s">
        <v>59</v>
      </c>
      <c r="B37" s="3" t="s">
        <v>90</v>
      </c>
      <c r="C37" s="15">
        <v>13663383.18</v>
      </c>
      <c r="D37" s="15">
        <v>21000</v>
      </c>
      <c r="E37" s="15">
        <v>105346610.4999999</v>
      </c>
      <c r="F37" s="15">
        <v>0</v>
      </c>
      <c r="G37" s="15">
        <v>87261.35</v>
      </c>
      <c r="H37" s="43">
        <v>0</v>
      </c>
      <c r="I37" s="43">
        <v>193267.38999999998</v>
      </c>
      <c r="J37" s="24">
        <f t="shared" si="0"/>
        <v>119311522.41999988</v>
      </c>
      <c r="M37" s="31"/>
    </row>
    <row r="38" spans="1:13" ht="15" customHeight="1">
      <c r="A38" s="2" t="s">
        <v>60</v>
      </c>
      <c r="B38" s="3" t="s">
        <v>91</v>
      </c>
      <c r="C38" s="15">
        <v>11123568.750000002</v>
      </c>
      <c r="D38" s="15">
        <v>12169.51</v>
      </c>
      <c r="E38" s="15">
        <v>22925469.810000002</v>
      </c>
      <c r="F38" s="15">
        <v>0</v>
      </c>
      <c r="G38" s="15">
        <v>6035.93</v>
      </c>
      <c r="H38" s="43">
        <v>0</v>
      </c>
      <c r="I38" s="43">
        <v>251344.98</v>
      </c>
      <c r="J38" s="24">
        <f t="shared" si="0"/>
        <v>34318588.980000004</v>
      </c>
      <c r="M38" s="31"/>
    </row>
    <row r="39" spans="1:13" ht="15" customHeight="1">
      <c r="A39" s="2" t="s">
        <v>61</v>
      </c>
      <c r="B39" s="3" t="s">
        <v>92</v>
      </c>
      <c r="C39" s="15">
        <v>781195.4999999999</v>
      </c>
      <c r="D39" s="15">
        <v>3000</v>
      </c>
      <c r="E39" s="15">
        <v>96393335.11999997</v>
      </c>
      <c r="F39" s="15">
        <v>0</v>
      </c>
      <c r="G39" s="15">
        <v>19180.870000000003</v>
      </c>
      <c r="H39" s="43">
        <v>0</v>
      </c>
      <c r="I39" s="43">
        <v>164502.4</v>
      </c>
      <c r="J39" s="24">
        <f t="shared" si="0"/>
        <v>97361213.88999999</v>
      </c>
      <c r="M39" s="31"/>
    </row>
    <row r="40" spans="1:13" ht="15" customHeight="1">
      <c r="A40" s="2" t="s">
        <v>62</v>
      </c>
      <c r="B40" s="3" t="s">
        <v>93</v>
      </c>
      <c r="C40" s="15">
        <v>128776632.64000002</v>
      </c>
      <c r="D40" s="15">
        <v>5129480.86</v>
      </c>
      <c r="E40" s="15">
        <v>102187728.14999995</v>
      </c>
      <c r="F40" s="15">
        <v>0</v>
      </c>
      <c r="G40" s="15">
        <v>197712.42</v>
      </c>
      <c r="H40" s="43">
        <v>0</v>
      </c>
      <c r="I40" s="43">
        <v>346783.8</v>
      </c>
      <c r="J40" s="24">
        <f t="shared" si="0"/>
        <v>236638337.86999997</v>
      </c>
      <c r="M40" s="31"/>
    </row>
    <row r="41" spans="1:13" ht="15" customHeight="1">
      <c r="A41" s="2" t="s">
        <v>63</v>
      </c>
      <c r="B41" s="3" t="s">
        <v>94</v>
      </c>
      <c r="C41" s="15">
        <v>141895242.52</v>
      </c>
      <c r="D41" s="15">
        <v>2376744.77</v>
      </c>
      <c r="E41" s="15">
        <v>141374554.21999994</v>
      </c>
      <c r="F41" s="15">
        <v>0</v>
      </c>
      <c r="G41" s="15">
        <v>53307.51</v>
      </c>
      <c r="H41" s="43">
        <v>0</v>
      </c>
      <c r="I41" s="43">
        <v>512311.45</v>
      </c>
      <c r="J41" s="24">
        <f t="shared" si="0"/>
        <v>286212160.46999997</v>
      </c>
      <c r="M41" s="31"/>
    </row>
    <row r="42" spans="1:13" ht="15" customHeight="1">
      <c r="A42" s="2" t="s">
        <v>64</v>
      </c>
      <c r="B42" s="3" t="s">
        <v>95</v>
      </c>
      <c r="C42" s="15">
        <v>177237088.17000002</v>
      </c>
      <c r="D42" s="15">
        <v>7747710.56</v>
      </c>
      <c r="E42" s="15">
        <v>117350917.87999998</v>
      </c>
      <c r="F42" s="15">
        <v>0</v>
      </c>
      <c r="G42" s="15">
        <v>643430.5700000001</v>
      </c>
      <c r="H42" s="43">
        <v>0</v>
      </c>
      <c r="I42" s="43">
        <v>411863.62</v>
      </c>
      <c r="J42" s="24">
        <f t="shared" si="0"/>
        <v>303391010.8</v>
      </c>
      <c r="M42" s="31"/>
    </row>
    <row r="43" spans="1:13" ht="15" customHeight="1">
      <c r="A43" s="2" t="s">
        <v>65</v>
      </c>
      <c r="B43" s="3" t="s">
        <v>96</v>
      </c>
      <c r="C43" s="15">
        <v>84917615.88999996</v>
      </c>
      <c r="D43" s="15">
        <v>2041206.9900000002</v>
      </c>
      <c r="E43" s="15">
        <v>71837984.16000003</v>
      </c>
      <c r="F43" s="15">
        <v>0</v>
      </c>
      <c r="G43" s="15">
        <v>53674.95</v>
      </c>
      <c r="H43" s="43">
        <v>0</v>
      </c>
      <c r="I43" s="43">
        <v>679348.8200000001</v>
      </c>
      <c r="J43" s="24">
        <f t="shared" si="0"/>
        <v>159529830.80999994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78005177.37</v>
      </c>
      <c r="F44" s="15">
        <v>0</v>
      </c>
      <c r="G44" s="15">
        <v>0</v>
      </c>
      <c r="H44" s="43">
        <v>0</v>
      </c>
      <c r="I44" s="43">
        <v>19020.4</v>
      </c>
      <c r="J44" s="24">
        <f>SUM(C44:I44)</f>
        <v>78024197.77000001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12606039.909999996</v>
      </c>
      <c r="J45" s="24">
        <f t="shared" si="0"/>
        <v>12606039.909999996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2463212215.5000005</v>
      </c>
      <c r="D46" s="6">
        <f t="shared" si="1"/>
        <v>137192980.57</v>
      </c>
      <c r="E46" s="6">
        <f t="shared" si="1"/>
        <v>3497154006.1299996</v>
      </c>
      <c r="F46" s="6">
        <f t="shared" si="1"/>
        <v>355373840.3399999</v>
      </c>
      <c r="G46" s="6">
        <f t="shared" si="1"/>
        <v>321573253.95000005</v>
      </c>
      <c r="H46" s="6">
        <f t="shared" si="1"/>
        <v>2546619</v>
      </c>
      <c r="I46" s="6">
        <f t="shared" si="1"/>
        <v>387793827.90999985</v>
      </c>
      <c r="J46" s="6">
        <f t="shared" si="1"/>
        <v>7164846743.400002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2463.2122155000006</v>
      </c>
      <c r="E61" s="25">
        <f>+C46/J46*100</f>
        <v>34.37913333971899</v>
      </c>
      <c r="L61" s="35"/>
    </row>
    <row r="62" spans="1:12" s="16" customFormat="1" ht="12.75">
      <c r="A62" s="44"/>
      <c r="C62" s="27" t="s">
        <v>106</v>
      </c>
      <c r="D62" s="37">
        <f>+D46/$C$59</f>
        <v>137.19298057</v>
      </c>
      <c r="E62" s="25">
        <f>+D46/J46*100</f>
        <v>1.9148069105089685</v>
      </c>
      <c r="L62" s="35"/>
    </row>
    <row r="63" spans="1:12" s="16" customFormat="1" ht="12.75">
      <c r="A63" s="44"/>
      <c r="C63" s="27" t="s">
        <v>107</v>
      </c>
      <c r="D63" s="37">
        <f>+E46/$C$59</f>
        <v>3497.1540061299997</v>
      </c>
      <c r="E63" s="25">
        <f>+E46/J46*100</f>
        <v>48.809892679860205</v>
      </c>
      <c r="L63" s="35"/>
    </row>
    <row r="64" spans="1:12" s="16" customFormat="1" ht="12.75">
      <c r="A64" s="44"/>
      <c r="C64" s="27" t="s">
        <v>108</v>
      </c>
      <c r="D64" s="37">
        <f>+F46/$C$59</f>
        <v>355.3738403399999</v>
      </c>
      <c r="E64" s="25">
        <f>+F46/J46*100</f>
        <v>4.959964296059193</v>
      </c>
      <c r="L64" s="35"/>
    </row>
    <row r="65" spans="1:12" s="16" customFormat="1" ht="12.75">
      <c r="A65" s="44"/>
      <c r="C65" s="27" t="s">
        <v>109</v>
      </c>
      <c r="D65" s="37">
        <f>+G46/$C$59</f>
        <v>321.57325395000004</v>
      </c>
      <c r="E65" s="25">
        <f>+G46/J46*100</f>
        <v>4.488208407894024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0.03554324455503328</v>
      </c>
      <c r="L66" s="35"/>
    </row>
    <row r="67" spans="1:12" s="16" customFormat="1" ht="12.75">
      <c r="A67" s="44"/>
      <c r="C67" s="27" t="s">
        <v>117</v>
      </c>
      <c r="D67" s="37">
        <f>+I46/$C$59</f>
        <v>387.79382790999983</v>
      </c>
      <c r="E67" s="25">
        <f>+I46/J46*100</f>
        <v>5.41245112140356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68670</v>
      </c>
      <c r="D12" s="15">
        <v>0</v>
      </c>
      <c r="E12" s="15">
        <v>45338035.01999999</v>
      </c>
      <c r="F12" s="15">
        <v>0</v>
      </c>
      <c r="G12" s="15">
        <v>778</v>
      </c>
      <c r="H12" s="15">
        <v>1858123.3099999996</v>
      </c>
      <c r="I12" s="24">
        <f>SUM(C12:H12)</f>
        <v>47265606.32999999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1141604.32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1141604.32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1536058.81</v>
      </c>
      <c r="F14" s="15">
        <v>0</v>
      </c>
      <c r="G14" s="15">
        <v>58656.95</v>
      </c>
      <c r="H14" s="15">
        <v>30496.05</v>
      </c>
      <c r="I14" s="24">
        <f t="shared" si="0"/>
        <v>1625211.81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10340584.59</v>
      </c>
      <c r="F15" s="15">
        <v>0</v>
      </c>
      <c r="G15" s="15">
        <v>9581</v>
      </c>
      <c r="H15" s="15">
        <v>152549.49999999997</v>
      </c>
      <c r="I15" s="24">
        <f t="shared" si="0"/>
        <v>10502715.09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153149.63999999998</v>
      </c>
      <c r="F16" s="15">
        <v>0</v>
      </c>
      <c r="G16" s="15">
        <v>0</v>
      </c>
      <c r="H16" s="15">
        <v>0</v>
      </c>
      <c r="I16" s="24">
        <f t="shared" si="0"/>
        <v>153149.63999999998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5756075.579999999</v>
      </c>
      <c r="F17" s="15">
        <v>0</v>
      </c>
      <c r="G17" s="15">
        <v>0</v>
      </c>
      <c r="H17" s="15">
        <v>161363.06</v>
      </c>
      <c r="I17" s="24">
        <f t="shared" si="0"/>
        <v>5917438.639999999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2036779.19</v>
      </c>
      <c r="F18" s="15">
        <v>0</v>
      </c>
      <c r="G18" s="15">
        <v>15004</v>
      </c>
      <c r="H18" s="15">
        <v>0</v>
      </c>
      <c r="I18" s="24">
        <f t="shared" si="0"/>
        <v>2051783.19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4291053.670000001</v>
      </c>
      <c r="F19" s="15">
        <v>0</v>
      </c>
      <c r="G19" s="15">
        <v>0</v>
      </c>
      <c r="H19" s="15">
        <v>0</v>
      </c>
      <c r="I19" s="24">
        <f t="shared" si="0"/>
        <v>4291053.670000001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1219061.25</v>
      </c>
      <c r="F20" s="15">
        <v>0</v>
      </c>
      <c r="G20" s="15">
        <v>0</v>
      </c>
      <c r="H20" s="15">
        <v>0</v>
      </c>
      <c r="I20" s="24">
        <f t="shared" si="0"/>
        <v>1219061.25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2083308.41</v>
      </c>
      <c r="F21" s="15">
        <v>0</v>
      </c>
      <c r="G21" s="15">
        <v>36587.83</v>
      </c>
      <c r="H21" s="15">
        <v>1410.42</v>
      </c>
      <c r="I21" s="24">
        <f t="shared" si="0"/>
        <v>2121306.6599999997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6946327.309999999</v>
      </c>
      <c r="F22" s="15">
        <v>0</v>
      </c>
      <c r="G22" s="15">
        <v>0</v>
      </c>
      <c r="H22" s="15">
        <v>525257.4099999999</v>
      </c>
      <c r="I22" s="24">
        <f t="shared" si="0"/>
        <v>7471584.719999999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2204666.63</v>
      </c>
      <c r="F23" s="15">
        <v>0</v>
      </c>
      <c r="G23" s="15">
        <v>105850</v>
      </c>
      <c r="H23" s="15">
        <v>15930</v>
      </c>
      <c r="I23" s="24">
        <f t="shared" si="0"/>
        <v>2326446.63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5810651.18</v>
      </c>
      <c r="F24" s="15">
        <v>0</v>
      </c>
      <c r="G24" s="15">
        <v>147841.29</v>
      </c>
      <c r="H24" s="15">
        <v>519514.38</v>
      </c>
      <c r="I24" s="24">
        <f t="shared" si="0"/>
        <v>6478006.85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2842584.0699999994</v>
      </c>
      <c r="F25" s="15">
        <v>0</v>
      </c>
      <c r="G25" s="15">
        <v>9164.21</v>
      </c>
      <c r="H25" s="15">
        <v>377196.73000000004</v>
      </c>
      <c r="I25" s="24">
        <f t="shared" si="0"/>
        <v>3228945.0099999993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2435670.76</v>
      </c>
      <c r="F26" s="15">
        <v>0</v>
      </c>
      <c r="G26" s="15">
        <v>0</v>
      </c>
      <c r="H26" s="15">
        <v>0</v>
      </c>
      <c r="I26" s="24">
        <f t="shared" si="0"/>
        <v>2435670.76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2996319.07</v>
      </c>
      <c r="F27" s="15">
        <v>0</v>
      </c>
      <c r="G27" s="15">
        <v>2191.2</v>
      </c>
      <c r="H27" s="15">
        <v>1350</v>
      </c>
      <c r="I27" s="24">
        <f t="shared" si="0"/>
        <v>2999860.27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77406</v>
      </c>
      <c r="D28" s="15">
        <v>0</v>
      </c>
      <c r="E28" s="15">
        <v>443969.49</v>
      </c>
      <c r="F28" s="15">
        <v>0</v>
      </c>
      <c r="G28" s="15">
        <v>0</v>
      </c>
      <c r="H28" s="15">
        <v>40210.020000000004</v>
      </c>
      <c r="I28" s="24">
        <f t="shared" si="0"/>
        <v>561585.51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1660904.61</v>
      </c>
      <c r="F29" s="15">
        <v>0</v>
      </c>
      <c r="G29" s="15">
        <v>0</v>
      </c>
      <c r="H29" s="15">
        <v>76115.73</v>
      </c>
      <c r="I29" s="24">
        <f t="shared" si="0"/>
        <v>1737020.34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2415141.64</v>
      </c>
      <c r="F30" s="15">
        <v>0</v>
      </c>
      <c r="G30" s="15">
        <v>0</v>
      </c>
      <c r="H30" s="15">
        <v>0</v>
      </c>
      <c r="I30" s="24">
        <f t="shared" si="0"/>
        <v>2415141.64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1260923.3499999999</v>
      </c>
      <c r="F31" s="15">
        <v>0</v>
      </c>
      <c r="G31" s="15">
        <v>260096.96</v>
      </c>
      <c r="H31" s="15">
        <v>3101.98</v>
      </c>
      <c r="I31" s="24">
        <f t="shared" si="0"/>
        <v>1524122.2899999998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1878578.6299999997</v>
      </c>
      <c r="F32" s="15">
        <v>0</v>
      </c>
      <c r="G32" s="15">
        <v>20700</v>
      </c>
      <c r="H32" s="15">
        <v>0</v>
      </c>
      <c r="I32" s="24">
        <f t="shared" si="0"/>
        <v>1899278.6299999997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804109.6300000001</v>
      </c>
      <c r="F33" s="15">
        <v>0</v>
      </c>
      <c r="G33" s="15">
        <v>0</v>
      </c>
      <c r="H33" s="15">
        <v>78126.55</v>
      </c>
      <c r="I33" s="24">
        <f t="shared" si="0"/>
        <v>882236.1800000002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1444621.88</v>
      </c>
      <c r="F34" s="15">
        <v>0</v>
      </c>
      <c r="G34" s="15">
        <v>0</v>
      </c>
      <c r="H34" s="15">
        <v>0</v>
      </c>
      <c r="I34" s="24">
        <f t="shared" si="0"/>
        <v>1444621.88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11701448.450000001</v>
      </c>
      <c r="F35" s="15">
        <v>3611131.82</v>
      </c>
      <c r="G35" s="15">
        <v>1466964.8599999999</v>
      </c>
      <c r="H35" s="15">
        <v>272038.97</v>
      </c>
      <c r="I35" s="24">
        <f t="shared" si="0"/>
        <v>17051584.1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5644979.56</v>
      </c>
      <c r="F36" s="15">
        <v>0</v>
      </c>
      <c r="G36" s="15">
        <v>700</v>
      </c>
      <c r="H36" s="15">
        <v>474118.58999999997</v>
      </c>
      <c r="I36" s="24">
        <f t="shared" si="0"/>
        <v>6119798.149999999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4591494.77</v>
      </c>
      <c r="F37" s="15">
        <v>0</v>
      </c>
      <c r="G37" s="15">
        <v>0</v>
      </c>
      <c r="H37" s="15">
        <v>54955</v>
      </c>
      <c r="I37" s="24">
        <f t="shared" si="0"/>
        <v>4672747.77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338835.07</v>
      </c>
      <c r="F38" s="15">
        <v>0</v>
      </c>
      <c r="G38" s="15">
        <v>0</v>
      </c>
      <c r="H38" s="15">
        <v>11960.49</v>
      </c>
      <c r="I38" s="24">
        <f t="shared" si="0"/>
        <v>350795.56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2451971.79</v>
      </c>
      <c r="F39" s="15">
        <v>0</v>
      </c>
      <c r="G39" s="15">
        <v>0</v>
      </c>
      <c r="H39" s="15">
        <v>154796.84</v>
      </c>
      <c r="I39" s="24">
        <f t="shared" si="0"/>
        <v>2606768.63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4111642.9899999998</v>
      </c>
      <c r="F40" s="15">
        <v>0</v>
      </c>
      <c r="G40" s="15">
        <v>0</v>
      </c>
      <c r="H40" s="15">
        <v>0</v>
      </c>
      <c r="I40" s="24">
        <f t="shared" si="0"/>
        <v>4111642.9899999998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4052731.1</v>
      </c>
      <c r="F41" s="15">
        <v>0</v>
      </c>
      <c r="G41" s="15">
        <v>0</v>
      </c>
      <c r="H41" s="15">
        <v>0</v>
      </c>
      <c r="I41" s="24">
        <f t="shared" si="0"/>
        <v>4052731.1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2841519.48</v>
      </c>
      <c r="F42" s="15">
        <v>0</v>
      </c>
      <c r="G42" s="15">
        <v>0</v>
      </c>
      <c r="H42" s="15">
        <v>9816.81</v>
      </c>
      <c r="I42" s="24">
        <f t="shared" si="0"/>
        <v>2851336.29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1899543.6999999997</v>
      </c>
      <c r="F43" s="15">
        <v>0</v>
      </c>
      <c r="G43" s="15">
        <v>1380</v>
      </c>
      <c r="H43" s="15">
        <v>1725</v>
      </c>
      <c r="I43" s="24">
        <f t="shared" si="0"/>
        <v>1902648.6999999997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90721.89000000001</v>
      </c>
      <c r="F44" s="15">
        <v>0</v>
      </c>
      <c r="G44" s="15">
        <v>0</v>
      </c>
      <c r="H44" s="15">
        <v>0</v>
      </c>
      <c r="I44" s="24">
        <f t="shared" si="0"/>
        <v>90721.89000000001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172374</v>
      </c>
      <c r="D46" s="6">
        <f t="shared" si="1"/>
        <v>0</v>
      </c>
      <c r="E46" s="6">
        <f t="shared" si="1"/>
        <v>144765067.5299999</v>
      </c>
      <c r="F46" s="6">
        <f t="shared" si="1"/>
        <v>3862696.82</v>
      </c>
      <c r="G46" s="6">
        <f t="shared" si="1"/>
        <v>2155485.9</v>
      </c>
      <c r="H46" s="6">
        <f t="shared" si="1"/>
        <v>4820156.839999998</v>
      </c>
      <c r="I46" s="6">
        <f t="shared" si="1"/>
        <v>155775781.08999997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0.172374</v>
      </c>
      <c r="E62" s="29">
        <f>+C46/I46*100</f>
        <v>0.11065519864118693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144.76506752999993</v>
      </c>
      <c r="E64" s="29">
        <f>+E46/I46*100</f>
        <v>92.9316909965365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3.86269682</v>
      </c>
      <c r="E65" s="29">
        <f>+F46/I46*100</f>
        <v>2.479651710279863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2.1554859</v>
      </c>
      <c r="E66" s="29">
        <f>+G46/I46*100</f>
        <v>1.3837105389024889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4.820156839999998</v>
      </c>
      <c r="E67" s="29">
        <f>+H46/I46*100</f>
        <v>3.094291555639921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112717939.56999998</v>
      </c>
      <c r="F12" s="15">
        <v>0</v>
      </c>
      <c r="G12" s="15">
        <v>0</v>
      </c>
      <c r="H12" s="15">
        <v>0</v>
      </c>
      <c r="I12" s="15">
        <v>188535845.16</v>
      </c>
      <c r="J12" s="24">
        <f aca="true" t="shared" si="0" ref="J12:J44">SUM(C12:I12)</f>
        <v>310453749.72999996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2101161.19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2958203.19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4747260.38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5400335.38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778483.54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970135.54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4060183.5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4411621.5</v>
      </c>
    </row>
    <row r="21" spans="1:10" ht="15" customHeight="1">
      <c r="A21" s="32" t="s">
        <v>44</v>
      </c>
      <c r="B21" s="3" t="s">
        <v>75</v>
      </c>
      <c r="C21" s="15">
        <v>895799</v>
      </c>
      <c r="D21" s="15">
        <v>0</v>
      </c>
      <c r="E21" s="15">
        <v>7060726.43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7956525.43</v>
      </c>
    </row>
    <row r="22" spans="1:10" ht="15" customHeight="1">
      <c r="A22" s="32" t="s">
        <v>45</v>
      </c>
      <c r="B22" s="3" t="s">
        <v>76</v>
      </c>
      <c r="C22" s="15">
        <v>1491794</v>
      </c>
      <c r="D22" s="15">
        <v>0</v>
      </c>
      <c r="E22" s="15">
        <v>4768691.11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6260485.11</v>
      </c>
    </row>
    <row r="23" spans="1:10" ht="15" customHeight="1">
      <c r="A23" s="32" t="s">
        <v>46</v>
      </c>
      <c r="B23" s="3" t="s">
        <v>77</v>
      </c>
      <c r="C23" s="15">
        <v>1136810</v>
      </c>
      <c r="D23" s="15">
        <v>0</v>
      </c>
      <c r="E23" s="15">
        <v>11057469.61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12194279.61</v>
      </c>
    </row>
    <row r="24" spans="1:10" ht="15" customHeight="1">
      <c r="A24" s="32" t="s">
        <v>47</v>
      </c>
      <c r="B24" s="3" t="s">
        <v>78</v>
      </c>
      <c r="C24" s="15">
        <v>6804696</v>
      </c>
      <c r="D24" s="15">
        <v>0</v>
      </c>
      <c r="E24" s="15">
        <v>11507313.370000001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18312009.37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917158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1903669.0299999998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1094510</v>
      </c>
      <c r="D29" s="15">
        <v>0</v>
      </c>
      <c r="E29" s="15">
        <v>2420287.74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3514797.74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5724938.38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6418598.38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4161795.4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5389915.4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1177929.3599999999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1105472825.0500002</v>
      </c>
      <c r="F34" s="15">
        <v>0</v>
      </c>
      <c r="G34" s="15">
        <v>68122189</v>
      </c>
      <c r="H34" s="15">
        <v>0</v>
      </c>
      <c r="I34" s="15">
        <v>0</v>
      </c>
      <c r="J34" s="24">
        <f t="shared" si="0"/>
        <v>1173595014.0500002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38876705.650000006</v>
      </c>
      <c r="F35" s="15">
        <v>0</v>
      </c>
      <c r="G35" s="15">
        <v>0</v>
      </c>
      <c r="H35" s="15">
        <v>0</v>
      </c>
      <c r="I35" s="15">
        <v>121257808.82</v>
      </c>
      <c r="J35" s="24">
        <f t="shared" si="0"/>
        <v>160134514.47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8541282.99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9343446.99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3058949.95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3119741.95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42325798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42476180</v>
      </c>
    </row>
    <row r="39" spans="1:10" ht="15" customHeight="1">
      <c r="A39" s="32" t="s">
        <v>62</v>
      </c>
      <c r="B39" s="3" t="s">
        <v>93</v>
      </c>
      <c r="C39" s="15">
        <v>12014666</v>
      </c>
      <c r="D39" s="15">
        <v>0</v>
      </c>
      <c r="E39" s="15">
        <v>42116788.27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54131454.27</v>
      </c>
    </row>
    <row r="40" spans="1:10" ht="15" customHeight="1">
      <c r="A40" s="32" t="s">
        <v>63</v>
      </c>
      <c r="B40" s="3" t="s">
        <v>94</v>
      </c>
      <c r="C40" s="15">
        <v>10047087</v>
      </c>
      <c r="D40" s="15">
        <v>0</v>
      </c>
      <c r="E40" s="15">
        <v>20493842.509999998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30540929.509999998</v>
      </c>
    </row>
    <row r="41" spans="1:10" ht="15" customHeight="1">
      <c r="A41" s="2" t="s">
        <v>64</v>
      </c>
      <c r="B41" s="3" t="s">
        <v>95</v>
      </c>
      <c r="C41" s="15">
        <v>2829078</v>
      </c>
      <c r="D41" s="15">
        <v>0</v>
      </c>
      <c r="E41" s="15">
        <v>12536872.34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15365950.34</v>
      </c>
    </row>
    <row r="42" spans="1:10" ht="15" customHeight="1">
      <c r="A42" s="32" t="s">
        <v>65</v>
      </c>
      <c r="B42" s="3" t="s">
        <v>96</v>
      </c>
      <c r="C42" s="15">
        <v>1792198</v>
      </c>
      <c r="D42" s="15">
        <v>0</v>
      </c>
      <c r="E42" s="15">
        <v>5286465.109999999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7078663.109999999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8827381.149999999</v>
      </c>
      <c r="J44" s="24">
        <f t="shared" si="0"/>
        <v>8827381.149999999</v>
      </c>
    </row>
    <row r="45" spans="1:10" ht="12.75">
      <c r="A45" s="56" t="s">
        <v>7</v>
      </c>
      <c r="B45" s="57"/>
      <c r="C45" s="6">
        <f aca="true" t="shared" si="1" ref="C45:J45">SUM(C12:C44)</f>
        <v>56312308</v>
      </c>
      <c r="D45" s="6">
        <f t="shared" si="1"/>
        <v>0</v>
      </c>
      <c r="E45" s="6">
        <f t="shared" si="1"/>
        <v>1501596438.8400002</v>
      </c>
      <c r="F45" s="6">
        <f t="shared" si="1"/>
        <v>0</v>
      </c>
      <c r="G45" s="6">
        <f t="shared" si="1"/>
        <v>68122189</v>
      </c>
      <c r="H45" s="6">
        <f t="shared" si="1"/>
        <v>0</v>
      </c>
      <c r="I45" s="6">
        <f t="shared" si="1"/>
        <v>318621035.13</v>
      </c>
      <c r="J45" s="6">
        <f t="shared" si="1"/>
        <v>1944651970.97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56.312308</v>
      </c>
      <c r="E67" s="29">
        <f>+C45/J45*100</f>
        <v>2.8957524966234036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1501.5964388400002</v>
      </c>
      <c r="E69" s="29">
        <f>+E45/J45*100</f>
        <v>77.21671853143974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68.122189</v>
      </c>
      <c r="E71" s="29">
        <f>+G45/J45*100</f>
        <v>3.503052989271925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318.62103513</v>
      </c>
      <c r="E73" s="29">
        <f>+I45/J45*100</f>
        <v>16.384475982664938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485241.12</v>
      </c>
      <c r="E12" s="15">
        <v>0</v>
      </c>
      <c r="F12" s="15">
        <v>0</v>
      </c>
      <c r="G12" s="15">
        <v>93424.26000000001</v>
      </c>
      <c r="H12" s="24">
        <f>SUM(C12:G12)</f>
        <v>578665.38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3183344.69</v>
      </c>
      <c r="E13" s="15">
        <v>0</v>
      </c>
      <c r="F13" s="15">
        <v>0</v>
      </c>
      <c r="G13" s="15">
        <v>62912.090000000004</v>
      </c>
      <c r="H13" s="24">
        <f aca="true" t="shared" si="0" ref="H13:H43">SUM(C13:G13)</f>
        <v>3246256.78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25738.41</v>
      </c>
      <c r="D14" s="15">
        <v>5214738.149999999</v>
      </c>
      <c r="E14" s="15">
        <v>0</v>
      </c>
      <c r="F14" s="15">
        <v>0</v>
      </c>
      <c r="G14" s="15">
        <v>41537.3</v>
      </c>
      <c r="H14" s="24">
        <f t="shared" si="0"/>
        <v>5282013.859999999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7591979.64</v>
      </c>
      <c r="E15" s="15">
        <v>0</v>
      </c>
      <c r="F15" s="15">
        <v>0</v>
      </c>
      <c r="G15" s="15">
        <v>149845.02</v>
      </c>
      <c r="H15" s="24">
        <f t="shared" si="0"/>
        <v>7741824.659999999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1557144.1900000002</v>
      </c>
      <c r="E16" s="15">
        <v>0</v>
      </c>
      <c r="F16" s="15">
        <v>0</v>
      </c>
      <c r="G16" s="15">
        <v>0</v>
      </c>
      <c r="H16" s="24">
        <f t="shared" si="0"/>
        <v>1557144.1900000002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25928042.659999996</v>
      </c>
      <c r="E17" s="15">
        <v>0</v>
      </c>
      <c r="F17" s="15">
        <v>52125</v>
      </c>
      <c r="G17" s="15">
        <v>1003282.79</v>
      </c>
      <c r="H17" s="24">
        <f t="shared" si="0"/>
        <v>26983450.449999996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16964659.45</v>
      </c>
      <c r="E18" s="15">
        <v>0</v>
      </c>
      <c r="F18" s="15">
        <v>0</v>
      </c>
      <c r="G18" s="15">
        <v>10841</v>
      </c>
      <c r="H18" s="24">
        <f t="shared" si="0"/>
        <v>16975500.45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23992672.27</v>
      </c>
      <c r="E19" s="15">
        <v>0</v>
      </c>
      <c r="F19" s="15">
        <v>0</v>
      </c>
      <c r="G19" s="15">
        <v>336439</v>
      </c>
      <c r="H19" s="24">
        <f t="shared" si="0"/>
        <v>24329111.27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3330729.2600000002</v>
      </c>
      <c r="E20" s="15">
        <v>0</v>
      </c>
      <c r="F20" s="15">
        <v>0</v>
      </c>
      <c r="G20" s="15">
        <v>0</v>
      </c>
      <c r="H20" s="24">
        <f t="shared" si="0"/>
        <v>3330729.2600000002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5390674.800000001</v>
      </c>
      <c r="E21" s="15">
        <v>0</v>
      </c>
      <c r="F21" s="15">
        <v>0</v>
      </c>
      <c r="G21" s="15">
        <v>0</v>
      </c>
      <c r="H21" s="24">
        <f t="shared" si="0"/>
        <v>5390674.800000001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29771376.660000004</v>
      </c>
      <c r="E22" s="15">
        <v>0</v>
      </c>
      <c r="F22" s="15">
        <v>0</v>
      </c>
      <c r="G22" s="15">
        <v>25500</v>
      </c>
      <c r="H22" s="24">
        <f t="shared" si="0"/>
        <v>29796876.660000004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22014509.359999992</v>
      </c>
      <c r="E23" s="15">
        <v>0</v>
      </c>
      <c r="F23" s="15">
        <v>0</v>
      </c>
      <c r="G23" s="15">
        <v>1385056</v>
      </c>
      <c r="H23" s="24">
        <f t="shared" si="0"/>
        <v>23399565.359999992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19385525.650000002</v>
      </c>
      <c r="E24" s="15">
        <v>0</v>
      </c>
      <c r="F24" s="15">
        <v>0</v>
      </c>
      <c r="G24" s="15">
        <v>68650</v>
      </c>
      <c r="H24" s="24">
        <f t="shared" si="0"/>
        <v>19454175.650000002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19278172.829999994</v>
      </c>
      <c r="E25" s="15">
        <v>0</v>
      </c>
      <c r="F25" s="15">
        <v>0</v>
      </c>
      <c r="G25" s="15">
        <v>85801.07</v>
      </c>
      <c r="H25" s="24">
        <f t="shared" si="0"/>
        <v>19363973.899999995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6973737.03</v>
      </c>
      <c r="E26" s="15">
        <v>0</v>
      </c>
      <c r="F26" s="15">
        <v>0</v>
      </c>
      <c r="G26" s="15">
        <v>86179.7</v>
      </c>
      <c r="H26" s="24">
        <f t="shared" si="0"/>
        <v>7059916.73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5322848.25</v>
      </c>
      <c r="E27" s="15">
        <v>0</v>
      </c>
      <c r="F27" s="15">
        <v>0</v>
      </c>
      <c r="G27" s="15">
        <v>41346</v>
      </c>
      <c r="H27" s="24">
        <f t="shared" si="0"/>
        <v>5364194.25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3624263.6100000003</v>
      </c>
      <c r="E28" s="15">
        <v>0</v>
      </c>
      <c r="F28" s="15">
        <v>0</v>
      </c>
      <c r="G28" s="15">
        <v>0</v>
      </c>
      <c r="H28" s="24">
        <f t="shared" si="0"/>
        <v>3624263.6100000003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3188004.8899999997</v>
      </c>
      <c r="E29" s="15">
        <v>0</v>
      </c>
      <c r="F29" s="15">
        <v>0</v>
      </c>
      <c r="G29" s="15">
        <v>48366.689999999995</v>
      </c>
      <c r="H29" s="24">
        <f t="shared" si="0"/>
        <v>3236371.5799999996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15290918.100000001</v>
      </c>
      <c r="E30" s="15">
        <v>0</v>
      </c>
      <c r="F30" s="15">
        <v>0</v>
      </c>
      <c r="G30" s="15">
        <v>9087.65</v>
      </c>
      <c r="H30" s="24">
        <f t="shared" si="0"/>
        <v>15300005.750000002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6188430.0600000005</v>
      </c>
      <c r="E31" s="15">
        <v>0</v>
      </c>
      <c r="F31" s="15">
        <v>0</v>
      </c>
      <c r="G31" s="15">
        <v>107973.40999999999</v>
      </c>
      <c r="H31" s="24">
        <f t="shared" si="0"/>
        <v>6296403.470000001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4005904.5800000005</v>
      </c>
      <c r="E32" s="15">
        <v>0</v>
      </c>
      <c r="F32" s="15">
        <v>0</v>
      </c>
      <c r="G32" s="15">
        <v>33085.38</v>
      </c>
      <c r="H32" s="24">
        <f t="shared" si="0"/>
        <v>4038989.9600000004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6948426.420000001</v>
      </c>
      <c r="E33" s="15">
        <v>0</v>
      </c>
      <c r="F33" s="15">
        <v>0</v>
      </c>
      <c r="G33" s="15">
        <v>6800</v>
      </c>
      <c r="H33" s="24">
        <f t="shared" si="0"/>
        <v>6955226.420000001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3194380.2299999995</v>
      </c>
      <c r="E34" s="15">
        <v>0</v>
      </c>
      <c r="F34" s="15">
        <v>0</v>
      </c>
      <c r="G34" s="15">
        <v>0</v>
      </c>
      <c r="H34" s="24">
        <f t="shared" si="0"/>
        <v>3194380.2299999995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3580197.340000001</v>
      </c>
      <c r="H35" s="24">
        <f t="shared" si="0"/>
        <v>3580197.340000001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46990223</v>
      </c>
      <c r="E36" s="15">
        <v>0</v>
      </c>
      <c r="F36" s="15">
        <v>0</v>
      </c>
      <c r="G36" s="15">
        <v>0</v>
      </c>
      <c r="H36" s="24">
        <f t="shared" si="0"/>
        <v>46990223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2481754</v>
      </c>
      <c r="E37" s="15">
        <v>0</v>
      </c>
      <c r="F37" s="15">
        <v>0</v>
      </c>
      <c r="G37" s="15">
        <v>17848.63</v>
      </c>
      <c r="H37" s="24">
        <f t="shared" si="0"/>
        <v>2499602.63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18374142.069999997</v>
      </c>
      <c r="E38" s="15">
        <v>0</v>
      </c>
      <c r="F38" s="15">
        <v>0</v>
      </c>
      <c r="G38" s="15">
        <v>9337.81</v>
      </c>
      <c r="H38" s="24">
        <f t="shared" si="0"/>
        <v>18383479.879999995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25255108.16</v>
      </c>
      <c r="E39" s="15">
        <v>0</v>
      </c>
      <c r="F39" s="15">
        <v>0</v>
      </c>
      <c r="G39" s="15">
        <v>6024387.11</v>
      </c>
      <c r="H39" s="24">
        <f t="shared" si="0"/>
        <v>31279495.27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36307439.75</v>
      </c>
      <c r="E40" s="15">
        <v>0</v>
      </c>
      <c r="F40" s="15">
        <v>0</v>
      </c>
      <c r="G40" s="15">
        <v>1629784.2099999997</v>
      </c>
      <c r="H40" s="24">
        <f t="shared" si="0"/>
        <v>37937223.96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16182297.460000003</v>
      </c>
      <c r="E41" s="15">
        <v>0</v>
      </c>
      <c r="F41" s="15">
        <v>0</v>
      </c>
      <c r="G41" s="15">
        <v>3199566.54</v>
      </c>
      <c r="H41" s="24">
        <f t="shared" si="0"/>
        <v>19381864.000000004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16537135.040000001</v>
      </c>
      <c r="E42" s="15">
        <v>0</v>
      </c>
      <c r="F42" s="15">
        <v>0</v>
      </c>
      <c r="G42" s="15">
        <v>665911.51</v>
      </c>
      <c r="H42" s="24">
        <f t="shared" si="0"/>
        <v>17203046.55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2638920.74</v>
      </c>
      <c r="E43" s="15">
        <v>0</v>
      </c>
      <c r="F43" s="15">
        <v>0</v>
      </c>
      <c r="G43" s="15">
        <v>0</v>
      </c>
      <c r="H43" s="24">
        <f t="shared" si="0"/>
        <v>2638920.74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25738.41</v>
      </c>
      <c r="D44" s="6">
        <f t="shared" si="1"/>
        <v>403592744.12</v>
      </c>
      <c r="E44" s="6">
        <f t="shared" si="1"/>
        <v>0</v>
      </c>
      <c r="F44" s="6">
        <f t="shared" si="1"/>
        <v>52125</v>
      </c>
      <c r="G44" s="6">
        <f t="shared" si="1"/>
        <v>18723160.51</v>
      </c>
      <c r="H44" s="6">
        <f t="shared" si="1"/>
        <v>422393768.03999996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0.02573841</v>
      </c>
      <c r="E63" s="29">
        <f>+C44/H44*100</f>
        <v>0.006093463480636063</v>
      </c>
    </row>
    <row r="64" spans="3:5" ht="12.75">
      <c r="C64" s="28" t="s">
        <v>113</v>
      </c>
      <c r="D64" s="29">
        <f>+D44/$C$61</f>
        <v>403.59274412</v>
      </c>
      <c r="E64" s="29">
        <f>+D44/H44*100</f>
        <v>95.54893434928246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0.052125</v>
      </c>
      <c r="E66" s="29">
        <f>+F44/H44*100</f>
        <v>0.012340380929830351</v>
      </c>
    </row>
    <row r="67" spans="3:5" ht="12.75">
      <c r="C67" s="28" t="s">
        <v>118</v>
      </c>
      <c r="D67" s="29">
        <f>+G44/$C$61</f>
        <v>18.723160510000003</v>
      </c>
      <c r="E67" s="29">
        <f>+G44/H44*100</f>
        <v>4.432631806307083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486300</v>
      </c>
      <c r="F12" s="15">
        <v>0</v>
      </c>
      <c r="G12" s="15">
        <v>0</v>
      </c>
      <c r="H12" s="41">
        <f>SUM(C12:G12)</f>
        <v>486300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1054907</v>
      </c>
      <c r="F13" s="15">
        <v>0</v>
      </c>
      <c r="G13" s="15">
        <v>0</v>
      </c>
      <c r="H13" s="41">
        <f>SUM(C13:G13)</f>
        <v>1054907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144827.54</v>
      </c>
      <c r="F14" s="15">
        <v>0</v>
      </c>
      <c r="G14" s="15">
        <v>0</v>
      </c>
      <c r="H14" s="41">
        <f>SUM(C14:G14)</f>
        <v>144827.54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368343.14</v>
      </c>
      <c r="F15" s="15">
        <v>0</v>
      </c>
      <c r="G15" s="15">
        <v>0</v>
      </c>
      <c r="H15" s="41">
        <f>SUM(C15:G15)</f>
        <v>368343.14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2054377.6800000002</v>
      </c>
      <c r="F16" s="6">
        <f t="shared" si="0"/>
        <v>0</v>
      </c>
      <c r="G16" s="6">
        <f t="shared" si="0"/>
        <v>0</v>
      </c>
      <c r="H16" s="42">
        <f t="shared" si="0"/>
        <v>2054377.6800000002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2022-12-15T23:28:23Z</dcterms:modified>
  <cp:category/>
  <cp:version/>
  <cp:contentType/>
  <cp:contentStatus/>
</cp:coreProperties>
</file>