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r:id="rId7"/>
  </sheets>
  <definedNames>
    <definedName name="_xlnm.Print_Area" localSheetId="1">'EJECUCION FTE'!$A$1:$H$85</definedName>
    <definedName name="_xlnm.Print_Area" localSheetId="2">'EJECUCION RO'!$A$1:$J$92</definedName>
  </definedNames>
  <calcPr fullCalcOnLoad="1"/>
</workbook>
</file>

<file path=xl/sharedStrings.xml><?xml version="1.0" encoding="utf-8"?>
<sst xmlns="http://schemas.openxmlformats.org/spreadsheetml/2006/main" count="674" uniqueCount="171">
  <si>
    <t>PLIEGO 011 MINISTERIO DE SALUD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</si>
  <si>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</si>
  <si>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</si>
  <si>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</si>
  <si>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</si>
  <si>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</si>
  <si>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</si>
  <si>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</si>
  <si>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</si>
  <si>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</si>
  <si>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</si>
  <si>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</si>
  <si>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</si>
  <si>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</si>
  <si>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</si>
  <si>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</si>
  <si>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</si>
  <si>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</si>
  <si>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</si>
  <si>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</si>
  <si>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</si>
  <si>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</si>
  <si>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</si>
  <si>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</si>
  <si>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</si>
  <si>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</si>
  <si>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</si>
  <si>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</si>
  <si>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</si>
  <si>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</si>
  <si>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</si>
  <si>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</si>
  <si>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</si>
  <si>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</si>
  <si>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</si>
  <si>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</si>
  <si>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</si>
  <si>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</si>
  <si>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</si>
  <si>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</si>
  <si>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</si>
  <si>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</si>
  <si>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</si>
  <si>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</si>
  <si>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</si>
  <si>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</si>
  <si>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</si>
  <si>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</si>
  <si>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</si>
  <si>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</si>
  <si>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</si>
  <si>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</si>
  <si>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</si>
  <si>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</si>
  <si>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</si>
  <si>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</si>
  <si>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</si>
  <si>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</si>
  <si>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</si>
  <si>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</si>
  <si>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</si>
  <si>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</si>
  <si>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</si>
  <si>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</si>
  <si>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</si>
  <si>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</si>
  <si>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</si>
  <si>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</si>
  <si>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</si>
  <si>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</si>
  <si>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</si>
  <si>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</si>
  <si>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</si>
  <si>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</si>
  <si>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</si>
  <si>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</si>
  <si>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</si>
  <si>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</si>
  <si>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</si>
  <si>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</si>
  <si>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</si>
  <si>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</si>
  <si>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</si>
  <si>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</si>
  <si>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</si>
  <si>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</si>
  <si>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</si>
  <si>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</si>
  <si>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</si>
  <si>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</si>
  <si>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</si>
  <si>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</si>
  <si>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</si>
  <si>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</si>
  <si>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</si>
  <si>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</si>
  <si>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</si>
  <si>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</si>
  <si>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</si>
  <si>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</si>
  <si>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</si>
  <si>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</si>
  <si>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</si>
  <si>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</si>
  <si>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</si>
  <si>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</si>
  <si>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</si>
  <si>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</si>
  <si>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</si>
  <si>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</si>
  <si>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</si>
  <si>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</si>
  <si>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</si>
  <si>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</si>
  <si>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</si>
  <si>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</si>
  <si>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</si>
  <si>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</si>
  <si>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</si>
  <si>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</si>
  <si>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</si>
  <si>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</si>
  <si>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</si>
  <si>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</si>
  <si>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</si>
  <si>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</si>
  <si>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</si>
  <si>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</si>
  <si>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</si>
  <si>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</si>
  <si>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</si>
  <si>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</si>
  <si>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</si>
  <si>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</si>
  <si>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</si>
  <si>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</si>
  <si>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</si>
  <si>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</si>
  <si>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</si>
  <si>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</si>
  <si>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</si>
  <si>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</si>
  <si>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</si>
  <si>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</si>
  <si>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</si>
  <si>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</si>
  <si>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</si>
  <si>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</si>
  <si>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</si>
  <si>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</si>
  <si>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</si>
  <si>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</si>
  <si>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</si>
  <si>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</si>
  <si>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</si>
  <si>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</si>
  <si>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</si>
  <si>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</si>
  <si>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</si>
  <si>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</si>
  <si>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</si>
  <si>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</si>
  <si>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HOSPITAL EMERGENCIA ATE VITARTE</t>
  </si>
  <si>
    <t>148 Hosp. Ate Vitarte</t>
  </si>
  <si>
    <t>148</t>
  </si>
  <si>
    <t>149</t>
  </si>
  <si>
    <t>PROGRAMA DE CREACIÓN DE REDES INTEGRADAS EN SALUD</t>
  </si>
  <si>
    <t>149 PCRIS</t>
  </si>
  <si>
    <t>6-2.4</t>
  </si>
  <si>
    <t>EJECUCION PRESUPUESTAL A MES DE SETIEMBRE 2023</t>
  </si>
  <si>
    <t>Fuente: Reporte SIAF Operaciones en Linea al 30 de Setiembre del 2023</t>
  </si>
</sst>
</file>

<file path=xl/styles.xml><?xml version="1.0" encoding="utf-8"?>
<styleSheet xmlns="http://schemas.openxmlformats.org/spreadsheetml/2006/main">
  <numFmts count="6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&quot;#,##0;\-&quot;S/&quot;#,##0"/>
    <numFmt numFmtId="173" formatCode="&quot;S/&quot;#,##0;[Red]\-&quot;S/&quot;#,##0"/>
    <numFmt numFmtId="174" formatCode="&quot;S/&quot;#,##0.00;\-&quot;S/&quot;#,##0.00"/>
    <numFmt numFmtId="175" formatCode="&quot;S/&quot;#,##0.00;[Red]\-&quot;S/&quot;#,##0.00"/>
    <numFmt numFmtId="176" formatCode="_-&quot;S/&quot;* #,##0_-;\-&quot;S/&quot;* #,##0_-;_-&quot;S/&quot;* &quot;-&quot;_-;_-@_-"/>
    <numFmt numFmtId="177" formatCode="_-&quot;S/&quot;* #,##0.00_-;\-&quot;S/&quot;* #,##0.00_-;_-&quot;S/&quot;* &quot;-&quot;??_-;_-@_-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* #,##0_);_(* \(#,##0\);_(* &quot;-&quot;_);_(@_)"/>
    <numFmt numFmtId="190" formatCode="_(&quot;S/.&quot;\ * #,##0.00_);_(&quot;S/.&quot;\ * \(#,##0.00\);_(&quot;S/.&quot;\ * &quot;-&quot;??_);_(@_)"/>
    <numFmt numFmtId="191" formatCode="_(* #,##0.00_);_(* \(#,##0.00\);_(* &quot;-&quot;??_);_(@_)"/>
    <numFmt numFmtId="192" formatCode="&quot;S/.&quot;#,##0;&quot;S/.&quot;\-#,##0"/>
    <numFmt numFmtId="193" formatCode="&quot;S/.&quot;#,##0;[Red]&quot;S/.&quot;\-#,##0"/>
    <numFmt numFmtId="194" formatCode="&quot;S/.&quot;#,##0.00;&quot;S/.&quot;\-#,##0.00"/>
    <numFmt numFmtId="195" formatCode="&quot;S/.&quot;#,##0.00;[Red]&quot;S/.&quot;\-#,##0.00"/>
    <numFmt numFmtId="196" formatCode="_ &quot;S/.&quot;* #,##0_ ;_ &quot;S/.&quot;* \-#,##0_ ;_ &quot;S/.&quot;* &quot;-&quot;_ ;_ @_ "/>
    <numFmt numFmtId="197" formatCode="_ &quot;S/.&quot;* #,##0.00_ ;_ &quot;S/.&quot;* \-#,##0.00_ ;_ &quot;S/.&quot;* &quot;-&quot;??_ ;_ @_ 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  <numFmt numFmtId="206" formatCode="#,##0.0"/>
    <numFmt numFmtId="207" formatCode="_-* #,##0.0\ _€_-;\-* #,##0.0\ _€_-;_-* &quot;-&quot;??\ _€_-;_-@_-"/>
    <numFmt numFmtId="208" formatCode="_-* #,##0\ _€_-;\-* #,##0\ _€_-;_-* &quot;-&quot;??\ _€_-;_-@_-"/>
    <numFmt numFmtId="209" formatCode="0.000000"/>
    <numFmt numFmtId="210" formatCode="0.00000"/>
    <numFmt numFmtId="211" formatCode="0.0000"/>
    <numFmt numFmtId="212" formatCode="0.000"/>
    <numFmt numFmtId="213" formatCode="0.0"/>
    <numFmt numFmtId="214" formatCode="0.0000000"/>
    <numFmt numFmtId="215" formatCode="_ * #,##0_ ;_ * \-#,##0_ ;_ * &quot;-&quot;??_ ;_ @_ "/>
    <numFmt numFmtId="216" formatCode="0.0%"/>
    <numFmt numFmtId="217" formatCode="#,##0.000"/>
    <numFmt numFmtId="218" formatCode="_-* #,##0_-;\-* #,##0_-;_-* &quot;-&quot;??_-;_-@_-"/>
    <numFmt numFmtId="219" formatCode="&quot;Sí&quot;;&quot;Sí&quot;;&quot;No&quot;"/>
    <numFmt numFmtId="220" formatCode="&quot;Verdadero&quot;;&quot;Verdadero&quot;;&quot;Falso&quot;"/>
    <numFmt numFmtId="221" formatCode="&quot;Activado&quot;;&quot;Activado&quot;;&quot;Desactivado&quot;"/>
    <numFmt numFmtId="222" formatCode="[$€-2]\ #,##0.00_);[Red]\([$€-2]\ #,##0.00\)"/>
  </numFmts>
  <fonts count="6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color indexed="8"/>
      <name val="Calibri"/>
      <family val="2"/>
    </font>
    <font>
      <sz val="6"/>
      <color indexed="63"/>
      <name val="Calibri"/>
      <family val="2"/>
    </font>
    <font>
      <sz val="10.5"/>
      <color indexed="63"/>
      <name val="Calibri"/>
      <family val="2"/>
    </font>
    <font>
      <sz val="9"/>
      <color indexed="63"/>
      <name val="Calibri"/>
      <family val="2"/>
    </font>
    <font>
      <sz val="10"/>
      <color indexed="63"/>
      <name val="Calibri"/>
      <family val="2"/>
    </font>
    <font>
      <sz val="4"/>
      <color indexed="63"/>
      <name val="Calibri"/>
      <family val="2"/>
    </font>
    <font>
      <sz val="6.3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sz val="14"/>
      <color indexed="63"/>
      <name val="Calibri"/>
      <family val="2"/>
    </font>
    <font>
      <b/>
      <sz val="3"/>
      <color indexed="8"/>
      <name val="Calibri"/>
      <family val="2"/>
    </font>
    <font>
      <b/>
      <sz val="7"/>
      <color indexed="8"/>
      <name val="Calibri"/>
      <family val="2"/>
    </font>
    <font>
      <b/>
      <sz val="7"/>
      <color indexed="9"/>
      <name val="Calibri"/>
      <family val="2"/>
    </font>
    <font>
      <b/>
      <sz val="14"/>
      <color indexed="63"/>
      <name val="Calibri"/>
      <family val="2"/>
    </font>
    <font>
      <b/>
      <sz val="1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3" fontId="57" fillId="0" borderId="0" xfId="0" applyNumberFormat="1" applyFont="1" applyFill="1" applyBorder="1" applyAlignment="1" applyProtection="1">
      <alignment vertical="center"/>
      <protection/>
    </xf>
    <xf numFmtId="208" fontId="2" fillId="0" borderId="0" xfId="49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13" fontId="57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13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208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08" fontId="1" fillId="0" borderId="0" xfId="49" applyNumberFormat="1" applyFont="1" applyFill="1" applyBorder="1" applyAlignment="1" applyProtection="1">
      <alignment vertical="center"/>
      <protection/>
    </xf>
    <xf numFmtId="208" fontId="57" fillId="0" borderId="0" xfId="49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" fontId="57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1" fillId="33" borderId="10" xfId="0" applyNumberFormat="1" applyFont="1" applyFill="1" applyBorder="1" applyAlignment="1" applyProtection="1">
      <alignment vertical="center"/>
      <protection/>
    </xf>
    <xf numFmtId="218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vertical="center"/>
      <protection/>
    </xf>
    <xf numFmtId="3" fontId="59" fillId="0" borderId="0" xfId="0" applyNumberFormat="1" applyFont="1" applyFill="1" applyBorder="1" applyAlignment="1" applyProtection="1">
      <alignment vertical="center"/>
      <protection/>
    </xf>
    <xf numFmtId="208" fontId="59" fillId="0" borderId="0" xfId="49" applyNumberFormat="1" applyFont="1" applyFill="1" applyBorder="1" applyAlignment="1" applyProtection="1">
      <alignment vertical="center"/>
      <protection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43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06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Setiembre - 2023</a:t>
            </a:r>
          </a:p>
        </c:rich>
      </c:tx>
      <c:layout>
        <c:manualLayout>
          <c:xMode val="factor"/>
          <c:yMode val="factor"/>
          <c:x val="-0.028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2675"/>
          <c:w val="0.9992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MES'!$B$50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MES'!$A$51:$A$84</c:f>
              <c:strCache/>
            </c:strRef>
          </c:cat>
          <c:val>
            <c:numRef>
              <c:f>'EJECUCION MES'!$B$51:$B$84</c:f>
              <c:numCache/>
            </c:numRef>
          </c:val>
        </c:ser>
        <c:axId val="34688976"/>
        <c:axId val="43765329"/>
      </c:barChart>
      <c:lineChart>
        <c:grouping val="standard"/>
        <c:varyColors val="0"/>
        <c:ser>
          <c:idx val="1"/>
          <c:order val="1"/>
          <c:tx>
            <c:strRef>
              <c:f>'EJECUCION MES'!$C$50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MES'!$A$51:$A$84</c:f>
              <c:strCache/>
            </c:strRef>
          </c:cat>
          <c:val>
            <c:numRef>
              <c:f>'EJECUCION MES'!$C$51:$C$84</c:f>
              <c:numCache/>
            </c:numRef>
          </c:val>
          <c:smooth val="0"/>
        </c:ser>
        <c:axId val="58343642"/>
        <c:axId val="55330731"/>
      </c:lineChart>
      <c:catAx>
        <c:axId val="346889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43765329"/>
        <c:crosses val="autoZero"/>
        <c:auto val="1"/>
        <c:lblOffset val="100"/>
        <c:tickLblSkip val="1"/>
        <c:noMultiLvlLbl val="0"/>
      </c:catAx>
      <c:valAx>
        <c:axId val="437653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688976"/>
        <c:crossesAt val="1"/>
        <c:crossBetween val="between"/>
        <c:dispUnits/>
      </c:valAx>
      <c:catAx>
        <c:axId val="58343642"/>
        <c:scaling>
          <c:orientation val="minMax"/>
        </c:scaling>
        <c:axPos val="b"/>
        <c:delete val="1"/>
        <c:majorTickMark val="out"/>
        <c:minorTickMark val="none"/>
        <c:tickLblPos val="nextTo"/>
        <c:crossAx val="55330731"/>
        <c:crosses val="autoZero"/>
        <c:auto val="1"/>
        <c:lblOffset val="100"/>
        <c:tickLblSkip val="1"/>
        <c:noMultiLvlLbl val="0"/>
      </c:catAx>
      <c:valAx>
        <c:axId val="553307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34364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81"/>
          <c:y val="0.98475"/>
          <c:w val="0.037"/>
          <c:h val="0.0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SETIEMBRE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725"/>
          <c:w val="0.99275"/>
          <c:h val="0.8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FTE'!$D$60:$D$64</c:f>
              <c:numCache/>
            </c:numRef>
          </c:val>
        </c:ser>
        <c:overlap val="-27"/>
        <c:gapWidth val="219"/>
        <c:axId val="28214532"/>
        <c:axId val="52604197"/>
      </c:barChart>
      <c:lineChart>
        <c:grouping val="standard"/>
        <c:varyColors val="0"/>
        <c:ser>
          <c:idx val="1"/>
          <c:order val="1"/>
          <c:tx>
            <c:strRef>
              <c:f>'EJECUCION FTE'!$E$59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FTE'!$E$60:$E$64</c:f>
              <c:numCache/>
            </c:numRef>
          </c:val>
          <c:smooth val="0"/>
        </c:ser>
        <c:axId val="3675726"/>
        <c:axId val="33081535"/>
      </c:lineChart>
      <c:catAx>
        <c:axId val="282145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604197"/>
        <c:crosses val="autoZero"/>
        <c:auto val="1"/>
        <c:lblOffset val="100"/>
        <c:tickLblSkip val="1"/>
        <c:noMultiLvlLbl val="0"/>
      </c:catAx>
      <c:valAx>
        <c:axId val="526041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214532"/>
        <c:crossesAt val="1"/>
        <c:crossBetween val="between"/>
        <c:dispUnits/>
      </c:valAx>
      <c:catAx>
        <c:axId val="3675726"/>
        <c:scaling>
          <c:orientation val="minMax"/>
        </c:scaling>
        <c:axPos val="b"/>
        <c:delete val="1"/>
        <c:majorTickMark val="out"/>
        <c:minorTickMark val="none"/>
        <c:tickLblPos val="nextTo"/>
        <c:crossAx val="33081535"/>
        <c:crosses val="autoZero"/>
        <c:auto val="1"/>
        <c:lblOffset val="100"/>
        <c:tickLblSkip val="1"/>
        <c:noMultiLvlLbl val="0"/>
      </c:catAx>
      <c:valAx>
        <c:axId val="330815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7572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25"/>
          <c:y val="0.96175"/>
          <c:w val="0.12275"/>
          <c:h val="0.0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SETIEMBRE - FUENTE RO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7"/>
          <c:w val="0.99275"/>
          <c:h val="0.9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RO'!$C$61:$C$67</c:f>
              <c:strCache/>
            </c:strRef>
          </c:cat>
          <c:val>
            <c:numRef>
              <c:f>'EJECUCION RO'!$D$61:$D$67</c:f>
              <c:numCache/>
            </c:numRef>
          </c:val>
        </c:ser>
        <c:overlap val="-27"/>
        <c:gapWidth val="219"/>
        <c:axId val="29298360"/>
        <c:axId val="62358649"/>
      </c:barChart>
      <c:lineChart>
        <c:grouping val="standard"/>
        <c:varyColors val="0"/>
        <c:ser>
          <c:idx val="1"/>
          <c:order val="1"/>
          <c:tx>
            <c:strRef>
              <c:f>'EJECUCION RO'!$E$60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RO'!$C$61:$C$66</c:f>
              <c:strCache/>
            </c:strRef>
          </c:cat>
          <c:val>
            <c:numRef>
              <c:f>'EJECUCION RO'!$E$61:$E$67</c:f>
              <c:numCache/>
            </c:numRef>
          </c:val>
          <c:smooth val="0"/>
        </c:ser>
        <c:axId val="24356930"/>
        <c:axId val="17885779"/>
      </c:lineChart>
      <c:catAx>
        <c:axId val="292983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358649"/>
        <c:crosses val="autoZero"/>
        <c:auto val="1"/>
        <c:lblOffset val="100"/>
        <c:tickLblSkip val="1"/>
        <c:noMultiLvlLbl val="0"/>
      </c:catAx>
      <c:valAx>
        <c:axId val="623586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298360"/>
        <c:crossesAt val="1"/>
        <c:crossBetween val="between"/>
        <c:dispUnits/>
      </c:valAx>
      <c:catAx>
        <c:axId val="24356930"/>
        <c:scaling>
          <c:orientation val="minMax"/>
        </c:scaling>
        <c:axPos val="b"/>
        <c:delete val="1"/>
        <c:majorTickMark val="out"/>
        <c:minorTickMark val="none"/>
        <c:tickLblPos val="nextTo"/>
        <c:crossAx val="17885779"/>
        <c:crosses val="autoZero"/>
        <c:auto val="1"/>
        <c:lblOffset val="100"/>
        <c:tickLblSkip val="1"/>
        <c:noMultiLvlLbl val="0"/>
      </c:catAx>
      <c:valAx>
        <c:axId val="178857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35693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5"/>
          <c:y val="0.9675"/>
          <c:w val="0.10775"/>
          <c:h val="0.0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SETIEMBRE - FUENTE RDR</a:t>
            </a:r>
          </a:p>
        </c:rich>
      </c:tx>
      <c:layout>
        <c:manualLayout>
          <c:xMode val="factor"/>
          <c:yMode val="factor"/>
          <c:x val="0.022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65"/>
          <c:w val="0.99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RDR'!$D$61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RDR'!$C$62:$C$67</c:f>
              <c:strCache/>
            </c:strRef>
          </c:cat>
          <c:val>
            <c:numRef>
              <c:f>'EJECUCION RDR'!$D$62:$D$67</c:f>
              <c:numCache/>
            </c:numRef>
          </c:val>
        </c:ser>
        <c:overlap val="-27"/>
        <c:gapWidth val="219"/>
        <c:axId val="26754284"/>
        <c:axId val="39461965"/>
      </c:barChart>
      <c:lineChart>
        <c:grouping val="standard"/>
        <c:varyColors val="0"/>
        <c:ser>
          <c:idx val="1"/>
          <c:order val="1"/>
          <c:tx>
            <c:strRef>
              <c:f>'EJECUCION RDR'!$E$61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RDR'!$C$62:$C$67</c:f>
              <c:strCache/>
            </c:strRef>
          </c:cat>
          <c:val>
            <c:numRef>
              <c:f>'EJECUCION RDR'!$E$62:$E$67</c:f>
              <c:numCache/>
            </c:numRef>
          </c:val>
          <c:smooth val="0"/>
        </c:ser>
        <c:axId val="19613366"/>
        <c:axId val="42302567"/>
      </c:lineChart>
      <c:catAx>
        <c:axId val="267542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461965"/>
        <c:crosses val="autoZero"/>
        <c:auto val="1"/>
        <c:lblOffset val="100"/>
        <c:tickLblSkip val="1"/>
        <c:noMultiLvlLbl val="0"/>
      </c:catAx>
      <c:valAx>
        <c:axId val="394619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754284"/>
        <c:crossesAt val="1"/>
        <c:crossBetween val="between"/>
        <c:dispUnits/>
      </c:valAx>
      <c:catAx>
        <c:axId val="19613366"/>
        <c:scaling>
          <c:orientation val="minMax"/>
        </c:scaling>
        <c:axPos val="b"/>
        <c:delete val="1"/>
        <c:majorTickMark val="out"/>
        <c:minorTickMark val="none"/>
        <c:tickLblPos val="nextTo"/>
        <c:crossAx val="42302567"/>
        <c:crosses val="autoZero"/>
        <c:auto val="1"/>
        <c:lblOffset val="100"/>
        <c:tickLblSkip val="1"/>
        <c:noMultiLvlLbl val="0"/>
      </c:catAx>
      <c:valAx>
        <c:axId val="423025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61336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075"/>
          <c:y val="0.96825"/>
          <c:w val="0.1165"/>
          <c:h val="0.0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SETIEMBRE - FUENTE ROCC</a:t>
            </a:r>
          </a:p>
        </c:rich>
      </c:tx>
      <c:layout>
        <c:manualLayout>
          <c:xMode val="factor"/>
          <c:yMode val="factor"/>
          <c:x val="-0.000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8225"/>
          <c:w val="0.9932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ROOC'!$D$66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ROOC'!$C$67:$C$73</c:f>
              <c:strCache/>
            </c:strRef>
          </c:cat>
          <c:val>
            <c:numRef>
              <c:f>'EJECUCION ROOC'!$D$67:$D$73</c:f>
              <c:numCache/>
            </c:numRef>
          </c:val>
        </c:ser>
        <c:overlap val="-27"/>
        <c:gapWidth val="219"/>
        <c:axId val="45178784"/>
        <c:axId val="3955873"/>
      </c:barChart>
      <c:lineChart>
        <c:grouping val="standard"/>
        <c:varyColors val="0"/>
        <c:ser>
          <c:idx val="1"/>
          <c:order val="1"/>
          <c:tx>
            <c:strRef>
              <c:f>'EJECUCION ROOC'!$E$66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'EJECUCION ROOC'!$C$67:$C$73</c:f>
              <c:strCache/>
            </c:strRef>
          </c:cat>
          <c:val>
            <c:numRef>
              <c:f>'EJECUCION ROOC'!$E$67:$E$73</c:f>
              <c:numCache/>
            </c:numRef>
          </c:val>
          <c:smooth val="0"/>
        </c:ser>
        <c:axId val="35602858"/>
        <c:axId val="51990267"/>
      </c:lineChart>
      <c:catAx>
        <c:axId val="451787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55873"/>
        <c:crosses val="autoZero"/>
        <c:auto val="1"/>
        <c:lblOffset val="100"/>
        <c:tickLblSkip val="1"/>
        <c:noMultiLvlLbl val="0"/>
      </c:catAx>
      <c:valAx>
        <c:axId val="39558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178784"/>
        <c:crossesAt val="1"/>
        <c:crossBetween val="between"/>
        <c:dispUnits/>
      </c:valAx>
      <c:catAx>
        <c:axId val="35602858"/>
        <c:scaling>
          <c:orientation val="minMax"/>
        </c:scaling>
        <c:axPos val="b"/>
        <c:delete val="1"/>
        <c:majorTickMark val="out"/>
        <c:minorTickMark val="none"/>
        <c:tickLblPos val="nextTo"/>
        <c:crossAx val="51990267"/>
        <c:crosses val="autoZero"/>
        <c:auto val="1"/>
        <c:lblOffset val="100"/>
        <c:tickLblSkip val="1"/>
        <c:noMultiLvlLbl val="0"/>
      </c:catAx>
      <c:valAx>
        <c:axId val="519902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60285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25"/>
          <c:y val="0.95125"/>
          <c:w val="0.12225"/>
          <c:h val="0.0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SETIEMBRE - FUENTE DYT</a:t>
            </a:r>
          </a:p>
        </c:rich>
      </c:tx>
      <c:layout>
        <c:manualLayout>
          <c:xMode val="factor"/>
          <c:yMode val="factor"/>
          <c:x val="0.012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6525"/>
          <c:w val="0.991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DYT'!$D$62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DYT'!$C$63:$C$67</c:f>
              <c:strCache/>
            </c:strRef>
          </c:cat>
          <c:val>
            <c:numRef>
              <c:f>'EJECUCION DYT'!$D$63:$D$67</c:f>
              <c:numCache/>
            </c:numRef>
          </c:val>
        </c:ser>
        <c:overlap val="-27"/>
        <c:gapWidth val="219"/>
        <c:axId val="65259220"/>
        <c:axId val="50462069"/>
      </c:barChart>
      <c:lineChart>
        <c:grouping val="standard"/>
        <c:varyColors val="0"/>
        <c:ser>
          <c:idx val="1"/>
          <c:order val="1"/>
          <c:tx>
            <c:strRef>
              <c:f>'EJECUCION DYT'!$E$62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DYT'!$C$63:$C$67</c:f>
              <c:strCache/>
            </c:strRef>
          </c:cat>
          <c:val>
            <c:numRef>
              <c:f>'EJECUCION DYT'!$E$63:$E$67</c:f>
              <c:numCache/>
            </c:numRef>
          </c:val>
          <c:smooth val="0"/>
        </c:ser>
        <c:axId val="51505438"/>
        <c:axId val="60895759"/>
      </c:lineChart>
      <c:catAx>
        <c:axId val="652592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462069"/>
        <c:crosses val="autoZero"/>
        <c:auto val="1"/>
        <c:lblOffset val="100"/>
        <c:tickLblSkip val="1"/>
        <c:noMultiLvlLbl val="0"/>
      </c:catAx>
      <c:valAx>
        <c:axId val="504620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259220"/>
        <c:crossesAt val="1"/>
        <c:crossBetween val="between"/>
        <c:dispUnits/>
      </c:valAx>
      <c:catAx>
        <c:axId val="51505438"/>
        <c:scaling>
          <c:orientation val="minMax"/>
        </c:scaling>
        <c:axPos val="b"/>
        <c:delete val="1"/>
        <c:majorTickMark val="out"/>
        <c:minorTickMark val="none"/>
        <c:tickLblPos val="nextTo"/>
        <c:crossAx val="60895759"/>
        <c:crosses val="autoZero"/>
        <c:auto val="1"/>
        <c:lblOffset val="100"/>
        <c:tickLblSkip val="1"/>
        <c:noMultiLvlLbl val="0"/>
      </c:catAx>
      <c:valAx>
        <c:axId val="608957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50543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65"/>
          <c:y val="0.968"/>
          <c:w val="0.12425"/>
          <c:h val="0.0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133350</xdr:rowOff>
    </xdr:from>
    <xdr:to>
      <xdr:col>35</xdr:col>
      <xdr:colOff>485775</xdr:colOff>
      <xdr:row>122</xdr:row>
      <xdr:rowOff>142875</xdr:rowOff>
    </xdr:to>
    <xdr:graphicFrame>
      <xdr:nvGraphicFramePr>
        <xdr:cNvPr id="1" name="Gráfico 9"/>
        <xdr:cNvGraphicFramePr/>
      </xdr:nvGraphicFramePr>
      <xdr:xfrm>
        <a:off x="0" y="8991600"/>
        <a:ext cx="23498175" cy="1199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3571875</xdr:colOff>
      <xdr:row>3</xdr:row>
      <xdr:rowOff>76200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57675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2937"/>
            <a:ext cx="1640696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2937"/>
            <a:ext cx="1002115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142875</xdr:rowOff>
    </xdr:from>
    <xdr:to>
      <xdr:col>8</xdr:col>
      <xdr:colOff>19050</xdr:colOff>
      <xdr:row>84</xdr:row>
      <xdr:rowOff>95250</xdr:rowOff>
    </xdr:to>
    <xdr:graphicFrame>
      <xdr:nvGraphicFramePr>
        <xdr:cNvPr id="1" name="Gráfico 4"/>
        <xdr:cNvGraphicFramePr/>
      </xdr:nvGraphicFramePr>
      <xdr:xfrm>
        <a:off x="47625" y="9953625"/>
        <a:ext cx="99345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56</xdr:row>
      <xdr:rowOff>133350</xdr:rowOff>
    </xdr:from>
    <xdr:to>
      <xdr:col>9</xdr:col>
      <xdr:colOff>762000</xdr:colOff>
      <xdr:row>91</xdr:row>
      <xdr:rowOff>123825</xdr:rowOff>
    </xdr:to>
    <xdr:graphicFrame>
      <xdr:nvGraphicFramePr>
        <xdr:cNvPr id="1" name="Gráfico 2"/>
        <xdr:cNvGraphicFramePr/>
      </xdr:nvGraphicFramePr>
      <xdr:xfrm>
        <a:off x="57150" y="10125075"/>
        <a:ext cx="113252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85725" y="85725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56</xdr:row>
      <xdr:rowOff>123825</xdr:rowOff>
    </xdr:from>
    <xdr:to>
      <xdr:col>8</xdr:col>
      <xdr:colOff>695325</xdr:colOff>
      <xdr:row>92</xdr:row>
      <xdr:rowOff>85725</xdr:rowOff>
    </xdr:to>
    <xdr:graphicFrame>
      <xdr:nvGraphicFramePr>
        <xdr:cNvPr id="1" name="Gráfico 1"/>
        <xdr:cNvGraphicFramePr/>
      </xdr:nvGraphicFramePr>
      <xdr:xfrm>
        <a:off x="47625" y="10134600"/>
        <a:ext cx="1045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3581400</xdr:colOff>
      <xdr:row>3</xdr:row>
      <xdr:rowOff>85725</xdr:rowOff>
    </xdr:to>
    <xdr:grpSp>
      <xdr:nvGrpSpPr>
        <xdr:cNvPr id="2" name="Grupo 5"/>
        <xdr:cNvGrpSpPr>
          <a:grpSpLocks/>
        </xdr:cNvGrpSpPr>
      </xdr:nvGrpSpPr>
      <xdr:grpSpPr>
        <a:xfrm>
          <a:off x="76200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3590925</xdr:colOff>
      <xdr:row>3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85725" y="95250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1008511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0</xdr:colOff>
      <xdr:row>55</xdr:row>
      <xdr:rowOff>152400</xdr:rowOff>
    </xdr:from>
    <xdr:to>
      <xdr:col>9</xdr:col>
      <xdr:colOff>657225</xdr:colOff>
      <xdr:row>84</xdr:row>
      <xdr:rowOff>38100</xdr:rowOff>
    </xdr:to>
    <xdr:graphicFrame>
      <xdr:nvGraphicFramePr>
        <xdr:cNvPr id="5" name="Gráfico 1"/>
        <xdr:cNvGraphicFramePr/>
      </xdr:nvGraphicFramePr>
      <xdr:xfrm>
        <a:off x="0" y="9963150"/>
        <a:ext cx="112204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54</xdr:row>
      <xdr:rowOff>123825</xdr:rowOff>
    </xdr:from>
    <xdr:to>
      <xdr:col>7</xdr:col>
      <xdr:colOff>742950</xdr:colOff>
      <xdr:row>90</xdr:row>
      <xdr:rowOff>47625</xdr:rowOff>
    </xdr:to>
    <xdr:graphicFrame>
      <xdr:nvGraphicFramePr>
        <xdr:cNvPr id="1" name="Gráfico 1"/>
        <xdr:cNvGraphicFramePr/>
      </xdr:nvGraphicFramePr>
      <xdr:xfrm>
        <a:off x="9525" y="9782175"/>
        <a:ext cx="9820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104775</xdr:rowOff>
    </xdr:from>
    <xdr:to>
      <xdr:col>2</xdr:col>
      <xdr:colOff>28575</xdr:colOff>
      <xdr:row>3</xdr:row>
      <xdr:rowOff>95250</xdr:rowOff>
    </xdr:to>
    <xdr:grpSp>
      <xdr:nvGrpSpPr>
        <xdr:cNvPr id="2" name="Grupo 5"/>
        <xdr:cNvGrpSpPr>
          <a:grpSpLocks/>
        </xdr:cNvGrpSpPr>
      </xdr:nvGrpSpPr>
      <xdr:grpSpPr>
        <a:xfrm>
          <a:off x="85725" y="104775"/>
          <a:ext cx="5219700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9073" y="142937"/>
            <a:ext cx="1634300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2937"/>
            <a:ext cx="995718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133350</xdr:colOff>
      <xdr:row>3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66675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3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5.8515625" style="8" bestFit="1" customWidth="1"/>
    <col min="5" max="5" width="11.7109375" style="8" customWidth="1"/>
    <col min="6" max="6" width="5.8515625" style="8" customWidth="1"/>
    <col min="7" max="7" width="11.7109375" style="8" customWidth="1"/>
    <col min="8" max="8" width="5.8515625" style="8" customWidth="1"/>
    <col min="9" max="9" width="11.57421875" style="8" customWidth="1"/>
    <col min="10" max="10" width="5.8515625" style="8" customWidth="1"/>
    <col min="11" max="11" width="11.7109375" style="8" customWidth="1"/>
    <col min="12" max="12" width="5.8515625" style="8" customWidth="1"/>
    <col min="13" max="13" width="11.7109375" style="8" customWidth="1"/>
    <col min="14" max="14" width="5.8515625" style="8" customWidth="1"/>
    <col min="15" max="15" width="11.7109375" style="8" customWidth="1"/>
    <col min="16" max="16" width="5.8515625" style="8" customWidth="1"/>
    <col min="17" max="17" width="11.7109375" style="8" customWidth="1"/>
    <col min="18" max="18" width="5.8515625" style="8" customWidth="1"/>
    <col min="19" max="19" width="11.7109375" style="8" customWidth="1"/>
    <col min="20" max="20" width="5.8515625" style="8" customWidth="1"/>
    <col min="21" max="21" width="11.7109375" style="8" hidden="1" customWidth="1"/>
    <col min="22" max="22" width="5.8515625" style="8" hidden="1" customWidth="1"/>
    <col min="23" max="23" width="11.7109375" style="8" hidden="1" customWidth="1"/>
    <col min="24" max="24" width="5.8515625" style="8" hidden="1" customWidth="1"/>
    <col min="25" max="25" width="11.7109375" style="8" hidden="1" customWidth="1"/>
    <col min="26" max="26" width="5.8515625" style="8" hidden="1" customWidth="1"/>
    <col min="27" max="27" width="11.8515625" style="8" customWidth="1"/>
    <col min="28" max="28" width="15.421875" style="5" bestFit="1" customWidth="1"/>
    <col min="29" max="16384" width="11.421875" style="5" customWidth="1"/>
  </cols>
  <sheetData>
    <row r="1" spans="1:24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6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6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6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1" t="s">
        <v>169</v>
      </c>
    </row>
    <row r="7" ht="15.75">
      <c r="A7" s="21" t="s">
        <v>23</v>
      </c>
    </row>
    <row r="8" ht="15.75">
      <c r="A8" s="21" t="s">
        <v>0</v>
      </c>
    </row>
    <row r="9" spans="1:27" ht="12.75">
      <c r="A9" s="10"/>
      <c r="AA9" s="20" t="s">
        <v>34</v>
      </c>
    </row>
    <row r="10" spans="1:27" s="10" customFormat="1" ht="12.75" customHeight="1">
      <c r="A10" s="63" t="s">
        <v>1</v>
      </c>
      <c r="B10" s="60" t="s">
        <v>33</v>
      </c>
      <c r="C10" s="53" t="s">
        <v>31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5" t="s">
        <v>30</v>
      </c>
    </row>
    <row r="11" spans="1:27" s="10" customFormat="1" ht="12.75" customHeight="1">
      <c r="A11" s="64"/>
      <c r="B11" s="61"/>
      <c r="C11" s="54" t="s">
        <v>2</v>
      </c>
      <c r="D11" s="54"/>
      <c r="E11" s="54" t="s">
        <v>3</v>
      </c>
      <c r="F11" s="54"/>
      <c r="G11" s="54" t="s">
        <v>4</v>
      </c>
      <c r="H11" s="54"/>
      <c r="I11" s="54" t="s">
        <v>20</v>
      </c>
      <c r="J11" s="54"/>
      <c r="K11" s="54" t="s">
        <v>21</v>
      </c>
      <c r="L11" s="54"/>
      <c r="M11" s="54" t="s">
        <v>22</v>
      </c>
      <c r="N11" s="54"/>
      <c r="O11" s="54" t="s">
        <v>24</v>
      </c>
      <c r="P11" s="54"/>
      <c r="Q11" s="54" t="s">
        <v>25</v>
      </c>
      <c r="R11" s="54"/>
      <c r="S11" s="54" t="s">
        <v>26</v>
      </c>
      <c r="T11" s="54"/>
      <c r="U11" s="54" t="s">
        <v>27</v>
      </c>
      <c r="V11" s="54"/>
      <c r="W11" s="54" t="s">
        <v>28</v>
      </c>
      <c r="X11" s="54"/>
      <c r="Y11" s="54" t="s">
        <v>29</v>
      </c>
      <c r="Z11" s="54"/>
      <c r="AA11" s="56"/>
    </row>
    <row r="12" spans="1:27" s="10" customFormat="1" ht="15.75" customHeight="1">
      <c r="A12" s="65"/>
      <c r="B12" s="62"/>
      <c r="C12" s="9" t="s">
        <v>126</v>
      </c>
      <c r="D12" s="9" t="s">
        <v>103</v>
      </c>
      <c r="E12" s="9" t="s">
        <v>126</v>
      </c>
      <c r="F12" s="9" t="s">
        <v>103</v>
      </c>
      <c r="G12" s="9" t="s">
        <v>126</v>
      </c>
      <c r="H12" s="9" t="s">
        <v>103</v>
      </c>
      <c r="I12" s="9" t="s">
        <v>126</v>
      </c>
      <c r="J12" s="9" t="s">
        <v>103</v>
      </c>
      <c r="K12" s="9" t="s">
        <v>126</v>
      </c>
      <c r="L12" s="9" t="s">
        <v>103</v>
      </c>
      <c r="M12" s="9" t="s">
        <v>126</v>
      </c>
      <c r="N12" s="9" t="s">
        <v>103</v>
      </c>
      <c r="O12" s="9" t="s">
        <v>126</v>
      </c>
      <c r="P12" s="9" t="s">
        <v>103</v>
      </c>
      <c r="Q12" s="9" t="s">
        <v>126</v>
      </c>
      <c r="R12" s="9" t="s">
        <v>103</v>
      </c>
      <c r="S12" s="9" t="s">
        <v>126</v>
      </c>
      <c r="T12" s="9" t="s">
        <v>103</v>
      </c>
      <c r="U12" s="9" t="s">
        <v>126</v>
      </c>
      <c r="V12" s="9" t="s">
        <v>103</v>
      </c>
      <c r="W12" s="9" t="s">
        <v>126</v>
      </c>
      <c r="X12" s="9" t="s">
        <v>103</v>
      </c>
      <c r="Y12" s="9" t="s">
        <v>126</v>
      </c>
      <c r="Z12" s="9" t="s">
        <v>103</v>
      </c>
      <c r="AA12" s="57"/>
    </row>
    <row r="13" spans="1:28" ht="15" customHeight="1">
      <c r="A13" s="2" t="s">
        <v>5</v>
      </c>
      <c r="B13" s="3" t="s">
        <v>6</v>
      </c>
      <c r="C13" s="41">
        <v>100122105.04999994</v>
      </c>
      <c r="D13" s="39">
        <f aca="true" t="shared" si="0" ref="D13:D47">+C13/$C$47*100</f>
        <v>23.26921883065677</v>
      </c>
      <c r="E13" s="41">
        <v>95864095.96999992</v>
      </c>
      <c r="F13" s="39">
        <f aca="true" t="shared" si="1" ref="F13:F47">+E13/$E$47*100</f>
        <v>16.804399616012596</v>
      </c>
      <c r="G13" s="41">
        <v>119419572.97000003</v>
      </c>
      <c r="H13" s="39">
        <f aca="true" t="shared" si="2" ref="H13:H47">+G13/$G$47*100</f>
        <v>18.42148546066247</v>
      </c>
      <c r="I13" s="4">
        <v>101923695.1199999</v>
      </c>
      <c r="J13" s="39">
        <f aca="true" t="shared" si="3" ref="J13:J47">+I13/$I$47*100</f>
        <v>16.157471852698418</v>
      </c>
      <c r="K13" s="4">
        <v>83059225.44999997</v>
      </c>
      <c r="L13" s="39">
        <f aca="true" t="shared" si="4" ref="L13:L47">+K13/$K$47*100</f>
        <v>14.047433168601604</v>
      </c>
      <c r="M13" s="4">
        <v>97071997.65999997</v>
      </c>
      <c r="N13" s="39">
        <f aca="true" t="shared" si="5" ref="N13:N47">+M13/$M$47*100</f>
        <v>16.601403919452082</v>
      </c>
      <c r="O13" s="4">
        <v>125739670.47</v>
      </c>
      <c r="P13" s="39">
        <f aca="true" t="shared" si="6" ref="P13:P47">+O13/$O$47*100</f>
        <v>17.509837629631935</v>
      </c>
      <c r="Q13" s="4">
        <v>100607824.5699999</v>
      </c>
      <c r="R13" s="39">
        <f aca="true" t="shared" si="7" ref="R13:R47">+Q13/$Q$47*100</f>
        <v>11.32617802601364</v>
      </c>
      <c r="S13" s="4">
        <v>103258299.11000001</v>
      </c>
      <c r="T13" s="39">
        <f aca="true" t="shared" si="8" ref="T13:T47">+S13/$S$47*100</f>
        <v>15.058642525122593</v>
      </c>
      <c r="U13" s="4"/>
      <c r="V13" s="39" t="e">
        <f aca="true" t="shared" si="9" ref="V13:V47">+U13/$U$47*100</f>
        <v>#DIV/0!</v>
      </c>
      <c r="W13" s="4"/>
      <c r="X13" s="39" t="e">
        <f aca="true" t="shared" si="10" ref="X13:X47">+W13/$W$47*100</f>
        <v>#DIV/0!</v>
      </c>
      <c r="Y13" s="4"/>
      <c r="Z13" s="39" t="e">
        <f aca="true" t="shared" si="11" ref="Z13:Z47">+Y13/$Y$47*100</f>
        <v>#DIV/0!</v>
      </c>
      <c r="AA13" s="24">
        <f aca="true" t="shared" si="12" ref="AA13:AA46">+C13+E13+G13+I13+K13+M13+O13+Q13+S13+U13+W13+Y13</f>
        <v>927066486.3699998</v>
      </c>
      <c r="AB13" s="8"/>
    </row>
    <row r="14" spans="1:28" ht="15" customHeight="1">
      <c r="A14" s="2" t="s">
        <v>35</v>
      </c>
      <c r="B14" s="3" t="s">
        <v>66</v>
      </c>
      <c r="C14" s="41">
        <v>3104335.0899999994</v>
      </c>
      <c r="D14" s="39">
        <f t="shared" si="0"/>
        <v>0.7214735696659886</v>
      </c>
      <c r="E14" s="41">
        <v>2961024.6900000004</v>
      </c>
      <c r="F14" s="39">
        <f t="shared" si="1"/>
        <v>0.5190498242346265</v>
      </c>
      <c r="G14" s="41">
        <v>4297549.299999998</v>
      </c>
      <c r="H14" s="39">
        <f t="shared" si="2"/>
        <v>0.6629335541697016</v>
      </c>
      <c r="I14" s="4">
        <v>3355518.960000001</v>
      </c>
      <c r="J14" s="39">
        <f t="shared" si="3"/>
        <v>0.5319342384865837</v>
      </c>
      <c r="K14" s="4">
        <v>3665146.429999996</v>
      </c>
      <c r="L14" s="39">
        <f t="shared" si="4"/>
        <v>0.6198697284934014</v>
      </c>
      <c r="M14" s="4">
        <v>3088852.6399999997</v>
      </c>
      <c r="N14" s="39">
        <f t="shared" si="5"/>
        <v>0.528260379516598</v>
      </c>
      <c r="O14" s="4">
        <v>3669897.4600000004</v>
      </c>
      <c r="P14" s="39">
        <f t="shared" si="6"/>
        <v>0.5110503980311463</v>
      </c>
      <c r="Q14" s="4">
        <v>4408793.739999999</v>
      </c>
      <c r="R14" s="39">
        <f t="shared" si="7"/>
        <v>0.4963310059892147</v>
      </c>
      <c r="S14" s="4">
        <v>5486283.660000001</v>
      </c>
      <c r="T14" s="39">
        <f t="shared" si="8"/>
        <v>0.8000905025498363</v>
      </c>
      <c r="U14" s="4"/>
      <c r="V14" s="39" t="e">
        <f t="shared" si="9"/>
        <v>#DIV/0!</v>
      </c>
      <c r="W14" s="4"/>
      <c r="X14" s="39" t="e">
        <f t="shared" si="10"/>
        <v>#DIV/0!</v>
      </c>
      <c r="Y14" s="4"/>
      <c r="Z14" s="39" t="e">
        <f t="shared" si="11"/>
        <v>#DIV/0!</v>
      </c>
      <c r="AA14" s="24">
        <f t="shared" si="12"/>
        <v>34037401.97</v>
      </c>
      <c r="AB14" s="8"/>
    </row>
    <row r="15" spans="1:28" ht="15" customHeight="1">
      <c r="A15" s="2" t="s">
        <v>36</v>
      </c>
      <c r="B15" s="3" t="s">
        <v>67</v>
      </c>
      <c r="C15" s="41">
        <v>3794758.9300000016</v>
      </c>
      <c r="D15" s="39">
        <f t="shared" si="0"/>
        <v>0.8819338737201173</v>
      </c>
      <c r="E15" s="41">
        <v>5484671.39</v>
      </c>
      <c r="F15" s="39">
        <f t="shared" si="1"/>
        <v>0.9614299166698891</v>
      </c>
      <c r="G15" s="41">
        <v>5687051.8500000015</v>
      </c>
      <c r="H15" s="39">
        <f t="shared" si="2"/>
        <v>0.8772761479822649</v>
      </c>
      <c r="I15" s="4">
        <v>6480579.650000001</v>
      </c>
      <c r="J15" s="39">
        <f t="shared" si="3"/>
        <v>1.0273350388323843</v>
      </c>
      <c r="K15" s="4">
        <v>5485126.690000002</v>
      </c>
      <c r="L15" s="39">
        <f t="shared" si="4"/>
        <v>0.9276748029088199</v>
      </c>
      <c r="M15" s="4">
        <v>6857268.330000003</v>
      </c>
      <c r="N15" s="39">
        <f t="shared" si="5"/>
        <v>1.172740688093476</v>
      </c>
      <c r="O15" s="4">
        <v>5879922.760000001</v>
      </c>
      <c r="P15" s="39">
        <f t="shared" si="6"/>
        <v>0.8188067649417093</v>
      </c>
      <c r="Q15" s="4">
        <v>5780593.770000001</v>
      </c>
      <c r="R15" s="39">
        <f t="shared" si="7"/>
        <v>0.6507648328041511</v>
      </c>
      <c r="S15" s="4">
        <v>6020404.45</v>
      </c>
      <c r="T15" s="39">
        <f t="shared" si="8"/>
        <v>0.8779838448881389</v>
      </c>
      <c r="U15" s="4"/>
      <c r="V15" s="39" t="e">
        <f t="shared" si="9"/>
        <v>#DIV/0!</v>
      </c>
      <c r="W15" s="4"/>
      <c r="X15" s="39" t="e">
        <f t="shared" si="10"/>
        <v>#DIV/0!</v>
      </c>
      <c r="Y15" s="4"/>
      <c r="Z15" s="39" t="e">
        <f t="shared" si="11"/>
        <v>#DIV/0!</v>
      </c>
      <c r="AA15" s="24">
        <f t="shared" si="12"/>
        <v>51470377.820000015</v>
      </c>
      <c r="AB15" s="8"/>
    </row>
    <row r="16" spans="1:28" ht="15" customHeight="1">
      <c r="A16" s="2" t="s">
        <v>37</v>
      </c>
      <c r="B16" s="3" t="s">
        <v>68</v>
      </c>
      <c r="C16" s="41">
        <v>2058713.03</v>
      </c>
      <c r="D16" s="39">
        <f t="shared" si="0"/>
        <v>0.478462213520894</v>
      </c>
      <c r="E16" s="41">
        <v>2810920.0799999996</v>
      </c>
      <c r="F16" s="39">
        <f t="shared" si="1"/>
        <v>0.49273738864419325</v>
      </c>
      <c r="G16" s="41">
        <v>3864823.209999997</v>
      </c>
      <c r="H16" s="39">
        <f t="shared" si="2"/>
        <v>0.5961818720364311</v>
      </c>
      <c r="I16" s="4">
        <v>7925776.920000004</v>
      </c>
      <c r="J16" s="39">
        <f t="shared" si="3"/>
        <v>1.2564351924731016</v>
      </c>
      <c r="K16" s="4">
        <v>5628810.8199999975</v>
      </c>
      <c r="L16" s="39">
        <f t="shared" si="4"/>
        <v>0.9519754534702514</v>
      </c>
      <c r="M16" s="4">
        <v>4078885.0599999987</v>
      </c>
      <c r="N16" s="39">
        <f t="shared" si="5"/>
        <v>0.6975772627988435</v>
      </c>
      <c r="O16" s="4">
        <v>3076162.0399999996</v>
      </c>
      <c r="P16" s="39">
        <f t="shared" si="6"/>
        <v>0.42836996185454795</v>
      </c>
      <c r="Q16" s="4">
        <v>3797096.219999999</v>
      </c>
      <c r="R16" s="39">
        <f t="shared" si="7"/>
        <v>0.42746762444605635</v>
      </c>
      <c r="S16" s="4">
        <v>4052026.399999998</v>
      </c>
      <c r="T16" s="39">
        <f t="shared" si="8"/>
        <v>0.5909260329279442</v>
      </c>
      <c r="U16" s="4"/>
      <c r="V16" s="39" t="e">
        <f t="shared" si="9"/>
        <v>#DIV/0!</v>
      </c>
      <c r="W16" s="4"/>
      <c r="X16" s="39" t="e">
        <f t="shared" si="10"/>
        <v>#DIV/0!</v>
      </c>
      <c r="Y16" s="4"/>
      <c r="Z16" s="39" t="e">
        <f t="shared" si="11"/>
        <v>#DIV/0!</v>
      </c>
      <c r="AA16" s="24">
        <f t="shared" si="12"/>
        <v>37293213.779999994</v>
      </c>
      <c r="AB16" s="8"/>
    </row>
    <row r="17" spans="1:28" ht="15" customHeight="1">
      <c r="A17" s="2" t="s">
        <v>38</v>
      </c>
      <c r="B17" s="3" t="s">
        <v>69</v>
      </c>
      <c r="C17" s="41">
        <v>2903403.2899999996</v>
      </c>
      <c r="D17" s="39">
        <f t="shared" si="0"/>
        <v>0.6747753303320988</v>
      </c>
      <c r="E17" s="41">
        <v>3551871.9399999985</v>
      </c>
      <c r="F17" s="39">
        <f t="shared" si="1"/>
        <v>0.6226217945385997</v>
      </c>
      <c r="G17" s="41">
        <v>3745812.7399999984</v>
      </c>
      <c r="H17" s="39">
        <f t="shared" si="2"/>
        <v>0.5778234941905956</v>
      </c>
      <c r="I17" s="4">
        <v>3543669.979999999</v>
      </c>
      <c r="J17" s="39">
        <f t="shared" si="3"/>
        <v>0.5617609123147576</v>
      </c>
      <c r="K17" s="4">
        <v>4119318.809999999</v>
      </c>
      <c r="L17" s="39">
        <f t="shared" si="4"/>
        <v>0.696681860083954</v>
      </c>
      <c r="M17" s="4">
        <v>3308427.0499999984</v>
      </c>
      <c r="N17" s="39">
        <f t="shared" si="5"/>
        <v>0.5658123364007349</v>
      </c>
      <c r="O17" s="4">
        <v>4296145.339999998</v>
      </c>
      <c r="P17" s="39">
        <f t="shared" si="6"/>
        <v>0.5982583464352852</v>
      </c>
      <c r="Q17" s="4">
        <v>5826899.279999999</v>
      </c>
      <c r="R17" s="39">
        <f t="shared" si="7"/>
        <v>0.6559777916578676</v>
      </c>
      <c r="S17" s="4">
        <v>4644096.239999999</v>
      </c>
      <c r="T17" s="39">
        <f t="shared" si="8"/>
        <v>0.6772703572806886</v>
      </c>
      <c r="U17" s="4"/>
      <c r="V17" s="39" t="e">
        <f t="shared" si="9"/>
        <v>#DIV/0!</v>
      </c>
      <c r="W17" s="4"/>
      <c r="X17" s="39" t="e">
        <f t="shared" si="10"/>
        <v>#DIV/0!</v>
      </c>
      <c r="Y17" s="4"/>
      <c r="Z17" s="39" t="e">
        <f t="shared" si="11"/>
        <v>#DIV/0!</v>
      </c>
      <c r="AA17" s="24">
        <f t="shared" si="12"/>
        <v>35939644.669999994</v>
      </c>
      <c r="AB17" s="8"/>
    </row>
    <row r="18" spans="1:28" ht="15" customHeight="1">
      <c r="A18" s="2" t="s">
        <v>39</v>
      </c>
      <c r="B18" s="3" t="s">
        <v>70</v>
      </c>
      <c r="C18" s="41">
        <v>14618191.139999993</v>
      </c>
      <c r="D18" s="39">
        <f t="shared" si="0"/>
        <v>3.3973905000814604</v>
      </c>
      <c r="E18" s="41">
        <v>21553061.87</v>
      </c>
      <c r="F18" s="39">
        <f t="shared" si="1"/>
        <v>3.7781221524841557</v>
      </c>
      <c r="G18" s="41">
        <v>22197430.16000001</v>
      </c>
      <c r="H18" s="39">
        <f t="shared" si="2"/>
        <v>3.4241425152243257</v>
      </c>
      <c r="I18" s="4">
        <v>20215097.900000013</v>
      </c>
      <c r="J18" s="39">
        <f t="shared" si="3"/>
        <v>3.2046019812590307</v>
      </c>
      <c r="K18" s="4">
        <v>24130584.60999999</v>
      </c>
      <c r="L18" s="39">
        <f t="shared" si="4"/>
        <v>4.081097226608695</v>
      </c>
      <c r="M18" s="4">
        <v>20660692.470000006</v>
      </c>
      <c r="N18" s="39">
        <f t="shared" si="5"/>
        <v>3.533423739268418</v>
      </c>
      <c r="O18" s="4">
        <v>19781805.87000001</v>
      </c>
      <c r="P18" s="39">
        <f t="shared" si="6"/>
        <v>2.7547090549059563</v>
      </c>
      <c r="Q18" s="4">
        <v>21293609.810000017</v>
      </c>
      <c r="R18" s="39">
        <f t="shared" si="7"/>
        <v>2.39718149711833</v>
      </c>
      <c r="S18" s="4">
        <v>23633657.800000012</v>
      </c>
      <c r="T18" s="39">
        <f t="shared" si="8"/>
        <v>3.446607269718326</v>
      </c>
      <c r="U18" s="4"/>
      <c r="V18" s="39" t="e">
        <f t="shared" si="9"/>
        <v>#DIV/0!</v>
      </c>
      <c r="W18" s="4"/>
      <c r="X18" s="39" t="e">
        <f t="shared" si="10"/>
        <v>#DIV/0!</v>
      </c>
      <c r="Y18" s="4"/>
      <c r="Z18" s="39" t="e">
        <f t="shared" si="11"/>
        <v>#DIV/0!</v>
      </c>
      <c r="AA18" s="24">
        <f t="shared" si="12"/>
        <v>188084131.63000005</v>
      </c>
      <c r="AB18" s="8"/>
    </row>
    <row r="19" spans="1:28" ht="15" customHeight="1">
      <c r="A19" s="2" t="s">
        <v>40</v>
      </c>
      <c r="B19" s="3" t="s">
        <v>71</v>
      </c>
      <c r="C19" s="41">
        <v>11168235.969999997</v>
      </c>
      <c r="D19" s="39">
        <f t="shared" si="0"/>
        <v>2.5955919185734535</v>
      </c>
      <c r="E19" s="41">
        <v>13134162.020000005</v>
      </c>
      <c r="F19" s="39">
        <f t="shared" si="1"/>
        <v>2.3023396295794174</v>
      </c>
      <c r="G19" s="41">
        <v>14440449.209999997</v>
      </c>
      <c r="H19" s="39">
        <f t="shared" si="2"/>
        <v>2.227562187266208</v>
      </c>
      <c r="I19" s="4">
        <v>15263315.549999993</v>
      </c>
      <c r="J19" s="39">
        <f t="shared" si="3"/>
        <v>2.419619805655837</v>
      </c>
      <c r="K19" s="4">
        <v>17515541.25</v>
      </c>
      <c r="L19" s="39">
        <f t="shared" si="4"/>
        <v>2.962324700094584</v>
      </c>
      <c r="M19" s="4">
        <v>15013692.059999999</v>
      </c>
      <c r="N19" s="39">
        <f t="shared" si="5"/>
        <v>2.56766495198066</v>
      </c>
      <c r="O19" s="4">
        <v>17063464.56000001</v>
      </c>
      <c r="P19" s="39">
        <f t="shared" si="6"/>
        <v>2.3761673044615157</v>
      </c>
      <c r="Q19" s="4">
        <v>17446693.280000005</v>
      </c>
      <c r="R19" s="39">
        <f t="shared" si="7"/>
        <v>1.9641052263986554</v>
      </c>
      <c r="S19" s="4">
        <v>17702702.420000006</v>
      </c>
      <c r="T19" s="39">
        <f t="shared" si="8"/>
        <v>2.5816682026441202</v>
      </c>
      <c r="U19" s="4"/>
      <c r="V19" s="39" t="e">
        <f t="shared" si="9"/>
        <v>#DIV/0!</v>
      </c>
      <c r="W19" s="4"/>
      <c r="X19" s="39" t="e">
        <f t="shared" si="10"/>
        <v>#DIV/0!</v>
      </c>
      <c r="Y19" s="4"/>
      <c r="Z19" s="39" t="e">
        <f t="shared" si="11"/>
        <v>#DIV/0!</v>
      </c>
      <c r="AA19" s="24">
        <f t="shared" si="12"/>
        <v>138748256.32000002</v>
      </c>
      <c r="AB19" s="8"/>
    </row>
    <row r="20" spans="1:28" ht="15" customHeight="1">
      <c r="A20" s="2" t="s">
        <v>41</v>
      </c>
      <c r="B20" s="3" t="s">
        <v>72</v>
      </c>
      <c r="C20" s="41">
        <v>13019970.270000003</v>
      </c>
      <c r="D20" s="39">
        <f t="shared" si="0"/>
        <v>3.025950535398532</v>
      </c>
      <c r="E20" s="41">
        <v>17793276.620000005</v>
      </c>
      <c r="F20" s="39">
        <f t="shared" si="1"/>
        <v>3.1190544048347975</v>
      </c>
      <c r="G20" s="41">
        <v>21048185.97000003</v>
      </c>
      <c r="H20" s="39">
        <f t="shared" si="2"/>
        <v>3.2468618181801827</v>
      </c>
      <c r="I20" s="4">
        <v>18286123.030000012</v>
      </c>
      <c r="J20" s="39">
        <f t="shared" si="3"/>
        <v>2.898810897744126</v>
      </c>
      <c r="K20" s="4">
        <v>19419173.630000018</v>
      </c>
      <c r="L20" s="39">
        <f t="shared" si="4"/>
        <v>3.284277481266784</v>
      </c>
      <c r="M20" s="4">
        <v>19104656.470000003</v>
      </c>
      <c r="N20" s="39">
        <f t="shared" si="5"/>
        <v>3.2673080439915165</v>
      </c>
      <c r="O20" s="4">
        <v>19294200.070000008</v>
      </c>
      <c r="P20" s="39">
        <f t="shared" si="6"/>
        <v>2.6868076650474246</v>
      </c>
      <c r="Q20" s="4">
        <v>21948032.21999998</v>
      </c>
      <c r="R20" s="39">
        <f t="shared" si="7"/>
        <v>2.470854740243822</v>
      </c>
      <c r="S20" s="4">
        <v>28211749.769999992</v>
      </c>
      <c r="T20" s="39">
        <f t="shared" si="8"/>
        <v>4.114251914435194</v>
      </c>
      <c r="U20" s="4"/>
      <c r="V20" s="39" t="e">
        <f t="shared" si="9"/>
        <v>#DIV/0!</v>
      </c>
      <c r="W20" s="4"/>
      <c r="X20" s="39" t="e">
        <f t="shared" si="10"/>
        <v>#DIV/0!</v>
      </c>
      <c r="Y20" s="4"/>
      <c r="Z20" s="39" t="e">
        <f t="shared" si="11"/>
        <v>#DIV/0!</v>
      </c>
      <c r="AA20" s="24">
        <f t="shared" si="12"/>
        <v>178125368.05000004</v>
      </c>
      <c r="AB20" s="8"/>
    </row>
    <row r="21" spans="1:28" ht="15" customHeight="1">
      <c r="A21" s="2" t="s">
        <v>42</v>
      </c>
      <c r="B21" s="3" t="s">
        <v>73</v>
      </c>
      <c r="C21" s="41">
        <v>2963619.07</v>
      </c>
      <c r="D21" s="39">
        <f t="shared" si="0"/>
        <v>0.6887699837723052</v>
      </c>
      <c r="E21" s="41">
        <v>3912916.279999997</v>
      </c>
      <c r="F21" s="39">
        <f t="shared" si="1"/>
        <v>0.685910696468663</v>
      </c>
      <c r="G21" s="41">
        <v>4383933.559999998</v>
      </c>
      <c r="H21" s="39">
        <f t="shared" si="2"/>
        <v>0.6762590614550094</v>
      </c>
      <c r="I21" s="4">
        <v>3944846.819999999</v>
      </c>
      <c r="J21" s="39">
        <f t="shared" si="3"/>
        <v>0.6253575420545143</v>
      </c>
      <c r="K21" s="4">
        <v>5420764.219999999</v>
      </c>
      <c r="L21" s="39">
        <f t="shared" si="4"/>
        <v>0.9167894678844108</v>
      </c>
      <c r="M21" s="4">
        <v>3792538.3199999994</v>
      </c>
      <c r="N21" s="39">
        <f t="shared" si="5"/>
        <v>0.6486057982534386</v>
      </c>
      <c r="O21" s="4">
        <v>4249572.339999999</v>
      </c>
      <c r="P21" s="39">
        <f t="shared" si="6"/>
        <v>0.5917728382032639</v>
      </c>
      <c r="Q21" s="4">
        <v>3895985.71</v>
      </c>
      <c r="R21" s="39">
        <f t="shared" si="7"/>
        <v>0.4386003566508206</v>
      </c>
      <c r="S21" s="4">
        <v>5737678.029999998</v>
      </c>
      <c r="T21" s="39">
        <f t="shared" si="8"/>
        <v>0.836752523746075</v>
      </c>
      <c r="U21" s="4"/>
      <c r="V21" s="39" t="e">
        <f t="shared" si="9"/>
        <v>#DIV/0!</v>
      </c>
      <c r="W21" s="4"/>
      <c r="X21" s="39" t="e">
        <f t="shared" si="10"/>
        <v>#DIV/0!</v>
      </c>
      <c r="Y21" s="4"/>
      <c r="Z21" s="39" t="e">
        <f t="shared" si="11"/>
        <v>#DIV/0!</v>
      </c>
      <c r="AA21" s="24">
        <f t="shared" si="12"/>
        <v>38301854.349999994</v>
      </c>
      <c r="AB21" s="8"/>
    </row>
    <row r="22" spans="1:28" ht="15" customHeight="1">
      <c r="A22" s="2" t="s">
        <v>43</v>
      </c>
      <c r="B22" s="3" t="s">
        <v>74</v>
      </c>
      <c r="C22" s="41">
        <v>7634177.080000008</v>
      </c>
      <c r="D22" s="39">
        <f t="shared" si="0"/>
        <v>1.774246925569456</v>
      </c>
      <c r="E22" s="41">
        <v>8492287.869999997</v>
      </c>
      <c r="F22" s="39">
        <f t="shared" si="1"/>
        <v>1.4886470015463968</v>
      </c>
      <c r="G22" s="41">
        <v>9472175.26</v>
      </c>
      <c r="H22" s="39">
        <f t="shared" si="2"/>
        <v>1.4611636475770318</v>
      </c>
      <c r="I22" s="4">
        <v>10611321.19</v>
      </c>
      <c r="J22" s="39">
        <f t="shared" si="3"/>
        <v>1.6821615743572487</v>
      </c>
      <c r="K22" s="4">
        <v>9647770.010000002</v>
      </c>
      <c r="L22" s="39">
        <f t="shared" si="4"/>
        <v>1.63168394247907</v>
      </c>
      <c r="M22" s="4">
        <v>9916076.630000005</v>
      </c>
      <c r="N22" s="39">
        <f t="shared" si="5"/>
        <v>1.695862837885161</v>
      </c>
      <c r="O22" s="4">
        <v>10891044.42999999</v>
      </c>
      <c r="P22" s="39">
        <f t="shared" si="6"/>
        <v>1.5166289117316083</v>
      </c>
      <c r="Q22" s="4">
        <v>9123657.08</v>
      </c>
      <c r="R22" s="39">
        <f t="shared" si="7"/>
        <v>1.0271185643665475</v>
      </c>
      <c r="S22" s="4">
        <v>13396056.209999995</v>
      </c>
      <c r="T22" s="39">
        <f t="shared" si="8"/>
        <v>1.953609767462288</v>
      </c>
      <c r="U22" s="4"/>
      <c r="V22" s="39" t="e">
        <f t="shared" si="9"/>
        <v>#DIV/0!</v>
      </c>
      <c r="W22" s="4"/>
      <c r="X22" s="39" t="e">
        <f t="shared" si="10"/>
        <v>#DIV/0!</v>
      </c>
      <c r="Y22" s="4"/>
      <c r="Z22" s="39" t="e">
        <f t="shared" si="11"/>
        <v>#DIV/0!</v>
      </c>
      <c r="AA22" s="24">
        <f t="shared" si="12"/>
        <v>89184565.76</v>
      </c>
      <c r="AB22" s="8"/>
    </row>
    <row r="23" spans="1:28" ht="15" customHeight="1">
      <c r="A23" s="2" t="s">
        <v>44</v>
      </c>
      <c r="B23" s="3" t="s">
        <v>75</v>
      </c>
      <c r="C23" s="41">
        <v>13904199.29</v>
      </c>
      <c r="D23" s="39">
        <f t="shared" si="0"/>
        <v>3.2314527923928487</v>
      </c>
      <c r="E23" s="41">
        <v>20226513.590000022</v>
      </c>
      <c r="F23" s="39">
        <f t="shared" si="1"/>
        <v>3.5455862152128135</v>
      </c>
      <c r="G23" s="41">
        <v>21871336.43000002</v>
      </c>
      <c r="H23" s="39">
        <f t="shared" si="2"/>
        <v>3.3738397821244757</v>
      </c>
      <c r="I23" s="4">
        <v>19550031.110000018</v>
      </c>
      <c r="J23" s="39">
        <f t="shared" si="3"/>
        <v>3.099172150374879</v>
      </c>
      <c r="K23" s="4">
        <v>28365864.75000004</v>
      </c>
      <c r="L23" s="39">
        <f t="shared" si="4"/>
        <v>4.797391104797712</v>
      </c>
      <c r="M23" s="4">
        <v>20101065.24000001</v>
      </c>
      <c r="N23" s="39">
        <f t="shared" si="5"/>
        <v>3.4377154205615663</v>
      </c>
      <c r="O23" s="4">
        <v>23018158.090000026</v>
      </c>
      <c r="P23" s="39">
        <f t="shared" si="6"/>
        <v>3.2053862490856524</v>
      </c>
      <c r="Q23" s="4">
        <v>22624437.43000001</v>
      </c>
      <c r="R23" s="39">
        <f t="shared" si="7"/>
        <v>2.547002752179545</v>
      </c>
      <c r="S23" s="4">
        <v>27557590.20000003</v>
      </c>
      <c r="T23" s="39">
        <f t="shared" si="8"/>
        <v>4.018852753264395</v>
      </c>
      <c r="U23" s="4"/>
      <c r="V23" s="39" t="e">
        <f t="shared" si="9"/>
        <v>#DIV/0!</v>
      </c>
      <c r="W23" s="4"/>
      <c r="X23" s="39" t="e">
        <f t="shared" si="10"/>
        <v>#DIV/0!</v>
      </c>
      <c r="Y23" s="4"/>
      <c r="Z23" s="39" t="e">
        <f t="shared" si="11"/>
        <v>#DIV/0!</v>
      </c>
      <c r="AA23" s="24">
        <f t="shared" si="12"/>
        <v>197219196.13000017</v>
      </c>
      <c r="AB23" s="8"/>
    </row>
    <row r="24" spans="1:28" ht="15" customHeight="1">
      <c r="A24" s="2" t="s">
        <v>45</v>
      </c>
      <c r="B24" s="3" t="s">
        <v>76</v>
      </c>
      <c r="C24" s="41">
        <v>11768468.620000007</v>
      </c>
      <c r="D24" s="39">
        <f t="shared" si="0"/>
        <v>2.735091031932889</v>
      </c>
      <c r="E24" s="41">
        <v>15949384.92</v>
      </c>
      <c r="F24" s="39">
        <f t="shared" si="1"/>
        <v>2.795831276697798</v>
      </c>
      <c r="G24" s="41">
        <v>20540896.429999996</v>
      </c>
      <c r="H24" s="39">
        <f t="shared" si="2"/>
        <v>3.16860808930607</v>
      </c>
      <c r="I24" s="4">
        <v>18397786.470000003</v>
      </c>
      <c r="J24" s="39">
        <f t="shared" si="3"/>
        <v>2.916512364381998</v>
      </c>
      <c r="K24" s="4">
        <v>19818132.820000015</v>
      </c>
      <c r="L24" s="39">
        <f t="shared" si="4"/>
        <v>3.3517516544024115</v>
      </c>
      <c r="M24" s="4">
        <v>19650646.730000008</v>
      </c>
      <c r="N24" s="39">
        <f t="shared" si="5"/>
        <v>3.3606841468929387</v>
      </c>
      <c r="O24" s="4">
        <v>16059613.149999991</v>
      </c>
      <c r="P24" s="39">
        <f t="shared" si="6"/>
        <v>2.236376297155105</v>
      </c>
      <c r="Q24" s="4">
        <v>17270642.69999999</v>
      </c>
      <c r="R24" s="39">
        <f t="shared" si="7"/>
        <v>1.9442858910816916</v>
      </c>
      <c r="S24" s="4">
        <v>21586400.95000003</v>
      </c>
      <c r="T24" s="39">
        <f t="shared" si="8"/>
        <v>3.1480461920424627</v>
      </c>
      <c r="U24" s="4"/>
      <c r="V24" s="39" t="e">
        <f t="shared" si="9"/>
        <v>#DIV/0!</v>
      </c>
      <c r="W24" s="4"/>
      <c r="X24" s="39" t="e">
        <f t="shared" si="10"/>
        <v>#DIV/0!</v>
      </c>
      <c r="Y24" s="4"/>
      <c r="Z24" s="39" t="e">
        <f t="shared" si="11"/>
        <v>#DIV/0!</v>
      </c>
      <c r="AA24" s="24">
        <f t="shared" si="12"/>
        <v>161041972.79000002</v>
      </c>
      <c r="AB24" s="8"/>
    </row>
    <row r="25" spans="1:28" ht="15" customHeight="1">
      <c r="A25" s="2" t="s">
        <v>46</v>
      </c>
      <c r="B25" s="3" t="s">
        <v>77</v>
      </c>
      <c r="C25" s="41">
        <v>19198998.040000003</v>
      </c>
      <c r="D25" s="39">
        <f t="shared" si="0"/>
        <v>4.462008529475187</v>
      </c>
      <c r="E25" s="41">
        <v>22609093.309999995</v>
      </c>
      <c r="F25" s="39">
        <f t="shared" si="1"/>
        <v>3.963238114255564</v>
      </c>
      <c r="G25" s="41">
        <v>24299927.660000015</v>
      </c>
      <c r="H25" s="39">
        <f t="shared" si="2"/>
        <v>3.748470648076209</v>
      </c>
      <c r="I25" s="4">
        <v>24255499.370000016</v>
      </c>
      <c r="J25" s="39">
        <f t="shared" si="3"/>
        <v>3.845107341158569</v>
      </c>
      <c r="K25" s="4">
        <v>27037192.269999992</v>
      </c>
      <c r="L25" s="39">
        <f t="shared" si="4"/>
        <v>4.572678705125789</v>
      </c>
      <c r="M25" s="4">
        <v>25764118.430000003</v>
      </c>
      <c r="N25" s="39">
        <f t="shared" si="5"/>
        <v>4.406219579235862</v>
      </c>
      <c r="O25" s="4">
        <v>26809632.940000016</v>
      </c>
      <c r="P25" s="39">
        <f t="shared" si="6"/>
        <v>3.7333668677096874</v>
      </c>
      <c r="Q25" s="4">
        <v>26988122.649999984</v>
      </c>
      <c r="R25" s="39">
        <f t="shared" si="7"/>
        <v>3.038255553464564</v>
      </c>
      <c r="S25" s="4">
        <v>32058086.990000013</v>
      </c>
      <c r="T25" s="39">
        <f t="shared" si="8"/>
        <v>4.675181328596392</v>
      </c>
      <c r="U25" s="4"/>
      <c r="V25" s="39" t="e">
        <f t="shared" si="9"/>
        <v>#DIV/0!</v>
      </c>
      <c r="W25" s="4"/>
      <c r="X25" s="39" t="e">
        <f t="shared" si="10"/>
        <v>#DIV/0!</v>
      </c>
      <c r="Y25" s="4"/>
      <c r="Z25" s="39" t="e">
        <f t="shared" si="11"/>
        <v>#DIV/0!</v>
      </c>
      <c r="AA25" s="24">
        <f t="shared" si="12"/>
        <v>229020671.66000003</v>
      </c>
      <c r="AB25" s="8"/>
    </row>
    <row r="26" spans="1:28" ht="15" customHeight="1">
      <c r="A26" s="2" t="s">
        <v>47</v>
      </c>
      <c r="B26" s="3" t="s">
        <v>78</v>
      </c>
      <c r="C26" s="41">
        <v>14724472.769999998</v>
      </c>
      <c r="D26" s="39">
        <f t="shared" si="0"/>
        <v>3.422091244286888</v>
      </c>
      <c r="E26" s="41">
        <v>20239523.010000005</v>
      </c>
      <c r="F26" s="39">
        <f t="shared" si="1"/>
        <v>3.547866688316328</v>
      </c>
      <c r="G26" s="41">
        <v>24620388.440000013</v>
      </c>
      <c r="H26" s="39">
        <f t="shared" si="2"/>
        <v>3.7979044506988786</v>
      </c>
      <c r="I26" s="4">
        <v>22141636.679999992</v>
      </c>
      <c r="J26" s="39">
        <f t="shared" si="3"/>
        <v>3.5100068831744595</v>
      </c>
      <c r="K26" s="4">
        <v>21536563.560000006</v>
      </c>
      <c r="L26" s="39">
        <f t="shared" si="4"/>
        <v>3.6423821153083105</v>
      </c>
      <c r="M26" s="4">
        <v>22655211.680000015</v>
      </c>
      <c r="N26" s="39">
        <f t="shared" si="5"/>
        <v>3.8745295146568317</v>
      </c>
      <c r="O26" s="4">
        <v>22576356.550000004</v>
      </c>
      <c r="P26" s="39">
        <f t="shared" si="6"/>
        <v>3.143863316816099</v>
      </c>
      <c r="Q26" s="4">
        <v>19158124.500000007</v>
      </c>
      <c r="R26" s="39">
        <f t="shared" si="7"/>
        <v>2.156773885718597</v>
      </c>
      <c r="S26" s="4">
        <v>29965816.299999993</v>
      </c>
      <c r="T26" s="39">
        <f t="shared" si="8"/>
        <v>4.370055671307208</v>
      </c>
      <c r="U26" s="4"/>
      <c r="V26" s="39" t="e">
        <f t="shared" si="9"/>
        <v>#DIV/0!</v>
      </c>
      <c r="W26" s="4"/>
      <c r="X26" s="39" t="e">
        <f t="shared" si="10"/>
        <v>#DIV/0!</v>
      </c>
      <c r="Y26" s="4"/>
      <c r="Z26" s="39" t="e">
        <f t="shared" si="11"/>
        <v>#DIV/0!</v>
      </c>
      <c r="AA26" s="24">
        <f t="shared" si="12"/>
        <v>197618093.49</v>
      </c>
      <c r="AB26" s="8"/>
    </row>
    <row r="27" spans="1:28" ht="15" customHeight="1">
      <c r="A27" s="2" t="s">
        <v>48</v>
      </c>
      <c r="B27" s="3" t="s">
        <v>79</v>
      </c>
      <c r="C27" s="41">
        <v>7612317.720000001</v>
      </c>
      <c r="D27" s="39">
        <f t="shared" si="0"/>
        <v>1.7691666265577215</v>
      </c>
      <c r="E27" s="41">
        <v>9719853.770000001</v>
      </c>
      <c r="F27" s="39">
        <f t="shared" si="1"/>
        <v>1.7038319227607561</v>
      </c>
      <c r="G27" s="41">
        <v>9020740.010000002</v>
      </c>
      <c r="H27" s="39">
        <f t="shared" si="2"/>
        <v>1.391525918287926</v>
      </c>
      <c r="I27" s="4">
        <v>10270666.139999999</v>
      </c>
      <c r="J27" s="39">
        <f t="shared" si="3"/>
        <v>1.628159172115314</v>
      </c>
      <c r="K27" s="4">
        <v>12150058.70999999</v>
      </c>
      <c r="L27" s="39">
        <f t="shared" si="4"/>
        <v>2.0548847740707017</v>
      </c>
      <c r="M27" s="4">
        <v>10873931.43</v>
      </c>
      <c r="N27" s="39">
        <f t="shared" si="5"/>
        <v>1.8596766545811212</v>
      </c>
      <c r="O27" s="4">
        <v>10828219.569999998</v>
      </c>
      <c r="P27" s="39">
        <f t="shared" si="6"/>
        <v>1.507880255928771</v>
      </c>
      <c r="Q27" s="4">
        <v>12185771.059999995</v>
      </c>
      <c r="R27" s="39">
        <f t="shared" si="7"/>
        <v>1.371843720900415</v>
      </c>
      <c r="S27" s="4">
        <v>13217617.829999994</v>
      </c>
      <c r="T27" s="39">
        <f t="shared" si="8"/>
        <v>1.927587260793652</v>
      </c>
      <c r="U27" s="4"/>
      <c r="V27" s="39" t="e">
        <f t="shared" si="9"/>
        <v>#DIV/0!</v>
      </c>
      <c r="W27" s="4"/>
      <c r="X27" s="39" t="e">
        <f t="shared" si="10"/>
        <v>#DIV/0!</v>
      </c>
      <c r="Y27" s="4"/>
      <c r="Z27" s="39" t="e">
        <f t="shared" si="11"/>
        <v>#DIV/0!</v>
      </c>
      <c r="AA27" s="24">
        <f t="shared" si="12"/>
        <v>95879176.24</v>
      </c>
      <c r="AB27" s="8"/>
    </row>
    <row r="28" spans="1:28" ht="15" customHeight="1">
      <c r="A28" s="2" t="s">
        <v>49</v>
      </c>
      <c r="B28" s="3" t="s">
        <v>80</v>
      </c>
      <c r="C28" s="41">
        <v>5192820.279999998</v>
      </c>
      <c r="D28" s="39">
        <f t="shared" si="0"/>
        <v>1.2068550834328706</v>
      </c>
      <c r="E28" s="41">
        <v>6799682.719999999</v>
      </c>
      <c r="F28" s="39">
        <f t="shared" si="1"/>
        <v>1.1919434959751132</v>
      </c>
      <c r="G28" s="41">
        <v>8444066.530000003</v>
      </c>
      <c r="H28" s="39">
        <f t="shared" si="2"/>
        <v>1.3025691261711234</v>
      </c>
      <c r="I28" s="4">
        <v>6337775.29</v>
      </c>
      <c r="J28" s="39">
        <f t="shared" si="3"/>
        <v>1.004696952326336</v>
      </c>
      <c r="K28" s="4">
        <v>7401185.689999998</v>
      </c>
      <c r="L28" s="39">
        <f t="shared" si="4"/>
        <v>1.2517292424219875</v>
      </c>
      <c r="M28" s="4">
        <v>8076312.39</v>
      </c>
      <c r="N28" s="39">
        <f t="shared" si="5"/>
        <v>1.3812234980028064</v>
      </c>
      <c r="O28" s="4">
        <v>7295573.970000003</v>
      </c>
      <c r="P28" s="39">
        <f t="shared" si="6"/>
        <v>1.0159428218013948</v>
      </c>
      <c r="Q28" s="4">
        <v>8087787.160000004</v>
      </c>
      <c r="R28" s="39">
        <f t="shared" si="7"/>
        <v>0.910502911698803</v>
      </c>
      <c r="S28" s="4">
        <v>8506340.45</v>
      </c>
      <c r="T28" s="39">
        <f t="shared" si="8"/>
        <v>1.240519562472003</v>
      </c>
      <c r="U28" s="4"/>
      <c r="V28" s="39" t="e">
        <f t="shared" si="9"/>
        <v>#DIV/0!</v>
      </c>
      <c r="W28" s="4"/>
      <c r="X28" s="39" t="e">
        <f t="shared" si="10"/>
        <v>#DIV/0!</v>
      </c>
      <c r="Y28" s="4"/>
      <c r="Z28" s="39" t="e">
        <f t="shared" si="11"/>
        <v>#DIV/0!</v>
      </c>
      <c r="AA28" s="24">
        <f t="shared" si="12"/>
        <v>66141544.480000004</v>
      </c>
      <c r="AB28" s="8"/>
    </row>
    <row r="29" spans="1:28" ht="15" customHeight="1">
      <c r="A29" s="2" t="s">
        <v>50</v>
      </c>
      <c r="B29" s="3" t="s">
        <v>81</v>
      </c>
      <c r="C29" s="41">
        <v>3631033.069999999</v>
      </c>
      <c r="D29" s="39">
        <f t="shared" si="0"/>
        <v>0.8438826075918735</v>
      </c>
      <c r="E29" s="41">
        <v>3881595.4599999967</v>
      </c>
      <c r="F29" s="39">
        <f t="shared" si="1"/>
        <v>0.6804203450471472</v>
      </c>
      <c r="G29" s="41">
        <v>5572223.39</v>
      </c>
      <c r="H29" s="39">
        <f t="shared" si="2"/>
        <v>0.8595628807702671</v>
      </c>
      <c r="I29" s="4">
        <v>4853424.429999998</v>
      </c>
      <c r="J29" s="39">
        <f t="shared" si="3"/>
        <v>0.7693899688840471</v>
      </c>
      <c r="K29" s="4">
        <v>5641096.3500000015</v>
      </c>
      <c r="L29" s="39">
        <f t="shared" si="4"/>
        <v>0.9540532498941993</v>
      </c>
      <c r="M29" s="4">
        <v>5659599.560000003</v>
      </c>
      <c r="N29" s="39">
        <f t="shared" si="5"/>
        <v>0.9679135135036981</v>
      </c>
      <c r="O29" s="4">
        <v>5214443.270000002</v>
      </c>
      <c r="P29" s="39">
        <f t="shared" si="6"/>
        <v>0.726135631223967</v>
      </c>
      <c r="Q29" s="4">
        <v>4488447.149999999</v>
      </c>
      <c r="R29" s="39">
        <f t="shared" si="7"/>
        <v>0.5052981882724511</v>
      </c>
      <c r="S29" s="4">
        <v>5929007.459999999</v>
      </c>
      <c r="T29" s="39">
        <f t="shared" si="8"/>
        <v>0.8646549927557204</v>
      </c>
      <c r="U29" s="4"/>
      <c r="V29" s="39" t="e">
        <f t="shared" si="9"/>
        <v>#DIV/0!</v>
      </c>
      <c r="W29" s="4"/>
      <c r="X29" s="39" t="e">
        <f t="shared" si="10"/>
        <v>#DIV/0!</v>
      </c>
      <c r="Y29" s="4"/>
      <c r="Z29" s="39" t="e">
        <f t="shared" si="11"/>
        <v>#DIV/0!</v>
      </c>
      <c r="AA29" s="24">
        <f t="shared" si="12"/>
        <v>44870870.14</v>
      </c>
      <c r="AB29" s="8"/>
    </row>
    <row r="30" spans="1:28" ht="15" customHeight="1">
      <c r="A30" s="2" t="s">
        <v>51</v>
      </c>
      <c r="B30" s="3" t="s">
        <v>82</v>
      </c>
      <c r="C30" s="41">
        <v>3760888.4199999995</v>
      </c>
      <c r="D30" s="39">
        <f t="shared" si="0"/>
        <v>0.8740620824837824</v>
      </c>
      <c r="E30" s="41">
        <v>4978839.540000003</v>
      </c>
      <c r="F30" s="39">
        <f t="shared" si="1"/>
        <v>0.872760634808962</v>
      </c>
      <c r="G30" s="41">
        <v>5396962.030000003</v>
      </c>
      <c r="H30" s="39">
        <f t="shared" si="2"/>
        <v>0.8325273244141334</v>
      </c>
      <c r="I30" s="4">
        <v>5277532.380000002</v>
      </c>
      <c r="J30" s="39">
        <f t="shared" si="3"/>
        <v>0.8366217569051043</v>
      </c>
      <c r="K30" s="4">
        <v>5332441.570000001</v>
      </c>
      <c r="L30" s="39">
        <f t="shared" si="4"/>
        <v>0.9018518553985391</v>
      </c>
      <c r="M30" s="4">
        <v>5459696.28</v>
      </c>
      <c r="N30" s="39">
        <f t="shared" si="5"/>
        <v>0.933725743847126</v>
      </c>
      <c r="O30" s="4">
        <v>5418893.250000002</v>
      </c>
      <c r="P30" s="39">
        <f t="shared" si="6"/>
        <v>0.7546062478543454</v>
      </c>
      <c r="Q30" s="4">
        <v>5566778.04</v>
      </c>
      <c r="R30" s="39">
        <f t="shared" si="7"/>
        <v>0.6266939910670144</v>
      </c>
      <c r="S30" s="4">
        <v>9517625.25</v>
      </c>
      <c r="T30" s="39">
        <f t="shared" si="8"/>
        <v>1.3879999725266685</v>
      </c>
      <c r="U30" s="4"/>
      <c r="V30" s="39" t="e">
        <f t="shared" si="9"/>
        <v>#DIV/0!</v>
      </c>
      <c r="W30" s="4"/>
      <c r="X30" s="39" t="e">
        <f t="shared" si="10"/>
        <v>#DIV/0!</v>
      </c>
      <c r="Y30" s="4"/>
      <c r="Z30" s="39" t="e">
        <f t="shared" si="11"/>
        <v>#DIV/0!</v>
      </c>
      <c r="AA30" s="24">
        <f t="shared" si="12"/>
        <v>50709656.76000001</v>
      </c>
      <c r="AB30" s="8"/>
    </row>
    <row r="31" spans="1:28" ht="15" customHeight="1">
      <c r="A31" s="2" t="s">
        <v>52</v>
      </c>
      <c r="B31" s="3" t="s">
        <v>83</v>
      </c>
      <c r="C31" s="41">
        <v>8246659.300000007</v>
      </c>
      <c r="D31" s="39">
        <f t="shared" si="0"/>
        <v>1.916592941965627</v>
      </c>
      <c r="E31" s="41">
        <v>10485725.190000003</v>
      </c>
      <c r="F31" s="39">
        <f t="shared" si="1"/>
        <v>1.8380845776879005</v>
      </c>
      <c r="G31" s="41">
        <v>13368935.669999998</v>
      </c>
      <c r="H31" s="39">
        <f t="shared" si="2"/>
        <v>2.062272104517615</v>
      </c>
      <c r="I31" s="4">
        <v>11592191.929999998</v>
      </c>
      <c r="J31" s="39">
        <f t="shared" si="3"/>
        <v>1.837654282446632</v>
      </c>
      <c r="K31" s="4">
        <v>11893673.799999991</v>
      </c>
      <c r="L31" s="39">
        <f t="shared" si="4"/>
        <v>2.011523547558531</v>
      </c>
      <c r="M31" s="4">
        <v>11628166.600000005</v>
      </c>
      <c r="N31" s="39">
        <f t="shared" si="5"/>
        <v>1.9886671256671646</v>
      </c>
      <c r="O31" s="4">
        <v>12873673.269999998</v>
      </c>
      <c r="P31" s="39">
        <f t="shared" si="6"/>
        <v>1.7927192572722257</v>
      </c>
      <c r="Q31" s="4">
        <v>11067258.289999992</v>
      </c>
      <c r="R31" s="39">
        <f t="shared" si="7"/>
        <v>1.2459243422483568</v>
      </c>
      <c r="S31" s="4">
        <v>14898682.080000015</v>
      </c>
      <c r="T31" s="39">
        <f t="shared" si="8"/>
        <v>2.172744752450049</v>
      </c>
      <c r="U31" s="4"/>
      <c r="V31" s="39" t="e">
        <f t="shared" si="9"/>
        <v>#DIV/0!</v>
      </c>
      <c r="W31" s="4"/>
      <c r="X31" s="39" t="e">
        <f t="shared" si="10"/>
        <v>#DIV/0!</v>
      </c>
      <c r="Y31" s="4"/>
      <c r="Z31" s="39" t="e">
        <f t="shared" si="11"/>
        <v>#DIV/0!</v>
      </c>
      <c r="AA31" s="24">
        <f t="shared" si="12"/>
        <v>106054966.13</v>
      </c>
      <c r="AB31" s="8"/>
    </row>
    <row r="32" spans="1:28" ht="15" customHeight="1">
      <c r="A32" s="2" t="s">
        <v>53</v>
      </c>
      <c r="B32" s="3" t="s">
        <v>84</v>
      </c>
      <c r="C32" s="41">
        <v>4117622.9699999997</v>
      </c>
      <c r="D32" s="39">
        <f t="shared" si="0"/>
        <v>0.956970190580995</v>
      </c>
      <c r="E32" s="41">
        <v>4341959.88</v>
      </c>
      <c r="F32" s="39">
        <f t="shared" si="1"/>
        <v>0.7611194598136903</v>
      </c>
      <c r="G32" s="41">
        <v>7377426.790000001</v>
      </c>
      <c r="H32" s="39">
        <f t="shared" si="2"/>
        <v>1.1380308685514033</v>
      </c>
      <c r="I32" s="4">
        <v>6720102.46</v>
      </c>
      <c r="J32" s="39">
        <f t="shared" si="3"/>
        <v>1.0653054347849422</v>
      </c>
      <c r="K32" s="4">
        <v>7799087.920000002</v>
      </c>
      <c r="L32" s="39">
        <f t="shared" si="4"/>
        <v>1.3190246566674209</v>
      </c>
      <c r="M32" s="4">
        <v>6314260.149999999</v>
      </c>
      <c r="N32" s="39">
        <f t="shared" si="5"/>
        <v>1.0798745851487208</v>
      </c>
      <c r="O32" s="4">
        <v>5660506.949999999</v>
      </c>
      <c r="P32" s="39">
        <f t="shared" si="6"/>
        <v>0.7882520864371969</v>
      </c>
      <c r="Q32" s="4">
        <v>7977835.390000001</v>
      </c>
      <c r="R32" s="39">
        <f t="shared" si="7"/>
        <v>0.8981248155952652</v>
      </c>
      <c r="S32" s="4">
        <v>6893736.840000001</v>
      </c>
      <c r="T32" s="39">
        <f t="shared" si="8"/>
        <v>1.005346007348428</v>
      </c>
      <c r="U32" s="4"/>
      <c r="V32" s="39" t="e">
        <f t="shared" si="9"/>
        <v>#DIV/0!</v>
      </c>
      <c r="W32" s="4"/>
      <c r="X32" s="39" t="e">
        <f t="shared" si="10"/>
        <v>#DIV/0!</v>
      </c>
      <c r="Y32" s="4"/>
      <c r="Z32" s="39" t="e">
        <f t="shared" si="11"/>
        <v>#DIV/0!</v>
      </c>
      <c r="AA32" s="24">
        <f t="shared" si="12"/>
        <v>57202539.35000001</v>
      </c>
      <c r="AB32" s="8"/>
    </row>
    <row r="33" spans="1:28" ht="15" customHeight="1">
      <c r="A33" s="2" t="s">
        <v>54</v>
      </c>
      <c r="B33" s="3" t="s">
        <v>85</v>
      </c>
      <c r="C33" s="41">
        <v>1877780.4399999997</v>
      </c>
      <c r="D33" s="39">
        <f t="shared" si="0"/>
        <v>0.43641195870249005</v>
      </c>
      <c r="E33" s="41">
        <v>4061529.070000001</v>
      </c>
      <c r="F33" s="39">
        <f t="shared" si="1"/>
        <v>0.7119616249830482</v>
      </c>
      <c r="G33" s="41">
        <v>4175470.5599999996</v>
      </c>
      <c r="H33" s="39">
        <f t="shared" si="2"/>
        <v>0.6441018695636035</v>
      </c>
      <c r="I33" s="4">
        <v>3945878.519999999</v>
      </c>
      <c r="J33" s="39">
        <f t="shared" si="3"/>
        <v>0.6255210924800637</v>
      </c>
      <c r="K33" s="4">
        <v>4251662.819999997</v>
      </c>
      <c r="L33" s="39">
        <f t="shared" si="4"/>
        <v>0.7190646071619273</v>
      </c>
      <c r="M33" s="4">
        <v>4030633.4300000006</v>
      </c>
      <c r="N33" s="39">
        <f t="shared" si="5"/>
        <v>0.6893251940384206</v>
      </c>
      <c r="O33" s="4">
        <v>3024391.3900000015</v>
      </c>
      <c r="P33" s="39">
        <f t="shared" si="6"/>
        <v>0.42116065653275025</v>
      </c>
      <c r="Q33" s="4">
        <v>4727107.019999999</v>
      </c>
      <c r="R33" s="39">
        <f t="shared" si="7"/>
        <v>0.5321659213423031</v>
      </c>
      <c r="S33" s="4">
        <v>5497548.129999998</v>
      </c>
      <c r="T33" s="39">
        <f t="shared" si="8"/>
        <v>0.8017332530931531</v>
      </c>
      <c r="U33" s="4"/>
      <c r="V33" s="39" t="e">
        <f t="shared" si="9"/>
        <v>#DIV/0!</v>
      </c>
      <c r="W33" s="4"/>
      <c r="X33" s="39" t="e">
        <f t="shared" si="10"/>
        <v>#DIV/0!</v>
      </c>
      <c r="Y33" s="4"/>
      <c r="Z33" s="39" t="e">
        <f t="shared" si="11"/>
        <v>#DIV/0!</v>
      </c>
      <c r="AA33" s="24">
        <f t="shared" si="12"/>
        <v>35592001.379999995</v>
      </c>
      <c r="AB33" s="8"/>
    </row>
    <row r="34" spans="1:28" ht="15" customHeight="1">
      <c r="A34" s="2" t="s">
        <v>55</v>
      </c>
      <c r="B34" s="3" t="s">
        <v>86</v>
      </c>
      <c r="C34" s="41">
        <v>5453773.329999996</v>
      </c>
      <c r="D34" s="39">
        <f t="shared" si="0"/>
        <v>1.2675027657997655</v>
      </c>
      <c r="E34" s="41">
        <v>8390129.800000006</v>
      </c>
      <c r="F34" s="39">
        <f t="shared" si="1"/>
        <v>1.4707393061270642</v>
      </c>
      <c r="G34" s="41">
        <v>11322002.669999996</v>
      </c>
      <c r="H34" s="39">
        <f t="shared" si="2"/>
        <v>1.7465152686769532</v>
      </c>
      <c r="I34" s="4">
        <v>6378410.370000002</v>
      </c>
      <c r="J34" s="39">
        <f t="shared" si="3"/>
        <v>1.011138635593011</v>
      </c>
      <c r="K34" s="4">
        <v>8274703.530000002</v>
      </c>
      <c r="L34" s="39">
        <f t="shared" si="4"/>
        <v>1.399463385288128</v>
      </c>
      <c r="M34" s="4">
        <v>12236107.1</v>
      </c>
      <c r="N34" s="39">
        <f t="shared" si="5"/>
        <v>2.092638054903047</v>
      </c>
      <c r="O34" s="4">
        <v>8879895.91</v>
      </c>
      <c r="P34" s="39">
        <f t="shared" si="6"/>
        <v>1.2365670672664102</v>
      </c>
      <c r="Q34" s="4">
        <v>8709132.620000003</v>
      </c>
      <c r="R34" s="39">
        <f t="shared" si="7"/>
        <v>0.98045243427017</v>
      </c>
      <c r="S34" s="4">
        <v>12599672.410000004</v>
      </c>
      <c r="T34" s="39">
        <f t="shared" si="8"/>
        <v>1.8374693791316306</v>
      </c>
      <c r="U34" s="4"/>
      <c r="V34" s="39" t="e">
        <f t="shared" si="9"/>
        <v>#DIV/0!</v>
      </c>
      <c r="W34" s="4"/>
      <c r="X34" s="39" t="e">
        <f t="shared" si="10"/>
        <v>#DIV/0!</v>
      </c>
      <c r="Y34" s="4"/>
      <c r="Z34" s="39" t="e">
        <f t="shared" si="11"/>
        <v>#DIV/0!</v>
      </c>
      <c r="AA34" s="24">
        <f t="shared" si="12"/>
        <v>82243827.74000001</v>
      </c>
      <c r="AB34" s="8"/>
    </row>
    <row r="35" spans="1:28" ht="15" customHeight="1">
      <c r="A35" s="2" t="s">
        <v>56</v>
      </c>
      <c r="B35" s="3" t="s">
        <v>87</v>
      </c>
      <c r="C35" s="41">
        <v>4505334.169999995</v>
      </c>
      <c r="D35" s="39">
        <f t="shared" si="0"/>
        <v>1.0470775325250248</v>
      </c>
      <c r="E35" s="41">
        <v>4989696.369999997</v>
      </c>
      <c r="F35" s="39">
        <f t="shared" si="1"/>
        <v>0.8746637718284788</v>
      </c>
      <c r="G35" s="41">
        <v>5166676.029999997</v>
      </c>
      <c r="H35" s="39">
        <f t="shared" si="2"/>
        <v>0.7970037490463001</v>
      </c>
      <c r="I35" s="4">
        <v>5516538.390000001</v>
      </c>
      <c r="J35" s="39">
        <f t="shared" si="3"/>
        <v>0.8745102270459693</v>
      </c>
      <c r="K35" s="4">
        <v>5863733.709999999</v>
      </c>
      <c r="L35" s="39">
        <f t="shared" si="4"/>
        <v>0.9917069050840921</v>
      </c>
      <c r="M35" s="4">
        <v>5268152.069999999</v>
      </c>
      <c r="N35" s="39">
        <f t="shared" si="5"/>
        <v>0.9009675553345114</v>
      </c>
      <c r="O35" s="4">
        <v>5388259.11</v>
      </c>
      <c r="P35" s="39">
        <f t="shared" si="6"/>
        <v>0.7503403004781637</v>
      </c>
      <c r="Q35" s="4">
        <v>5348174.330000002</v>
      </c>
      <c r="R35" s="39">
        <f t="shared" si="7"/>
        <v>0.6020841304802332</v>
      </c>
      <c r="S35" s="4">
        <v>6483648.380000002</v>
      </c>
      <c r="T35" s="39">
        <f t="shared" si="8"/>
        <v>0.9455408819876135</v>
      </c>
      <c r="U35" s="4"/>
      <c r="V35" s="39" t="e">
        <f t="shared" si="9"/>
        <v>#DIV/0!</v>
      </c>
      <c r="W35" s="4"/>
      <c r="X35" s="39" t="e">
        <f t="shared" si="10"/>
        <v>#DIV/0!</v>
      </c>
      <c r="Y35" s="4"/>
      <c r="Z35" s="39" t="e">
        <f t="shared" si="11"/>
        <v>#DIV/0!</v>
      </c>
      <c r="AA35" s="24">
        <f t="shared" si="12"/>
        <v>48530212.559999995</v>
      </c>
      <c r="AB35" s="8"/>
    </row>
    <row r="36" spans="1:28" ht="15" customHeight="1">
      <c r="A36" s="2" t="s">
        <v>57</v>
      </c>
      <c r="B36" s="3" t="s">
        <v>88</v>
      </c>
      <c r="C36" s="41">
        <v>3721930.14</v>
      </c>
      <c r="D36" s="39">
        <f t="shared" si="0"/>
        <v>0.8650078507321299</v>
      </c>
      <c r="E36" s="41">
        <v>120496409.02999997</v>
      </c>
      <c r="F36" s="39">
        <f t="shared" si="1"/>
        <v>21.122295987314153</v>
      </c>
      <c r="G36" s="41">
        <v>75262860.42999998</v>
      </c>
      <c r="H36" s="39">
        <f t="shared" si="2"/>
        <v>11.609936752054969</v>
      </c>
      <c r="I36" s="4">
        <v>66862863.599999994</v>
      </c>
      <c r="J36" s="39">
        <f t="shared" si="3"/>
        <v>10.599447315326243</v>
      </c>
      <c r="K36" s="4">
        <v>50092307.95</v>
      </c>
      <c r="L36" s="39">
        <f t="shared" si="4"/>
        <v>8.471886709468901</v>
      </c>
      <c r="M36" s="4">
        <v>54579982.82000001</v>
      </c>
      <c r="N36" s="39">
        <f t="shared" si="5"/>
        <v>9.334353495899569</v>
      </c>
      <c r="O36" s="4">
        <v>74102527.85000001</v>
      </c>
      <c r="P36" s="39">
        <f t="shared" si="6"/>
        <v>10.31912383537185</v>
      </c>
      <c r="Q36" s="4">
        <v>348977890.96</v>
      </c>
      <c r="R36" s="39">
        <f t="shared" si="7"/>
        <v>39.28706079322533</v>
      </c>
      <c r="S36" s="4">
        <v>72340675.67999999</v>
      </c>
      <c r="T36" s="39">
        <f t="shared" si="8"/>
        <v>10.549780351606156</v>
      </c>
      <c r="U36" s="4"/>
      <c r="V36" s="39" t="e">
        <f t="shared" si="9"/>
        <v>#DIV/0!</v>
      </c>
      <c r="W36" s="4"/>
      <c r="X36" s="39" t="e">
        <f t="shared" si="10"/>
        <v>#DIV/0!</v>
      </c>
      <c r="Y36" s="4"/>
      <c r="Z36" s="39" t="e">
        <f t="shared" si="11"/>
        <v>#DIV/0!</v>
      </c>
      <c r="AA36" s="24">
        <f t="shared" si="12"/>
        <v>866437448.4599999</v>
      </c>
      <c r="AB36" s="8"/>
    </row>
    <row r="37" spans="1:28" ht="15" customHeight="1">
      <c r="A37" s="2" t="s">
        <v>58</v>
      </c>
      <c r="B37" s="3" t="s">
        <v>89</v>
      </c>
      <c r="C37" s="41">
        <v>59494935.7</v>
      </c>
      <c r="D37" s="39">
        <f t="shared" si="0"/>
        <v>13.827123165536706</v>
      </c>
      <c r="E37" s="41">
        <v>13583683.469999999</v>
      </c>
      <c r="F37" s="39">
        <f t="shared" si="1"/>
        <v>2.381138036901104</v>
      </c>
      <c r="G37" s="41">
        <v>31686150.33999999</v>
      </c>
      <c r="H37" s="39">
        <f t="shared" si="2"/>
        <v>4.887858357518249</v>
      </c>
      <c r="I37" s="4">
        <v>76251988.3</v>
      </c>
      <c r="J37" s="39">
        <f t="shared" si="3"/>
        <v>12.087859974258164</v>
      </c>
      <c r="K37" s="4">
        <v>36835266.17999999</v>
      </c>
      <c r="L37" s="39">
        <f t="shared" si="4"/>
        <v>6.229782870088165</v>
      </c>
      <c r="M37" s="4">
        <v>29434926.889999993</v>
      </c>
      <c r="N37" s="39">
        <f t="shared" si="5"/>
        <v>5.034006947626584</v>
      </c>
      <c r="O37" s="4">
        <v>85336715.08</v>
      </c>
      <c r="P37" s="39">
        <f t="shared" si="6"/>
        <v>11.883536988061929</v>
      </c>
      <c r="Q37" s="4">
        <v>23722353.070000008</v>
      </c>
      <c r="R37" s="39">
        <f t="shared" si="7"/>
        <v>2.6706033572948327</v>
      </c>
      <c r="S37" s="4">
        <v>21545908.63</v>
      </c>
      <c r="T37" s="39">
        <f t="shared" si="8"/>
        <v>3.1421410069178877</v>
      </c>
      <c r="U37" s="4"/>
      <c r="V37" s="39" t="e">
        <f t="shared" si="9"/>
        <v>#DIV/0!</v>
      </c>
      <c r="W37" s="4"/>
      <c r="X37" s="39" t="e">
        <f t="shared" si="10"/>
        <v>#DIV/0!</v>
      </c>
      <c r="Y37" s="4"/>
      <c r="Z37" s="39" t="e">
        <f t="shared" si="11"/>
        <v>#DIV/0!</v>
      </c>
      <c r="AA37" s="24">
        <f t="shared" si="12"/>
        <v>377891927.65999997</v>
      </c>
      <c r="AB37" s="8"/>
    </row>
    <row r="38" spans="1:28" ht="15" customHeight="1">
      <c r="A38" s="2" t="s">
        <v>59</v>
      </c>
      <c r="B38" s="3" t="s">
        <v>90</v>
      </c>
      <c r="C38" s="41">
        <v>7605856.839999992</v>
      </c>
      <c r="D38" s="39">
        <f t="shared" si="0"/>
        <v>1.7676650637361675</v>
      </c>
      <c r="E38" s="41">
        <v>10698577.550000012</v>
      </c>
      <c r="F38" s="39">
        <f t="shared" si="1"/>
        <v>1.8753963165663528</v>
      </c>
      <c r="G38" s="41">
        <v>19937026.700000014</v>
      </c>
      <c r="H38" s="39">
        <f t="shared" si="2"/>
        <v>3.0754560441708607</v>
      </c>
      <c r="I38" s="4">
        <v>16161542.010000013</v>
      </c>
      <c r="J38" s="39">
        <f t="shared" si="3"/>
        <v>2.5620113145950714</v>
      </c>
      <c r="K38" s="4">
        <v>17507463.200000014</v>
      </c>
      <c r="L38" s="39">
        <f t="shared" si="4"/>
        <v>2.9609584958362056</v>
      </c>
      <c r="M38" s="4">
        <v>17130813.30000002</v>
      </c>
      <c r="N38" s="39">
        <f t="shared" si="5"/>
        <v>2.929738317100811</v>
      </c>
      <c r="O38" s="4">
        <v>20747634.460000023</v>
      </c>
      <c r="P38" s="39">
        <f t="shared" si="6"/>
        <v>2.8892052065639287</v>
      </c>
      <c r="Q38" s="4">
        <v>19655620.770000022</v>
      </c>
      <c r="R38" s="39">
        <f t="shared" si="7"/>
        <v>2.212780775295833</v>
      </c>
      <c r="S38" s="4">
        <v>18418606.64000002</v>
      </c>
      <c r="T38" s="39">
        <f t="shared" si="8"/>
        <v>2.6860718759965403</v>
      </c>
      <c r="U38" s="4"/>
      <c r="V38" s="39" t="e">
        <f t="shared" si="9"/>
        <v>#DIV/0!</v>
      </c>
      <c r="W38" s="4"/>
      <c r="X38" s="39" t="e">
        <f t="shared" si="10"/>
        <v>#DIV/0!</v>
      </c>
      <c r="Y38" s="4"/>
      <c r="Z38" s="39" t="e">
        <f t="shared" si="11"/>
        <v>#DIV/0!</v>
      </c>
      <c r="AA38" s="24">
        <f t="shared" si="12"/>
        <v>147863141.47000012</v>
      </c>
      <c r="AB38" s="8"/>
    </row>
    <row r="39" spans="1:28" ht="15" customHeight="1">
      <c r="A39" s="2" t="s">
        <v>60</v>
      </c>
      <c r="B39" s="3" t="s">
        <v>91</v>
      </c>
      <c r="C39" s="41">
        <v>1903388.1900000002</v>
      </c>
      <c r="D39" s="39">
        <f t="shared" si="0"/>
        <v>0.442363415058838</v>
      </c>
      <c r="E39" s="41">
        <v>2238168.1899999995</v>
      </c>
      <c r="F39" s="39">
        <f t="shared" si="1"/>
        <v>0.3923374261452145</v>
      </c>
      <c r="G39" s="41">
        <v>3507856.0100000035</v>
      </c>
      <c r="H39" s="39">
        <f t="shared" si="2"/>
        <v>0.5411166434378895</v>
      </c>
      <c r="I39" s="4">
        <v>3424845.8499999978</v>
      </c>
      <c r="J39" s="39">
        <f t="shared" si="3"/>
        <v>0.5429242960241492</v>
      </c>
      <c r="K39" s="4">
        <v>3310459.6100000017</v>
      </c>
      <c r="L39" s="39">
        <f t="shared" si="4"/>
        <v>0.5598831421420385</v>
      </c>
      <c r="M39" s="4">
        <v>4013014.5200000037</v>
      </c>
      <c r="N39" s="39">
        <f t="shared" si="5"/>
        <v>0.6863119806650345</v>
      </c>
      <c r="O39" s="4">
        <v>4139107.51</v>
      </c>
      <c r="P39" s="39">
        <f t="shared" si="6"/>
        <v>0.5763900936020177</v>
      </c>
      <c r="Q39" s="4">
        <v>4947602.740000001</v>
      </c>
      <c r="R39" s="39">
        <f t="shared" si="7"/>
        <v>0.5569887796971867</v>
      </c>
      <c r="S39" s="4">
        <v>5586967.689999996</v>
      </c>
      <c r="T39" s="39">
        <f t="shared" si="8"/>
        <v>0.8147737273252462</v>
      </c>
      <c r="U39" s="4"/>
      <c r="V39" s="39" t="e">
        <f t="shared" si="9"/>
        <v>#DIV/0!</v>
      </c>
      <c r="W39" s="4"/>
      <c r="X39" s="39" t="e">
        <f t="shared" si="10"/>
        <v>#DIV/0!</v>
      </c>
      <c r="Y39" s="4"/>
      <c r="Z39" s="39" t="e">
        <f t="shared" si="11"/>
        <v>#DIV/0!</v>
      </c>
      <c r="AA39" s="24">
        <f t="shared" si="12"/>
        <v>33071410.31000001</v>
      </c>
      <c r="AB39" s="8"/>
    </row>
    <row r="40" spans="1:28" ht="15" customHeight="1">
      <c r="A40" s="2" t="s">
        <v>61</v>
      </c>
      <c r="B40" s="3" t="s">
        <v>92</v>
      </c>
      <c r="C40" s="41">
        <v>5879534.820000019</v>
      </c>
      <c r="D40" s="39">
        <f t="shared" si="0"/>
        <v>1.3664533149869753</v>
      </c>
      <c r="E40" s="41">
        <v>10194040.32</v>
      </c>
      <c r="F40" s="39">
        <f t="shared" si="1"/>
        <v>1.7869539738071876</v>
      </c>
      <c r="G40" s="41">
        <v>17576341.710000016</v>
      </c>
      <c r="H40" s="39">
        <f t="shared" si="2"/>
        <v>2.7113002936607353</v>
      </c>
      <c r="I40" s="4">
        <v>14482887.449999996</v>
      </c>
      <c r="J40" s="39">
        <f t="shared" si="3"/>
        <v>2.2959023026359673</v>
      </c>
      <c r="K40" s="4">
        <v>14518601.099999998</v>
      </c>
      <c r="L40" s="39">
        <f t="shared" si="4"/>
        <v>2.455465693893438</v>
      </c>
      <c r="M40" s="4">
        <v>12735821.829999994</v>
      </c>
      <c r="N40" s="39">
        <f t="shared" si="5"/>
        <v>2.178100044737509</v>
      </c>
      <c r="O40" s="4">
        <v>13956437.03</v>
      </c>
      <c r="P40" s="39">
        <f t="shared" si="6"/>
        <v>1.9434991786604656</v>
      </c>
      <c r="Q40" s="4">
        <v>14631171.130000003</v>
      </c>
      <c r="R40" s="39">
        <f t="shared" si="7"/>
        <v>1.647140763213218</v>
      </c>
      <c r="S40" s="4">
        <v>11061133.129999997</v>
      </c>
      <c r="T40" s="39">
        <f t="shared" si="8"/>
        <v>1.613096972961172</v>
      </c>
      <c r="U40" s="4"/>
      <c r="V40" s="39" t="e">
        <f t="shared" si="9"/>
        <v>#DIV/0!</v>
      </c>
      <c r="W40" s="4"/>
      <c r="X40" s="39" t="e">
        <f t="shared" si="10"/>
        <v>#DIV/0!</v>
      </c>
      <c r="Y40" s="4"/>
      <c r="Z40" s="39" t="e">
        <f t="shared" si="11"/>
        <v>#DIV/0!</v>
      </c>
      <c r="AA40" s="24">
        <f t="shared" si="12"/>
        <v>115035968.52000004</v>
      </c>
      <c r="AB40" s="8"/>
    </row>
    <row r="41" spans="1:28" ht="15" customHeight="1">
      <c r="A41" s="2" t="s">
        <v>62</v>
      </c>
      <c r="B41" s="3" t="s">
        <v>93</v>
      </c>
      <c r="C41" s="41">
        <v>19858538.470000006</v>
      </c>
      <c r="D41" s="39">
        <f t="shared" si="0"/>
        <v>4.615291269442265</v>
      </c>
      <c r="E41" s="41">
        <v>25130122.45</v>
      </c>
      <c r="F41" s="39">
        <f t="shared" si="1"/>
        <v>4.40515936416158</v>
      </c>
      <c r="G41" s="41">
        <v>25216375.800000004</v>
      </c>
      <c r="H41" s="39">
        <f t="shared" si="2"/>
        <v>3.8898405731780348</v>
      </c>
      <c r="I41" s="4">
        <v>26167712.06</v>
      </c>
      <c r="J41" s="39">
        <f t="shared" si="3"/>
        <v>4.1482411971149435</v>
      </c>
      <c r="K41" s="4">
        <v>23970776.639999997</v>
      </c>
      <c r="L41" s="39">
        <f t="shared" si="4"/>
        <v>4.054069623519185</v>
      </c>
      <c r="M41" s="4">
        <v>26639913.440000005</v>
      </c>
      <c r="N41" s="39">
        <f t="shared" si="5"/>
        <v>4.555999403099957</v>
      </c>
      <c r="O41" s="4">
        <v>30175629.4</v>
      </c>
      <c r="P41" s="39">
        <f t="shared" si="6"/>
        <v>4.202097629101157</v>
      </c>
      <c r="Q41" s="4">
        <v>29596012.96000001</v>
      </c>
      <c r="R41" s="39">
        <f t="shared" si="7"/>
        <v>3.331845341829632</v>
      </c>
      <c r="S41" s="4">
        <v>29476128.700000033</v>
      </c>
      <c r="T41" s="39">
        <f t="shared" si="8"/>
        <v>4.298642229666753</v>
      </c>
      <c r="U41" s="4"/>
      <c r="V41" s="39" t="e">
        <f t="shared" si="9"/>
        <v>#DIV/0!</v>
      </c>
      <c r="W41" s="4"/>
      <c r="X41" s="39" t="e">
        <f t="shared" si="10"/>
        <v>#DIV/0!</v>
      </c>
      <c r="Y41" s="4"/>
      <c r="Z41" s="39" t="e">
        <f t="shared" si="11"/>
        <v>#DIV/0!</v>
      </c>
      <c r="AA41" s="24">
        <f t="shared" si="12"/>
        <v>236231209.92000008</v>
      </c>
      <c r="AB41" s="8"/>
    </row>
    <row r="42" spans="1:28" ht="15" customHeight="1">
      <c r="A42" s="2" t="s">
        <v>63</v>
      </c>
      <c r="B42" s="3" t="s">
        <v>94</v>
      </c>
      <c r="C42" s="41">
        <v>24865392.579999994</v>
      </c>
      <c r="D42" s="39">
        <f t="shared" si="0"/>
        <v>5.778926251752927</v>
      </c>
      <c r="E42" s="41">
        <v>29246017.510000005</v>
      </c>
      <c r="F42" s="39">
        <f t="shared" si="1"/>
        <v>5.126651020302134</v>
      </c>
      <c r="G42" s="41">
        <v>31025876.44</v>
      </c>
      <c r="H42" s="39">
        <f t="shared" si="2"/>
        <v>4.786005489128238</v>
      </c>
      <c r="I42" s="4">
        <v>29053032.66000001</v>
      </c>
      <c r="J42" s="39">
        <f t="shared" si="3"/>
        <v>4.605637157157637</v>
      </c>
      <c r="K42" s="4">
        <v>34571892.68000003</v>
      </c>
      <c r="L42" s="39">
        <f t="shared" si="4"/>
        <v>5.84698869154176</v>
      </c>
      <c r="M42" s="4">
        <v>33278161.370000005</v>
      </c>
      <c r="N42" s="39">
        <f t="shared" si="5"/>
        <v>5.691282881960596</v>
      </c>
      <c r="O42" s="4">
        <v>39467190.190000005</v>
      </c>
      <c r="P42" s="39">
        <f t="shared" si="6"/>
        <v>5.495990957679361</v>
      </c>
      <c r="Q42" s="4">
        <v>32032290.089999966</v>
      </c>
      <c r="R42" s="39">
        <f t="shared" si="7"/>
        <v>3.606115346305141</v>
      </c>
      <c r="S42" s="4">
        <v>40388712.42999999</v>
      </c>
      <c r="T42" s="39">
        <f t="shared" si="8"/>
        <v>5.890075546232239</v>
      </c>
      <c r="U42" s="4"/>
      <c r="V42" s="39" t="e">
        <f t="shared" si="9"/>
        <v>#DIV/0!</v>
      </c>
      <c r="W42" s="4"/>
      <c r="X42" s="39" t="e">
        <f t="shared" si="10"/>
        <v>#DIV/0!</v>
      </c>
      <c r="Y42" s="4"/>
      <c r="Z42" s="39" t="e">
        <f t="shared" si="11"/>
        <v>#DIV/0!</v>
      </c>
      <c r="AA42" s="24">
        <f t="shared" si="12"/>
        <v>293928565.95</v>
      </c>
      <c r="AB42" s="8"/>
    </row>
    <row r="43" spans="1:28" ht="15" customHeight="1">
      <c r="A43" s="2" t="s">
        <v>64</v>
      </c>
      <c r="B43" s="3" t="s">
        <v>95</v>
      </c>
      <c r="C43" s="41">
        <v>25023305.719999976</v>
      </c>
      <c r="D43" s="39">
        <f t="shared" si="0"/>
        <v>5.815626592891986</v>
      </c>
      <c r="E43" s="41">
        <v>27798724.739999946</v>
      </c>
      <c r="F43" s="39">
        <f t="shared" si="1"/>
        <v>4.872949299941073</v>
      </c>
      <c r="G43" s="41">
        <v>30272241.42</v>
      </c>
      <c r="H43" s="39">
        <f t="shared" si="2"/>
        <v>4.669750873420781</v>
      </c>
      <c r="I43" s="4">
        <v>30833488.689999994</v>
      </c>
      <c r="J43" s="39">
        <f t="shared" si="3"/>
        <v>4.8878842652106</v>
      </c>
      <c r="K43" s="4">
        <v>34344120.13000002</v>
      </c>
      <c r="L43" s="39">
        <f t="shared" si="4"/>
        <v>5.808466544767189</v>
      </c>
      <c r="M43" s="4">
        <v>36011730.21000002</v>
      </c>
      <c r="N43" s="39">
        <f t="shared" si="5"/>
        <v>6.15878207378127</v>
      </c>
      <c r="O43" s="4">
        <v>34215165.589999996</v>
      </c>
      <c r="P43" s="39">
        <f t="shared" si="6"/>
        <v>4.764621950355822</v>
      </c>
      <c r="Q43" s="4">
        <v>36663968.34000002</v>
      </c>
      <c r="R43" s="39">
        <f t="shared" si="7"/>
        <v>4.127538134671034</v>
      </c>
      <c r="S43" s="4">
        <v>42467086.910000004</v>
      </c>
      <c r="T43" s="39">
        <f t="shared" si="8"/>
        <v>6.193174653978696</v>
      </c>
      <c r="U43" s="4"/>
      <c r="V43" s="39" t="e">
        <f t="shared" si="9"/>
        <v>#DIV/0!</v>
      </c>
      <c r="W43" s="4"/>
      <c r="X43" s="39" t="e">
        <f t="shared" si="10"/>
        <v>#DIV/0!</v>
      </c>
      <c r="Y43" s="4"/>
      <c r="Z43" s="39" t="e">
        <f t="shared" si="11"/>
        <v>#DIV/0!</v>
      </c>
      <c r="AA43" s="24">
        <f t="shared" si="12"/>
        <v>297629831.75</v>
      </c>
      <c r="AB43" s="8"/>
    </row>
    <row r="44" spans="1:28" ht="15" customHeight="1">
      <c r="A44" s="2" t="s">
        <v>65</v>
      </c>
      <c r="B44" s="3" t="s">
        <v>96</v>
      </c>
      <c r="C44" s="41">
        <v>12648254.030000007</v>
      </c>
      <c r="D44" s="39">
        <f t="shared" si="0"/>
        <v>2.9395605566106373</v>
      </c>
      <c r="E44" s="41">
        <v>13209425.330000008</v>
      </c>
      <c r="F44" s="39">
        <f t="shared" si="1"/>
        <v>2.3155328352824123</v>
      </c>
      <c r="G44" s="41">
        <v>19388996.129999977</v>
      </c>
      <c r="H44" s="39">
        <f t="shared" si="2"/>
        <v>2.99091766468938</v>
      </c>
      <c r="I44" s="4">
        <v>16710479.389999999</v>
      </c>
      <c r="J44" s="39">
        <f t="shared" si="3"/>
        <v>2.6490317101547234</v>
      </c>
      <c r="K44" s="4">
        <v>19603691.759999983</v>
      </c>
      <c r="L44" s="39">
        <f t="shared" si="4"/>
        <v>3.3154842025614606</v>
      </c>
      <c r="M44" s="4">
        <v>18885077.169999987</v>
      </c>
      <c r="N44" s="39">
        <f t="shared" si="5"/>
        <v>3.229755250811977</v>
      </c>
      <c r="O44" s="4">
        <v>26715230.949999988</v>
      </c>
      <c r="P44" s="39">
        <f t="shared" si="6"/>
        <v>3.7202209487595574</v>
      </c>
      <c r="Q44" s="4">
        <v>19507404.44999999</v>
      </c>
      <c r="R44" s="39">
        <f t="shared" si="7"/>
        <v>2.1960949515653643</v>
      </c>
      <c r="S44" s="4">
        <v>20419616.309999995</v>
      </c>
      <c r="T44" s="39">
        <f t="shared" si="8"/>
        <v>2.9778885102967365</v>
      </c>
      <c r="U44" s="4"/>
      <c r="V44" s="39" t="e">
        <f t="shared" si="9"/>
        <v>#DIV/0!</v>
      </c>
      <c r="W44" s="4"/>
      <c r="X44" s="39" t="e">
        <f t="shared" si="10"/>
        <v>#DIV/0!</v>
      </c>
      <c r="Y44" s="4"/>
      <c r="Z44" s="39" t="e">
        <f t="shared" si="11"/>
        <v>#DIV/0!</v>
      </c>
      <c r="AA44" s="24">
        <f>+C44+E44+G44+I44+K44+M44+O44+Q44+S44+U44+W44+Y44</f>
        <v>167088175.51999995</v>
      </c>
      <c r="AB44" s="8"/>
    </row>
    <row r="45" spans="1:28" ht="15" customHeight="1">
      <c r="A45" s="2" t="s">
        <v>164</v>
      </c>
      <c r="B45" s="3" t="s">
        <v>162</v>
      </c>
      <c r="C45" s="41">
        <v>3439508.62</v>
      </c>
      <c r="D45" s="39">
        <f t="shared" si="0"/>
        <v>0.7993707154752868</v>
      </c>
      <c r="E45" s="41">
        <v>4712162.42</v>
      </c>
      <c r="F45" s="39">
        <f t="shared" si="1"/>
        <v>0.8260137391377212</v>
      </c>
      <c r="G45" s="41">
        <v>5933153.12</v>
      </c>
      <c r="H45" s="39">
        <f t="shared" si="2"/>
        <v>0.9152393633447452</v>
      </c>
      <c r="I45" s="4">
        <v>7400655.0200000005</v>
      </c>
      <c r="J45" s="39">
        <f t="shared" si="3"/>
        <v>1.1731901501059057</v>
      </c>
      <c r="K45" s="4">
        <v>10400468.139999999</v>
      </c>
      <c r="L45" s="39">
        <f t="shared" si="4"/>
        <v>1.758984391285583</v>
      </c>
      <c r="M45" s="4">
        <v>8206221.26</v>
      </c>
      <c r="N45" s="39">
        <f t="shared" si="5"/>
        <v>1.4034407148684103</v>
      </c>
      <c r="O45" s="4">
        <v>7658923.5</v>
      </c>
      <c r="P45" s="39">
        <f t="shared" si="6"/>
        <v>1.066540944488705</v>
      </c>
      <c r="Q45" s="4">
        <v>6253369.779999999</v>
      </c>
      <c r="R45" s="39">
        <f t="shared" si="7"/>
        <v>0.7039887771501768</v>
      </c>
      <c r="S45" s="4">
        <v>7775124.65</v>
      </c>
      <c r="T45" s="39">
        <f t="shared" si="8"/>
        <v>1.133882929525033</v>
      </c>
      <c r="U45" s="4"/>
      <c r="V45" s="39" t="e">
        <f t="shared" si="9"/>
        <v>#DIV/0!</v>
      </c>
      <c r="W45" s="4"/>
      <c r="X45" s="39" t="e">
        <f t="shared" si="10"/>
        <v>#DIV/0!</v>
      </c>
      <c r="Y45" s="4"/>
      <c r="Z45" s="39" t="e">
        <f t="shared" si="11"/>
        <v>#DIV/0!</v>
      </c>
      <c r="AA45" s="24">
        <f>+C45+E45+G45+I45+K45+M45+O45+Q45+S45+U45+W45+Y45</f>
        <v>61779586.51</v>
      </c>
      <c r="AB45" s="8"/>
    </row>
    <row r="46" spans="1:28" ht="15" customHeight="1">
      <c r="A46" s="2" t="s">
        <v>165</v>
      </c>
      <c r="B46" s="3" t="s">
        <v>166</v>
      </c>
      <c r="C46" s="41">
        <v>454513.4</v>
      </c>
      <c r="D46" s="39">
        <f t="shared" si="0"/>
        <v>0.1056327347570669</v>
      </c>
      <c r="E46" s="41">
        <v>931076.6699999999</v>
      </c>
      <c r="F46" s="39">
        <f t="shared" si="1"/>
        <v>0.16321214191309605</v>
      </c>
      <c r="G46" s="41">
        <v>18721535.009999998</v>
      </c>
      <c r="H46" s="39">
        <f t="shared" si="2"/>
        <v>2.8879561064469472</v>
      </c>
      <c r="I46" s="4">
        <v>6677709.1000000015</v>
      </c>
      <c r="J46" s="39">
        <f t="shared" si="3"/>
        <v>1.0585850198693052</v>
      </c>
      <c r="K46" s="4">
        <v>2664979.5300000003</v>
      </c>
      <c r="L46" s="39">
        <f t="shared" si="4"/>
        <v>0.4507159998247531</v>
      </c>
      <c r="M46" s="4">
        <v>3194967.7199999997</v>
      </c>
      <c r="N46" s="39">
        <f t="shared" si="5"/>
        <v>0.5464083454335588</v>
      </c>
      <c r="O46" s="4">
        <v>14604653.360000001</v>
      </c>
      <c r="P46" s="39">
        <f t="shared" si="6"/>
        <v>2.0337663365490646</v>
      </c>
      <c r="Q46" s="4">
        <v>3960425.0400000014</v>
      </c>
      <c r="R46" s="39">
        <f t="shared" si="7"/>
        <v>0.4458547757437337</v>
      </c>
      <c r="S46" s="4">
        <v>9373196.48</v>
      </c>
      <c r="T46" s="39">
        <f t="shared" si="8"/>
        <v>1.3669372469489767</v>
      </c>
      <c r="U46" s="4"/>
      <c r="V46" s="39" t="e">
        <f t="shared" si="9"/>
        <v>#DIV/0!</v>
      </c>
      <c r="W46" s="4"/>
      <c r="X46" s="39" t="e">
        <f t="shared" si="10"/>
        <v>#DIV/0!</v>
      </c>
      <c r="Y46" s="4"/>
      <c r="Z46" s="39" t="e">
        <f t="shared" si="11"/>
        <v>#DIV/0!</v>
      </c>
      <c r="AA46" s="24">
        <f t="shared" si="12"/>
        <v>60583056.31</v>
      </c>
      <c r="AB46" s="8"/>
    </row>
    <row r="47" spans="1:28" ht="18" customHeight="1">
      <c r="A47" s="58" t="s">
        <v>7</v>
      </c>
      <c r="B47" s="59"/>
      <c r="C47" s="42">
        <f>SUM(C13:C46)</f>
        <v>430277035.84999985</v>
      </c>
      <c r="D47" s="40">
        <f t="shared" si="0"/>
        <v>100</v>
      </c>
      <c r="E47" s="42">
        <f>SUM(E13:E46)</f>
        <v>570470223.0399997</v>
      </c>
      <c r="F47" s="40">
        <f t="shared" si="1"/>
        <v>100</v>
      </c>
      <c r="G47" s="6">
        <f aca="true" t="shared" si="13" ref="G47:AA47">SUM(G13:G46)</f>
        <v>648262449.98</v>
      </c>
      <c r="H47" s="40">
        <f t="shared" si="2"/>
        <v>100</v>
      </c>
      <c r="I47" s="6">
        <f t="shared" si="13"/>
        <v>630814622.7899997</v>
      </c>
      <c r="J47" s="40">
        <f t="shared" si="3"/>
        <v>100</v>
      </c>
      <c r="K47" s="6">
        <f t="shared" si="13"/>
        <v>591276886.34</v>
      </c>
      <c r="L47" s="40">
        <f t="shared" si="4"/>
        <v>100</v>
      </c>
      <c r="M47" s="6">
        <f t="shared" si="13"/>
        <v>584721618.31</v>
      </c>
      <c r="N47" s="40">
        <f t="shared" si="5"/>
        <v>100</v>
      </c>
      <c r="O47" s="6">
        <f t="shared" si="13"/>
        <v>718108717.68</v>
      </c>
      <c r="P47" s="40">
        <f t="shared" si="6"/>
        <v>100</v>
      </c>
      <c r="Q47" s="6">
        <f t="shared" si="13"/>
        <v>888276913.3499999</v>
      </c>
      <c r="R47" s="40">
        <f t="shared" si="7"/>
        <v>100</v>
      </c>
      <c r="S47" s="6">
        <f t="shared" si="13"/>
        <v>685707884.61</v>
      </c>
      <c r="T47" s="40">
        <f t="shared" si="8"/>
        <v>100</v>
      </c>
      <c r="U47" s="6">
        <f t="shared" si="13"/>
        <v>0</v>
      </c>
      <c r="V47" s="40" t="e">
        <f t="shared" si="9"/>
        <v>#DIV/0!</v>
      </c>
      <c r="W47" s="6">
        <f t="shared" si="13"/>
        <v>0</v>
      </c>
      <c r="X47" s="40" t="e">
        <f t="shared" si="10"/>
        <v>#DIV/0!</v>
      </c>
      <c r="Y47" s="6">
        <f t="shared" si="13"/>
        <v>0</v>
      </c>
      <c r="Z47" s="40" t="e">
        <f t="shared" si="11"/>
        <v>#DIV/0!</v>
      </c>
      <c r="AA47" s="6">
        <f t="shared" si="13"/>
        <v>5747916351.950002</v>
      </c>
      <c r="AB47" s="18"/>
    </row>
    <row r="48" spans="1:4" ht="12.75">
      <c r="A48" s="33" t="s">
        <v>170</v>
      </c>
      <c r="C48" s="17">
        <v>1000000</v>
      </c>
      <c r="D48" s="17"/>
    </row>
    <row r="49" spans="1:27" s="46" customFormat="1" ht="12.75">
      <c r="A49" s="45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27" s="16" customFormat="1" ht="12.75">
      <c r="A50" s="5" t="s">
        <v>145</v>
      </c>
      <c r="B50" s="22" t="s">
        <v>146</v>
      </c>
      <c r="C50" s="5" t="s">
        <v>103</v>
      </c>
      <c r="D50" s="5"/>
      <c r="E50" s="5"/>
      <c r="F50" s="5"/>
      <c r="G50" s="5"/>
      <c r="H50" s="5"/>
      <c r="I50" s="5"/>
      <c r="J50" s="5"/>
      <c r="K50" s="5"/>
      <c r="L50" s="5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8" s="16" customFormat="1" ht="12.75">
      <c r="A51" s="5" t="s">
        <v>127</v>
      </c>
      <c r="B51" s="18">
        <f aca="true" t="shared" si="14" ref="B51:B85">+AA13</f>
        <v>927066486.3699998</v>
      </c>
      <c r="C51" s="51">
        <f>+B51/$B$85*100</f>
        <v>16.128740044302994</v>
      </c>
      <c r="D51" s="5"/>
      <c r="E51" s="5"/>
      <c r="F51" s="5"/>
      <c r="G51" s="5"/>
      <c r="H51" s="5"/>
      <c r="I51" s="5"/>
      <c r="J51" s="5"/>
      <c r="K51" s="5"/>
      <c r="L51" s="5"/>
      <c r="M51" s="8"/>
      <c r="N51" s="8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</row>
    <row r="52" spans="1:28" s="16" customFormat="1" ht="12.75">
      <c r="A52" s="5" t="s">
        <v>128</v>
      </c>
      <c r="B52" s="18">
        <f t="shared" si="14"/>
        <v>34037401.97</v>
      </c>
      <c r="C52" s="51">
        <f aca="true" t="shared" si="15" ref="C52:C84">+B52/$B$85*100</f>
        <v>0.5921694034126416</v>
      </c>
      <c r="D52" s="5"/>
      <c r="E52" s="5"/>
      <c r="F52" s="5"/>
      <c r="G52" s="5"/>
      <c r="H52" s="5"/>
      <c r="I52" s="5"/>
      <c r="J52" s="5"/>
      <c r="K52" s="5"/>
      <c r="L52" s="5"/>
      <c r="M52" s="8"/>
      <c r="N52" s="8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</row>
    <row r="53" spans="1:28" s="16" customFormat="1" ht="12.75">
      <c r="A53" s="5" t="s">
        <v>129</v>
      </c>
      <c r="B53" s="18">
        <f t="shared" si="14"/>
        <v>51470377.820000015</v>
      </c>
      <c r="C53" s="51">
        <f t="shared" si="15"/>
        <v>0.8954614971482404</v>
      </c>
      <c r="D53" s="5"/>
      <c r="E53" s="5"/>
      <c r="F53" s="5"/>
      <c r="G53" s="5"/>
      <c r="H53" s="5"/>
      <c r="I53" s="5"/>
      <c r="J53" s="5"/>
      <c r="K53" s="5"/>
      <c r="L53" s="5"/>
      <c r="M53" s="8"/>
      <c r="N53" s="8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</row>
    <row r="54" spans="1:28" s="16" customFormat="1" ht="12.75">
      <c r="A54" s="5" t="s">
        <v>130</v>
      </c>
      <c r="B54" s="18">
        <f t="shared" si="14"/>
        <v>37293213.779999994</v>
      </c>
      <c r="C54" s="51">
        <f t="shared" si="15"/>
        <v>0.6488127435492017</v>
      </c>
      <c r="D54" s="5"/>
      <c r="E54" s="5"/>
      <c r="F54" s="5"/>
      <c r="G54" s="5"/>
      <c r="H54" s="5"/>
      <c r="I54" s="5"/>
      <c r="J54" s="5"/>
      <c r="K54" s="5"/>
      <c r="L54" s="5"/>
      <c r="M54" s="8"/>
      <c r="N54" s="8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</row>
    <row r="55" spans="1:28" s="16" customFormat="1" ht="12.75">
      <c r="A55" s="5" t="s">
        <v>131</v>
      </c>
      <c r="B55" s="18">
        <f t="shared" si="14"/>
        <v>35939644.669999994</v>
      </c>
      <c r="C55" s="51">
        <f t="shared" si="15"/>
        <v>0.6252638777147016</v>
      </c>
      <c r="D55" s="5"/>
      <c r="E55" s="5"/>
      <c r="F55" s="5"/>
      <c r="G55" s="5"/>
      <c r="H55" s="5"/>
      <c r="I55" s="5"/>
      <c r="J55" s="5"/>
      <c r="K55" s="5"/>
      <c r="L55" s="5"/>
      <c r="M55" s="8"/>
      <c r="N55" s="8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</row>
    <row r="56" spans="1:28" s="16" customFormat="1" ht="12.75">
      <c r="A56" s="5" t="s">
        <v>132</v>
      </c>
      <c r="B56" s="18">
        <f t="shared" si="14"/>
        <v>188084131.63000005</v>
      </c>
      <c r="C56" s="51">
        <f t="shared" si="15"/>
        <v>3.272214140106472</v>
      </c>
      <c r="D56" s="5"/>
      <c r="E56" s="5"/>
      <c r="F56" s="5"/>
      <c r="G56" s="5"/>
      <c r="H56" s="5"/>
      <c r="I56" s="5"/>
      <c r="J56" s="5"/>
      <c r="K56" s="5"/>
      <c r="L56" s="5"/>
      <c r="M56" s="8"/>
      <c r="N56" s="8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</row>
    <row r="57" spans="1:28" s="16" customFormat="1" ht="12.75">
      <c r="A57" s="5" t="s">
        <v>133</v>
      </c>
      <c r="B57" s="18">
        <f t="shared" si="14"/>
        <v>138748256.32000002</v>
      </c>
      <c r="C57" s="51">
        <f t="shared" si="15"/>
        <v>2.4138878825703367</v>
      </c>
      <c r="D57" s="5"/>
      <c r="E57" s="5"/>
      <c r="F57" s="5"/>
      <c r="G57" s="5"/>
      <c r="H57" s="5"/>
      <c r="I57" s="5"/>
      <c r="J57" s="5"/>
      <c r="K57" s="5"/>
      <c r="L57" s="5"/>
      <c r="M57" s="8"/>
      <c r="N57" s="8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</row>
    <row r="58" spans="1:28" s="16" customFormat="1" ht="12.75">
      <c r="A58" s="5" t="s">
        <v>158</v>
      </c>
      <c r="B58" s="18">
        <f t="shared" si="14"/>
        <v>178125368.05000004</v>
      </c>
      <c r="C58" s="51">
        <f t="shared" si="15"/>
        <v>3.0989554673942035</v>
      </c>
      <c r="D58" s="5"/>
      <c r="E58" s="5"/>
      <c r="F58" s="5"/>
      <c r="G58" s="5"/>
      <c r="H58" s="5"/>
      <c r="I58" s="5"/>
      <c r="J58" s="5"/>
      <c r="K58" s="5"/>
      <c r="L58" s="5"/>
      <c r="M58" s="8"/>
      <c r="N58" s="8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</row>
    <row r="59" spans="1:28" s="16" customFormat="1" ht="12.75">
      <c r="A59" s="5" t="s">
        <v>134</v>
      </c>
      <c r="B59" s="18">
        <f t="shared" si="14"/>
        <v>38301854.349999994</v>
      </c>
      <c r="C59" s="51">
        <f t="shared" si="15"/>
        <v>0.6663606775872086</v>
      </c>
      <c r="D59" s="5"/>
      <c r="E59" s="5"/>
      <c r="F59" s="5"/>
      <c r="G59" s="5"/>
      <c r="H59" s="5"/>
      <c r="I59" s="5"/>
      <c r="J59" s="5"/>
      <c r="K59" s="5"/>
      <c r="L59" s="5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5"/>
    </row>
    <row r="60" spans="1:28" s="16" customFormat="1" ht="12.75">
      <c r="A60" s="5" t="s">
        <v>135</v>
      </c>
      <c r="B60" s="18">
        <f t="shared" si="14"/>
        <v>89184565.76</v>
      </c>
      <c r="C60" s="51">
        <f t="shared" si="15"/>
        <v>1.5515981844402418</v>
      </c>
      <c r="D60" s="5"/>
      <c r="E60" s="5"/>
      <c r="F60" s="5"/>
      <c r="G60" s="5"/>
      <c r="H60" s="5"/>
      <c r="I60" s="5"/>
      <c r="J60" s="5"/>
      <c r="K60" s="5"/>
      <c r="L60" s="5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5"/>
    </row>
    <row r="61" spans="1:28" s="16" customFormat="1" ht="12.75">
      <c r="A61" s="5" t="s">
        <v>136</v>
      </c>
      <c r="B61" s="18">
        <f t="shared" si="14"/>
        <v>197219196.13000017</v>
      </c>
      <c r="C61" s="51">
        <f t="shared" si="15"/>
        <v>3.4311424184712234</v>
      </c>
      <c r="D61" s="5"/>
      <c r="E61" s="5"/>
      <c r="F61" s="5"/>
      <c r="G61" s="5"/>
      <c r="H61" s="5"/>
      <c r="I61" s="5"/>
      <c r="J61" s="5"/>
      <c r="K61" s="5"/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5"/>
    </row>
    <row r="62" spans="1:28" s="16" customFormat="1" ht="12.75">
      <c r="A62" s="5" t="s">
        <v>147</v>
      </c>
      <c r="B62" s="18">
        <f t="shared" si="14"/>
        <v>161041972.79000002</v>
      </c>
      <c r="C62" s="51">
        <f t="shared" si="15"/>
        <v>2.80174524000103</v>
      </c>
      <c r="D62" s="5"/>
      <c r="E62" s="5"/>
      <c r="F62" s="5"/>
      <c r="G62" s="5"/>
      <c r="H62" s="5"/>
      <c r="I62" s="5"/>
      <c r="J62" s="5"/>
      <c r="K62" s="5"/>
      <c r="L62" s="5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5"/>
    </row>
    <row r="63" spans="1:28" s="16" customFormat="1" ht="12.75">
      <c r="A63" s="5" t="s">
        <v>155</v>
      </c>
      <c r="B63" s="18">
        <f t="shared" si="14"/>
        <v>229020671.66000003</v>
      </c>
      <c r="C63" s="51">
        <f t="shared" si="15"/>
        <v>3.984412048416535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5"/>
    </row>
    <row r="64" spans="1:28" s="16" customFormat="1" ht="12.75">
      <c r="A64" s="5" t="s">
        <v>157</v>
      </c>
      <c r="B64" s="18">
        <f t="shared" si="14"/>
        <v>197618093.49</v>
      </c>
      <c r="C64" s="51">
        <f t="shared" si="15"/>
        <v>3.438082278684472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5"/>
    </row>
    <row r="65" spans="1:28" s="16" customFormat="1" ht="12.75">
      <c r="A65" s="5" t="s">
        <v>160</v>
      </c>
      <c r="B65" s="18">
        <f t="shared" si="14"/>
        <v>95879176.24</v>
      </c>
      <c r="C65" s="51">
        <f t="shared" si="15"/>
        <v>1.6680683985157967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5"/>
    </row>
    <row r="66" spans="1:28" s="16" customFormat="1" ht="12.75">
      <c r="A66" s="5" t="s">
        <v>154</v>
      </c>
      <c r="B66" s="18">
        <f t="shared" si="14"/>
        <v>66141544.480000004</v>
      </c>
      <c r="C66" s="51">
        <f t="shared" si="15"/>
        <v>1.1507047150670737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5"/>
    </row>
    <row r="67" spans="1:28" s="16" customFormat="1" ht="12.75">
      <c r="A67" s="5" t="s">
        <v>156</v>
      </c>
      <c r="B67" s="18">
        <f t="shared" si="14"/>
        <v>44870870.14</v>
      </c>
      <c r="C67" s="51">
        <f t="shared" si="15"/>
        <v>0.7806458443811103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5"/>
    </row>
    <row r="68" spans="1:28" s="16" customFormat="1" ht="12.75">
      <c r="A68" s="5" t="s">
        <v>148</v>
      </c>
      <c r="B68" s="18">
        <f t="shared" si="14"/>
        <v>50709656.76000001</v>
      </c>
      <c r="C68" s="51">
        <f t="shared" si="15"/>
        <v>0.8822267697545141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5"/>
    </row>
    <row r="69" spans="1:28" s="16" customFormat="1" ht="12.75">
      <c r="A69" s="5" t="s">
        <v>149</v>
      </c>
      <c r="B69" s="18">
        <f t="shared" si="14"/>
        <v>106054966.13</v>
      </c>
      <c r="C69" s="51">
        <f t="shared" si="15"/>
        <v>1.845102810064737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5"/>
    </row>
    <row r="70" spans="1:28" s="16" customFormat="1" ht="12.75">
      <c r="A70" s="5" t="s">
        <v>137</v>
      </c>
      <c r="B70" s="18">
        <f t="shared" si="14"/>
        <v>57202539.35000001</v>
      </c>
      <c r="C70" s="51">
        <f t="shared" si="15"/>
        <v>0.9951874009195321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5"/>
    </row>
    <row r="71" spans="1:28" s="16" customFormat="1" ht="12.75">
      <c r="A71" s="5" t="s">
        <v>159</v>
      </c>
      <c r="B71" s="18">
        <f t="shared" si="14"/>
        <v>35592001.379999995</v>
      </c>
      <c r="C71" s="51">
        <f t="shared" si="15"/>
        <v>0.6192157157597687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5"/>
    </row>
    <row r="72" spans="1:28" s="16" customFormat="1" ht="12.75">
      <c r="A72" s="5" t="s">
        <v>138</v>
      </c>
      <c r="B72" s="18">
        <f t="shared" si="14"/>
        <v>82243827.74000001</v>
      </c>
      <c r="C72" s="51">
        <f t="shared" si="15"/>
        <v>1.4308459397134143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5"/>
    </row>
    <row r="73" spans="1:28" s="16" customFormat="1" ht="12.75">
      <c r="A73" s="5" t="s">
        <v>139</v>
      </c>
      <c r="B73" s="18">
        <f t="shared" si="14"/>
        <v>48530212.559999995</v>
      </c>
      <c r="C73" s="51">
        <f t="shared" si="15"/>
        <v>0.8443096522018094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5"/>
    </row>
    <row r="74" spans="1:28" s="16" customFormat="1" ht="12.75">
      <c r="A74" s="5" t="s">
        <v>140</v>
      </c>
      <c r="B74" s="18">
        <f t="shared" si="14"/>
        <v>866437448.4599999</v>
      </c>
      <c r="C74" s="51">
        <f t="shared" si="15"/>
        <v>15.073939761946221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5"/>
    </row>
    <row r="75" spans="1:28" s="16" customFormat="1" ht="12.75">
      <c r="A75" s="5" t="s">
        <v>141</v>
      </c>
      <c r="B75" s="18">
        <f t="shared" si="14"/>
        <v>377891927.65999997</v>
      </c>
      <c r="C75" s="51">
        <f t="shared" si="15"/>
        <v>6.574415919114737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5"/>
    </row>
    <row r="76" spans="1:28" s="16" customFormat="1" ht="12.75">
      <c r="A76" s="5" t="s">
        <v>142</v>
      </c>
      <c r="B76" s="18">
        <f t="shared" si="14"/>
        <v>147863141.47000012</v>
      </c>
      <c r="C76" s="51">
        <f t="shared" si="15"/>
        <v>2.572465088498322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5"/>
    </row>
    <row r="77" spans="1:28" s="16" customFormat="1" ht="12.75">
      <c r="A77" s="5" t="s">
        <v>143</v>
      </c>
      <c r="B77" s="18">
        <f t="shared" si="14"/>
        <v>33071410.31000001</v>
      </c>
      <c r="C77" s="51">
        <f t="shared" si="15"/>
        <v>0.5753634584257722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5"/>
    </row>
    <row r="78" spans="1:28" s="16" customFormat="1" ht="12.75">
      <c r="A78" s="5" t="s">
        <v>144</v>
      </c>
      <c r="B78" s="18">
        <f t="shared" si="14"/>
        <v>115035968.52000004</v>
      </c>
      <c r="C78" s="51">
        <f t="shared" si="15"/>
        <v>2.001350776111654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5"/>
    </row>
    <row r="79" spans="1:28" s="16" customFormat="1" ht="12.75">
      <c r="A79" s="5" t="s">
        <v>150</v>
      </c>
      <c r="B79" s="18">
        <f t="shared" si="14"/>
        <v>236231209.92000008</v>
      </c>
      <c r="C79" s="51">
        <f t="shared" si="15"/>
        <v>4.109858172168038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5"/>
    </row>
    <row r="80" spans="1:28" s="16" customFormat="1" ht="12.75">
      <c r="A80" s="5" t="s">
        <v>151</v>
      </c>
      <c r="B80" s="18">
        <f t="shared" si="14"/>
        <v>293928565.95</v>
      </c>
      <c r="C80" s="51">
        <f t="shared" si="15"/>
        <v>5.113654200104768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5"/>
    </row>
    <row r="81" spans="1:28" s="16" customFormat="1" ht="12.75">
      <c r="A81" s="5" t="s">
        <v>152</v>
      </c>
      <c r="B81" s="18">
        <f t="shared" si="14"/>
        <v>297629831.75</v>
      </c>
      <c r="C81" s="51">
        <f t="shared" si="15"/>
        <v>5.178047374489505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5"/>
    </row>
    <row r="82" spans="1:28" s="16" customFormat="1" ht="12.75">
      <c r="A82" s="5" t="s">
        <v>153</v>
      </c>
      <c r="B82" s="18">
        <f t="shared" si="14"/>
        <v>167088175.51999995</v>
      </c>
      <c r="C82" s="51">
        <f t="shared" si="15"/>
        <v>2.9069347097111926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5"/>
    </row>
    <row r="83" spans="1:28" s="16" customFormat="1" ht="12.75">
      <c r="A83" s="5" t="s">
        <v>163</v>
      </c>
      <c r="B83" s="18">
        <f t="shared" si="14"/>
        <v>61779586.51</v>
      </c>
      <c r="C83" s="51">
        <f t="shared" si="15"/>
        <v>1.0748170767836775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5"/>
    </row>
    <row r="84" spans="1:28" s="16" customFormat="1" ht="12.75">
      <c r="A84" s="12" t="s">
        <v>167</v>
      </c>
      <c r="B84" s="18">
        <f t="shared" si="14"/>
        <v>60583056.31</v>
      </c>
      <c r="C84" s="51">
        <f t="shared" si="15"/>
        <v>1.0540003124688302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5"/>
    </row>
    <row r="85" spans="1:27" s="46" customFormat="1" ht="12.75">
      <c r="A85" s="11"/>
      <c r="B85" s="18">
        <f t="shared" si="14"/>
        <v>5747916351.950002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s="46" customFormat="1" ht="12.75">
      <c r="A86" s="49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</row>
    <row r="87" spans="1:27" s="46" customFormat="1" ht="12.75">
      <c r="A87" s="49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</row>
    <row r="88" spans="1:27" s="46" customFormat="1" ht="12.75">
      <c r="A88" s="49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</row>
    <row r="89" spans="1:27" s="46" customFormat="1" ht="12.75">
      <c r="A89" s="49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</row>
    <row r="90" spans="1:27" s="46" customFormat="1" ht="12.75">
      <c r="A90" s="49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</row>
    <row r="91" spans="1:27" s="46" customFormat="1" ht="12.75">
      <c r="A91" s="49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</row>
    <row r="92" spans="1:27" s="46" customFormat="1" ht="12.75">
      <c r="A92" s="49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</row>
    <row r="93" spans="1:27" s="46" customFormat="1" ht="12.75">
      <c r="A93" s="49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</row>
    <row r="94" spans="1:27" s="46" customFormat="1" ht="12.75">
      <c r="A94" s="49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</row>
    <row r="95" spans="1:27" s="46" customFormat="1" ht="12.75">
      <c r="A95" s="49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</row>
    <row r="96" spans="1:27" s="46" customFormat="1" ht="12.75">
      <c r="A96" s="49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</row>
    <row r="97" spans="1:27" s="46" customFormat="1" ht="12.75">
      <c r="A97" s="49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</row>
    <row r="98" spans="1:27" s="46" customFormat="1" ht="12.75">
      <c r="A98" s="49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</row>
    <row r="99" spans="1:27" s="46" customFormat="1" ht="12.75">
      <c r="A99" s="49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27" s="46" customFormat="1" ht="12.75">
      <c r="A100" s="49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</row>
    <row r="101" spans="1:27" s="46" customFormat="1" ht="12.75">
      <c r="A101" s="49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</row>
    <row r="102" spans="1:27" s="46" customFormat="1" ht="12.75">
      <c r="A102" s="49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</row>
    <row r="103" spans="1:27" s="46" customFormat="1" ht="12.75">
      <c r="A103" s="49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</row>
    <row r="104" spans="1:27" s="46" customFormat="1" ht="12.75">
      <c r="A104" s="49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</row>
    <row r="105" spans="1:27" s="46" customFormat="1" ht="12.75">
      <c r="A105" s="49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</row>
    <row r="106" spans="1:27" s="46" customFormat="1" ht="12.75">
      <c r="A106" s="49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s="46" customFormat="1" ht="12.75">
      <c r="A107" s="49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27" s="46" customFormat="1" ht="12.75">
      <c r="A108" s="49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</row>
    <row r="109" spans="1:27" s="46" customFormat="1" ht="12.75">
      <c r="A109" s="49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</row>
    <row r="110" spans="1:27" s="46" customFormat="1" ht="12.75">
      <c r="A110" s="49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</row>
    <row r="111" spans="1:27" s="46" customFormat="1" ht="12.75">
      <c r="A111" s="49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</row>
    <row r="112" spans="1:27" s="46" customFormat="1" ht="12.75">
      <c r="A112" s="49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</row>
    <row r="113" spans="1:27" s="46" customFormat="1" ht="12.75">
      <c r="A113" s="49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</row>
    <row r="114" spans="1:27" s="46" customFormat="1" ht="12.75">
      <c r="A114" s="49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</row>
    <row r="115" spans="1:27" s="46" customFormat="1" ht="12.75">
      <c r="A115" s="49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</row>
    <row r="116" spans="1:27" s="46" customFormat="1" ht="12.75">
      <c r="A116" s="49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</row>
    <row r="117" spans="1:27" s="46" customFormat="1" ht="12.75">
      <c r="A117" s="49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</row>
    <row r="118" spans="1:27" s="46" customFormat="1" ht="12.75">
      <c r="A118" s="49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</row>
    <row r="119" spans="1:27" s="46" customFormat="1" ht="12.75">
      <c r="A119" s="49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</row>
    <row r="120" spans="1:27" s="46" customFormat="1" ht="12.75">
      <c r="A120" s="49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</row>
    <row r="121" spans="1:27" s="46" customFormat="1" ht="12.75">
      <c r="A121" s="49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</row>
    <row r="122" spans="1:27" s="46" customFormat="1" ht="12.75">
      <c r="A122" s="49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</row>
    <row r="123" spans="1:27" s="46" customFormat="1" ht="12.75">
      <c r="A123" s="49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</row>
    <row r="124" spans="1:27" s="46" customFormat="1" ht="12.75">
      <c r="A124" s="49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</row>
    <row r="125" spans="1:27" s="46" customFormat="1" ht="12.75">
      <c r="A125" s="49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</row>
    <row r="126" spans="1:27" s="46" customFormat="1" ht="12.75">
      <c r="A126" s="49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</row>
    <row r="127" spans="1:27" s="46" customFormat="1" ht="12.75">
      <c r="A127" s="49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</row>
    <row r="128" spans="1:27" s="46" customFormat="1" ht="12.75">
      <c r="A128" s="49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</row>
    <row r="129" spans="1:27" s="46" customFormat="1" ht="12.75">
      <c r="A129" s="49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</row>
    <row r="130" spans="1:27" s="46" customFormat="1" ht="12.75">
      <c r="A130" s="49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</row>
    <row r="131" spans="1:27" s="46" customFormat="1" ht="12.75">
      <c r="A131" s="49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</row>
    <row r="132" spans="1:27" s="46" customFormat="1" ht="12.75">
      <c r="A132" s="49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</row>
    <row r="133" spans="1:27" s="46" customFormat="1" ht="12.75">
      <c r="A133" s="49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</row>
    <row r="134" spans="1:27" s="46" customFormat="1" ht="12.75">
      <c r="A134" s="49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</row>
    <row r="135" spans="1:27" s="46" customFormat="1" ht="12.75">
      <c r="A135" s="49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</row>
    <row r="136" spans="1:27" s="46" customFormat="1" ht="12.75">
      <c r="A136" s="49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</row>
    <row r="137" spans="1:27" s="46" customFormat="1" ht="12.75">
      <c r="A137" s="49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</row>
    <row r="138" spans="1:27" s="46" customFormat="1" ht="12.75">
      <c r="A138" s="49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</row>
    <row r="139" spans="1:27" s="46" customFormat="1" ht="12.75">
      <c r="A139" s="49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</row>
    <row r="140" spans="1:27" s="46" customFormat="1" ht="12.75">
      <c r="A140" s="49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</row>
    <row r="141" spans="1:27" s="46" customFormat="1" ht="12.75">
      <c r="A141" s="49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</row>
    <row r="142" spans="1:27" s="46" customFormat="1" ht="12.75">
      <c r="A142" s="49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</row>
    <row r="143" spans="1:27" s="46" customFormat="1" ht="12.75">
      <c r="A143" s="49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</row>
    <row r="144" spans="1:27" s="46" customFormat="1" ht="12.75">
      <c r="A144" s="49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</row>
    <row r="145" spans="1:27" s="46" customFormat="1" ht="12.75">
      <c r="A145" s="49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</row>
    <row r="146" spans="1:27" s="46" customFormat="1" ht="12.75">
      <c r="A146" s="49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</row>
    <row r="147" spans="1:27" s="46" customFormat="1" ht="12.75">
      <c r="A147" s="49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</row>
    <row r="148" spans="1:27" s="46" customFormat="1" ht="12.75">
      <c r="A148" s="49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</row>
    <row r="149" spans="1:27" s="46" customFormat="1" ht="12.75">
      <c r="A149" s="49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</row>
    <row r="150" spans="1:27" s="46" customFormat="1" ht="12.75">
      <c r="A150" s="49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</row>
    <row r="151" spans="1:27" s="46" customFormat="1" ht="12.75">
      <c r="A151" s="49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</row>
    <row r="152" spans="1:27" s="46" customFormat="1" ht="12.75">
      <c r="A152" s="49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</row>
    <row r="153" spans="1:27" s="46" customFormat="1" ht="12.75">
      <c r="A153" s="49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</row>
  </sheetData>
  <sheetProtection/>
  <mergeCells count="17">
    <mergeCell ref="AA10:AA12"/>
    <mergeCell ref="A47:B47"/>
    <mergeCell ref="Y11:Z11"/>
    <mergeCell ref="W11:X11"/>
    <mergeCell ref="U11:V11"/>
    <mergeCell ref="S11:T11"/>
    <mergeCell ref="B10:B12"/>
    <mergeCell ref="A10:A12"/>
    <mergeCell ref="E11:F11"/>
    <mergeCell ref="C11:D11"/>
    <mergeCell ref="C10:Z10"/>
    <mergeCell ref="Q11:R11"/>
    <mergeCell ref="O11:P11"/>
    <mergeCell ref="M11:N11"/>
    <mergeCell ref="K11:L11"/>
    <mergeCell ref="I11:J11"/>
    <mergeCell ref="G11:H11"/>
  </mergeCells>
  <conditionalFormatting sqref="AA50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2.140625" style="5" bestFit="1" customWidth="1"/>
    <col min="4" max="4" width="11.421875" style="5" customWidth="1"/>
    <col min="5" max="5" width="12.140625" style="5" bestFit="1" customWidth="1"/>
    <col min="6" max="7" width="11.421875" style="5" customWidth="1"/>
    <col min="8" max="8" width="12.28125" style="5" bestFit="1" customWidth="1"/>
    <col min="9" max="9" width="13.7109375" style="18" bestFit="1" customWidth="1"/>
    <col min="10" max="10" width="15.57421875" style="18" bestFit="1" customWidth="1"/>
    <col min="11" max="14" width="11.421875" style="18" customWidth="1"/>
    <col min="15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169</v>
      </c>
      <c r="P6" s="5"/>
      <c r="Q6" s="5"/>
      <c r="R6" s="5"/>
      <c r="S6" s="5"/>
    </row>
    <row r="7" spans="1:19" ht="15.75">
      <c r="A7" s="21" t="s">
        <v>9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H9" s="20" t="s">
        <v>34</v>
      </c>
      <c r="P9" s="5"/>
      <c r="Q9" s="5"/>
      <c r="R9" s="5"/>
      <c r="S9" s="5"/>
    </row>
    <row r="10" spans="1:19" s="10" customFormat="1" ht="12.75">
      <c r="A10" s="63" t="s">
        <v>1</v>
      </c>
      <c r="B10" s="60" t="s">
        <v>33</v>
      </c>
      <c r="C10" s="58" t="s">
        <v>10</v>
      </c>
      <c r="D10" s="66"/>
      <c r="E10" s="66"/>
      <c r="F10" s="66"/>
      <c r="G10" s="59"/>
      <c r="H10" s="63" t="s">
        <v>30</v>
      </c>
      <c r="I10" s="34"/>
      <c r="J10" s="34"/>
      <c r="K10" s="34"/>
      <c r="L10" s="34"/>
      <c r="M10" s="34"/>
      <c r="N10" s="34"/>
      <c r="P10" s="23"/>
      <c r="Q10" s="23"/>
      <c r="R10" s="23"/>
      <c r="S10" s="23"/>
    </row>
    <row r="11" spans="1:19" s="10" customFormat="1" ht="12.75">
      <c r="A11" s="65"/>
      <c r="B11" s="62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62"/>
      <c r="I11" s="34"/>
      <c r="J11" s="34"/>
      <c r="K11" s="34"/>
      <c r="L11" s="34"/>
      <c r="M11" s="34"/>
      <c r="N11" s="34"/>
      <c r="P11" s="23"/>
      <c r="Q11" s="23"/>
      <c r="R11" s="23"/>
      <c r="S11" s="23"/>
    </row>
    <row r="12" spans="1:8" ht="15" customHeight="1">
      <c r="A12" s="2" t="s">
        <v>5</v>
      </c>
      <c r="B12" s="3" t="s">
        <v>6</v>
      </c>
      <c r="C12" s="15">
        <v>926580351.4899994</v>
      </c>
      <c r="D12" s="15">
        <v>0</v>
      </c>
      <c r="E12" s="15">
        <v>0</v>
      </c>
      <c r="F12" s="15">
        <v>486134.88000000006</v>
      </c>
      <c r="G12" s="15">
        <v>0</v>
      </c>
      <c r="H12" s="24">
        <f>SUM(C12:G12)</f>
        <v>927066486.3699994</v>
      </c>
    </row>
    <row r="13" spans="1:8" ht="15" customHeight="1">
      <c r="A13" s="2" t="s">
        <v>35</v>
      </c>
      <c r="B13" s="3" t="s">
        <v>66</v>
      </c>
      <c r="C13" s="15">
        <v>32956461.49</v>
      </c>
      <c r="D13" s="15">
        <v>0</v>
      </c>
      <c r="E13" s="15">
        <v>0</v>
      </c>
      <c r="F13" s="15">
        <v>1080940.48</v>
      </c>
      <c r="G13" s="15">
        <v>0</v>
      </c>
      <c r="H13" s="24">
        <f aca="true" t="shared" si="0" ref="H13:H45">SUM(C13:G13)</f>
        <v>34037401.97</v>
      </c>
    </row>
    <row r="14" spans="1:8" ht="15" customHeight="1">
      <c r="A14" s="2" t="s">
        <v>36</v>
      </c>
      <c r="B14" s="3" t="s">
        <v>67</v>
      </c>
      <c r="C14" s="15">
        <v>43204860.41000003</v>
      </c>
      <c r="D14" s="15">
        <v>0</v>
      </c>
      <c r="E14" s="15">
        <v>0</v>
      </c>
      <c r="F14" s="15">
        <v>8265517.41</v>
      </c>
      <c r="G14" s="15">
        <v>0</v>
      </c>
      <c r="H14" s="24">
        <f t="shared" si="0"/>
        <v>51470377.82000004</v>
      </c>
    </row>
    <row r="15" spans="1:8" ht="15" customHeight="1">
      <c r="A15" s="2" t="s">
        <v>37</v>
      </c>
      <c r="B15" s="3" t="s">
        <v>68</v>
      </c>
      <c r="C15" s="15">
        <v>26200077.55000001</v>
      </c>
      <c r="D15" s="15">
        <v>0</v>
      </c>
      <c r="E15" s="15">
        <v>0</v>
      </c>
      <c r="F15" s="15">
        <v>11093136.229999999</v>
      </c>
      <c r="G15" s="15">
        <v>0</v>
      </c>
      <c r="H15" s="24">
        <f t="shared" si="0"/>
        <v>37293213.78000001</v>
      </c>
    </row>
    <row r="16" spans="1:8" ht="15" customHeight="1">
      <c r="A16" s="2" t="s">
        <v>38</v>
      </c>
      <c r="B16" s="3" t="s">
        <v>69</v>
      </c>
      <c r="C16" s="15">
        <v>33645090.199999996</v>
      </c>
      <c r="D16" s="15">
        <v>0</v>
      </c>
      <c r="E16" s="15">
        <v>0</v>
      </c>
      <c r="F16" s="15">
        <v>2294554.4699999997</v>
      </c>
      <c r="G16" s="15">
        <v>0</v>
      </c>
      <c r="H16" s="24">
        <f t="shared" si="0"/>
        <v>35939644.669999994</v>
      </c>
    </row>
    <row r="17" spans="1:8" ht="15" customHeight="1">
      <c r="A17" s="2" t="s">
        <v>39</v>
      </c>
      <c r="B17" s="3" t="s">
        <v>70</v>
      </c>
      <c r="C17" s="15">
        <v>157051850.63000003</v>
      </c>
      <c r="D17" s="15">
        <v>0</v>
      </c>
      <c r="E17" s="15">
        <v>0</v>
      </c>
      <c r="F17" s="15">
        <v>31032281.00000001</v>
      </c>
      <c r="G17" s="15">
        <v>0</v>
      </c>
      <c r="H17" s="24">
        <f t="shared" si="0"/>
        <v>188084131.63000003</v>
      </c>
    </row>
    <row r="18" spans="1:8" ht="15" customHeight="1">
      <c r="A18" s="2" t="s">
        <v>40</v>
      </c>
      <c r="B18" s="3" t="s">
        <v>71</v>
      </c>
      <c r="C18" s="15">
        <v>119301874.20999995</v>
      </c>
      <c r="D18" s="15">
        <v>0</v>
      </c>
      <c r="E18" s="15">
        <v>0</v>
      </c>
      <c r="F18" s="15">
        <v>19446382.109999996</v>
      </c>
      <c r="G18" s="15">
        <v>0</v>
      </c>
      <c r="H18" s="24">
        <f t="shared" si="0"/>
        <v>138748256.31999993</v>
      </c>
    </row>
    <row r="19" spans="1:8" ht="15" customHeight="1">
      <c r="A19" s="2" t="s">
        <v>41</v>
      </c>
      <c r="B19" s="3" t="s">
        <v>72</v>
      </c>
      <c r="C19" s="15">
        <v>149573272.80999994</v>
      </c>
      <c r="D19" s="15">
        <v>0</v>
      </c>
      <c r="E19" s="15">
        <v>0</v>
      </c>
      <c r="F19" s="15">
        <v>28552095.240000006</v>
      </c>
      <c r="G19" s="15">
        <v>0</v>
      </c>
      <c r="H19" s="24">
        <f t="shared" si="0"/>
        <v>178125368.04999995</v>
      </c>
    </row>
    <row r="20" spans="1:8" ht="15" customHeight="1">
      <c r="A20" s="2" t="s">
        <v>42</v>
      </c>
      <c r="B20" s="3" t="s">
        <v>73</v>
      </c>
      <c r="C20" s="15">
        <v>33608522.500000015</v>
      </c>
      <c r="D20" s="15">
        <v>0</v>
      </c>
      <c r="E20" s="15">
        <v>0</v>
      </c>
      <c r="F20" s="15">
        <v>4693331.85</v>
      </c>
      <c r="G20" s="15">
        <v>0</v>
      </c>
      <c r="H20" s="24">
        <f t="shared" si="0"/>
        <v>38301854.35000002</v>
      </c>
    </row>
    <row r="21" spans="1:8" ht="15" customHeight="1">
      <c r="A21" s="2" t="s">
        <v>43</v>
      </c>
      <c r="B21" s="3" t="s">
        <v>74</v>
      </c>
      <c r="C21" s="15">
        <v>81625835.65999995</v>
      </c>
      <c r="D21" s="15">
        <v>0</v>
      </c>
      <c r="E21" s="15">
        <v>0</v>
      </c>
      <c r="F21" s="15">
        <v>7558730.100000001</v>
      </c>
      <c r="G21" s="15">
        <v>0</v>
      </c>
      <c r="H21" s="24">
        <f t="shared" si="0"/>
        <v>89184565.75999995</v>
      </c>
    </row>
    <row r="22" spans="1:8" ht="15" customHeight="1">
      <c r="A22" s="2" t="s">
        <v>44</v>
      </c>
      <c r="B22" s="3" t="s">
        <v>75</v>
      </c>
      <c r="C22" s="15">
        <v>159286922.66000006</v>
      </c>
      <c r="D22" s="15">
        <v>0</v>
      </c>
      <c r="E22" s="15">
        <v>0</v>
      </c>
      <c r="F22" s="15">
        <v>37932273.470000006</v>
      </c>
      <c r="G22" s="15">
        <v>0</v>
      </c>
      <c r="H22" s="24">
        <f t="shared" si="0"/>
        <v>197219196.13000005</v>
      </c>
    </row>
    <row r="23" spans="1:8" ht="15" customHeight="1">
      <c r="A23" s="2" t="s">
        <v>45</v>
      </c>
      <c r="B23" s="3" t="s">
        <v>76</v>
      </c>
      <c r="C23" s="15">
        <v>129378503.57999994</v>
      </c>
      <c r="D23" s="15">
        <v>0</v>
      </c>
      <c r="E23" s="15">
        <v>0</v>
      </c>
      <c r="F23" s="15">
        <v>31663469.21</v>
      </c>
      <c r="G23" s="15">
        <v>0</v>
      </c>
      <c r="H23" s="24">
        <f t="shared" si="0"/>
        <v>161041972.78999993</v>
      </c>
    </row>
    <row r="24" spans="1:8" ht="15" customHeight="1">
      <c r="A24" s="2" t="s">
        <v>46</v>
      </c>
      <c r="B24" s="3" t="s">
        <v>77</v>
      </c>
      <c r="C24" s="15">
        <v>199573194.83999994</v>
      </c>
      <c r="D24" s="15">
        <v>0</v>
      </c>
      <c r="E24" s="15">
        <v>0</v>
      </c>
      <c r="F24" s="15">
        <v>29447476.82</v>
      </c>
      <c r="G24" s="15">
        <v>0</v>
      </c>
      <c r="H24" s="24">
        <f t="shared" si="0"/>
        <v>229020671.65999994</v>
      </c>
    </row>
    <row r="25" spans="1:8" ht="15" customHeight="1">
      <c r="A25" s="2" t="s">
        <v>47</v>
      </c>
      <c r="B25" s="3" t="s">
        <v>78</v>
      </c>
      <c r="C25" s="15">
        <v>168764687.22999996</v>
      </c>
      <c r="D25" s="15">
        <v>0</v>
      </c>
      <c r="E25" s="15">
        <v>0</v>
      </c>
      <c r="F25" s="15">
        <v>28853406.260000005</v>
      </c>
      <c r="G25" s="15">
        <v>0</v>
      </c>
      <c r="H25" s="24">
        <f t="shared" si="0"/>
        <v>197618093.48999995</v>
      </c>
    </row>
    <row r="26" spans="1:8" ht="15" customHeight="1">
      <c r="A26" s="2" t="s">
        <v>48</v>
      </c>
      <c r="B26" s="3" t="s">
        <v>79</v>
      </c>
      <c r="C26" s="15">
        <v>87003853.00999999</v>
      </c>
      <c r="D26" s="15">
        <v>0</v>
      </c>
      <c r="E26" s="15">
        <v>0</v>
      </c>
      <c r="F26" s="15">
        <v>8875323.230000002</v>
      </c>
      <c r="G26" s="15">
        <v>0</v>
      </c>
      <c r="H26" s="24">
        <f t="shared" si="0"/>
        <v>95879176.24</v>
      </c>
    </row>
    <row r="27" spans="1:8" ht="15" customHeight="1">
      <c r="A27" s="2" t="s">
        <v>49</v>
      </c>
      <c r="B27" s="3" t="s">
        <v>80</v>
      </c>
      <c r="C27" s="15">
        <v>59218704.81999998</v>
      </c>
      <c r="D27" s="15">
        <v>0</v>
      </c>
      <c r="E27" s="15">
        <v>0</v>
      </c>
      <c r="F27" s="15">
        <v>6922839.660000002</v>
      </c>
      <c r="G27" s="15">
        <v>0</v>
      </c>
      <c r="H27" s="24">
        <f t="shared" si="0"/>
        <v>66141544.47999998</v>
      </c>
    </row>
    <row r="28" spans="1:8" ht="15" customHeight="1">
      <c r="A28" s="2" t="s">
        <v>50</v>
      </c>
      <c r="B28" s="3" t="s">
        <v>81</v>
      </c>
      <c r="C28" s="15">
        <v>40422898.839999996</v>
      </c>
      <c r="D28" s="15">
        <v>0</v>
      </c>
      <c r="E28" s="15">
        <v>0</v>
      </c>
      <c r="F28" s="15">
        <v>4447971.3</v>
      </c>
      <c r="G28" s="15">
        <v>0</v>
      </c>
      <c r="H28" s="24">
        <f t="shared" si="0"/>
        <v>44870870.13999999</v>
      </c>
    </row>
    <row r="29" spans="1:8" ht="15" customHeight="1">
      <c r="A29" s="2" t="s">
        <v>51</v>
      </c>
      <c r="B29" s="3" t="s">
        <v>82</v>
      </c>
      <c r="C29" s="15">
        <v>47693924.12000002</v>
      </c>
      <c r="D29" s="15">
        <v>0</v>
      </c>
      <c r="E29" s="15">
        <v>0</v>
      </c>
      <c r="F29" s="15">
        <v>3015732.6400000006</v>
      </c>
      <c r="G29" s="15">
        <v>0</v>
      </c>
      <c r="H29" s="24">
        <f t="shared" si="0"/>
        <v>50709656.76000002</v>
      </c>
    </row>
    <row r="30" spans="1:8" ht="15" customHeight="1">
      <c r="A30" s="2" t="s">
        <v>52</v>
      </c>
      <c r="B30" s="3" t="s">
        <v>83</v>
      </c>
      <c r="C30" s="15">
        <v>90245041.1399999</v>
      </c>
      <c r="D30" s="15">
        <v>0</v>
      </c>
      <c r="E30" s="15">
        <v>0</v>
      </c>
      <c r="F30" s="15">
        <v>15809924.99</v>
      </c>
      <c r="G30" s="15">
        <v>0</v>
      </c>
      <c r="H30" s="24">
        <f t="shared" si="0"/>
        <v>106054966.12999989</v>
      </c>
    </row>
    <row r="31" spans="1:8" ht="15" customHeight="1">
      <c r="A31" s="2" t="s">
        <v>53</v>
      </c>
      <c r="B31" s="3" t="s">
        <v>84</v>
      </c>
      <c r="C31" s="15">
        <v>52764126.25000003</v>
      </c>
      <c r="D31" s="15">
        <v>0</v>
      </c>
      <c r="E31" s="15">
        <v>0</v>
      </c>
      <c r="F31" s="15">
        <v>4438413.099999999</v>
      </c>
      <c r="G31" s="15">
        <v>0</v>
      </c>
      <c r="H31" s="24">
        <f t="shared" si="0"/>
        <v>57202539.35000003</v>
      </c>
    </row>
    <row r="32" spans="1:8" ht="15" customHeight="1">
      <c r="A32" s="2" t="s">
        <v>54</v>
      </c>
      <c r="B32" s="3" t="s">
        <v>85</v>
      </c>
      <c r="C32" s="15">
        <v>33744586.38999998</v>
      </c>
      <c r="D32" s="15">
        <v>0</v>
      </c>
      <c r="E32" s="15">
        <v>0</v>
      </c>
      <c r="F32" s="15">
        <v>1847414.99</v>
      </c>
      <c r="G32" s="15">
        <v>0</v>
      </c>
      <c r="H32" s="24">
        <f t="shared" si="0"/>
        <v>35592001.37999998</v>
      </c>
    </row>
    <row r="33" spans="1:8" ht="15" customHeight="1">
      <c r="A33" s="2" t="s">
        <v>55</v>
      </c>
      <c r="B33" s="3" t="s">
        <v>86</v>
      </c>
      <c r="C33" s="15">
        <v>72239248.33000006</v>
      </c>
      <c r="D33" s="15">
        <v>0</v>
      </c>
      <c r="E33" s="15">
        <v>0</v>
      </c>
      <c r="F33" s="15">
        <v>10004579.41</v>
      </c>
      <c r="G33" s="15">
        <v>0</v>
      </c>
      <c r="H33" s="24">
        <f t="shared" si="0"/>
        <v>82243827.74000005</v>
      </c>
    </row>
    <row r="34" spans="1:8" ht="15" customHeight="1">
      <c r="A34" s="2" t="s">
        <v>56</v>
      </c>
      <c r="B34" s="3" t="s">
        <v>87</v>
      </c>
      <c r="C34" s="15">
        <v>46667892.90999994</v>
      </c>
      <c r="D34" s="15">
        <v>0</v>
      </c>
      <c r="E34" s="15">
        <v>0</v>
      </c>
      <c r="F34" s="15">
        <v>1862319.6500000001</v>
      </c>
      <c r="G34" s="15">
        <v>0</v>
      </c>
      <c r="H34" s="24">
        <f t="shared" si="0"/>
        <v>48530212.559999935</v>
      </c>
    </row>
    <row r="35" spans="1:8" ht="15" customHeight="1">
      <c r="A35" s="2" t="s">
        <v>57</v>
      </c>
      <c r="B35" s="3" t="s">
        <v>88</v>
      </c>
      <c r="C35" s="15">
        <v>866437448.4600002</v>
      </c>
      <c r="D35" s="15">
        <v>0</v>
      </c>
      <c r="E35" s="15">
        <v>0</v>
      </c>
      <c r="F35" s="15">
        <v>0</v>
      </c>
      <c r="G35" s="15">
        <v>0</v>
      </c>
      <c r="H35" s="24">
        <f t="shared" si="0"/>
        <v>866437448.4600002</v>
      </c>
    </row>
    <row r="36" spans="1:8" ht="15" customHeight="1">
      <c r="A36" s="2" t="s">
        <v>58</v>
      </c>
      <c r="B36" s="3" t="s">
        <v>89</v>
      </c>
      <c r="C36" s="15">
        <v>372408802.5200001</v>
      </c>
      <c r="D36" s="15">
        <v>0</v>
      </c>
      <c r="E36" s="15">
        <v>0</v>
      </c>
      <c r="F36" s="15">
        <v>5483125.14</v>
      </c>
      <c r="G36" s="15">
        <v>0</v>
      </c>
      <c r="H36" s="24">
        <f t="shared" si="0"/>
        <v>377891927.6600001</v>
      </c>
    </row>
    <row r="37" spans="1:8" ht="15" customHeight="1">
      <c r="A37" s="2" t="s">
        <v>59</v>
      </c>
      <c r="B37" s="3" t="s">
        <v>90</v>
      </c>
      <c r="C37" s="15">
        <v>104168477.16999996</v>
      </c>
      <c r="D37" s="15">
        <v>0</v>
      </c>
      <c r="E37" s="15">
        <v>0</v>
      </c>
      <c r="F37" s="15">
        <v>43694664.30000002</v>
      </c>
      <c r="G37" s="15">
        <v>0</v>
      </c>
      <c r="H37" s="24">
        <f t="shared" si="0"/>
        <v>147863141.46999997</v>
      </c>
    </row>
    <row r="38" spans="1:8" ht="15" customHeight="1">
      <c r="A38" s="2" t="s">
        <v>60</v>
      </c>
      <c r="B38" s="3" t="s">
        <v>91</v>
      </c>
      <c r="C38" s="15">
        <v>30176850.490000006</v>
      </c>
      <c r="D38" s="15">
        <v>0</v>
      </c>
      <c r="E38" s="15">
        <v>0</v>
      </c>
      <c r="F38" s="15">
        <v>2894559.82</v>
      </c>
      <c r="G38" s="15">
        <v>0</v>
      </c>
      <c r="H38" s="24">
        <f t="shared" si="0"/>
        <v>33071410.310000006</v>
      </c>
    </row>
    <row r="39" spans="1:8" ht="15" customHeight="1">
      <c r="A39" s="2" t="s">
        <v>61</v>
      </c>
      <c r="B39" s="3" t="s">
        <v>92</v>
      </c>
      <c r="C39" s="15">
        <v>90880383.32999992</v>
      </c>
      <c r="D39" s="15">
        <v>0</v>
      </c>
      <c r="E39" s="15">
        <v>0</v>
      </c>
      <c r="F39" s="15">
        <v>24155585.189999994</v>
      </c>
      <c r="G39" s="15">
        <v>0</v>
      </c>
      <c r="H39" s="24">
        <f t="shared" si="0"/>
        <v>115035968.51999992</v>
      </c>
    </row>
    <row r="40" spans="1:8" ht="15" customHeight="1">
      <c r="A40" s="2" t="s">
        <v>62</v>
      </c>
      <c r="B40" s="3" t="s">
        <v>93</v>
      </c>
      <c r="C40" s="15">
        <v>214869242.80999988</v>
      </c>
      <c r="D40" s="15">
        <v>0</v>
      </c>
      <c r="E40" s="15">
        <v>0</v>
      </c>
      <c r="F40" s="15">
        <v>21361967.110000003</v>
      </c>
      <c r="G40" s="15">
        <v>0</v>
      </c>
      <c r="H40" s="24">
        <f t="shared" si="0"/>
        <v>236231209.9199999</v>
      </c>
    </row>
    <row r="41" spans="1:8" ht="15" customHeight="1">
      <c r="A41" s="2" t="s">
        <v>63</v>
      </c>
      <c r="B41" s="3" t="s">
        <v>94</v>
      </c>
      <c r="C41" s="15">
        <v>260767036.75000018</v>
      </c>
      <c r="D41" s="15">
        <v>0</v>
      </c>
      <c r="E41" s="15">
        <v>0</v>
      </c>
      <c r="F41" s="15">
        <v>33139529.199999996</v>
      </c>
      <c r="G41" s="15">
        <v>22000</v>
      </c>
      <c r="H41" s="24">
        <f t="shared" si="0"/>
        <v>293928565.95000017</v>
      </c>
    </row>
    <row r="42" spans="1:8" ht="15" customHeight="1">
      <c r="A42" s="2" t="s">
        <v>64</v>
      </c>
      <c r="B42" s="3" t="s">
        <v>95</v>
      </c>
      <c r="C42" s="15">
        <v>276731287.15000045</v>
      </c>
      <c r="D42" s="15">
        <v>0</v>
      </c>
      <c r="E42" s="15">
        <v>0</v>
      </c>
      <c r="F42" s="15">
        <v>20838033.19999999</v>
      </c>
      <c r="G42" s="15">
        <v>60511.4</v>
      </c>
      <c r="H42" s="24">
        <f>SUM(C42:G42)</f>
        <v>297629831.7500004</v>
      </c>
    </row>
    <row r="43" spans="1:8" ht="15" customHeight="1">
      <c r="A43" s="2" t="s">
        <v>65</v>
      </c>
      <c r="B43" s="3" t="s">
        <v>96</v>
      </c>
      <c r="C43" s="15">
        <v>147559870.27000013</v>
      </c>
      <c r="D43" s="15">
        <v>0</v>
      </c>
      <c r="E43" s="15">
        <v>0</v>
      </c>
      <c r="F43" s="15">
        <v>19335989.75</v>
      </c>
      <c r="G43" s="15">
        <v>192315.5</v>
      </c>
      <c r="H43" s="24">
        <f>SUM(C43:G43)</f>
        <v>167088175.52000013</v>
      </c>
    </row>
    <row r="44" spans="1:8" ht="15" customHeight="1">
      <c r="A44" s="2" t="s">
        <v>164</v>
      </c>
      <c r="B44" s="3" t="s">
        <v>162</v>
      </c>
      <c r="C44" s="15">
        <v>49774861.120000005</v>
      </c>
      <c r="D44" s="15">
        <v>0</v>
      </c>
      <c r="E44" s="15">
        <v>0</v>
      </c>
      <c r="F44" s="15">
        <v>12004725.39</v>
      </c>
      <c r="G44" s="15">
        <v>0</v>
      </c>
      <c r="H44" s="24">
        <f>SUM(C44:G44)</f>
        <v>61779586.510000005</v>
      </c>
    </row>
    <row r="45" spans="1:8" ht="15" customHeight="1">
      <c r="A45" s="2" t="s">
        <v>165</v>
      </c>
      <c r="B45" s="3" t="s">
        <v>166</v>
      </c>
      <c r="C45" s="15">
        <v>16207077.630000005</v>
      </c>
      <c r="D45" s="15">
        <v>0</v>
      </c>
      <c r="E45" s="15">
        <v>44375978.68000001</v>
      </c>
      <c r="F45" s="15">
        <v>0</v>
      </c>
      <c r="G45" s="15">
        <v>0</v>
      </c>
      <c r="H45" s="24">
        <f t="shared" si="0"/>
        <v>60583056.31000001</v>
      </c>
    </row>
    <row r="46" spans="1:9" ht="19.5" customHeight="1">
      <c r="A46" s="58" t="s">
        <v>7</v>
      </c>
      <c r="B46" s="59"/>
      <c r="C46" s="6">
        <f aca="true" t="shared" si="1" ref="C46:H46">SUM(C12:C45)</f>
        <v>5220733118.7699995</v>
      </c>
      <c r="D46" s="6">
        <f t="shared" si="1"/>
        <v>0</v>
      </c>
      <c r="E46" s="6">
        <f t="shared" si="1"/>
        <v>44375978.68000001</v>
      </c>
      <c r="F46" s="6">
        <f t="shared" si="1"/>
        <v>482532427.6</v>
      </c>
      <c r="G46" s="6">
        <f t="shared" si="1"/>
        <v>274826.9</v>
      </c>
      <c r="H46" s="6">
        <f t="shared" si="1"/>
        <v>5747916351.950001</v>
      </c>
      <c r="I46" s="5"/>
    </row>
    <row r="47" spans="1:8" ht="12.75">
      <c r="A47" s="33" t="s">
        <v>170</v>
      </c>
      <c r="C47" s="8"/>
      <c r="D47" s="8"/>
      <c r="E47" s="8"/>
      <c r="F47" s="8"/>
      <c r="G47" s="8"/>
      <c r="H47" s="8"/>
    </row>
    <row r="48" spans="3:8" ht="12.75">
      <c r="C48" s="8"/>
      <c r="D48" s="8"/>
      <c r="E48" s="8"/>
      <c r="F48" s="8"/>
      <c r="G48" s="8"/>
      <c r="H48" s="8"/>
    </row>
    <row r="49" ht="12.75">
      <c r="A49" s="12" t="s">
        <v>8</v>
      </c>
    </row>
    <row r="50" ht="12.75">
      <c r="A50" s="12" t="s">
        <v>15</v>
      </c>
    </row>
    <row r="51" ht="12.75">
      <c r="A51" s="12" t="s">
        <v>16</v>
      </c>
    </row>
    <row r="52" ht="12.75">
      <c r="A52" s="12" t="s">
        <v>18</v>
      </c>
    </row>
    <row r="53" ht="12.75">
      <c r="A53" s="12" t="s">
        <v>17</v>
      </c>
    </row>
    <row r="54" ht="12.75">
      <c r="A54" s="12" t="s">
        <v>32</v>
      </c>
    </row>
    <row r="55" spans="1:14" s="46" customFormat="1" ht="12.75">
      <c r="A55" s="49"/>
      <c r="I55" s="48"/>
      <c r="J55" s="48"/>
      <c r="K55" s="48"/>
      <c r="L55" s="48"/>
      <c r="M55" s="48"/>
      <c r="N55" s="48"/>
    </row>
    <row r="56" spans="1:14" s="46" customFormat="1" ht="12.75">
      <c r="A56" s="49"/>
      <c r="I56" s="48"/>
      <c r="J56" s="48"/>
      <c r="K56" s="48"/>
      <c r="L56" s="48"/>
      <c r="M56" s="48"/>
      <c r="N56" s="48"/>
    </row>
    <row r="57" spans="1:14" s="46" customFormat="1" ht="12.75">
      <c r="A57" s="49"/>
      <c r="C57" s="67"/>
      <c r="D57" s="67"/>
      <c r="E57" s="67"/>
      <c r="F57" s="67"/>
      <c r="I57" s="48"/>
      <c r="J57" s="48"/>
      <c r="K57" s="48"/>
      <c r="L57" s="48"/>
      <c r="M57" s="48"/>
      <c r="N57" s="48"/>
    </row>
    <row r="58" spans="1:14" s="46" customFormat="1" ht="12.75">
      <c r="A58" s="49"/>
      <c r="C58" s="16">
        <v>1000000</v>
      </c>
      <c r="D58" s="16"/>
      <c r="E58" s="16"/>
      <c r="F58" s="16"/>
      <c r="I58" s="48"/>
      <c r="J58" s="48"/>
      <c r="K58" s="48"/>
      <c r="L58" s="48"/>
      <c r="M58" s="48"/>
      <c r="N58" s="48"/>
    </row>
    <row r="59" spans="1:14" s="46" customFormat="1" ht="12.75">
      <c r="A59" s="49"/>
      <c r="C59" s="16" t="s">
        <v>101</v>
      </c>
      <c r="D59" s="44" t="s">
        <v>102</v>
      </c>
      <c r="E59" s="44" t="s">
        <v>103</v>
      </c>
      <c r="F59" s="16"/>
      <c r="I59" s="48"/>
      <c r="J59" s="48"/>
      <c r="K59" s="48"/>
      <c r="L59" s="48"/>
      <c r="M59" s="48"/>
      <c r="N59" s="48"/>
    </row>
    <row r="60" spans="1:14" s="46" customFormat="1" ht="12.75">
      <c r="A60" s="49"/>
      <c r="C60" s="16" t="s">
        <v>97</v>
      </c>
      <c r="D60" s="25">
        <f>+C46/$C$58</f>
        <v>5220.733118769999</v>
      </c>
      <c r="E60" s="25">
        <f>+C46/H46*100</f>
        <v>90.82827235296922</v>
      </c>
      <c r="F60" s="16"/>
      <c r="I60" s="48"/>
      <c r="J60" s="48"/>
      <c r="K60" s="48"/>
      <c r="L60" s="48"/>
      <c r="M60" s="48"/>
      <c r="N60" s="48"/>
    </row>
    <row r="61" spans="1:14" s="46" customFormat="1" ht="12.75">
      <c r="A61" s="49"/>
      <c r="C61" s="16" t="s">
        <v>98</v>
      </c>
      <c r="D61" s="25">
        <f>+D46/$C$58</f>
        <v>0</v>
      </c>
      <c r="E61" s="25">
        <f>+D46/H46*100</f>
        <v>0</v>
      </c>
      <c r="F61" s="16"/>
      <c r="I61" s="48"/>
      <c r="J61" s="48"/>
      <c r="K61" s="48"/>
      <c r="L61" s="48"/>
      <c r="M61" s="48"/>
      <c r="N61" s="48"/>
    </row>
    <row r="62" spans="1:14" s="46" customFormat="1" ht="12.75">
      <c r="A62" s="49"/>
      <c r="C62" s="16" t="s">
        <v>99</v>
      </c>
      <c r="D62" s="25">
        <f>+E46/$C$58</f>
        <v>44.37597868000001</v>
      </c>
      <c r="E62" s="25">
        <f>+E46/H46*100</f>
        <v>0.7720359163707262</v>
      </c>
      <c r="F62" s="16"/>
      <c r="I62" s="48"/>
      <c r="J62" s="48"/>
      <c r="K62" s="48"/>
      <c r="L62" s="48"/>
      <c r="M62" s="48"/>
      <c r="N62" s="48"/>
    </row>
    <row r="63" spans="1:14" s="46" customFormat="1" ht="12.75">
      <c r="A63" s="49"/>
      <c r="C63" s="16" t="s">
        <v>100</v>
      </c>
      <c r="D63" s="25">
        <f>+F46/$C$58</f>
        <v>482.5324276</v>
      </c>
      <c r="E63" s="25">
        <f>+F46/H46*100</f>
        <v>8.3949103997712</v>
      </c>
      <c r="F63" s="16"/>
      <c r="I63" s="48"/>
      <c r="J63" s="48"/>
      <c r="K63" s="48"/>
      <c r="L63" s="48"/>
      <c r="M63" s="48"/>
      <c r="N63" s="48"/>
    </row>
    <row r="64" spans="1:14" s="46" customFormat="1" ht="12.75">
      <c r="A64" s="49"/>
      <c r="C64" s="16" t="s">
        <v>161</v>
      </c>
      <c r="D64" s="16">
        <f>+G46/C58</f>
        <v>0.27482690000000004</v>
      </c>
      <c r="E64" s="25">
        <f>+G46/H46*100</f>
        <v>0.004781330888831812</v>
      </c>
      <c r="F64" s="16"/>
      <c r="I64" s="48"/>
      <c r="J64" s="48"/>
      <c r="K64" s="48"/>
      <c r="L64" s="48"/>
      <c r="M64" s="48"/>
      <c r="N64" s="48"/>
    </row>
    <row r="65" spans="1:14" s="46" customFormat="1" ht="12.75">
      <c r="A65" s="49"/>
      <c r="C65" s="16"/>
      <c r="D65" s="16"/>
      <c r="E65" s="16"/>
      <c r="F65" s="16"/>
      <c r="I65" s="48"/>
      <c r="J65" s="48"/>
      <c r="K65" s="48"/>
      <c r="L65" s="48"/>
      <c r="M65" s="48"/>
      <c r="N65" s="48"/>
    </row>
    <row r="66" spans="1:14" s="46" customFormat="1" ht="12.75">
      <c r="A66" s="49"/>
      <c r="I66" s="48"/>
      <c r="J66" s="48"/>
      <c r="K66" s="48"/>
      <c r="L66" s="48"/>
      <c r="M66" s="48"/>
      <c r="N66" s="48"/>
    </row>
    <row r="67" spans="1:14" s="46" customFormat="1" ht="12.75">
      <c r="A67" s="49"/>
      <c r="I67" s="48"/>
      <c r="J67" s="48"/>
      <c r="K67" s="48"/>
      <c r="L67" s="48"/>
      <c r="M67" s="48"/>
      <c r="N67" s="48"/>
    </row>
    <row r="68" spans="1:14" s="46" customFormat="1" ht="12.75">
      <c r="A68" s="49"/>
      <c r="I68" s="48"/>
      <c r="J68" s="48"/>
      <c r="K68" s="48"/>
      <c r="L68" s="48"/>
      <c r="M68" s="48"/>
      <c r="N68" s="48"/>
    </row>
    <row r="69" spans="1:14" s="46" customFormat="1" ht="12.75">
      <c r="A69" s="49"/>
      <c r="I69" s="48"/>
      <c r="J69" s="48"/>
      <c r="K69" s="48"/>
      <c r="L69" s="48"/>
      <c r="M69" s="48"/>
      <c r="N69" s="48"/>
    </row>
    <row r="70" spans="1:14" s="46" customFormat="1" ht="12.75">
      <c r="A70" s="49"/>
      <c r="I70" s="48"/>
      <c r="J70" s="48"/>
      <c r="K70" s="48"/>
      <c r="L70" s="48"/>
      <c r="M70" s="48"/>
      <c r="N70" s="48"/>
    </row>
    <row r="71" spans="1:14" s="46" customFormat="1" ht="12.75">
      <c r="A71" s="49"/>
      <c r="I71" s="48"/>
      <c r="J71" s="48"/>
      <c r="K71" s="48"/>
      <c r="L71" s="48"/>
      <c r="M71" s="48"/>
      <c r="N71" s="48"/>
    </row>
    <row r="72" spans="1:14" s="46" customFormat="1" ht="12.75">
      <c r="A72" s="49"/>
      <c r="I72" s="48"/>
      <c r="J72" s="48"/>
      <c r="K72" s="48"/>
      <c r="L72" s="48"/>
      <c r="M72" s="48"/>
      <c r="N72" s="48"/>
    </row>
    <row r="73" spans="1:14" s="46" customFormat="1" ht="12.75">
      <c r="A73" s="49"/>
      <c r="I73" s="48"/>
      <c r="J73" s="48"/>
      <c r="K73" s="48"/>
      <c r="L73" s="48"/>
      <c r="M73" s="48"/>
      <c r="N73" s="48"/>
    </row>
    <row r="74" spans="1:14" s="46" customFormat="1" ht="12.75">
      <c r="A74" s="49"/>
      <c r="I74" s="48"/>
      <c r="J74" s="48"/>
      <c r="K74" s="48"/>
      <c r="L74" s="48"/>
      <c r="M74" s="48"/>
      <c r="N74" s="48"/>
    </row>
    <row r="75" spans="1:14" s="46" customFormat="1" ht="12.75">
      <c r="A75" s="49"/>
      <c r="I75" s="48"/>
      <c r="J75" s="48"/>
      <c r="K75" s="48"/>
      <c r="L75" s="48"/>
      <c r="M75" s="48"/>
      <c r="N75" s="48"/>
    </row>
    <row r="76" spans="1:14" s="46" customFormat="1" ht="12.75">
      <c r="A76" s="49"/>
      <c r="I76" s="48"/>
      <c r="J76" s="48"/>
      <c r="K76" s="48"/>
      <c r="L76" s="48"/>
      <c r="M76" s="48"/>
      <c r="N76" s="48"/>
    </row>
    <row r="77" spans="1:14" s="46" customFormat="1" ht="12.75">
      <c r="A77" s="49"/>
      <c r="I77" s="48"/>
      <c r="J77" s="48"/>
      <c r="K77" s="48"/>
      <c r="L77" s="48"/>
      <c r="M77" s="48"/>
      <c r="N77" s="48"/>
    </row>
    <row r="78" spans="1:14" s="46" customFormat="1" ht="12.75">
      <c r="A78" s="49"/>
      <c r="I78" s="48"/>
      <c r="J78" s="48"/>
      <c r="K78" s="48"/>
      <c r="L78" s="48"/>
      <c r="M78" s="48"/>
      <c r="N78" s="48"/>
    </row>
    <row r="79" spans="1:14" s="46" customFormat="1" ht="12.75">
      <c r="A79" s="49"/>
      <c r="I79" s="48"/>
      <c r="J79" s="48"/>
      <c r="K79" s="48"/>
      <c r="L79" s="48"/>
      <c r="M79" s="48"/>
      <c r="N79" s="48"/>
    </row>
    <row r="80" spans="1:14" s="46" customFormat="1" ht="12.75">
      <c r="A80" s="49"/>
      <c r="I80" s="48"/>
      <c r="J80" s="48"/>
      <c r="K80" s="48"/>
      <c r="L80" s="48"/>
      <c r="M80" s="48"/>
      <c r="N80" s="48"/>
    </row>
  </sheetData>
  <sheetProtection/>
  <mergeCells count="6">
    <mergeCell ref="H10:H11"/>
    <mergeCell ref="A46:B46"/>
    <mergeCell ref="A10:A11"/>
    <mergeCell ref="B10:B11"/>
    <mergeCell ref="C10:G10"/>
    <mergeCell ref="C57:F57"/>
  </mergeCells>
  <conditionalFormatting sqref="H48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4" width="11.421875" style="5" customWidth="1"/>
    <col min="5" max="5" width="12.140625" style="5" bestFit="1" customWidth="1"/>
    <col min="6" max="9" width="11.421875" style="5" customWidth="1"/>
    <col min="10" max="10" width="11.421875" style="5" bestFit="1" customWidth="1"/>
    <col min="11" max="11" width="11.421875" style="5" customWidth="1"/>
    <col min="12" max="12" width="16.00390625" style="18" bestFit="1" customWidth="1"/>
    <col min="13" max="16" width="11.421875" style="5" customWidth="1"/>
    <col min="17" max="20" width="11.421875" style="16" customWidth="1"/>
    <col min="2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18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18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18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18"/>
      <c r="M4" s="5"/>
    </row>
    <row r="5" ht="4.5" customHeight="1">
      <c r="A5" s="10"/>
    </row>
    <row r="6" spans="1:20" ht="15.75">
      <c r="A6" s="21" t="s">
        <v>169</v>
      </c>
      <c r="Q6" s="5"/>
      <c r="R6" s="5"/>
      <c r="S6" s="5"/>
      <c r="T6" s="5"/>
    </row>
    <row r="7" spans="1:20" ht="15.75">
      <c r="A7" s="21" t="s">
        <v>11</v>
      </c>
      <c r="Q7" s="5"/>
      <c r="R7" s="5"/>
      <c r="S7" s="5"/>
      <c r="T7" s="5"/>
    </row>
    <row r="8" spans="1:20" ht="15.75">
      <c r="A8" s="21" t="s">
        <v>0</v>
      </c>
      <c r="Q8" s="5"/>
      <c r="R8" s="5"/>
      <c r="S8" s="5"/>
      <c r="T8" s="5"/>
    </row>
    <row r="9" spans="1:20" ht="12.75">
      <c r="A9" s="10"/>
      <c r="J9" s="20" t="s">
        <v>34</v>
      </c>
      <c r="Q9" s="5"/>
      <c r="R9" s="5"/>
      <c r="S9" s="5"/>
      <c r="T9" s="5"/>
    </row>
    <row r="10" spans="1:20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6"/>
      <c r="J10" s="63" t="s">
        <v>30</v>
      </c>
      <c r="L10" s="34"/>
      <c r="Q10" s="23"/>
      <c r="R10" s="23"/>
      <c r="S10" s="23"/>
      <c r="T10" s="23"/>
    </row>
    <row r="11" spans="1:20" s="10" customFormat="1" ht="12.75">
      <c r="A11" s="65"/>
      <c r="B11" s="62"/>
      <c r="C11" s="7" t="s">
        <v>105</v>
      </c>
      <c r="D11" s="7" t="s">
        <v>106</v>
      </c>
      <c r="E11" s="7" t="s">
        <v>107</v>
      </c>
      <c r="F11" s="7" t="s">
        <v>108</v>
      </c>
      <c r="G11" s="7" t="s">
        <v>109</v>
      </c>
      <c r="H11" s="7" t="s">
        <v>110</v>
      </c>
      <c r="I11" s="7" t="s">
        <v>117</v>
      </c>
      <c r="J11" s="62"/>
      <c r="L11" s="34"/>
      <c r="Q11" s="23"/>
      <c r="R11" s="23"/>
      <c r="S11" s="23"/>
      <c r="T11" s="23"/>
    </row>
    <row r="12" spans="1:13" ht="15" customHeight="1">
      <c r="A12" s="2" t="s">
        <v>5</v>
      </c>
      <c r="B12" s="3" t="s">
        <v>6</v>
      </c>
      <c r="C12" s="15">
        <v>650064926.5500001</v>
      </c>
      <c r="D12" s="15">
        <v>18285362.779999997</v>
      </c>
      <c r="E12" s="15">
        <v>227439951.77000025</v>
      </c>
      <c r="F12" s="15">
        <v>17089124</v>
      </c>
      <c r="G12" s="15">
        <v>11718852.31</v>
      </c>
      <c r="H12" s="43">
        <v>539912</v>
      </c>
      <c r="I12" s="43">
        <v>1442222.0800000003</v>
      </c>
      <c r="J12" s="24">
        <f>SUM(C12:I12)</f>
        <v>926580351.4900002</v>
      </c>
      <c r="M12" s="31"/>
    </row>
    <row r="13" spans="1:13" ht="15" customHeight="1">
      <c r="A13" s="2" t="s">
        <v>35</v>
      </c>
      <c r="B13" s="3" t="s">
        <v>66</v>
      </c>
      <c r="C13" s="15">
        <v>22816129.619999997</v>
      </c>
      <c r="D13" s="15">
        <v>708183.69</v>
      </c>
      <c r="E13" s="15">
        <v>9373242.96</v>
      </c>
      <c r="F13" s="15">
        <v>0</v>
      </c>
      <c r="G13" s="15">
        <v>47770.22</v>
      </c>
      <c r="H13" s="43">
        <v>0</v>
      </c>
      <c r="I13" s="43">
        <v>11135</v>
      </c>
      <c r="J13" s="24">
        <f aca="true" t="shared" si="0" ref="J13:J45">SUM(C13:I13)</f>
        <v>32956461.49</v>
      </c>
      <c r="M13" s="31"/>
    </row>
    <row r="14" spans="1:13" ht="15" customHeight="1">
      <c r="A14" s="2" t="s">
        <v>36</v>
      </c>
      <c r="B14" s="3" t="s">
        <v>67</v>
      </c>
      <c r="C14" s="15">
        <v>25398024.02999999</v>
      </c>
      <c r="D14" s="15">
        <v>1424021.2900000003</v>
      </c>
      <c r="E14" s="15">
        <v>16057406.100000003</v>
      </c>
      <c r="F14" s="15">
        <v>0</v>
      </c>
      <c r="G14" s="15">
        <v>32176</v>
      </c>
      <c r="H14" s="43">
        <v>0</v>
      </c>
      <c r="I14" s="43">
        <v>293232.99</v>
      </c>
      <c r="J14" s="24">
        <f t="shared" si="0"/>
        <v>43204860.41</v>
      </c>
      <c r="M14" s="31"/>
    </row>
    <row r="15" spans="1:13" ht="15" customHeight="1">
      <c r="A15" s="2" t="s">
        <v>37</v>
      </c>
      <c r="B15" s="3" t="s">
        <v>68</v>
      </c>
      <c r="C15" s="15">
        <v>12497600.410000002</v>
      </c>
      <c r="D15" s="15">
        <v>470649.57999999996</v>
      </c>
      <c r="E15" s="15">
        <v>13155581.680000003</v>
      </c>
      <c r="F15" s="15">
        <v>0</v>
      </c>
      <c r="G15" s="15">
        <v>75465.88</v>
      </c>
      <c r="H15" s="43">
        <v>0</v>
      </c>
      <c r="I15" s="43">
        <v>780</v>
      </c>
      <c r="J15" s="24">
        <f t="shared" si="0"/>
        <v>26200077.550000004</v>
      </c>
      <c r="M15" s="31"/>
    </row>
    <row r="16" spans="1:13" ht="15" customHeight="1">
      <c r="A16" s="2" t="s">
        <v>38</v>
      </c>
      <c r="B16" s="3" t="s">
        <v>69</v>
      </c>
      <c r="C16" s="15">
        <v>16877039.599999998</v>
      </c>
      <c r="D16" s="15">
        <v>1243847.2999999998</v>
      </c>
      <c r="E16" s="15">
        <v>15472114.239999996</v>
      </c>
      <c r="F16" s="15">
        <v>0</v>
      </c>
      <c r="G16" s="15">
        <v>102.12</v>
      </c>
      <c r="H16" s="43">
        <v>0</v>
      </c>
      <c r="I16" s="43">
        <v>51986.94</v>
      </c>
      <c r="J16" s="24">
        <f t="shared" si="0"/>
        <v>33645090.19999999</v>
      </c>
      <c r="M16" s="31"/>
    </row>
    <row r="17" spans="1:13" ht="15" customHeight="1">
      <c r="A17" s="2" t="s">
        <v>39</v>
      </c>
      <c r="B17" s="3" t="s">
        <v>70</v>
      </c>
      <c r="C17" s="15">
        <v>98383996.35999994</v>
      </c>
      <c r="D17" s="15">
        <v>9874621.46</v>
      </c>
      <c r="E17" s="15">
        <v>44768906.69000002</v>
      </c>
      <c r="F17" s="15">
        <v>0</v>
      </c>
      <c r="G17" s="15">
        <v>290384.92</v>
      </c>
      <c r="H17" s="43">
        <v>0</v>
      </c>
      <c r="I17" s="43">
        <v>3733941.2</v>
      </c>
      <c r="J17" s="24">
        <f t="shared" si="0"/>
        <v>157051850.62999994</v>
      </c>
      <c r="M17" s="31"/>
    </row>
    <row r="18" spans="1:13" ht="15" customHeight="1">
      <c r="A18" s="2" t="s">
        <v>40</v>
      </c>
      <c r="B18" s="3" t="s">
        <v>71</v>
      </c>
      <c r="C18" s="15">
        <v>75893400.47999997</v>
      </c>
      <c r="D18" s="15">
        <v>6917024.380000001</v>
      </c>
      <c r="E18" s="15">
        <v>35911498.35000001</v>
      </c>
      <c r="F18" s="15">
        <v>0</v>
      </c>
      <c r="G18" s="15">
        <v>324436.48</v>
      </c>
      <c r="H18" s="43">
        <v>0</v>
      </c>
      <c r="I18" s="43">
        <v>255514.52</v>
      </c>
      <c r="J18" s="24">
        <f t="shared" si="0"/>
        <v>119301874.20999998</v>
      </c>
      <c r="M18" s="31"/>
    </row>
    <row r="19" spans="1:13" ht="15" customHeight="1">
      <c r="A19" s="2" t="s">
        <v>41</v>
      </c>
      <c r="B19" s="3" t="s">
        <v>72</v>
      </c>
      <c r="C19" s="15">
        <v>76105883.53000008</v>
      </c>
      <c r="D19" s="15">
        <v>6557865.419999999</v>
      </c>
      <c r="E19" s="15">
        <v>66816409.39999998</v>
      </c>
      <c r="F19" s="15">
        <v>0</v>
      </c>
      <c r="G19" s="15">
        <v>44748.21</v>
      </c>
      <c r="H19" s="43">
        <v>0</v>
      </c>
      <c r="I19" s="43">
        <v>48366.25</v>
      </c>
      <c r="J19" s="24">
        <f t="shared" si="0"/>
        <v>149573272.81000006</v>
      </c>
      <c r="M19" s="31"/>
    </row>
    <row r="20" spans="1:13" ht="15" customHeight="1">
      <c r="A20" s="2" t="s">
        <v>42</v>
      </c>
      <c r="B20" s="3" t="s">
        <v>73</v>
      </c>
      <c r="C20" s="15">
        <v>20521221.940000005</v>
      </c>
      <c r="D20" s="15">
        <v>1442426.3099999998</v>
      </c>
      <c r="E20" s="15">
        <v>11574874.25</v>
      </c>
      <c r="F20" s="15">
        <v>0</v>
      </c>
      <c r="G20" s="15">
        <v>70000</v>
      </c>
      <c r="H20" s="43">
        <v>0</v>
      </c>
      <c r="I20" s="43">
        <v>0</v>
      </c>
      <c r="J20" s="24">
        <f t="shared" si="0"/>
        <v>33608522.5</v>
      </c>
      <c r="M20" s="31"/>
    </row>
    <row r="21" spans="1:13" ht="15" customHeight="1">
      <c r="A21" s="2" t="s">
        <v>43</v>
      </c>
      <c r="B21" s="3" t="s">
        <v>74</v>
      </c>
      <c r="C21" s="15">
        <v>49383208.53999999</v>
      </c>
      <c r="D21" s="15">
        <v>3856381.5</v>
      </c>
      <c r="E21" s="15">
        <v>28040083.420000013</v>
      </c>
      <c r="F21" s="15">
        <v>0</v>
      </c>
      <c r="G21" s="15">
        <v>48222.340000000004</v>
      </c>
      <c r="H21" s="43">
        <v>0</v>
      </c>
      <c r="I21" s="43">
        <v>297939.86</v>
      </c>
      <c r="J21" s="24">
        <f t="shared" si="0"/>
        <v>81625835.66000001</v>
      </c>
      <c r="M21" s="31"/>
    </row>
    <row r="22" spans="1:13" ht="15" customHeight="1">
      <c r="A22" s="2" t="s">
        <v>44</v>
      </c>
      <c r="B22" s="3" t="s">
        <v>75</v>
      </c>
      <c r="C22" s="15">
        <v>80739645.69999997</v>
      </c>
      <c r="D22" s="15">
        <v>6343741.7</v>
      </c>
      <c r="E22" s="15">
        <v>71340268.78999998</v>
      </c>
      <c r="F22" s="15">
        <v>0</v>
      </c>
      <c r="G22" s="15">
        <v>131752.74</v>
      </c>
      <c r="H22" s="43">
        <v>0</v>
      </c>
      <c r="I22" s="43">
        <v>731513.73</v>
      </c>
      <c r="J22" s="24">
        <f t="shared" si="0"/>
        <v>159286922.65999994</v>
      </c>
      <c r="M22" s="31"/>
    </row>
    <row r="23" spans="1:13" ht="15" customHeight="1">
      <c r="A23" s="2" t="s">
        <v>45</v>
      </c>
      <c r="B23" s="3" t="s">
        <v>76</v>
      </c>
      <c r="C23" s="15">
        <v>78369439.50000006</v>
      </c>
      <c r="D23" s="15">
        <v>3278209.45</v>
      </c>
      <c r="E23" s="15">
        <v>47047661.69999999</v>
      </c>
      <c r="F23" s="15">
        <v>0</v>
      </c>
      <c r="G23" s="15">
        <v>114812.03</v>
      </c>
      <c r="H23" s="43">
        <v>0</v>
      </c>
      <c r="I23" s="43">
        <v>568380.9</v>
      </c>
      <c r="J23" s="24">
        <f t="shared" si="0"/>
        <v>129378503.58000006</v>
      </c>
      <c r="M23" s="31"/>
    </row>
    <row r="24" spans="1:13" ht="15" customHeight="1">
      <c r="A24" s="2" t="s">
        <v>46</v>
      </c>
      <c r="B24" s="3" t="s">
        <v>77</v>
      </c>
      <c r="C24" s="15">
        <v>122466692.85000004</v>
      </c>
      <c r="D24" s="15">
        <v>11302321.53</v>
      </c>
      <c r="E24" s="15">
        <v>65307504.55999992</v>
      </c>
      <c r="F24" s="15">
        <v>0</v>
      </c>
      <c r="G24" s="15">
        <v>185493.66999999998</v>
      </c>
      <c r="H24" s="43">
        <v>0</v>
      </c>
      <c r="I24" s="43">
        <v>311182.23000000004</v>
      </c>
      <c r="J24" s="24">
        <f t="shared" si="0"/>
        <v>199573194.83999994</v>
      </c>
      <c r="M24" s="31"/>
    </row>
    <row r="25" spans="1:13" ht="15" customHeight="1">
      <c r="A25" s="2" t="s">
        <v>47</v>
      </c>
      <c r="B25" s="3" t="s">
        <v>78</v>
      </c>
      <c r="C25" s="15">
        <v>90929729.34999998</v>
      </c>
      <c r="D25" s="15">
        <v>10436696.110000001</v>
      </c>
      <c r="E25" s="15">
        <v>65684773.42000003</v>
      </c>
      <c r="F25" s="15">
        <v>0</v>
      </c>
      <c r="G25" s="15">
        <v>126612.96</v>
      </c>
      <c r="H25" s="43">
        <v>0</v>
      </c>
      <c r="I25" s="43">
        <v>1586875.3900000001</v>
      </c>
      <c r="J25" s="24">
        <f t="shared" si="0"/>
        <v>168764687.23</v>
      </c>
      <c r="M25" s="31"/>
    </row>
    <row r="26" spans="1:13" ht="15" customHeight="1">
      <c r="A26" s="2" t="s">
        <v>48</v>
      </c>
      <c r="B26" s="3" t="s">
        <v>79</v>
      </c>
      <c r="C26" s="15">
        <v>46314949.84999998</v>
      </c>
      <c r="D26" s="15">
        <v>7222650.41</v>
      </c>
      <c r="E26" s="15">
        <v>32935905.869999997</v>
      </c>
      <c r="F26" s="15">
        <v>0</v>
      </c>
      <c r="G26" s="15">
        <v>26175.49</v>
      </c>
      <c r="H26" s="43">
        <v>0</v>
      </c>
      <c r="I26" s="43">
        <v>504171.39</v>
      </c>
      <c r="J26" s="24">
        <f t="shared" si="0"/>
        <v>87003853.00999996</v>
      </c>
      <c r="M26" s="31"/>
    </row>
    <row r="27" spans="1:13" ht="15" customHeight="1">
      <c r="A27" s="2" t="s">
        <v>49</v>
      </c>
      <c r="B27" s="3" t="s">
        <v>80</v>
      </c>
      <c r="C27" s="15">
        <v>33485997.670000017</v>
      </c>
      <c r="D27" s="15">
        <v>1868326.0800000003</v>
      </c>
      <c r="E27" s="15">
        <v>23620311.599999994</v>
      </c>
      <c r="F27" s="15">
        <v>0</v>
      </c>
      <c r="G27" s="15">
        <v>32500.839999999997</v>
      </c>
      <c r="H27" s="43">
        <v>0</v>
      </c>
      <c r="I27" s="43">
        <v>211568.63</v>
      </c>
      <c r="J27" s="24">
        <f t="shared" si="0"/>
        <v>59218704.820000015</v>
      </c>
      <c r="M27" s="31"/>
    </row>
    <row r="28" spans="1:13" ht="15" customHeight="1">
      <c r="A28" s="2" t="s">
        <v>50</v>
      </c>
      <c r="B28" s="3" t="s">
        <v>81</v>
      </c>
      <c r="C28" s="15">
        <v>26371732.329999983</v>
      </c>
      <c r="D28" s="15">
        <v>110337.29000000001</v>
      </c>
      <c r="E28" s="15">
        <v>13756123.22</v>
      </c>
      <c r="F28" s="15">
        <v>0</v>
      </c>
      <c r="G28" s="15">
        <v>178400</v>
      </c>
      <c r="H28" s="43">
        <v>0</v>
      </c>
      <c r="I28" s="43">
        <v>6306</v>
      </c>
      <c r="J28" s="24">
        <f t="shared" si="0"/>
        <v>40422898.83999998</v>
      </c>
      <c r="M28" s="31"/>
    </row>
    <row r="29" spans="1:13" ht="15" customHeight="1">
      <c r="A29" s="2" t="s">
        <v>51</v>
      </c>
      <c r="B29" s="3" t="s">
        <v>82</v>
      </c>
      <c r="C29" s="15">
        <v>34565350.52</v>
      </c>
      <c r="D29" s="15">
        <v>2730503.66</v>
      </c>
      <c r="E29" s="15">
        <v>10139988.949999997</v>
      </c>
      <c r="F29" s="15">
        <v>0</v>
      </c>
      <c r="G29" s="15">
        <v>92098.40000000001</v>
      </c>
      <c r="H29" s="43">
        <v>0</v>
      </c>
      <c r="I29" s="43">
        <v>165982.59000000003</v>
      </c>
      <c r="J29" s="24">
        <f t="shared" si="0"/>
        <v>47693924.120000005</v>
      </c>
      <c r="M29" s="31"/>
    </row>
    <row r="30" spans="1:13" ht="15" customHeight="1">
      <c r="A30" s="2" t="s">
        <v>52</v>
      </c>
      <c r="B30" s="3" t="s">
        <v>83</v>
      </c>
      <c r="C30" s="15">
        <v>58080852.72000001</v>
      </c>
      <c r="D30" s="15">
        <v>4437107.85</v>
      </c>
      <c r="E30" s="15">
        <v>27583847.310000014</v>
      </c>
      <c r="F30" s="15">
        <v>0</v>
      </c>
      <c r="G30" s="15">
        <v>106928.27</v>
      </c>
      <c r="H30" s="43">
        <v>0</v>
      </c>
      <c r="I30" s="43">
        <v>36304.990000000005</v>
      </c>
      <c r="J30" s="24">
        <f t="shared" si="0"/>
        <v>90245041.14000002</v>
      </c>
      <c r="M30" s="31"/>
    </row>
    <row r="31" spans="1:13" ht="15" customHeight="1">
      <c r="A31" s="2" t="s">
        <v>53</v>
      </c>
      <c r="B31" s="3" t="s">
        <v>84</v>
      </c>
      <c r="C31" s="15">
        <v>24319820.98</v>
      </c>
      <c r="D31" s="15">
        <v>630431.54</v>
      </c>
      <c r="E31" s="15">
        <v>27545547.340000004</v>
      </c>
      <c r="F31" s="15">
        <v>0</v>
      </c>
      <c r="G31" s="15">
        <v>13029.84</v>
      </c>
      <c r="H31" s="43">
        <v>0</v>
      </c>
      <c r="I31" s="43">
        <v>255296.55000000002</v>
      </c>
      <c r="J31" s="24">
        <f t="shared" si="0"/>
        <v>52764126.25</v>
      </c>
      <c r="M31" s="31"/>
    </row>
    <row r="32" spans="1:13" ht="15" customHeight="1">
      <c r="A32" s="2" t="s">
        <v>54</v>
      </c>
      <c r="B32" s="3" t="s">
        <v>85</v>
      </c>
      <c r="C32" s="15">
        <v>13615838.410000008</v>
      </c>
      <c r="D32" s="15">
        <v>35621.649999999994</v>
      </c>
      <c r="E32" s="15">
        <v>20033586.67</v>
      </c>
      <c r="F32" s="15">
        <v>0</v>
      </c>
      <c r="G32" s="15">
        <v>0</v>
      </c>
      <c r="H32" s="43">
        <v>0</v>
      </c>
      <c r="I32" s="43">
        <v>59539.659999999996</v>
      </c>
      <c r="J32" s="24">
        <f t="shared" si="0"/>
        <v>33744586.39000001</v>
      </c>
      <c r="M32" s="31"/>
    </row>
    <row r="33" spans="1:13" ht="15" customHeight="1">
      <c r="A33" s="2" t="s">
        <v>55</v>
      </c>
      <c r="B33" s="3" t="s">
        <v>86</v>
      </c>
      <c r="C33" s="15">
        <v>31391433.600000005</v>
      </c>
      <c r="D33" s="15">
        <v>142102.55</v>
      </c>
      <c r="E33" s="15">
        <v>40220723.500000015</v>
      </c>
      <c r="F33" s="15">
        <v>0</v>
      </c>
      <c r="G33" s="15">
        <v>0</v>
      </c>
      <c r="H33" s="43">
        <v>0</v>
      </c>
      <c r="I33" s="43">
        <v>484988.68000000005</v>
      </c>
      <c r="J33" s="24">
        <f t="shared" si="0"/>
        <v>72239248.33000003</v>
      </c>
      <c r="M33" s="31"/>
    </row>
    <row r="34" spans="1:13" ht="15" customHeight="1">
      <c r="A34" s="2" t="s">
        <v>56</v>
      </c>
      <c r="B34" s="3" t="s">
        <v>87</v>
      </c>
      <c r="C34" s="15">
        <v>29096528.05999998</v>
      </c>
      <c r="D34" s="15">
        <v>35172.07</v>
      </c>
      <c r="E34" s="15">
        <v>17505750.28</v>
      </c>
      <c r="F34" s="15">
        <v>0</v>
      </c>
      <c r="G34" s="15">
        <v>0</v>
      </c>
      <c r="H34" s="43">
        <v>0</v>
      </c>
      <c r="I34" s="43">
        <v>30442.5</v>
      </c>
      <c r="J34" s="24">
        <f t="shared" si="0"/>
        <v>46667892.90999998</v>
      </c>
      <c r="M34" s="31"/>
    </row>
    <row r="35" spans="1:13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331969716.8900001</v>
      </c>
      <c r="F35" s="15">
        <v>422634079.87</v>
      </c>
      <c r="G35" s="15">
        <v>106264690.7</v>
      </c>
      <c r="H35" s="43">
        <v>0</v>
      </c>
      <c r="I35" s="43">
        <v>5568961</v>
      </c>
      <c r="J35" s="24">
        <f t="shared" si="0"/>
        <v>866437448.4600002</v>
      </c>
      <c r="M35" s="31"/>
    </row>
    <row r="36" spans="1:13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62287008.09999999</v>
      </c>
      <c r="F36" s="15">
        <v>0</v>
      </c>
      <c r="G36" s="15">
        <v>2385.46</v>
      </c>
      <c r="H36" s="43">
        <v>0</v>
      </c>
      <c r="I36" s="43">
        <v>310119408.95999986</v>
      </c>
      <c r="J36" s="24">
        <f t="shared" si="0"/>
        <v>372408802.51999986</v>
      </c>
      <c r="M36" s="31"/>
    </row>
    <row r="37" spans="1:13" ht="15" customHeight="1">
      <c r="A37" s="2" t="s">
        <v>59</v>
      </c>
      <c r="B37" s="3" t="s">
        <v>90</v>
      </c>
      <c r="C37" s="15">
        <v>14134232.669999994</v>
      </c>
      <c r="D37" s="15">
        <v>0</v>
      </c>
      <c r="E37" s="15">
        <v>88259086.97999999</v>
      </c>
      <c r="F37" s="15">
        <v>0</v>
      </c>
      <c r="G37" s="15">
        <v>74747.22</v>
      </c>
      <c r="H37" s="43">
        <v>0</v>
      </c>
      <c r="I37" s="43">
        <v>1700410.3000000005</v>
      </c>
      <c r="J37" s="24">
        <f t="shared" si="0"/>
        <v>104168477.16999997</v>
      </c>
      <c r="M37" s="31"/>
    </row>
    <row r="38" spans="1:13" ht="15" customHeight="1">
      <c r="A38" s="2" t="s">
        <v>60</v>
      </c>
      <c r="B38" s="3" t="s">
        <v>91</v>
      </c>
      <c r="C38" s="15">
        <v>9900315.880000005</v>
      </c>
      <c r="D38" s="15">
        <v>10423.69</v>
      </c>
      <c r="E38" s="15">
        <v>20138169.890000008</v>
      </c>
      <c r="F38" s="15">
        <v>0</v>
      </c>
      <c r="G38" s="15">
        <v>0</v>
      </c>
      <c r="H38" s="43">
        <v>0</v>
      </c>
      <c r="I38" s="43">
        <v>127941.03</v>
      </c>
      <c r="J38" s="24">
        <f t="shared" si="0"/>
        <v>30176850.490000013</v>
      </c>
      <c r="M38" s="31"/>
    </row>
    <row r="39" spans="1:13" ht="15" customHeight="1">
      <c r="A39" s="2" t="s">
        <v>61</v>
      </c>
      <c r="B39" s="3" t="s">
        <v>92</v>
      </c>
      <c r="C39" s="15">
        <v>1794084.7</v>
      </c>
      <c r="D39" s="15">
        <v>0</v>
      </c>
      <c r="E39" s="15">
        <v>88616140.93999995</v>
      </c>
      <c r="F39" s="15">
        <v>0</v>
      </c>
      <c r="G39" s="15">
        <v>0</v>
      </c>
      <c r="H39" s="43">
        <v>0</v>
      </c>
      <c r="I39" s="43">
        <v>470157.69000000006</v>
      </c>
      <c r="J39" s="24">
        <f t="shared" si="0"/>
        <v>90880383.32999995</v>
      </c>
      <c r="M39" s="31"/>
    </row>
    <row r="40" spans="1:13" ht="15" customHeight="1">
      <c r="A40" s="2" t="s">
        <v>62</v>
      </c>
      <c r="B40" s="3" t="s">
        <v>93</v>
      </c>
      <c r="C40" s="15">
        <v>114920503.85999991</v>
      </c>
      <c r="D40" s="15">
        <v>4257909.34</v>
      </c>
      <c r="E40" s="15">
        <v>94960791.63</v>
      </c>
      <c r="F40" s="15">
        <v>0</v>
      </c>
      <c r="G40" s="15">
        <v>148896.95</v>
      </c>
      <c r="H40" s="43">
        <v>0</v>
      </c>
      <c r="I40" s="43">
        <v>581141.0299999999</v>
      </c>
      <c r="J40" s="24">
        <f t="shared" si="0"/>
        <v>214869242.8099999</v>
      </c>
      <c r="M40" s="31"/>
    </row>
    <row r="41" spans="1:13" ht="15" customHeight="1">
      <c r="A41" s="2" t="s">
        <v>63</v>
      </c>
      <c r="B41" s="3" t="s">
        <v>94</v>
      </c>
      <c r="C41" s="15">
        <v>131804066.75999995</v>
      </c>
      <c r="D41" s="15">
        <v>1955224.64</v>
      </c>
      <c r="E41" s="15">
        <v>124457629.21000004</v>
      </c>
      <c r="F41" s="15">
        <v>0</v>
      </c>
      <c r="G41" s="15">
        <v>1706874.0499999998</v>
      </c>
      <c r="H41" s="43">
        <v>0</v>
      </c>
      <c r="I41" s="43">
        <v>843242.09</v>
      </c>
      <c r="J41" s="24">
        <f t="shared" si="0"/>
        <v>260767036.75</v>
      </c>
      <c r="M41" s="31"/>
    </row>
    <row r="42" spans="1:13" ht="15" customHeight="1">
      <c r="A42" s="2" t="s">
        <v>64</v>
      </c>
      <c r="B42" s="3" t="s">
        <v>95</v>
      </c>
      <c r="C42" s="15">
        <v>162293436.66999996</v>
      </c>
      <c r="D42" s="15">
        <v>6240518.279999999</v>
      </c>
      <c r="E42" s="15">
        <v>107415214.55</v>
      </c>
      <c r="F42" s="15">
        <v>0</v>
      </c>
      <c r="G42" s="15">
        <v>462532.18</v>
      </c>
      <c r="H42" s="43">
        <v>0</v>
      </c>
      <c r="I42" s="43">
        <v>319585.47</v>
      </c>
      <c r="J42" s="24">
        <f t="shared" si="0"/>
        <v>276731287.15</v>
      </c>
      <c r="M42" s="31"/>
    </row>
    <row r="43" spans="1:13" ht="15" customHeight="1">
      <c r="A43" s="2" t="s">
        <v>65</v>
      </c>
      <c r="B43" s="3" t="s">
        <v>96</v>
      </c>
      <c r="C43" s="15">
        <v>76052268.67000002</v>
      </c>
      <c r="D43" s="15">
        <v>1610858.71</v>
      </c>
      <c r="E43" s="15">
        <v>68480236.11999997</v>
      </c>
      <c r="F43" s="15">
        <v>0</v>
      </c>
      <c r="G43" s="15">
        <v>58481.36</v>
      </c>
      <c r="H43" s="43">
        <v>0</v>
      </c>
      <c r="I43" s="43">
        <v>1358025.41</v>
      </c>
      <c r="J43" s="24">
        <f t="shared" si="0"/>
        <v>147559870.27</v>
      </c>
      <c r="M43" s="31"/>
    </row>
    <row r="44" spans="1:13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49615771.230000004</v>
      </c>
      <c r="F44" s="15">
        <v>0</v>
      </c>
      <c r="G44" s="15">
        <v>0</v>
      </c>
      <c r="H44" s="43">
        <v>0</v>
      </c>
      <c r="I44" s="43">
        <v>159089.89</v>
      </c>
      <c r="J44" s="24">
        <f>SUM(C44:I44)</f>
        <v>49774861.120000005</v>
      </c>
      <c r="M44" s="31"/>
    </row>
    <row r="45" spans="1:13" ht="15" customHeight="1">
      <c r="A45" s="2" t="s">
        <v>165</v>
      </c>
      <c r="B45" s="3" t="s">
        <v>166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43">
        <v>0</v>
      </c>
      <c r="I45" s="43">
        <v>16207077.630000003</v>
      </c>
      <c r="J45" s="24">
        <f t="shared" si="0"/>
        <v>16207077.630000003</v>
      </c>
      <c r="M45" s="31"/>
    </row>
    <row r="46" spans="1:10" ht="15" customHeight="1">
      <c r="A46" s="58" t="s">
        <v>7</v>
      </c>
      <c r="B46" s="59"/>
      <c r="C46" s="6">
        <f aca="true" t="shared" si="1" ref="C46:J46">SUM(C12:C45)</f>
        <v>2228588351.81</v>
      </c>
      <c r="D46" s="6">
        <f t="shared" si="1"/>
        <v>113428540.25999999</v>
      </c>
      <c r="E46" s="6">
        <f t="shared" si="1"/>
        <v>1967531827.6100004</v>
      </c>
      <c r="F46" s="6">
        <f t="shared" si="1"/>
        <v>439723203.87</v>
      </c>
      <c r="G46" s="6">
        <f t="shared" si="1"/>
        <v>122378570.64</v>
      </c>
      <c r="H46" s="6">
        <f t="shared" si="1"/>
        <v>539912</v>
      </c>
      <c r="I46" s="6">
        <f t="shared" si="1"/>
        <v>348542712.5799998</v>
      </c>
      <c r="J46" s="6">
        <f t="shared" si="1"/>
        <v>5220733118.7699995</v>
      </c>
    </row>
    <row r="47" ht="12.75">
      <c r="A47" s="33" t="s">
        <v>170</v>
      </c>
    </row>
    <row r="48" ht="6" customHeight="1"/>
    <row r="49" spans="1:10" ht="12.75">
      <c r="A49" s="38" t="s">
        <v>8</v>
      </c>
      <c r="J49" s="50"/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spans="1:12" s="16" customFormat="1" ht="12.75">
      <c r="A57" s="44"/>
      <c r="L57" s="35"/>
    </row>
    <row r="58" spans="1:12" s="16" customFormat="1" ht="12.75">
      <c r="A58" s="44"/>
      <c r="L58" s="35"/>
    </row>
    <row r="59" spans="1:12" s="16" customFormat="1" ht="12.75">
      <c r="A59" s="44"/>
      <c r="C59" s="16">
        <v>1000000</v>
      </c>
      <c r="L59" s="35"/>
    </row>
    <row r="60" spans="1:12" s="16" customFormat="1" ht="12.75">
      <c r="A60" s="44"/>
      <c r="C60" s="26" t="s">
        <v>104</v>
      </c>
      <c r="D60" s="26" t="s">
        <v>102</v>
      </c>
      <c r="E60" s="26" t="s">
        <v>103</v>
      </c>
      <c r="L60" s="35"/>
    </row>
    <row r="61" spans="1:12" s="16" customFormat="1" ht="12.75">
      <c r="A61" s="44"/>
      <c r="C61" s="27" t="s">
        <v>105</v>
      </c>
      <c r="D61" s="37">
        <f>+C46/$C$59</f>
        <v>2228.58835181</v>
      </c>
      <c r="E61" s="25">
        <f>+C46/J46*100</f>
        <v>42.68726826501818</v>
      </c>
      <c r="L61" s="35"/>
    </row>
    <row r="62" spans="1:12" s="16" customFormat="1" ht="12.75">
      <c r="A62" s="44"/>
      <c r="C62" s="27" t="s">
        <v>106</v>
      </c>
      <c r="D62" s="37">
        <f>+D46/$C$59</f>
        <v>113.42854025999999</v>
      </c>
      <c r="E62" s="25">
        <f>+D46/J46*100</f>
        <v>2.172655404510002</v>
      </c>
      <c r="L62" s="35"/>
    </row>
    <row r="63" spans="1:12" s="16" customFormat="1" ht="12.75">
      <c r="A63" s="44"/>
      <c r="C63" s="27" t="s">
        <v>107</v>
      </c>
      <c r="D63" s="37">
        <f>+E46/$C$59</f>
        <v>1967.5318276100004</v>
      </c>
      <c r="E63" s="25">
        <f>+E46/J46*100</f>
        <v>37.686887700429885</v>
      </c>
      <c r="L63" s="35"/>
    </row>
    <row r="64" spans="1:12" s="16" customFormat="1" ht="12.75">
      <c r="A64" s="44"/>
      <c r="C64" s="27" t="s">
        <v>108</v>
      </c>
      <c r="D64" s="37">
        <f>+F46/$C$59</f>
        <v>439.72320387</v>
      </c>
      <c r="E64" s="25">
        <f>+F46/J46*100</f>
        <v>8.422633256028195</v>
      </c>
      <c r="L64" s="35"/>
    </row>
    <row r="65" spans="1:12" s="16" customFormat="1" ht="12.75">
      <c r="A65" s="44"/>
      <c r="C65" s="27" t="s">
        <v>109</v>
      </c>
      <c r="D65" s="37">
        <f>+G46/$C$59</f>
        <v>122.37857064</v>
      </c>
      <c r="E65" s="25">
        <f>+G46/J46*100</f>
        <v>2.344087848505696</v>
      </c>
      <c r="L65" s="35"/>
    </row>
    <row r="66" spans="1:12" s="16" customFormat="1" ht="12.75">
      <c r="A66" s="44"/>
      <c r="C66" s="27" t="s">
        <v>110</v>
      </c>
      <c r="D66" s="37">
        <f>+H46/$C$59</f>
        <v>0.539912</v>
      </c>
      <c r="E66" s="25">
        <f>+H46/J46*100</f>
        <v>0.010341689332076083</v>
      </c>
      <c r="L66" s="35"/>
    </row>
    <row r="67" spans="1:12" s="16" customFormat="1" ht="12.75">
      <c r="A67" s="44"/>
      <c r="C67" s="27" t="s">
        <v>117</v>
      </c>
      <c r="D67" s="37">
        <f>+I46/$C$59</f>
        <v>348.54271257999983</v>
      </c>
      <c r="E67" s="25">
        <f>+I46/J46*100</f>
        <v>6.676125836175978</v>
      </c>
      <c r="L67" s="35"/>
    </row>
    <row r="68" spans="1:12" s="16" customFormat="1" ht="12.75">
      <c r="A68" s="44"/>
      <c r="L68" s="35"/>
    </row>
    <row r="69" spans="1:12" s="16" customFormat="1" ht="12.75">
      <c r="A69" s="44"/>
      <c r="L69" s="35"/>
    </row>
    <row r="70" spans="1:12" s="16" customFormat="1" ht="12.75">
      <c r="A70" s="44"/>
      <c r="L70" s="35"/>
    </row>
    <row r="71" spans="1:12" s="16" customFormat="1" ht="12.75">
      <c r="A71" s="44"/>
      <c r="L71" s="35"/>
    </row>
    <row r="72" spans="1:12" s="16" customFormat="1" ht="12.75">
      <c r="A72" s="44"/>
      <c r="L72" s="35"/>
    </row>
    <row r="73" spans="17:20" ht="12.75">
      <c r="Q73" s="5"/>
      <c r="R73" s="5"/>
      <c r="S73" s="5"/>
      <c r="T73" s="5"/>
    </row>
    <row r="74" spans="17:20" ht="12.75">
      <c r="Q74" s="5"/>
      <c r="R74" s="5"/>
      <c r="S74" s="5"/>
      <c r="T74" s="5"/>
    </row>
    <row r="75" spans="17:20" ht="12.75">
      <c r="Q75" s="5"/>
      <c r="R75" s="5"/>
      <c r="S75" s="5"/>
      <c r="T75" s="5"/>
    </row>
    <row r="76" spans="17:20" ht="12.75">
      <c r="Q76" s="5"/>
      <c r="R76" s="5"/>
      <c r="S76" s="5"/>
      <c r="T76" s="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pans="17:20" ht="12.75">
      <c r="Q79" s="5"/>
      <c r="R79" s="5"/>
      <c r="S79" s="5"/>
      <c r="T79" s="5"/>
    </row>
    <row r="80" spans="17:20" ht="12.75">
      <c r="Q80" s="5"/>
      <c r="R80" s="5"/>
      <c r="S80" s="5"/>
      <c r="T80" s="5"/>
    </row>
    <row r="81" spans="17:20" ht="12.75">
      <c r="Q81" s="5"/>
      <c r="R81" s="5"/>
      <c r="S81" s="5"/>
      <c r="T81" s="5"/>
    </row>
    <row r="82" spans="17:20" ht="12.75">
      <c r="Q82" s="5"/>
      <c r="R82" s="5"/>
      <c r="S82" s="5"/>
      <c r="T82" s="5"/>
    </row>
    <row r="83" spans="17:20" ht="12.75">
      <c r="Q83" s="5"/>
      <c r="R83" s="5"/>
      <c r="S83" s="5"/>
      <c r="T83" s="5"/>
    </row>
    <row r="84" spans="1:12" s="16" customFormat="1" ht="12.75">
      <c r="A84" s="19"/>
      <c r="L84" s="35"/>
    </row>
    <row r="85" spans="1:12" s="16" customFormat="1" ht="12.75">
      <c r="A85" s="19"/>
      <c r="L85" s="35"/>
    </row>
    <row r="86" spans="1:12" s="16" customFormat="1" ht="12.75">
      <c r="A86" s="19"/>
      <c r="L86" s="35"/>
    </row>
    <row r="87" spans="1:12" s="16" customFormat="1" ht="12.75">
      <c r="A87" s="19"/>
      <c r="L87" s="35"/>
    </row>
    <row r="88" spans="1:12" s="16" customFormat="1" ht="12.75">
      <c r="A88" s="19"/>
      <c r="L88" s="35"/>
    </row>
    <row r="89" spans="1:12" s="16" customFormat="1" ht="12.75">
      <c r="A89" s="19"/>
      <c r="L89" s="35"/>
    </row>
  </sheetData>
  <sheetProtection/>
  <mergeCells count="5">
    <mergeCell ref="J10:J11"/>
    <mergeCell ref="A46:B46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169</v>
      </c>
      <c r="P6" s="5"/>
      <c r="Q6" s="5"/>
      <c r="R6" s="5"/>
      <c r="S6" s="5"/>
    </row>
    <row r="7" spans="1:19" ht="15.75">
      <c r="A7" s="21" t="s">
        <v>13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I9" s="20" t="s">
        <v>34</v>
      </c>
      <c r="P9" s="5"/>
      <c r="Q9" s="5"/>
      <c r="R9" s="5"/>
      <c r="S9" s="5"/>
    </row>
    <row r="10" spans="1:19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3" t="s">
        <v>30</v>
      </c>
      <c r="P10" s="23"/>
      <c r="Q10" s="23"/>
      <c r="R10" s="23"/>
      <c r="S10" s="23"/>
    </row>
    <row r="11" spans="1:19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2"/>
      <c r="K11" s="14"/>
      <c r="L11" s="14"/>
      <c r="M11" s="14"/>
      <c r="N11" s="14"/>
      <c r="O11" s="14"/>
      <c r="P11" s="23"/>
      <c r="Q11" s="23"/>
      <c r="R11" s="23"/>
      <c r="S11" s="23"/>
    </row>
    <row r="12" spans="1:14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24">
        <f>SUM(C12:H12)</f>
        <v>0</v>
      </c>
      <c r="K12" s="8"/>
      <c r="L12" s="8"/>
      <c r="M12" s="8"/>
      <c r="N12" s="8"/>
    </row>
    <row r="13" spans="1:14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24">
        <f aca="true" t="shared" si="0" ref="I13:I45">SUM(C13:H13)</f>
        <v>0</v>
      </c>
      <c r="K13" s="8"/>
      <c r="L13" s="8"/>
      <c r="M13" s="8"/>
      <c r="N13" s="8"/>
    </row>
    <row r="14" spans="1:14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24">
        <f t="shared" si="0"/>
        <v>0</v>
      </c>
      <c r="K14" s="8"/>
      <c r="L14" s="8"/>
      <c r="M14" s="8"/>
      <c r="N14" s="8"/>
    </row>
    <row r="15" spans="1:14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24">
        <f t="shared" si="0"/>
        <v>0</v>
      </c>
      <c r="K15" s="8"/>
      <c r="L15" s="8"/>
      <c r="M15" s="8"/>
      <c r="N15" s="8"/>
    </row>
    <row r="16" spans="1:14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24">
        <f t="shared" si="0"/>
        <v>0</v>
      </c>
      <c r="K16" s="8"/>
      <c r="L16" s="8"/>
      <c r="M16" s="8"/>
      <c r="N16" s="8"/>
    </row>
    <row r="17" spans="1:14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24">
        <f t="shared" si="0"/>
        <v>0</v>
      </c>
      <c r="K17" s="8"/>
      <c r="L17" s="8"/>
      <c r="M17" s="8"/>
      <c r="N17" s="8"/>
    </row>
    <row r="18" spans="1:14" ht="15" customHeight="1">
      <c r="A18" s="2" t="s">
        <v>40</v>
      </c>
      <c r="B18" s="3" t="s">
        <v>71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24">
        <f t="shared" si="0"/>
        <v>0</v>
      </c>
      <c r="K18" s="8"/>
      <c r="L18" s="8"/>
      <c r="M18" s="8"/>
      <c r="N18" s="8"/>
    </row>
    <row r="19" spans="1:14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24">
        <f t="shared" si="0"/>
        <v>0</v>
      </c>
      <c r="K19" s="8"/>
      <c r="L19" s="8"/>
      <c r="M19" s="8"/>
      <c r="N19" s="8"/>
    </row>
    <row r="20" spans="1:14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24">
        <f t="shared" si="0"/>
        <v>0</v>
      </c>
      <c r="K20" s="8"/>
      <c r="L20" s="8"/>
      <c r="M20" s="8"/>
      <c r="N20" s="8"/>
    </row>
    <row r="21" spans="1:14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24">
        <f t="shared" si="0"/>
        <v>0</v>
      </c>
      <c r="K21" s="8"/>
      <c r="L21" s="8"/>
      <c r="M21" s="8"/>
      <c r="N21" s="8"/>
    </row>
    <row r="22" spans="1:14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24">
        <f t="shared" si="0"/>
        <v>0</v>
      </c>
      <c r="K22" s="8"/>
      <c r="L22" s="8"/>
      <c r="M22" s="8"/>
      <c r="N22" s="8"/>
    </row>
    <row r="23" spans="1:14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24">
        <f t="shared" si="0"/>
        <v>0</v>
      </c>
      <c r="K23" s="8"/>
      <c r="L23" s="8"/>
      <c r="M23" s="8"/>
      <c r="N23" s="8"/>
    </row>
    <row r="24" spans="1:14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24">
        <f t="shared" si="0"/>
        <v>0</v>
      </c>
      <c r="K24" s="8"/>
      <c r="L24" s="8"/>
      <c r="M24" s="8"/>
      <c r="N24" s="8"/>
    </row>
    <row r="25" spans="1:14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24">
        <f t="shared" si="0"/>
        <v>0</v>
      </c>
      <c r="K25" s="8"/>
      <c r="L25" s="8"/>
      <c r="M25" s="8"/>
      <c r="N25" s="8"/>
    </row>
    <row r="26" spans="1:14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24">
        <f t="shared" si="0"/>
        <v>0</v>
      </c>
      <c r="K26" s="8"/>
      <c r="L26" s="8"/>
      <c r="M26" s="8"/>
      <c r="N26" s="8"/>
    </row>
    <row r="27" spans="1:14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24">
        <f t="shared" si="0"/>
        <v>0</v>
      </c>
      <c r="K27" s="8"/>
      <c r="L27" s="8"/>
      <c r="M27" s="8"/>
      <c r="N27" s="8"/>
    </row>
    <row r="28" spans="1:14" ht="15" customHeight="1">
      <c r="A28" s="2" t="s">
        <v>50</v>
      </c>
      <c r="B28" s="3" t="s">
        <v>81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24">
        <f t="shared" si="0"/>
        <v>0</v>
      </c>
      <c r="K28" s="8"/>
      <c r="L28" s="8"/>
      <c r="M28" s="8"/>
      <c r="N28" s="8"/>
    </row>
    <row r="29" spans="1:14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24">
        <f t="shared" si="0"/>
        <v>0</v>
      </c>
      <c r="K29" s="8"/>
      <c r="L29" s="8"/>
      <c r="M29" s="8"/>
      <c r="N29" s="8"/>
    </row>
    <row r="30" spans="1:14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24">
        <f t="shared" si="0"/>
        <v>0</v>
      </c>
      <c r="K30" s="8"/>
      <c r="L30" s="8"/>
      <c r="M30" s="8"/>
      <c r="N30" s="8"/>
    </row>
    <row r="31" spans="1:14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24">
        <f t="shared" si="0"/>
        <v>0</v>
      </c>
      <c r="K31" s="8"/>
      <c r="L31" s="8"/>
      <c r="M31" s="8"/>
      <c r="N31" s="8"/>
    </row>
    <row r="32" spans="1:14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24">
        <f t="shared" si="0"/>
        <v>0</v>
      </c>
      <c r="K32" s="8"/>
      <c r="L32" s="8"/>
      <c r="M32" s="8"/>
      <c r="N32" s="8"/>
    </row>
    <row r="33" spans="1:14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24">
        <f t="shared" si="0"/>
        <v>0</v>
      </c>
      <c r="K33" s="8"/>
      <c r="L33" s="8"/>
      <c r="M33" s="8"/>
      <c r="N33" s="8"/>
    </row>
    <row r="34" spans="1:14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24">
        <f t="shared" si="0"/>
        <v>0</v>
      </c>
      <c r="K34" s="8"/>
      <c r="L34" s="8"/>
      <c r="M34" s="8"/>
      <c r="N34" s="8"/>
    </row>
    <row r="35" spans="1:14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24">
        <f t="shared" si="0"/>
        <v>0</v>
      </c>
      <c r="K35" s="8"/>
      <c r="L35" s="8"/>
      <c r="M35" s="8"/>
      <c r="N35" s="8"/>
    </row>
    <row r="36" spans="1:14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24">
        <f t="shared" si="0"/>
        <v>0</v>
      </c>
      <c r="K36" s="8"/>
      <c r="L36" s="8"/>
      <c r="M36" s="8"/>
      <c r="N36" s="8"/>
    </row>
    <row r="37" spans="1:14" ht="15" customHeight="1">
      <c r="A37" s="2" t="s">
        <v>59</v>
      </c>
      <c r="B37" s="3" t="s">
        <v>90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24">
        <f t="shared" si="0"/>
        <v>0</v>
      </c>
      <c r="L37" s="8"/>
      <c r="M37" s="8"/>
      <c r="N37" s="8"/>
    </row>
    <row r="38" spans="1:14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24">
        <f t="shared" si="0"/>
        <v>0</v>
      </c>
      <c r="L38" s="8"/>
      <c r="M38" s="8"/>
      <c r="N38" s="8"/>
    </row>
    <row r="39" spans="1:14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24">
        <f t="shared" si="0"/>
        <v>0</v>
      </c>
      <c r="L39" s="8"/>
      <c r="M39" s="8"/>
      <c r="N39" s="8"/>
    </row>
    <row r="40" spans="1:14" ht="15" customHeight="1">
      <c r="A40" s="2" t="s">
        <v>62</v>
      </c>
      <c r="B40" s="3" t="s">
        <v>93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24">
        <f t="shared" si="0"/>
        <v>0</v>
      </c>
      <c r="K40" s="8"/>
      <c r="L40" s="8"/>
      <c r="M40" s="8"/>
      <c r="N40" s="8"/>
    </row>
    <row r="41" spans="1:14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24">
        <f t="shared" si="0"/>
        <v>0</v>
      </c>
      <c r="K41" s="8"/>
      <c r="L41" s="8"/>
      <c r="M41" s="8"/>
      <c r="N41" s="8"/>
    </row>
    <row r="42" spans="1:14" ht="15" customHeight="1">
      <c r="A42" s="2" t="s">
        <v>64</v>
      </c>
      <c r="B42" s="3" t="s">
        <v>95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24">
        <f t="shared" si="0"/>
        <v>0</v>
      </c>
      <c r="K42" s="8"/>
      <c r="L42" s="8"/>
      <c r="M42" s="8"/>
      <c r="N42" s="8"/>
    </row>
    <row r="43" spans="1:14" ht="15" customHeight="1">
      <c r="A43" s="2" t="s">
        <v>65</v>
      </c>
      <c r="B43" s="3" t="s">
        <v>96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24">
        <f t="shared" si="0"/>
        <v>0</v>
      </c>
      <c r="K43" s="8"/>
      <c r="L43" s="8"/>
      <c r="M43" s="8"/>
      <c r="N43" s="8"/>
    </row>
    <row r="44" spans="1:14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24">
        <f t="shared" si="0"/>
        <v>0</v>
      </c>
      <c r="L44" s="8"/>
      <c r="M44" s="8"/>
      <c r="N44" s="8"/>
    </row>
    <row r="45" spans="1:14" ht="15" customHeight="1">
      <c r="A45" s="2" t="s">
        <v>165</v>
      </c>
      <c r="B45" s="3" t="s">
        <v>166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24">
        <f t="shared" si="0"/>
        <v>0</v>
      </c>
      <c r="K45" s="8"/>
      <c r="L45" s="8"/>
      <c r="M45" s="8"/>
      <c r="N45" s="8"/>
    </row>
    <row r="46" spans="1:9" ht="15" customHeight="1">
      <c r="A46" s="58" t="s">
        <v>7</v>
      </c>
      <c r="B46" s="59"/>
      <c r="C46" s="6">
        <f aca="true" t="shared" si="1" ref="C46:I46">SUM(C12:C45)</f>
        <v>0</v>
      </c>
      <c r="D46" s="6">
        <f t="shared" si="1"/>
        <v>0</v>
      </c>
      <c r="E46" s="6">
        <f t="shared" si="1"/>
        <v>0</v>
      </c>
      <c r="F46" s="6">
        <f t="shared" si="1"/>
        <v>0</v>
      </c>
      <c r="G46" s="6">
        <f t="shared" si="1"/>
        <v>0</v>
      </c>
      <c r="H46" s="6">
        <f t="shared" si="1"/>
        <v>0</v>
      </c>
      <c r="I46" s="6">
        <f t="shared" si="1"/>
        <v>0</v>
      </c>
    </row>
    <row r="47" ht="12.75">
      <c r="A47" s="33" t="s">
        <v>170</v>
      </c>
    </row>
    <row r="48" ht="7.5" customHeight="1"/>
    <row r="49" ht="12.75">
      <c r="A49" s="38" t="s">
        <v>8</v>
      </c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spans="1:19" ht="12.75">
      <c r="A57" s="13"/>
      <c r="P57" s="5"/>
      <c r="Q57" s="5"/>
      <c r="R57" s="5"/>
      <c r="S57" s="5"/>
    </row>
    <row r="58" spans="16:19" ht="12.75">
      <c r="P58" s="5"/>
      <c r="Q58" s="5"/>
      <c r="R58" s="5"/>
      <c r="S58" s="5"/>
    </row>
    <row r="59" spans="1:19" ht="12.75">
      <c r="A59" s="13"/>
      <c r="P59" s="5"/>
      <c r="Q59" s="5"/>
      <c r="R59" s="5"/>
      <c r="S59" s="5"/>
    </row>
    <row r="60" spans="3:19" ht="12.75">
      <c r="C60" s="5">
        <v>1000000</v>
      </c>
      <c r="P60" s="5"/>
      <c r="Q60" s="5"/>
      <c r="R60" s="5"/>
      <c r="S60" s="5"/>
    </row>
    <row r="61" spans="3:19" ht="12.75">
      <c r="C61" s="22" t="s">
        <v>104</v>
      </c>
      <c r="D61" s="22" t="s">
        <v>102</v>
      </c>
      <c r="E61" s="22" t="s">
        <v>103</v>
      </c>
      <c r="P61" s="5"/>
      <c r="Q61" s="5"/>
      <c r="R61" s="5"/>
      <c r="S61" s="5"/>
    </row>
    <row r="62" spans="3:19" ht="12.75">
      <c r="C62" s="28" t="s">
        <v>112</v>
      </c>
      <c r="D62" s="29">
        <f>+C46/$C$60</f>
        <v>0</v>
      </c>
      <c r="E62" s="29" t="e">
        <f>+C46/I46*100</f>
        <v>#DIV/0!</v>
      </c>
      <c r="P62" s="5"/>
      <c r="Q62" s="5"/>
      <c r="R62" s="5"/>
      <c r="S62" s="5"/>
    </row>
    <row r="63" spans="3:19" ht="12.75">
      <c r="C63" s="28" t="s">
        <v>113</v>
      </c>
      <c r="D63" s="29">
        <f>+D46/$C$60</f>
        <v>0</v>
      </c>
      <c r="E63" s="29" t="e">
        <f>+D46/I46*100</f>
        <v>#DIV/0!</v>
      </c>
      <c r="P63" s="5"/>
      <c r="Q63" s="5"/>
      <c r="R63" s="5"/>
      <c r="S63" s="5"/>
    </row>
    <row r="64" spans="3:19" ht="12.75">
      <c r="C64" s="28" t="s">
        <v>114</v>
      </c>
      <c r="D64" s="29">
        <f>+E46/$C$60</f>
        <v>0</v>
      </c>
      <c r="E64" s="29" t="e">
        <f>+E46/I46*100</f>
        <v>#DIV/0!</v>
      </c>
      <c r="F64" s="29"/>
      <c r="P64" s="5"/>
      <c r="Q64" s="5"/>
      <c r="R64" s="5"/>
      <c r="S64" s="5"/>
    </row>
    <row r="65" spans="3:19" ht="12.75">
      <c r="C65" s="28" t="s">
        <v>115</v>
      </c>
      <c r="D65" s="29">
        <f>+F46/$C$60</f>
        <v>0</v>
      </c>
      <c r="E65" s="29" t="e">
        <f>+F46/I46*100</f>
        <v>#DIV/0!</v>
      </c>
      <c r="P65" s="5"/>
      <c r="Q65" s="5"/>
      <c r="R65" s="5"/>
      <c r="S65" s="5"/>
    </row>
    <row r="66" spans="3:19" ht="12.75">
      <c r="C66" s="28" t="s">
        <v>116</v>
      </c>
      <c r="D66" s="29">
        <f>+G46/$C$60</f>
        <v>0</v>
      </c>
      <c r="E66" s="29" t="e">
        <f>+G46/I46*100</f>
        <v>#DIV/0!</v>
      </c>
      <c r="F66" s="30"/>
      <c r="P66" s="5"/>
      <c r="Q66" s="5"/>
      <c r="R66" s="5"/>
      <c r="S66" s="5"/>
    </row>
    <row r="67" spans="3:19" ht="12.75">
      <c r="C67" s="28" t="s">
        <v>117</v>
      </c>
      <c r="D67" s="29">
        <f>+H46/$C$60</f>
        <v>0</v>
      </c>
      <c r="E67" s="29" t="e">
        <f>+H46/I46*100</f>
        <v>#DIV/0!</v>
      </c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6:19" ht="12.75">
      <c r="P69" s="5"/>
      <c r="Q69" s="5"/>
      <c r="R69" s="5"/>
      <c r="S69" s="5"/>
    </row>
    <row r="70" spans="16:19" ht="12.75">
      <c r="P70" s="5"/>
      <c r="Q70" s="5"/>
      <c r="R70" s="5"/>
      <c r="S70" s="5"/>
    </row>
    <row r="71" spans="12:19" ht="12.75">
      <c r="L71" s="18"/>
      <c r="P71" s="5"/>
      <c r="Q71" s="5"/>
      <c r="R71" s="5"/>
      <c r="S71" s="5"/>
    </row>
    <row r="72" spans="12:19" ht="12.75">
      <c r="L72" s="31"/>
      <c r="P72" s="5"/>
      <c r="Q72" s="5"/>
      <c r="R72" s="5"/>
      <c r="S72" s="5"/>
    </row>
    <row r="73" spans="16:19" ht="12.75">
      <c r="P73" s="5"/>
      <c r="Q73" s="5"/>
      <c r="R73" s="5"/>
      <c r="S73" s="5"/>
    </row>
    <row r="74" s="16" customFormat="1" ht="12.75">
      <c r="A74" s="19"/>
    </row>
    <row r="75" s="16" customFormat="1" ht="12.75">
      <c r="A75" s="19"/>
    </row>
    <row r="76" s="16" customFormat="1" ht="12.75">
      <c r="A76" s="19"/>
    </row>
    <row r="77" s="16" customFormat="1" ht="12.75">
      <c r="A77" s="19"/>
    </row>
    <row r="78" s="16" customFormat="1" ht="12.75">
      <c r="A78" s="19"/>
    </row>
    <row r="79" s="16" customFormat="1" ht="12.75">
      <c r="A79" s="19"/>
    </row>
    <row r="80" s="16" customFormat="1" ht="12.75">
      <c r="A80" s="19"/>
    </row>
  </sheetData>
  <sheetProtection/>
  <mergeCells count="5">
    <mergeCell ref="I10:I11"/>
    <mergeCell ref="A46:B46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zoomScale="140" zoomScaleNormal="140" zoomScalePageLayoutView="0" workbookViewId="0" topLeftCell="A7">
      <selection activeCell="I44" sqref="C12:I44"/>
    </sheetView>
  </sheetViews>
  <sheetFormatPr defaultColWidth="11.421875" defaultRowHeight="12.75"/>
  <cols>
    <col min="1" max="1" width="11.421875" style="11" customWidth="1"/>
    <col min="2" max="2" width="66.28125" style="5" customWidth="1"/>
    <col min="3" max="4" width="11.421875" style="5" customWidth="1"/>
    <col min="5" max="5" width="12.140625" style="5" bestFit="1" customWidth="1"/>
    <col min="6" max="16384" width="11.421875" style="5" customWidth="1"/>
  </cols>
  <sheetData>
    <row r="1" spans="1:15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ht="4.5" customHeight="1">
      <c r="A5" s="10"/>
    </row>
    <row r="6" ht="15.75">
      <c r="A6" s="21" t="s">
        <v>169</v>
      </c>
    </row>
    <row r="7" ht="15.75">
      <c r="A7" s="21" t="s">
        <v>19</v>
      </c>
    </row>
    <row r="8" ht="15.75">
      <c r="A8" s="21" t="s">
        <v>0</v>
      </c>
    </row>
    <row r="9" spans="1:10" ht="12.75">
      <c r="A9" s="10"/>
      <c r="J9" s="14" t="s">
        <v>34</v>
      </c>
    </row>
    <row r="10" spans="1:10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6"/>
      <c r="J10" s="63" t="s">
        <v>30</v>
      </c>
    </row>
    <row r="11" spans="1:10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168</v>
      </c>
      <c r="I11" s="7" t="s">
        <v>117</v>
      </c>
      <c r="J11" s="62"/>
    </row>
    <row r="12" spans="1:10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24">
        <f aca="true" t="shared" si="0" ref="J12:J44">SUM(C12:I12)</f>
        <v>0</v>
      </c>
    </row>
    <row r="13" spans="1:10" ht="15" customHeight="1">
      <c r="A13" s="32" t="s">
        <v>35</v>
      </c>
      <c r="B13" s="3" t="s">
        <v>66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24">
        <f t="shared" si="0"/>
        <v>0</v>
      </c>
    </row>
    <row r="14" spans="1:10" ht="15" customHeight="1">
      <c r="A14" s="32" t="s">
        <v>36</v>
      </c>
      <c r="B14" s="3" t="s">
        <v>67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24">
        <f t="shared" si="0"/>
        <v>0</v>
      </c>
    </row>
    <row r="15" spans="1:10" ht="15" customHeight="1">
      <c r="A15" s="32" t="s">
        <v>38</v>
      </c>
      <c r="B15" s="3" t="s">
        <v>69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24">
        <f t="shared" si="0"/>
        <v>0</v>
      </c>
    </row>
    <row r="16" spans="1:10" ht="15" customHeight="1">
      <c r="A16" s="32" t="s">
        <v>39</v>
      </c>
      <c r="B16" s="3" t="s">
        <v>70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24">
        <f t="shared" si="0"/>
        <v>0</v>
      </c>
    </row>
    <row r="17" spans="1:10" ht="15" customHeight="1">
      <c r="A17" s="32" t="s">
        <v>40</v>
      </c>
      <c r="B17" s="3" t="s">
        <v>71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24">
        <f t="shared" si="0"/>
        <v>0</v>
      </c>
    </row>
    <row r="18" spans="1:10" ht="15" customHeight="1">
      <c r="A18" s="32" t="s">
        <v>41</v>
      </c>
      <c r="B18" s="3" t="s">
        <v>72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24">
        <f t="shared" si="0"/>
        <v>0</v>
      </c>
    </row>
    <row r="19" spans="1:10" ht="15" customHeight="1">
      <c r="A19" s="32" t="s">
        <v>42</v>
      </c>
      <c r="B19" s="3" t="s">
        <v>73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24">
        <f t="shared" si="0"/>
        <v>0</v>
      </c>
    </row>
    <row r="20" spans="1:10" ht="15" customHeight="1">
      <c r="A20" s="32" t="s">
        <v>43</v>
      </c>
      <c r="B20" s="3" t="s">
        <v>74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24">
        <f t="shared" si="0"/>
        <v>0</v>
      </c>
    </row>
    <row r="21" spans="1:10" ht="15" customHeight="1">
      <c r="A21" s="32" t="s">
        <v>44</v>
      </c>
      <c r="B21" s="3" t="s">
        <v>75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24">
        <f t="shared" si="0"/>
        <v>0</v>
      </c>
    </row>
    <row r="22" spans="1:10" ht="15" customHeight="1">
      <c r="A22" s="32" t="s">
        <v>45</v>
      </c>
      <c r="B22" s="3" t="s">
        <v>76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24">
        <f t="shared" si="0"/>
        <v>0</v>
      </c>
    </row>
    <row r="23" spans="1:10" ht="15" customHeight="1">
      <c r="A23" s="32" t="s">
        <v>46</v>
      </c>
      <c r="B23" s="3" t="s">
        <v>77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24">
        <f t="shared" si="0"/>
        <v>0</v>
      </c>
    </row>
    <row r="24" spans="1:10" ht="15" customHeight="1">
      <c r="A24" s="32" t="s">
        <v>47</v>
      </c>
      <c r="B24" s="3" t="s">
        <v>78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24">
        <f t="shared" si="0"/>
        <v>0</v>
      </c>
    </row>
    <row r="25" spans="1:10" ht="15" customHeight="1">
      <c r="A25" s="32" t="s">
        <v>48</v>
      </c>
      <c r="B25" s="3" t="s">
        <v>79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24">
        <f t="shared" si="0"/>
        <v>0</v>
      </c>
    </row>
    <row r="26" spans="1:10" ht="15" customHeight="1">
      <c r="A26" s="32" t="s">
        <v>49</v>
      </c>
      <c r="B26" s="3" t="s">
        <v>80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24">
        <f t="shared" si="0"/>
        <v>0</v>
      </c>
    </row>
    <row r="27" spans="1:10" ht="15" customHeight="1">
      <c r="A27" s="32" t="s">
        <v>50</v>
      </c>
      <c r="B27" s="3" t="s">
        <v>81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24">
        <f t="shared" si="0"/>
        <v>0</v>
      </c>
    </row>
    <row r="28" spans="1:10" ht="15" customHeight="1">
      <c r="A28" s="32" t="s">
        <v>51</v>
      </c>
      <c r="B28" s="3" t="s">
        <v>82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24">
        <f t="shared" si="0"/>
        <v>0</v>
      </c>
    </row>
    <row r="29" spans="1:10" ht="15" customHeight="1">
      <c r="A29" s="32" t="s">
        <v>52</v>
      </c>
      <c r="B29" s="3" t="s">
        <v>83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24">
        <f t="shared" si="0"/>
        <v>0</v>
      </c>
    </row>
    <row r="30" spans="1:10" ht="15" customHeight="1">
      <c r="A30" s="32" t="s">
        <v>53</v>
      </c>
      <c r="B30" s="3" t="s">
        <v>84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24">
        <f t="shared" si="0"/>
        <v>0</v>
      </c>
    </row>
    <row r="31" spans="1:10" ht="15" customHeight="1">
      <c r="A31" s="32" t="s">
        <v>54</v>
      </c>
      <c r="B31" s="3" t="s">
        <v>85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24">
        <f t="shared" si="0"/>
        <v>0</v>
      </c>
    </row>
    <row r="32" spans="1:10" ht="15" customHeight="1">
      <c r="A32" s="32" t="s">
        <v>55</v>
      </c>
      <c r="B32" s="3" t="s">
        <v>86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24">
        <f t="shared" si="0"/>
        <v>0</v>
      </c>
    </row>
    <row r="33" spans="1:10" ht="15" customHeight="1">
      <c r="A33" s="32" t="s">
        <v>56</v>
      </c>
      <c r="B33" s="3" t="s">
        <v>87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24">
        <f t="shared" si="0"/>
        <v>0</v>
      </c>
    </row>
    <row r="34" spans="1:10" ht="15" customHeight="1">
      <c r="A34" s="32" t="s">
        <v>57</v>
      </c>
      <c r="B34" s="3" t="s">
        <v>88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24">
        <f t="shared" si="0"/>
        <v>0</v>
      </c>
    </row>
    <row r="35" spans="1:10" ht="15" customHeight="1">
      <c r="A35" s="32" t="s">
        <v>58</v>
      </c>
      <c r="B35" s="3" t="s">
        <v>89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24">
        <f t="shared" si="0"/>
        <v>0</v>
      </c>
    </row>
    <row r="36" spans="1:10" ht="15" customHeight="1">
      <c r="A36" s="32" t="s">
        <v>59</v>
      </c>
      <c r="B36" s="3" t="s">
        <v>90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24">
        <f t="shared" si="0"/>
        <v>0</v>
      </c>
    </row>
    <row r="37" spans="1:10" ht="15" customHeight="1">
      <c r="A37" s="32" t="s">
        <v>60</v>
      </c>
      <c r="B37" s="3" t="s">
        <v>91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24">
        <f t="shared" si="0"/>
        <v>0</v>
      </c>
    </row>
    <row r="38" spans="1:10" ht="15" customHeight="1">
      <c r="A38" s="32" t="s">
        <v>61</v>
      </c>
      <c r="B38" s="3" t="s">
        <v>92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24">
        <f t="shared" si="0"/>
        <v>0</v>
      </c>
    </row>
    <row r="39" spans="1:10" ht="15" customHeight="1">
      <c r="A39" s="32" t="s">
        <v>62</v>
      </c>
      <c r="B39" s="3" t="s">
        <v>93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24">
        <f t="shared" si="0"/>
        <v>0</v>
      </c>
    </row>
    <row r="40" spans="1:10" ht="15" customHeight="1">
      <c r="A40" s="32" t="s">
        <v>63</v>
      </c>
      <c r="B40" s="3" t="s">
        <v>94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24">
        <f t="shared" si="0"/>
        <v>0</v>
      </c>
    </row>
    <row r="41" spans="1:10" ht="15" customHeight="1">
      <c r="A41" s="2" t="s">
        <v>64</v>
      </c>
      <c r="B41" s="3" t="s">
        <v>95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24">
        <f t="shared" si="0"/>
        <v>0</v>
      </c>
    </row>
    <row r="42" spans="1:10" ht="15" customHeight="1">
      <c r="A42" s="32" t="s">
        <v>65</v>
      </c>
      <c r="B42" s="3" t="s">
        <v>96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24">
        <f t="shared" si="0"/>
        <v>0</v>
      </c>
    </row>
    <row r="43" spans="1:10" ht="15" customHeight="1">
      <c r="A43" s="32" t="s">
        <v>164</v>
      </c>
      <c r="B43" s="3" t="s">
        <v>162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24">
        <f t="shared" si="0"/>
        <v>0</v>
      </c>
    </row>
    <row r="44" spans="1:10" ht="15" customHeight="1">
      <c r="A44" s="32" t="s">
        <v>165</v>
      </c>
      <c r="B44" s="3" t="s">
        <v>166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44375978.67999999</v>
      </c>
      <c r="J44" s="24">
        <f t="shared" si="0"/>
        <v>44375978.67999999</v>
      </c>
    </row>
    <row r="45" spans="1:10" ht="12.75">
      <c r="A45" s="58" t="s">
        <v>7</v>
      </c>
      <c r="B45" s="59"/>
      <c r="C45" s="6">
        <f aca="true" t="shared" si="1" ref="C45:J45">SUM(C12:C44)</f>
        <v>0</v>
      </c>
      <c r="D45" s="6">
        <f t="shared" si="1"/>
        <v>0</v>
      </c>
      <c r="E45" s="6">
        <f t="shared" si="1"/>
        <v>0</v>
      </c>
      <c r="F45" s="6">
        <f t="shared" si="1"/>
        <v>0</v>
      </c>
      <c r="G45" s="6">
        <f t="shared" si="1"/>
        <v>0</v>
      </c>
      <c r="H45" s="6">
        <f t="shared" si="1"/>
        <v>0</v>
      </c>
      <c r="I45" s="6">
        <f t="shared" si="1"/>
        <v>44375978.67999999</v>
      </c>
      <c r="J45" s="6">
        <f t="shared" si="1"/>
        <v>44375978.67999999</v>
      </c>
    </row>
    <row r="46" ht="12.75">
      <c r="A46" s="33" t="s">
        <v>170</v>
      </c>
    </row>
    <row r="47" ht="9" customHeight="1"/>
    <row r="48" ht="12.75">
      <c r="A48" s="38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ht="12.75">
      <c r="A56" s="13"/>
    </row>
    <row r="65" ht="12.75">
      <c r="C65" s="5">
        <v>1000000</v>
      </c>
    </row>
    <row r="66" spans="3:6" ht="12.75">
      <c r="C66" s="22" t="s">
        <v>104</v>
      </c>
      <c r="D66" s="22" t="s">
        <v>102</v>
      </c>
      <c r="E66" s="22" t="s">
        <v>103</v>
      </c>
      <c r="F66" s="22"/>
    </row>
    <row r="67" spans="3:6" ht="12.75">
      <c r="C67" s="28" t="s">
        <v>112</v>
      </c>
      <c r="D67" s="29">
        <f>+C45/$C$65</f>
        <v>0</v>
      </c>
      <c r="E67" s="29">
        <f>+C45/J45*100</f>
        <v>0</v>
      </c>
      <c r="F67" s="29"/>
    </row>
    <row r="68" spans="3:6" ht="12.75">
      <c r="C68" s="28" t="s">
        <v>113</v>
      </c>
      <c r="D68" s="29">
        <f>+D45/$C$65</f>
        <v>0</v>
      </c>
      <c r="E68" s="29">
        <f>+D45/J45*100</f>
        <v>0</v>
      </c>
      <c r="F68" s="29"/>
    </row>
    <row r="69" spans="3:6" ht="12.75">
      <c r="C69" s="28" t="s">
        <v>114</v>
      </c>
      <c r="D69" s="29">
        <f>+E45/$C$65</f>
        <v>0</v>
      </c>
      <c r="E69" s="29">
        <f>+E45/J45*100</f>
        <v>0</v>
      </c>
      <c r="F69" s="29"/>
    </row>
    <row r="70" spans="3:6" ht="12.75">
      <c r="C70" s="28" t="s">
        <v>115</v>
      </c>
      <c r="D70" s="29">
        <f>+F45/$C$65</f>
        <v>0</v>
      </c>
      <c r="E70" s="29">
        <f>+F45/J45*100</f>
        <v>0</v>
      </c>
      <c r="F70" s="29"/>
    </row>
    <row r="71" spans="3:6" ht="12.75">
      <c r="C71" s="28" t="s">
        <v>116</v>
      </c>
      <c r="D71" s="29">
        <f>+G45/$C$65</f>
        <v>0</v>
      </c>
      <c r="E71" s="29">
        <f>+G45/J45*100</f>
        <v>0</v>
      </c>
      <c r="F71" s="29"/>
    </row>
    <row r="72" spans="3:6" ht="12.75">
      <c r="C72" s="28" t="s">
        <v>168</v>
      </c>
      <c r="D72" s="29">
        <f>+H45/$C$65</f>
        <v>0</v>
      </c>
      <c r="E72" s="29">
        <f>+H45/J45*100</f>
        <v>0</v>
      </c>
      <c r="F72" s="29"/>
    </row>
    <row r="73" spans="3:6" ht="12.75">
      <c r="C73" s="28" t="s">
        <v>117</v>
      </c>
      <c r="D73" s="29">
        <f>+I45/$C$65</f>
        <v>44.375978679999996</v>
      </c>
      <c r="E73" s="29">
        <f>+I45/J45*100</f>
        <v>100</v>
      </c>
      <c r="F73" s="29"/>
    </row>
    <row r="77" ht="12.75">
      <c r="A77" s="33"/>
    </row>
  </sheetData>
  <sheetProtection/>
  <mergeCells count="5">
    <mergeCell ref="J10:J11"/>
    <mergeCell ref="A45:B45"/>
    <mergeCell ref="A10:A11"/>
    <mergeCell ref="B10:B11"/>
    <mergeCell ref="C10:I10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showGridLines="0" zoomScale="140" zoomScaleNormal="140" zoomScalePageLayoutView="0" workbookViewId="0" topLeftCell="A1">
      <selection activeCell="G12" sqref="G12:G43"/>
    </sheetView>
  </sheetViews>
  <sheetFormatPr defaultColWidth="11.421875" defaultRowHeight="12.75"/>
  <cols>
    <col min="1" max="1" width="11.421875" style="11" customWidth="1"/>
    <col min="2" max="2" width="67.7109375" style="5" customWidth="1"/>
    <col min="3" max="9" width="11.421875" style="5" customWidth="1"/>
    <col min="10" max="10" width="13.7109375" style="5" bestFit="1" customWidth="1"/>
    <col min="1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169</v>
      </c>
    </row>
    <row r="7" ht="15.75">
      <c r="A7" s="21" t="s">
        <v>14</v>
      </c>
    </row>
    <row r="8" ht="15.75">
      <c r="A8" s="21" t="s">
        <v>0</v>
      </c>
    </row>
    <row r="9" spans="1:8" ht="12.75">
      <c r="A9" s="10"/>
      <c r="H9" s="20" t="s">
        <v>34</v>
      </c>
    </row>
    <row r="10" spans="1:8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3" t="s">
        <v>30</v>
      </c>
    </row>
    <row r="11" spans="1:13" s="10" customFormat="1" ht="12.75">
      <c r="A11" s="65"/>
      <c r="B11" s="62"/>
      <c r="C11" s="7" t="s">
        <v>112</v>
      </c>
      <c r="D11" s="7" t="s">
        <v>114</v>
      </c>
      <c r="E11" s="7" t="s">
        <v>115</v>
      </c>
      <c r="F11" s="7" t="s">
        <v>116</v>
      </c>
      <c r="G11" s="7" t="s">
        <v>117</v>
      </c>
      <c r="H11" s="62"/>
      <c r="K11" s="14"/>
      <c r="L11" s="14"/>
      <c r="M11" s="14"/>
    </row>
    <row r="12" spans="1:11" ht="15" customHeight="1">
      <c r="A12" s="2" t="s">
        <v>5</v>
      </c>
      <c r="B12" s="3" t="s">
        <v>6</v>
      </c>
      <c r="C12" s="15">
        <v>0</v>
      </c>
      <c r="D12" s="15">
        <v>383838.22000000003</v>
      </c>
      <c r="E12" s="15">
        <v>24210</v>
      </c>
      <c r="F12" s="15">
        <v>1231</v>
      </c>
      <c r="G12" s="15">
        <v>76855.66</v>
      </c>
      <c r="H12" s="24">
        <f>SUM(C12:G12)</f>
        <v>486134.88</v>
      </c>
      <c r="J12" s="18"/>
      <c r="K12" s="31"/>
    </row>
    <row r="13" spans="1:11" ht="15" customHeight="1">
      <c r="A13" s="2" t="s">
        <v>35</v>
      </c>
      <c r="B13" s="3" t="s">
        <v>66</v>
      </c>
      <c r="C13" s="15">
        <v>0</v>
      </c>
      <c r="D13" s="15">
        <v>1080940.48</v>
      </c>
      <c r="E13" s="15">
        <v>0</v>
      </c>
      <c r="F13" s="15">
        <v>0</v>
      </c>
      <c r="G13" s="15">
        <v>0</v>
      </c>
      <c r="H13" s="24">
        <f aca="true" t="shared" si="0" ref="H13:H43">SUM(C13:G13)</f>
        <v>1080940.48</v>
      </c>
      <c r="J13" s="18"/>
      <c r="K13" s="31"/>
    </row>
    <row r="14" spans="1:11" ht="15" customHeight="1">
      <c r="A14" s="2" t="s">
        <v>36</v>
      </c>
      <c r="B14" s="3" t="s">
        <v>67</v>
      </c>
      <c r="C14" s="15">
        <v>0</v>
      </c>
      <c r="D14" s="15">
        <v>8263337.410000001</v>
      </c>
      <c r="E14" s="15">
        <v>0</v>
      </c>
      <c r="F14" s="15">
        <v>0</v>
      </c>
      <c r="G14" s="15">
        <v>2180</v>
      </c>
      <c r="H14" s="24">
        <f t="shared" si="0"/>
        <v>8265517.410000001</v>
      </c>
      <c r="J14" s="18"/>
      <c r="K14" s="31"/>
    </row>
    <row r="15" spans="1:11" ht="15" customHeight="1">
      <c r="A15" s="2" t="s">
        <v>37</v>
      </c>
      <c r="B15" s="3" t="s">
        <v>68</v>
      </c>
      <c r="C15" s="15">
        <v>0</v>
      </c>
      <c r="D15" s="15">
        <v>11093136.230000002</v>
      </c>
      <c r="E15" s="15">
        <v>0</v>
      </c>
      <c r="F15" s="15">
        <v>0</v>
      </c>
      <c r="G15" s="15">
        <v>0</v>
      </c>
      <c r="H15" s="24">
        <f t="shared" si="0"/>
        <v>11093136.230000002</v>
      </c>
      <c r="J15" s="18"/>
      <c r="K15" s="31"/>
    </row>
    <row r="16" spans="1:11" ht="15" customHeight="1">
      <c r="A16" s="2" t="s">
        <v>38</v>
      </c>
      <c r="B16" s="3" t="s">
        <v>69</v>
      </c>
      <c r="C16" s="15">
        <v>0</v>
      </c>
      <c r="D16" s="15">
        <v>2294554.4699999997</v>
      </c>
      <c r="E16" s="15">
        <v>0</v>
      </c>
      <c r="F16" s="15">
        <v>0</v>
      </c>
      <c r="G16" s="15"/>
      <c r="H16" s="24">
        <f t="shared" si="0"/>
        <v>2294554.4699999997</v>
      </c>
      <c r="J16" s="18"/>
      <c r="K16" s="31"/>
    </row>
    <row r="17" spans="1:11" ht="15" customHeight="1">
      <c r="A17" s="2" t="s">
        <v>39</v>
      </c>
      <c r="B17" s="3" t="s">
        <v>70</v>
      </c>
      <c r="C17" s="15">
        <v>0</v>
      </c>
      <c r="D17" s="15">
        <v>31014139.370000005</v>
      </c>
      <c r="E17" s="15">
        <v>0</v>
      </c>
      <c r="F17" s="15">
        <v>4500</v>
      </c>
      <c r="G17" s="15">
        <v>13641.630000000001</v>
      </c>
      <c r="H17" s="24">
        <f t="shared" si="0"/>
        <v>31032281.000000004</v>
      </c>
      <c r="J17" s="18"/>
      <c r="K17" s="31"/>
    </row>
    <row r="18" spans="1:11" ht="15" customHeight="1">
      <c r="A18" s="2" t="s">
        <v>40</v>
      </c>
      <c r="B18" s="3" t="s">
        <v>71</v>
      </c>
      <c r="C18" s="15">
        <v>0</v>
      </c>
      <c r="D18" s="15">
        <v>19446382.109999996</v>
      </c>
      <c r="E18" s="15">
        <v>0</v>
      </c>
      <c r="F18" s="15">
        <v>0</v>
      </c>
      <c r="G18" s="15"/>
      <c r="H18" s="24">
        <f t="shared" si="0"/>
        <v>19446382.109999996</v>
      </c>
      <c r="J18" s="18"/>
      <c r="K18" s="31"/>
    </row>
    <row r="19" spans="1:11" ht="15" customHeight="1">
      <c r="A19" s="2" t="s">
        <v>41</v>
      </c>
      <c r="B19" s="3" t="s">
        <v>72</v>
      </c>
      <c r="C19" s="15">
        <v>0</v>
      </c>
      <c r="D19" s="15">
        <v>28552095.240000002</v>
      </c>
      <c r="E19" s="15">
        <v>0</v>
      </c>
      <c r="F19" s="15">
        <v>0</v>
      </c>
      <c r="G19" s="15"/>
      <c r="H19" s="24">
        <f t="shared" si="0"/>
        <v>28552095.240000002</v>
      </c>
      <c r="J19" s="18"/>
      <c r="K19" s="31"/>
    </row>
    <row r="20" spans="1:11" ht="15" customHeight="1">
      <c r="A20" s="2" t="s">
        <v>42</v>
      </c>
      <c r="B20" s="3" t="s">
        <v>73</v>
      </c>
      <c r="C20" s="15">
        <v>0</v>
      </c>
      <c r="D20" s="15">
        <v>4635198.98</v>
      </c>
      <c r="E20" s="15">
        <v>0</v>
      </c>
      <c r="F20" s="15">
        <v>0</v>
      </c>
      <c r="G20" s="15">
        <v>58132.87</v>
      </c>
      <c r="H20" s="24">
        <f t="shared" si="0"/>
        <v>4693331.850000001</v>
      </c>
      <c r="J20" s="18"/>
      <c r="K20" s="31"/>
    </row>
    <row r="21" spans="1:11" ht="15" customHeight="1">
      <c r="A21" s="2" t="s">
        <v>43</v>
      </c>
      <c r="B21" s="3" t="s">
        <v>74</v>
      </c>
      <c r="C21" s="15">
        <v>0</v>
      </c>
      <c r="D21" s="15">
        <v>7528213.7</v>
      </c>
      <c r="E21" s="15">
        <v>0</v>
      </c>
      <c r="F21" s="15">
        <v>0</v>
      </c>
      <c r="G21" s="15">
        <v>30516.4</v>
      </c>
      <c r="H21" s="24">
        <f t="shared" si="0"/>
        <v>7558730.100000001</v>
      </c>
      <c r="J21" s="18"/>
      <c r="K21" s="31"/>
    </row>
    <row r="22" spans="1:11" ht="15" customHeight="1">
      <c r="A22" s="2" t="s">
        <v>44</v>
      </c>
      <c r="B22" s="3" t="s">
        <v>75</v>
      </c>
      <c r="C22" s="15">
        <v>0</v>
      </c>
      <c r="D22" s="15">
        <v>37792535.209999986</v>
      </c>
      <c r="E22" s="15">
        <v>0</v>
      </c>
      <c r="F22" s="15">
        <v>0</v>
      </c>
      <c r="G22" s="15">
        <v>139738.26</v>
      </c>
      <c r="H22" s="24">
        <f t="shared" si="0"/>
        <v>37932273.469999984</v>
      </c>
      <c r="J22" s="18"/>
      <c r="K22" s="31"/>
    </row>
    <row r="23" spans="1:11" ht="15" customHeight="1">
      <c r="A23" s="2" t="s">
        <v>45</v>
      </c>
      <c r="B23" s="3" t="s">
        <v>76</v>
      </c>
      <c r="C23" s="15">
        <v>0</v>
      </c>
      <c r="D23" s="15">
        <v>31663469.21000001</v>
      </c>
      <c r="E23" s="15">
        <v>0</v>
      </c>
      <c r="F23" s="15">
        <v>0</v>
      </c>
      <c r="G23" s="15"/>
      <c r="H23" s="24">
        <f t="shared" si="0"/>
        <v>31663469.21000001</v>
      </c>
      <c r="J23" s="18"/>
      <c r="K23" s="31"/>
    </row>
    <row r="24" spans="1:11" ht="15" customHeight="1">
      <c r="A24" s="2" t="s">
        <v>46</v>
      </c>
      <c r="B24" s="3" t="s">
        <v>77</v>
      </c>
      <c r="C24" s="15">
        <v>0</v>
      </c>
      <c r="D24" s="15">
        <v>29271825.79000001</v>
      </c>
      <c r="E24" s="15">
        <v>0</v>
      </c>
      <c r="F24" s="15">
        <v>0</v>
      </c>
      <c r="G24" s="15">
        <v>175651.03</v>
      </c>
      <c r="H24" s="24">
        <f t="shared" si="0"/>
        <v>29447476.82000001</v>
      </c>
      <c r="J24" s="18"/>
      <c r="K24" s="31"/>
    </row>
    <row r="25" spans="1:11" ht="15" customHeight="1">
      <c r="A25" s="2" t="s">
        <v>47</v>
      </c>
      <c r="B25" s="3" t="s">
        <v>78</v>
      </c>
      <c r="C25" s="15">
        <v>0</v>
      </c>
      <c r="D25" s="15">
        <v>28853406.259999994</v>
      </c>
      <c r="E25" s="15">
        <v>0</v>
      </c>
      <c r="F25" s="15">
        <v>0</v>
      </c>
      <c r="G25" s="15">
        <v>0</v>
      </c>
      <c r="H25" s="24">
        <f t="shared" si="0"/>
        <v>28853406.259999994</v>
      </c>
      <c r="J25" s="18"/>
      <c r="K25" s="31"/>
    </row>
    <row r="26" spans="1:11" ht="15" customHeight="1">
      <c r="A26" s="2" t="s">
        <v>48</v>
      </c>
      <c r="B26" s="3" t="s">
        <v>79</v>
      </c>
      <c r="C26" s="15">
        <v>0</v>
      </c>
      <c r="D26" s="15">
        <v>8853310.799999999</v>
      </c>
      <c r="E26" s="15">
        <v>0</v>
      </c>
      <c r="F26" s="15">
        <v>0</v>
      </c>
      <c r="G26" s="15">
        <v>22012.43</v>
      </c>
      <c r="H26" s="24">
        <f t="shared" si="0"/>
        <v>8875323.229999999</v>
      </c>
      <c r="J26" s="18"/>
      <c r="K26" s="31"/>
    </row>
    <row r="27" spans="1:11" ht="15" customHeight="1">
      <c r="A27" s="2" t="s">
        <v>49</v>
      </c>
      <c r="B27" s="3" t="s">
        <v>80</v>
      </c>
      <c r="C27" s="15">
        <v>0</v>
      </c>
      <c r="D27" s="15">
        <v>6916339.659999999</v>
      </c>
      <c r="E27" s="15">
        <v>0</v>
      </c>
      <c r="F27" s="15">
        <v>0</v>
      </c>
      <c r="G27" s="15">
        <v>6500</v>
      </c>
      <c r="H27" s="24">
        <f t="shared" si="0"/>
        <v>6922839.659999999</v>
      </c>
      <c r="J27" s="18"/>
      <c r="K27" s="31"/>
    </row>
    <row r="28" spans="1:11" ht="15" customHeight="1">
      <c r="A28" s="2" t="s">
        <v>50</v>
      </c>
      <c r="B28" s="3" t="s">
        <v>81</v>
      </c>
      <c r="C28" s="15">
        <v>0</v>
      </c>
      <c r="D28" s="15">
        <v>4362508.06</v>
      </c>
      <c r="E28" s="15">
        <v>0</v>
      </c>
      <c r="F28" s="15">
        <v>0</v>
      </c>
      <c r="G28" s="15">
        <v>85463.24</v>
      </c>
      <c r="H28" s="24">
        <f t="shared" si="0"/>
        <v>4447971.3</v>
      </c>
      <c r="J28" s="18"/>
      <c r="K28" s="31"/>
    </row>
    <row r="29" spans="1:11" ht="15" customHeight="1">
      <c r="A29" s="2" t="s">
        <v>51</v>
      </c>
      <c r="B29" s="3" t="s">
        <v>82</v>
      </c>
      <c r="C29" s="15">
        <v>0</v>
      </c>
      <c r="D29" s="15">
        <v>2899951.63</v>
      </c>
      <c r="E29" s="15">
        <v>0</v>
      </c>
      <c r="F29" s="15">
        <v>0</v>
      </c>
      <c r="G29" s="15">
        <v>115781.01000000001</v>
      </c>
      <c r="H29" s="24">
        <f t="shared" si="0"/>
        <v>3015732.6399999997</v>
      </c>
      <c r="J29" s="18"/>
      <c r="K29" s="31"/>
    </row>
    <row r="30" spans="1:11" ht="15" customHeight="1">
      <c r="A30" s="2" t="s">
        <v>52</v>
      </c>
      <c r="B30" s="3" t="s">
        <v>83</v>
      </c>
      <c r="C30" s="15">
        <v>0</v>
      </c>
      <c r="D30" s="15">
        <v>15724213.249999996</v>
      </c>
      <c r="E30" s="15">
        <v>0</v>
      </c>
      <c r="F30" s="15">
        <v>0</v>
      </c>
      <c r="G30" s="15">
        <v>85711.74</v>
      </c>
      <c r="H30" s="24">
        <f t="shared" si="0"/>
        <v>15809924.989999996</v>
      </c>
      <c r="J30" s="18"/>
      <c r="K30" s="31"/>
    </row>
    <row r="31" spans="1:11" ht="15" customHeight="1">
      <c r="A31" s="2" t="s">
        <v>53</v>
      </c>
      <c r="B31" s="3" t="s">
        <v>84</v>
      </c>
      <c r="C31" s="15">
        <v>0</v>
      </c>
      <c r="D31" s="15">
        <v>4200258.0200000005</v>
      </c>
      <c r="E31" s="15">
        <v>0</v>
      </c>
      <c r="F31" s="15">
        <v>0</v>
      </c>
      <c r="G31" s="15">
        <v>238155.08000000002</v>
      </c>
      <c r="H31" s="24">
        <f t="shared" si="0"/>
        <v>4438413.100000001</v>
      </c>
      <c r="J31" s="18"/>
      <c r="K31" s="31"/>
    </row>
    <row r="32" spans="1:11" ht="15" customHeight="1">
      <c r="A32" s="2" t="s">
        <v>54</v>
      </c>
      <c r="B32" s="3" t="s">
        <v>85</v>
      </c>
      <c r="C32" s="15">
        <v>0</v>
      </c>
      <c r="D32" s="15">
        <v>1826380.07</v>
      </c>
      <c r="E32" s="15">
        <v>0</v>
      </c>
      <c r="F32" s="15">
        <v>0</v>
      </c>
      <c r="G32" s="15">
        <v>21034.92</v>
      </c>
      <c r="H32" s="24">
        <f t="shared" si="0"/>
        <v>1847414.99</v>
      </c>
      <c r="J32" s="18"/>
      <c r="K32" s="31"/>
    </row>
    <row r="33" spans="1:11" ht="15" customHeight="1">
      <c r="A33" s="2" t="s">
        <v>55</v>
      </c>
      <c r="B33" s="3" t="s">
        <v>86</v>
      </c>
      <c r="C33" s="15">
        <v>0</v>
      </c>
      <c r="D33" s="15">
        <v>9379057.26</v>
      </c>
      <c r="E33" s="15">
        <v>0</v>
      </c>
      <c r="F33" s="15">
        <v>0</v>
      </c>
      <c r="G33" s="15">
        <v>625522.15</v>
      </c>
      <c r="H33" s="24">
        <f t="shared" si="0"/>
        <v>10004579.41</v>
      </c>
      <c r="J33" s="18"/>
      <c r="K33" s="31"/>
    </row>
    <row r="34" spans="1:11" ht="15" customHeight="1">
      <c r="A34" s="2" t="s">
        <v>56</v>
      </c>
      <c r="B34" s="3" t="s">
        <v>87</v>
      </c>
      <c r="C34" s="15">
        <v>0</v>
      </c>
      <c r="D34" s="15">
        <v>1862319.6500000001</v>
      </c>
      <c r="E34" s="15">
        <v>0</v>
      </c>
      <c r="F34" s="15">
        <v>0</v>
      </c>
      <c r="G34" s="15"/>
      <c r="H34" s="24">
        <f t="shared" si="0"/>
        <v>1862319.6500000001</v>
      </c>
      <c r="J34" s="18"/>
      <c r="K34" s="31"/>
    </row>
    <row r="35" spans="1:11" ht="15" customHeight="1">
      <c r="A35" s="2" t="s">
        <v>58</v>
      </c>
      <c r="B35" s="3" t="s">
        <v>89</v>
      </c>
      <c r="C35" s="15">
        <v>0</v>
      </c>
      <c r="D35" s="15">
        <v>0</v>
      </c>
      <c r="E35" s="15">
        <v>0</v>
      </c>
      <c r="F35" s="15">
        <v>0</v>
      </c>
      <c r="G35" s="15">
        <v>5483125.14</v>
      </c>
      <c r="H35" s="24">
        <f t="shared" si="0"/>
        <v>5483125.14</v>
      </c>
      <c r="J35" s="18"/>
      <c r="K35" s="31"/>
    </row>
    <row r="36" spans="1:11" ht="15" customHeight="1">
      <c r="A36" s="2" t="s">
        <v>59</v>
      </c>
      <c r="B36" s="3" t="s">
        <v>90</v>
      </c>
      <c r="C36" s="15">
        <v>0</v>
      </c>
      <c r="D36" s="15">
        <v>43694664.30000001</v>
      </c>
      <c r="E36" s="15">
        <v>0</v>
      </c>
      <c r="F36" s="15">
        <v>0</v>
      </c>
      <c r="G36" s="15"/>
      <c r="H36" s="24">
        <f t="shared" si="0"/>
        <v>43694664.30000001</v>
      </c>
      <c r="J36" s="18"/>
      <c r="K36" s="31"/>
    </row>
    <row r="37" spans="1:11" ht="15" customHeight="1">
      <c r="A37" s="2" t="s">
        <v>60</v>
      </c>
      <c r="B37" s="3" t="s">
        <v>91</v>
      </c>
      <c r="C37" s="15">
        <v>0</v>
      </c>
      <c r="D37" s="15">
        <v>2894559.8199999994</v>
      </c>
      <c r="E37" s="15">
        <v>0</v>
      </c>
      <c r="F37" s="15">
        <v>0</v>
      </c>
      <c r="G37" s="15">
        <v>0</v>
      </c>
      <c r="H37" s="24">
        <f t="shared" si="0"/>
        <v>2894559.8199999994</v>
      </c>
      <c r="J37" s="18"/>
      <c r="K37" s="31"/>
    </row>
    <row r="38" spans="1:11" ht="15" customHeight="1">
      <c r="A38" s="2" t="s">
        <v>61</v>
      </c>
      <c r="B38" s="3" t="s">
        <v>92</v>
      </c>
      <c r="C38" s="15">
        <v>0</v>
      </c>
      <c r="D38" s="15">
        <v>24150935.19</v>
      </c>
      <c r="E38" s="15">
        <v>0</v>
      </c>
      <c r="F38" s="15">
        <v>0</v>
      </c>
      <c r="G38" s="15">
        <v>4650</v>
      </c>
      <c r="H38" s="24">
        <f t="shared" si="0"/>
        <v>24155585.19</v>
      </c>
      <c r="J38" s="18"/>
      <c r="K38" s="31"/>
    </row>
    <row r="39" spans="1:11" ht="15" customHeight="1">
      <c r="A39" s="2" t="s">
        <v>62</v>
      </c>
      <c r="B39" s="3" t="s">
        <v>93</v>
      </c>
      <c r="C39" s="15">
        <v>0</v>
      </c>
      <c r="D39" s="15">
        <v>21202157.51</v>
      </c>
      <c r="E39" s="15">
        <v>0</v>
      </c>
      <c r="F39" s="15">
        <v>0</v>
      </c>
      <c r="G39" s="15">
        <v>159809.6</v>
      </c>
      <c r="H39" s="24">
        <f t="shared" si="0"/>
        <v>21361967.110000003</v>
      </c>
      <c r="J39" s="18"/>
      <c r="K39" s="31"/>
    </row>
    <row r="40" spans="1:11" ht="15" customHeight="1">
      <c r="A40" s="2" t="s">
        <v>63</v>
      </c>
      <c r="B40" s="3" t="s">
        <v>94</v>
      </c>
      <c r="C40" s="15">
        <v>0</v>
      </c>
      <c r="D40" s="15">
        <v>31214561.940000005</v>
      </c>
      <c r="E40" s="15">
        <v>0</v>
      </c>
      <c r="F40" s="15">
        <v>0</v>
      </c>
      <c r="G40" s="15">
        <v>1924967.26</v>
      </c>
      <c r="H40" s="24">
        <f t="shared" si="0"/>
        <v>33139529.200000007</v>
      </c>
      <c r="J40" s="18"/>
      <c r="K40" s="31"/>
    </row>
    <row r="41" spans="1:11" ht="15" customHeight="1">
      <c r="A41" s="2" t="s">
        <v>64</v>
      </c>
      <c r="B41" s="3" t="s">
        <v>95</v>
      </c>
      <c r="C41" s="15">
        <v>0</v>
      </c>
      <c r="D41" s="15">
        <v>20722508.820000004</v>
      </c>
      <c r="E41" s="15">
        <v>0</v>
      </c>
      <c r="F41" s="15">
        <v>0</v>
      </c>
      <c r="G41" s="15">
        <v>115524.38</v>
      </c>
      <c r="H41" s="24">
        <f t="shared" si="0"/>
        <v>20838033.200000003</v>
      </c>
      <c r="J41" s="18"/>
      <c r="K41" s="31"/>
    </row>
    <row r="42" spans="1:11" ht="15" customHeight="1">
      <c r="A42" s="2" t="s">
        <v>65</v>
      </c>
      <c r="B42" s="3" t="s">
        <v>96</v>
      </c>
      <c r="C42" s="15">
        <v>0</v>
      </c>
      <c r="D42" s="15">
        <v>16543850.889999999</v>
      </c>
      <c r="E42" s="15">
        <v>0</v>
      </c>
      <c r="F42" s="15">
        <v>0</v>
      </c>
      <c r="G42" s="15">
        <v>2792138.86</v>
      </c>
      <c r="H42" s="24">
        <f t="shared" si="0"/>
        <v>19335989.75</v>
      </c>
      <c r="J42" s="18"/>
      <c r="K42" s="31"/>
    </row>
    <row r="43" spans="1:11" ht="15" customHeight="1">
      <c r="A43" s="2" t="s">
        <v>164</v>
      </c>
      <c r="B43" s="3" t="s">
        <v>162</v>
      </c>
      <c r="C43" s="15">
        <v>0</v>
      </c>
      <c r="D43" s="15">
        <v>12002325.39</v>
      </c>
      <c r="E43" s="15">
        <v>0</v>
      </c>
      <c r="F43" s="15">
        <v>0</v>
      </c>
      <c r="G43" s="15">
        <v>2400</v>
      </c>
      <c r="H43" s="24">
        <f t="shared" si="0"/>
        <v>12004725.39</v>
      </c>
      <c r="J43" s="18"/>
      <c r="K43" s="31"/>
    </row>
    <row r="44" spans="1:11" ht="15" customHeight="1">
      <c r="A44" s="58" t="s">
        <v>7</v>
      </c>
      <c r="B44" s="59"/>
      <c r="C44" s="6">
        <f aca="true" t="shared" si="1" ref="C44:H44">SUM(C12:C43)</f>
        <v>0</v>
      </c>
      <c r="D44" s="6">
        <f t="shared" si="1"/>
        <v>470322974.9399999</v>
      </c>
      <c r="E44" s="6">
        <f t="shared" si="1"/>
        <v>24210</v>
      </c>
      <c r="F44" s="6">
        <f t="shared" si="1"/>
        <v>5731</v>
      </c>
      <c r="G44" s="6">
        <f t="shared" si="1"/>
        <v>12179511.66</v>
      </c>
      <c r="H44" s="6">
        <f t="shared" si="1"/>
        <v>482532427.59999996</v>
      </c>
      <c r="K44" s="31"/>
    </row>
    <row r="45" ht="12.75">
      <c r="A45" s="33" t="s">
        <v>170</v>
      </c>
    </row>
    <row r="46" ht="9.75" customHeight="1">
      <c r="A46" s="33"/>
    </row>
    <row r="47" spans="1:8" ht="12.75">
      <c r="A47" s="38" t="s">
        <v>8</v>
      </c>
      <c r="H47" s="8"/>
    </row>
    <row r="48" ht="12.75">
      <c r="A48" s="13" t="s">
        <v>119</v>
      </c>
    </row>
    <row r="49" ht="12.75">
      <c r="A49" s="13" t="s">
        <v>120</v>
      </c>
    </row>
    <row r="50" ht="12.75">
      <c r="A50" s="13" t="s">
        <v>121</v>
      </c>
    </row>
    <row r="51" ht="12.75">
      <c r="A51" s="13" t="s">
        <v>122</v>
      </c>
    </row>
    <row r="52" ht="12.75">
      <c r="A52" s="13" t="s">
        <v>123</v>
      </c>
    </row>
    <row r="53" ht="12.75">
      <c r="A53" s="13" t="s">
        <v>124</v>
      </c>
    </row>
    <row r="54" ht="12.75">
      <c r="A54" s="13" t="s">
        <v>125</v>
      </c>
    </row>
    <row r="55" ht="12.75">
      <c r="A55" s="13"/>
    </row>
    <row r="56" ht="12.75">
      <c r="B56" s="12"/>
    </row>
    <row r="57" ht="12.75">
      <c r="A57" s="13"/>
    </row>
    <row r="61" ht="12.75">
      <c r="C61" s="5">
        <v>1000000</v>
      </c>
    </row>
    <row r="62" spans="3:5" ht="12.75">
      <c r="C62" s="22" t="s">
        <v>104</v>
      </c>
      <c r="D62" s="22" t="s">
        <v>102</v>
      </c>
      <c r="E62" s="22" t="s">
        <v>103</v>
      </c>
    </row>
    <row r="63" spans="3:5" ht="12.75">
      <c r="C63" s="28" t="s">
        <v>112</v>
      </c>
      <c r="D63" s="29">
        <f>+C44/$C$61</f>
        <v>0</v>
      </c>
      <c r="E63" s="29">
        <f>+C44/H44*100</f>
        <v>0</v>
      </c>
    </row>
    <row r="64" spans="3:5" ht="12.75">
      <c r="C64" s="28" t="s">
        <v>113</v>
      </c>
      <c r="D64" s="29">
        <f>+D44/$C$61</f>
        <v>470.3229749399999</v>
      </c>
      <c r="E64" s="29">
        <f>+D44/H44*100</f>
        <v>97.46971354428406</v>
      </c>
    </row>
    <row r="65" spans="3:5" ht="12.75">
      <c r="C65" s="28" t="s">
        <v>114</v>
      </c>
      <c r="D65" s="29">
        <f>+E44/$C$61</f>
        <v>0.02421</v>
      </c>
      <c r="E65" s="29">
        <f>+E44/H44*100</f>
        <v>0.005017279381701808</v>
      </c>
    </row>
    <row r="66" spans="3:5" ht="12.75">
      <c r="C66" s="28" t="s">
        <v>116</v>
      </c>
      <c r="D66" s="29">
        <f>+F44/$C$61</f>
        <v>0.005731</v>
      </c>
      <c r="E66" s="29">
        <f>+F44/H44*100</f>
        <v>0.0011876921989480817</v>
      </c>
    </row>
    <row r="67" spans="3:5" ht="12.75">
      <c r="C67" s="28" t="s">
        <v>118</v>
      </c>
      <c r="D67" s="29">
        <f>+G44/$C$61</f>
        <v>12.17951166</v>
      </c>
      <c r="E67" s="29">
        <f>+G44/H44*100</f>
        <v>2.5240814841352646</v>
      </c>
    </row>
  </sheetData>
  <sheetProtection/>
  <mergeCells count="5">
    <mergeCell ref="H10:H11"/>
    <mergeCell ref="A44:B44"/>
    <mergeCell ref="A10:A11"/>
    <mergeCell ref="B10:B11"/>
    <mergeCell ref="C10:G10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51.57421875" style="5" customWidth="1"/>
    <col min="3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169</v>
      </c>
    </row>
    <row r="7" ht="15.75">
      <c r="A7" s="21" t="s">
        <v>111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3" t="s">
        <v>30</v>
      </c>
    </row>
    <row r="11" spans="1:8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2"/>
    </row>
    <row r="12" spans="1:8" ht="15" customHeight="1">
      <c r="A12" s="2" t="s">
        <v>62</v>
      </c>
      <c r="B12" s="3" t="s">
        <v>93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41">
        <f>SUM(C12:G12)</f>
        <v>0</v>
      </c>
    </row>
    <row r="13" spans="1:8" ht="15" customHeight="1">
      <c r="A13" s="2" t="s">
        <v>63</v>
      </c>
      <c r="B13" s="3" t="s">
        <v>94</v>
      </c>
      <c r="C13" s="15">
        <v>0</v>
      </c>
      <c r="D13" s="15">
        <v>0</v>
      </c>
      <c r="E13" s="15">
        <v>22000</v>
      </c>
      <c r="F13" s="15">
        <v>0</v>
      </c>
      <c r="G13" s="15">
        <v>0</v>
      </c>
      <c r="H13" s="41">
        <f>SUM(C13:G13)</f>
        <v>22000</v>
      </c>
    </row>
    <row r="14" spans="1:8" ht="15" customHeight="1">
      <c r="A14" s="2" t="s">
        <v>64</v>
      </c>
      <c r="B14" s="3" t="s">
        <v>95</v>
      </c>
      <c r="C14" s="15">
        <v>0</v>
      </c>
      <c r="D14" s="15">
        <v>0</v>
      </c>
      <c r="E14" s="15">
        <v>60511.4</v>
      </c>
      <c r="F14" s="15">
        <v>0</v>
      </c>
      <c r="G14" s="15">
        <v>0</v>
      </c>
      <c r="H14" s="41">
        <f>SUM(C14:G14)</f>
        <v>60511.4</v>
      </c>
    </row>
    <row r="15" spans="1:8" ht="15" customHeight="1">
      <c r="A15" s="32" t="s">
        <v>65</v>
      </c>
      <c r="B15" s="3" t="s">
        <v>96</v>
      </c>
      <c r="C15" s="15">
        <v>0</v>
      </c>
      <c r="D15" s="15">
        <v>0</v>
      </c>
      <c r="E15" s="15">
        <v>192315.5</v>
      </c>
      <c r="F15" s="15">
        <v>0</v>
      </c>
      <c r="G15" s="15">
        <v>0</v>
      </c>
      <c r="H15" s="41">
        <f>SUM(C15:G15)</f>
        <v>192315.5</v>
      </c>
    </row>
    <row r="16" spans="1:8" ht="12.75">
      <c r="A16" s="58" t="s">
        <v>7</v>
      </c>
      <c r="B16" s="59"/>
      <c r="C16" s="6">
        <f aca="true" t="shared" si="0" ref="C16:H16">SUM(C12:C15)</f>
        <v>0</v>
      </c>
      <c r="D16" s="6">
        <f t="shared" si="0"/>
        <v>0</v>
      </c>
      <c r="E16" s="6">
        <f t="shared" si="0"/>
        <v>274826.9</v>
      </c>
      <c r="F16" s="6">
        <f t="shared" si="0"/>
        <v>0</v>
      </c>
      <c r="G16" s="6">
        <f t="shared" si="0"/>
        <v>0</v>
      </c>
      <c r="H16" s="42">
        <f t="shared" si="0"/>
        <v>274826.9</v>
      </c>
    </row>
    <row r="17" ht="12.75">
      <c r="A17" s="33" t="s">
        <v>170</v>
      </c>
    </row>
    <row r="18" ht="9" customHeight="1"/>
    <row r="19" ht="12.75">
      <c r="A19" s="38" t="s">
        <v>8</v>
      </c>
    </row>
    <row r="20" ht="12.75">
      <c r="A20" s="13" t="s">
        <v>119</v>
      </c>
    </row>
    <row r="21" ht="12.75">
      <c r="A21" s="13" t="s">
        <v>120</v>
      </c>
    </row>
    <row r="22" ht="12.75">
      <c r="A22" s="13" t="s">
        <v>121</v>
      </c>
    </row>
    <row r="23" ht="12.75">
      <c r="A23" s="13" t="s">
        <v>122</v>
      </c>
    </row>
    <row r="24" ht="12.75">
      <c r="A24" s="13" t="s">
        <v>123</v>
      </c>
    </row>
    <row r="25" ht="12.75">
      <c r="A25" s="13" t="s">
        <v>124</v>
      </c>
    </row>
    <row r="26" ht="12.75">
      <c r="A26" s="13" t="s">
        <v>125</v>
      </c>
    </row>
    <row r="27" ht="12.75">
      <c r="A27" s="13"/>
    </row>
    <row r="46" ht="12.75">
      <c r="A46" s="33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2019-03-20T20:09:06Z</cp:lastPrinted>
  <dcterms:created xsi:type="dcterms:W3CDTF">2006-10-30T16:22:15Z</dcterms:created>
  <dcterms:modified xsi:type="dcterms:W3CDTF">2023-10-04T21:45:17Z</dcterms:modified>
  <cp:category/>
  <cp:version/>
  <cp:contentType/>
  <cp:contentStatus/>
</cp:coreProperties>
</file>