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tabRatio="649" activeTab="0"/>
  </bookViews>
  <sheets>
    <sheet name="EJECUCION MES" sheetId="1" r:id="rId1"/>
    <sheet name="EJECUCION FTE" sheetId="2" r:id="rId2"/>
    <sheet name="EJECUCION RO" sheetId="3" r:id="rId3"/>
    <sheet name="EJECUCION RDR" sheetId="4" r:id="rId4"/>
    <sheet name="EJECUCION ROOC" sheetId="5" r:id="rId5"/>
    <sheet name="EJECUCION DYT" sheetId="6" r:id="rId6"/>
    <sheet name="EJECUCION RD" sheetId="7" r:id="rId7"/>
  </sheets>
  <definedNames>
    <definedName name="_xlnm.Print_Area" localSheetId="1">'EJECUCION FTE'!$A$1:$H$85</definedName>
    <definedName name="_xlnm.Print_Area" localSheetId="2">'EJECUCION RO'!$A$1:$J$92</definedName>
  </definedNames>
  <calcPr fullCalcOnLoad="1"/>
</workbook>
</file>

<file path=xl/sharedStrings.xml><?xml version="1.0" encoding="utf-8"?>
<sst xmlns="http://schemas.openxmlformats.org/spreadsheetml/2006/main" count="674" uniqueCount="171">
  <si>
    <t>PLIEGO 011 MINISTERIO DE SALUD</t>
  </si>
  <si>
    <t>COD. EJECUTORA</t>
  </si>
  <si>
    <t>ENERO</t>
  </si>
  <si>
    <t>FEBRERO</t>
  </si>
  <si>
    <t>MARZO</t>
  </si>
  <si>
    <t>001</t>
  </si>
  <si>
    <t>ADMINISTRACION CENTRAL - MINSA</t>
  </si>
  <si>
    <t>TOTAL</t>
  </si>
  <si>
    <t>Nota:</t>
  </si>
  <si>
    <t>RESUMEN DE EGRESOS SEGÚN FUENTE DE FINANCIAMIENTO</t>
  </si>
  <si>
    <t>FUENTE DE FINANCIAMIENTO</t>
  </si>
  <si>
    <t>FUENTE DE FINANCIAMIENTO RECURSOS ORDINARIOS SEGÚN GRUPO GENERICO DE GASTO</t>
  </si>
  <si>
    <t>GRUPO GENERICO DE GASTO</t>
  </si>
  <si>
    <t>FUENTE DE FINANCIAMIENTO RECURSOS DIRECTAMENTE RECAUDADOS SEGÚN GRUPO GENERICO DE GASTO</t>
  </si>
  <si>
    <t>FUENTE DE FINANCIAMIENTO DONACIONES Y TRANSFERENCIAS SEGÚN GRUPO GENERICO DE GASTO</t>
  </si>
  <si>
    <t>1 Recursos Ordinarios</t>
  </si>
  <si>
    <t>2 Recursos Directamente Recaudados</t>
  </si>
  <si>
    <t>4 Donaciones y Transferencias</t>
  </si>
  <si>
    <t>3 Recursos por Operaciones Oficiales de Crédito</t>
  </si>
  <si>
    <t>FUENTE DE FINANCIAMIENTO RECURSOS POR OPERACIONES OFICIALES DE CREDITO SEGÚN GRUPO GENERICO DE GASTO</t>
  </si>
  <si>
    <t>ABRIL</t>
  </si>
  <si>
    <t>MAYO</t>
  </si>
  <si>
    <t>JUNIO</t>
  </si>
  <si>
    <t>RESUMEN DE EGRESOS MENSUAL SEGÚN UNIDAD EJECUTORA Y A TODA FUENTE DE FINANCIAMIENTO</t>
  </si>
  <si>
    <t>JULIO</t>
  </si>
  <si>
    <t>AGOSTO</t>
  </si>
  <si>
    <t>SETIEMBRE</t>
  </si>
  <si>
    <t>OCTUBRE</t>
  </si>
  <si>
    <t>NOVIEMBRE</t>
  </si>
  <si>
    <t>DICIEMBRE</t>
  </si>
  <si>
    <t>Total 
General</t>
  </si>
  <si>
    <t>EJECUCION  MENSUAL</t>
  </si>
  <si>
    <t>5 Recursos Determinados</t>
  </si>
  <si>
    <t>UNIDADES EJECUTORAS</t>
  </si>
  <si>
    <t>(EN SOLES)</t>
  </si>
  <si>
    <t>005</t>
  </si>
  <si>
    <t>007</t>
  </si>
  <si>
    <t>008</t>
  </si>
  <si>
    <t>009</t>
  </si>
  <si>
    <t>010</t>
  </si>
  <si>
    <t>011</t>
  </si>
  <si>
    <t>016</t>
  </si>
  <si>
    <t>017</t>
  </si>
  <si>
    <t>020</t>
  </si>
  <si>
    <t>021</t>
  </si>
  <si>
    <t>025</t>
  </si>
  <si>
    <t>027</t>
  </si>
  <si>
    <t>028</t>
  </si>
  <si>
    <t>029</t>
  </si>
  <si>
    <t>030</t>
  </si>
  <si>
    <t>031</t>
  </si>
  <si>
    <t>032</t>
  </si>
  <si>
    <t>033</t>
  </si>
  <si>
    <t>036</t>
  </si>
  <si>
    <t>042</t>
  </si>
  <si>
    <t>049</t>
  </si>
  <si>
    <t>050</t>
  </si>
  <si>
    <t>124</t>
  </si>
  <si>
    <t>125</t>
  </si>
  <si>
    <t>139</t>
  </si>
  <si>
    <t>140</t>
  </si>
  <si>
    <t>142</t>
  </si>
  <si>
    <t>143</t>
  </si>
  <si>
    <t>144</t>
  </si>
  <si>
    <t>145</t>
  </si>
  <si>
    <t>146</t>
  </si>
  <si>
    <t>INSTITUTO NACIONAL DE SALUD MENTAL</t>
  </si>
  <si>
    <t>INSTITUTO NACIONAL DE CIENCIAS NEUROLOGICAS</t>
  </si>
  <si>
    <t>INSTITUTO NACIONAL DE OFTALMOLOGIA</t>
  </si>
  <si>
    <t>INSTITUTO NACIONAL DE REHABILITACION</t>
  </si>
  <si>
    <t>INSTITUTO NACIONAL DE SALUD DEL NIÑO</t>
  </si>
  <si>
    <t>INSTITUTO NACIONAL MATERNO PERINATAL</t>
  </si>
  <si>
    <t>HOSPITAL NACIONAL HIPOLITO UNANUE</t>
  </si>
  <si>
    <t>HOSPITAL HERMILIO VALDIZAN</t>
  </si>
  <si>
    <t>HOSPITAL SERGIO BERNALES</t>
  </si>
  <si>
    <t>HOSPITAL CAYETANO HEREDIA</t>
  </si>
  <si>
    <t>HOSPITAL DE APOYO DEPARTAMENTAL MARIA AUXILIADORA</t>
  </si>
  <si>
    <t>HOSPITAL NACIONAL ARZOBISPO LOAYZA</t>
  </si>
  <si>
    <t>HOSPITAL NACIONAL DOS DE MAYO</t>
  </si>
  <si>
    <t>HOSPITAL DE APOYO SANTA ROSA</t>
  </si>
  <si>
    <t>HOSPITAL DE EMERGENCIAS CASIMIRO ULLOA</t>
  </si>
  <si>
    <t>HOSPITAL DE EMERGENCIAS PEDIATRICAS</t>
  </si>
  <si>
    <t>HOSPITAL NACIONAL VICTOR LARCO HERRERA</t>
  </si>
  <si>
    <t>HOSPITAL NACIONAL DOCENTE MADRE NIÑO - SAN BARTOLOME</t>
  </si>
  <si>
    <t>HOSPITAL CARLOS LANFRANCO LA HOZ</t>
  </si>
  <si>
    <t>HOSPITAL "JOSE AGURTO TELLO DE CHOSICA"</t>
  </si>
  <si>
    <t>HOSPITAL SAN JUAN DE LURIGANCHO</t>
  </si>
  <si>
    <t>HOSPITAL VITARTE</t>
  </si>
  <si>
    <t>CENTRO NACIONAL DE ABASTECIMIENTOS DE RECURSOS ESTRATEGICOS DE SALUD</t>
  </si>
  <si>
    <t>PROGRAMA NACIONAL DE INVERSIONES EN SALUD</t>
  </si>
  <si>
    <t>INSTITUTO NACIONAL DE SALUD DEL NIÑO - SAN BORJA</t>
  </si>
  <si>
    <t>HOSPITAL DE HUAYCAN</t>
  </si>
  <si>
    <t>HOSPITAL DE EMERGENCIAS VILLA EL SALVADOR</t>
  </si>
  <si>
    <t>DIRECCION DE REDES INTEGRADAS DE SALUD LIMA CENTRO</t>
  </si>
  <si>
    <t>DIRECCION DE REDES INTEGRADAS DE SALUD LIMA NORTE</t>
  </si>
  <si>
    <t>DIRECCION DE REDES INTEGRADAS DE SALUD LIMA SUR</t>
  </si>
  <si>
    <t>DIRECCION DE REDES INTEGRADAS DE SALUD LIMA ESTE</t>
  </si>
  <si>
    <t>RO</t>
  </si>
  <si>
    <t>RDR</t>
  </si>
  <si>
    <t>ROOC</t>
  </si>
  <si>
    <t>DYT</t>
  </si>
  <si>
    <t>FUENTE</t>
  </si>
  <si>
    <t>Millones</t>
  </si>
  <si>
    <t>%</t>
  </si>
  <si>
    <t>GENERICA</t>
  </si>
  <si>
    <t>5.2.1</t>
  </si>
  <si>
    <t>5.2.2</t>
  </si>
  <si>
    <t>5.2.3</t>
  </si>
  <si>
    <t>5.2.4</t>
  </si>
  <si>
    <t>5.2.5</t>
  </si>
  <si>
    <t>6.2.4</t>
  </si>
  <si>
    <t>FUENTE DE FINANCIAMIENTO RECURSOS DETERMINADOS</t>
  </si>
  <si>
    <t>5-2.1</t>
  </si>
  <si>
    <t>5-2.2</t>
  </si>
  <si>
    <t>5-2.3</t>
  </si>
  <si>
    <t>5-2.4</t>
  </si>
  <si>
    <t>5-2.5</t>
  </si>
  <si>
    <t>6-2.6</t>
  </si>
  <si>
    <t>5-2.6</t>
  </si>
  <si>
    <t>5-21: Personal y Obligaciones Sociales</t>
  </si>
  <si>
    <t>5-22: Pensiones y Otras Prestaciones Sociales</t>
  </si>
  <si>
    <t>5-23: Bienes y Servicios</t>
  </si>
  <si>
    <t>5-24: Donaciones y Transferencias</t>
  </si>
  <si>
    <t>5-25: Otros Gastos</t>
  </si>
  <si>
    <t>6-24: Donaciones y Transferencias</t>
  </si>
  <si>
    <t>6-26: Adquisición de Activos No Financieros</t>
  </si>
  <si>
    <t>DEVENGADO</t>
  </si>
  <si>
    <t>001  Adm. Central</t>
  </si>
  <si>
    <t>005  INS Mental</t>
  </si>
  <si>
    <t>007  INC Neurologicas</t>
  </si>
  <si>
    <t>008  IN Oftalmología</t>
  </si>
  <si>
    <t>009  IN Rehabilitación</t>
  </si>
  <si>
    <t>010  INS Niño</t>
  </si>
  <si>
    <t>011  INM Perinatal</t>
  </si>
  <si>
    <t>017  Hosp. Herm. Valdizan</t>
  </si>
  <si>
    <t>020  Hosp. Serg. Bernales</t>
  </si>
  <si>
    <t>021  Hosp. Cayet. Heredia</t>
  </si>
  <si>
    <t>036  Hosp. Carlos LF.LH</t>
  </si>
  <si>
    <t>049  Hosp. SJL</t>
  </si>
  <si>
    <t>050  Hosp. Vitarte</t>
  </si>
  <si>
    <t>124  CENARES</t>
  </si>
  <si>
    <t>125  PRONIS</t>
  </si>
  <si>
    <t>139  INS - SAN BORJA</t>
  </si>
  <si>
    <t>140  Hosp. Huaycan</t>
  </si>
  <si>
    <t>142  Hosp. Emerg. Villa ES</t>
  </si>
  <si>
    <t>UE</t>
  </si>
  <si>
    <t>Dev</t>
  </si>
  <si>
    <t>025  Hosp. M. Auxiliadora</t>
  </si>
  <si>
    <t>032  Hosp. V.L. Herrera</t>
  </si>
  <si>
    <t>033  Hosp. M. Niño SB</t>
  </si>
  <si>
    <t>143  DIRIS Lima Centro</t>
  </si>
  <si>
    <t>144  DIRIS Lima Norte</t>
  </si>
  <si>
    <t>145  DIRIS Lima Sur</t>
  </si>
  <si>
    <t>146  DIRIS Lima Este</t>
  </si>
  <si>
    <t>030  Hosp. Casimiro Ulloa</t>
  </si>
  <si>
    <t>027  Hosp. A. Loayza</t>
  </si>
  <si>
    <t>031  Hosp. Pediatricas</t>
  </si>
  <si>
    <t>028  Hosp. Dos de Mayo</t>
  </si>
  <si>
    <t>016  Hosp. Hipo. Unanue</t>
  </si>
  <si>
    <t>042  Hosp. J.A. T-Chosica</t>
  </si>
  <si>
    <t>029  Hosp. Santa Rosa</t>
  </si>
  <si>
    <t>RD</t>
  </si>
  <si>
    <t>HOSPITAL EMERGENCIA ATE VITARTE</t>
  </si>
  <si>
    <t>148 Hosp. Ate Vitarte</t>
  </si>
  <si>
    <t>148</t>
  </si>
  <si>
    <t>149</t>
  </si>
  <si>
    <t>PROGRAMA DE CREACIÓN DE REDES INTEGRADAS EN SALUD</t>
  </si>
  <si>
    <t>149 PCRIS</t>
  </si>
  <si>
    <t>6-2.4</t>
  </si>
  <si>
    <t>EJECUCION PRESUPUESTAL A MES DE OCTUBRE 2023</t>
  </si>
  <si>
    <t>Fuente: Reporte SIAF Operaciones en Linea al 31 de Octubre del 2023</t>
  </si>
</sst>
</file>

<file path=xl/styles.xml><?xml version="1.0" encoding="utf-8"?>
<styleSheet xmlns="http://schemas.openxmlformats.org/spreadsheetml/2006/main">
  <numFmts count="67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S/&quot;\ #,##0;&quot;S/&quot;\ \-#,##0"/>
    <numFmt numFmtId="165" formatCode="&quot;S/&quot;\ #,##0;[Red]&quot;S/&quot;\ \-#,##0"/>
    <numFmt numFmtId="166" formatCode="&quot;S/&quot;\ #,##0.00;&quot;S/&quot;\ \-#,##0.00"/>
    <numFmt numFmtId="167" formatCode="&quot;S/&quot;\ #,##0.00;[Red]&quot;S/&quot;\ \-#,##0.00"/>
    <numFmt numFmtId="168" formatCode="_ &quot;S/&quot;\ * #,##0_ ;_ &quot;S/&quot;\ * \-#,##0_ ;_ &quot;S/&quot;\ * &quot;-&quot;_ ;_ @_ "/>
    <numFmt numFmtId="169" formatCode="_ * #,##0_ ;_ * \-#,##0_ ;_ * &quot;-&quot;_ ;_ @_ "/>
    <numFmt numFmtId="170" formatCode="_ &quot;S/&quot;\ * #,##0.00_ ;_ &quot;S/&quot;\ * \-#,##0.00_ ;_ &quot;S/&quot;\ * &quot;-&quot;??_ ;_ @_ "/>
    <numFmt numFmtId="171" formatCode="_ * #,##0.00_ ;_ * \-#,##0.00_ ;_ * &quot;-&quot;??_ ;_ @_ "/>
    <numFmt numFmtId="172" formatCode="&quot;S/&quot;#,##0;\-&quot;S/&quot;#,##0"/>
    <numFmt numFmtId="173" formatCode="&quot;S/&quot;#,##0;[Red]\-&quot;S/&quot;#,##0"/>
    <numFmt numFmtId="174" formatCode="&quot;S/&quot;#,##0.00;\-&quot;S/&quot;#,##0.00"/>
    <numFmt numFmtId="175" formatCode="&quot;S/&quot;#,##0.00;[Red]\-&quot;S/&quot;#,##0.00"/>
    <numFmt numFmtId="176" formatCode="_-&quot;S/&quot;* #,##0_-;\-&quot;S/&quot;* #,##0_-;_-&quot;S/&quot;* &quot;-&quot;_-;_-@_-"/>
    <numFmt numFmtId="177" formatCode="_-&quot;S/&quot;* #,##0.00_-;\-&quot;S/&quot;* #,##0.00_-;_-&quot;S/&quot;* &quot;-&quot;??_-;_-@_-"/>
    <numFmt numFmtId="178" formatCode="&quot;S/.&quot;\ #,##0;&quot;S/.&quot;\ \-#,##0"/>
    <numFmt numFmtId="179" formatCode="&quot;S/.&quot;\ #,##0;[Red]&quot;S/.&quot;\ \-#,##0"/>
    <numFmt numFmtId="180" formatCode="&quot;S/.&quot;\ #,##0.00;&quot;S/.&quot;\ \-#,##0.00"/>
    <numFmt numFmtId="181" formatCode="&quot;S/.&quot;\ #,##0.00;[Red]&quot;S/.&quot;\ \-#,##0.00"/>
    <numFmt numFmtId="182" formatCode="_ &quot;S/.&quot;\ * #,##0_ ;_ &quot;S/.&quot;\ * \-#,##0_ ;_ &quot;S/.&quot;\ * &quot;-&quot;_ ;_ @_ "/>
    <numFmt numFmtId="183" formatCode="_ &quot;S/.&quot;\ * #,##0.00_ ;_ &quot;S/.&quot;\ * \-#,##0.00_ ;_ &quot;S/.&quot;\ * &quot;-&quot;??_ ;_ @_ "/>
    <numFmt numFmtId="184" formatCode="&quot;S/.&quot;\ #,##0_);\(&quot;S/.&quot;\ #,##0\)"/>
    <numFmt numFmtId="185" formatCode="&quot;S/.&quot;\ #,##0_);[Red]\(&quot;S/.&quot;\ #,##0\)"/>
    <numFmt numFmtId="186" formatCode="&quot;S/.&quot;\ #,##0.00_);\(&quot;S/.&quot;\ #,##0.00\)"/>
    <numFmt numFmtId="187" formatCode="&quot;S/.&quot;\ #,##0.00_);[Red]\(&quot;S/.&quot;\ #,##0.00\)"/>
    <numFmt numFmtId="188" formatCode="_(&quot;S/.&quot;\ * #,##0_);_(&quot;S/.&quot;\ * \(#,##0\);_(&quot;S/.&quot;\ * &quot;-&quot;_);_(@_)"/>
    <numFmt numFmtId="189" formatCode="_(* #,##0_);_(* \(#,##0\);_(* &quot;-&quot;_);_(@_)"/>
    <numFmt numFmtId="190" formatCode="_(&quot;S/.&quot;\ * #,##0.00_);_(&quot;S/.&quot;\ * \(#,##0.00\);_(&quot;S/.&quot;\ * &quot;-&quot;??_);_(@_)"/>
    <numFmt numFmtId="191" formatCode="_(* #,##0.00_);_(* \(#,##0.00\);_(* &quot;-&quot;??_);_(@_)"/>
    <numFmt numFmtId="192" formatCode="&quot;S/.&quot;#,##0;&quot;S/.&quot;\-#,##0"/>
    <numFmt numFmtId="193" formatCode="&quot;S/.&quot;#,##0;[Red]&quot;S/.&quot;\-#,##0"/>
    <numFmt numFmtId="194" formatCode="&quot;S/.&quot;#,##0.00;&quot;S/.&quot;\-#,##0.00"/>
    <numFmt numFmtId="195" formatCode="&quot;S/.&quot;#,##0.00;[Red]&quot;S/.&quot;\-#,##0.00"/>
    <numFmt numFmtId="196" formatCode="_ &quot;S/.&quot;* #,##0_ ;_ &quot;S/.&quot;* \-#,##0_ ;_ &quot;S/.&quot;* &quot;-&quot;_ ;_ @_ "/>
    <numFmt numFmtId="197" formatCode="_ &quot;S/.&quot;* #,##0.00_ ;_ &quot;S/.&quot;* \-#,##0.00_ ;_ &quot;S/.&quot;* &quot;-&quot;??_ ;_ @_ "/>
    <numFmt numFmtId="198" formatCode="#,##0\ &quot;€&quot;;\-#,##0\ &quot;€&quot;"/>
    <numFmt numFmtId="199" formatCode="#,##0\ &quot;€&quot;;[Red]\-#,##0\ &quot;€&quot;"/>
    <numFmt numFmtId="200" formatCode="#,##0.00\ &quot;€&quot;;\-#,##0.00\ &quot;€&quot;"/>
    <numFmt numFmtId="201" formatCode="#,##0.00\ &quot;€&quot;;[Red]\-#,##0.00\ &quot;€&quot;"/>
    <numFmt numFmtId="202" formatCode="_-* #,##0\ &quot;€&quot;_-;\-* #,##0\ &quot;€&quot;_-;_-* &quot;-&quot;\ &quot;€&quot;_-;_-@_-"/>
    <numFmt numFmtId="203" formatCode="_-* #,##0\ _€_-;\-* #,##0\ _€_-;_-* &quot;-&quot;\ _€_-;_-@_-"/>
    <numFmt numFmtId="204" formatCode="_-* #,##0.00\ &quot;€&quot;_-;\-* #,##0.00\ &quot;€&quot;_-;_-* &quot;-&quot;??\ &quot;€&quot;_-;_-@_-"/>
    <numFmt numFmtId="205" formatCode="_-* #,##0.00\ _€_-;\-* #,##0.00\ _€_-;_-* &quot;-&quot;??\ _€_-;_-@_-"/>
    <numFmt numFmtId="206" formatCode="#,##0.0"/>
    <numFmt numFmtId="207" formatCode="_-* #,##0.0\ _€_-;\-* #,##0.0\ _€_-;_-* &quot;-&quot;??\ _€_-;_-@_-"/>
    <numFmt numFmtId="208" formatCode="_-* #,##0\ _€_-;\-* #,##0\ _€_-;_-* &quot;-&quot;??\ _€_-;_-@_-"/>
    <numFmt numFmtId="209" formatCode="0.000000"/>
    <numFmt numFmtId="210" formatCode="0.00000"/>
    <numFmt numFmtId="211" formatCode="0.0000"/>
    <numFmt numFmtId="212" formatCode="0.000"/>
    <numFmt numFmtId="213" formatCode="0.0"/>
    <numFmt numFmtId="214" formatCode="0.0000000"/>
    <numFmt numFmtId="215" formatCode="_ * #,##0_ ;_ * \-#,##0_ ;_ * &quot;-&quot;??_ ;_ @_ "/>
    <numFmt numFmtId="216" formatCode="0.0%"/>
    <numFmt numFmtId="217" formatCode="#,##0.000"/>
    <numFmt numFmtId="218" formatCode="_-* #,##0_-;\-* #,##0_-;_-* &quot;-&quot;??_-;_-@_-"/>
    <numFmt numFmtId="219" formatCode="&quot;Sí&quot;;&quot;Sí&quot;;&quot;No&quot;"/>
    <numFmt numFmtId="220" formatCode="&quot;Verdadero&quot;;&quot;Verdadero&quot;;&quot;Falso&quot;"/>
    <numFmt numFmtId="221" formatCode="&quot;Activado&quot;;&quot;Activado&quot;;&quot;Desactivado&quot;"/>
    <numFmt numFmtId="222" formatCode="[$€-2]\ #,##0.00_);[Red]\([$€-2]\ #,##0.00\)"/>
  </numFmts>
  <fonts count="60">
    <font>
      <sz val="10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 Narrow"/>
      <family val="2"/>
    </font>
    <font>
      <sz val="10"/>
      <color indexed="8"/>
      <name val="Calibri"/>
      <family val="2"/>
    </font>
    <font>
      <sz val="6"/>
      <color indexed="63"/>
      <name val="Calibri"/>
      <family val="2"/>
    </font>
    <font>
      <sz val="10.5"/>
      <color indexed="63"/>
      <name val="Calibri"/>
      <family val="2"/>
    </font>
    <font>
      <sz val="9"/>
      <color indexed="63"/>
      <name val="Calibri"/>
      <family val="2"/>
    </font>
    <font>
      <sz val="10"/>
      <color indexed="63"/>
      <name val="Calibri"/>
      <family val="2"/>
    </font>
    <font>
      <sz val="4"/>
      <color indexed="63"/>
      <name val="Calibri"/>
      <family val="2"/>
    </font>
    <font>
      <sz val="6.3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 Narrow"/>
      <family val="2"/>
    </font>
    <font>
      <b/>
      <sz val="10"/>
      <color indexed="9"/>
      <name val="Arial Narrow"/>
      <family val="2"/>
    </font>
    <font>
      <sz val="10"/>
      <color indexed="10"/>
      <name val="Arial Narrow"/>
      <family val="2"/>
    </font>
    <font>
      <sz val="14"/>
      <color indexed="63"/>
      <name val="Calibri"/>
      <family val="2"/>
    </font>
    <font>
      <b/>
      <sz val="3"/>
      <color indexed="8"/>
      <name val="Calibri"/>
      <family val="2"/>
    </font>
    <font>
      <b/>
      <sz val="7"/>
      <color indexed="8"/>
      <name val="Calibri"/>
      <family val="2"/>
    </font>
    <font>
      <b/>
      <sz val="7"/>
      <color indexed="9"/>
      <name val="Calibri"/>
      <family val="2"/>
    </font>
    <font>
      <b/>
      <sz val="14"/>
      <color indexed="63"/>
      <name val="Calibri"/>
      <family val="2"/>
    </font>
    <font>
      <b/>
      <sz val="18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 Narrow"/>
      <family val="2"/>
    </font>
    <font>
      <b/>
      <sz val="10"/>
      <color theme="0"/>
      <name val="Arial Narrow"/>
      <family val="2"/>
    </font>
    <font>
      <sz val="10"/>
      <color rgb="FFFF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30" borderId="0" applyNumberFormat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4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1" fillId="33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3" fontId="2" fillId="0" borderId="1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3" fontId="1" fillId="33" borderId="10" xfId="0" applyNumberFormat="1" applyFont="1" applyFill="1" applyBorder="1" applyAlignment="1" applyProtection="1">
      <alignment vertical="center"/>
      <protection/>
    </xf>
    <xf numFmtId="0" fontId="1" fillId="33" borderId="10" xfId="0" applyNumberFormat="1" applyFont="1" applyFill="1" applyBorder="1" applyAlignment="1" applyProtection="1" quotePrefix="1">
      <alignment horizontal="center" vertical="center"/>
      <protection/>
    </xf>
    <xf numFmtId="3" fontId="2" fillId="0" borderId="0" xfId="0" applyNumberFormat="1" applyFont="1" applyFill="1" applyBorder="1" applyAlignment="1" applyProtection="1">
      <alignment vertical="center"/>
      <protection/>
    </xf>
    <xf numFmtId="3" fontId="1" fillId="33" borderId="1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 quotePrefix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right" vertical="center"/>
      <protection/>
    </xf>
    <xf numFmtId="169" fontId="2" fillId="0" borderId="10" xfId="0" applyNumberFormat="1" applyFont="1" applyFill="1" applyBorder="1" applyAlignment="1" applyProtection="1">
      <alignment vertical="center"/>
      <protection/>
    </xf>
    <xf numFmtId="0" fontId="57" fillId="0" borderId="0" xfId="0" applyNumberFormat="1" applyFont="1" applyFill="1" applyBorder="1" applyAlignment="1" applyProtection="1">
      <alignment vertical="center"/>
      <protection/>
    </xf>
    <xf numFmtId="3" fontId="57" fillId="0" borderId="0" xfId="0" applyNumberFormat="1" applyFont="1" applyFill="1" applyBorder="1" applyAlignment="1" applyProtection="1">
      <alignment vertical="center"/>
      <protection/>
    </xf>
    <xf numFmtId="208" fontId="2" fillId="0" borderId="0" xfId="49" applyNumberFormat="1" applyFont="1" applyFill="1" applyBorder="1" applyAlignment="1" applyProtection="1">
      <alignment vertical="center"/>
      <protection/>
    </xf>
    <xf numFmtId="0" fontId="57" fillId="0" borderId="0" xfId="0" applyNumberFormat="1" applyFont="1" applyFill="1" applyBorder="1" applyAlignment="1" applyProtection="1">
      <alignment horizontal="center" vertical="center"/>
      <protection/>
    </xf>
    <xf numFmtId="3" fontId="1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58" fillId="0" borderId="0" xfId="0" applyNumberFormat="1" applyFont="1" applyFill="1" applyBorder="1" applyAlignment="1" applyProtection="1">
      <alignment vertical="center"/>
      <protection/>
    </xf>
    <xf numFmtId="3" fontId="1" fillId="0" borderId="10" xfId="0" applyNumberFormat="1" applyFont="1" applyFill="1" applyBorder="1" applyAlignment="1" applyProtection="1">
      <alignment vertical="center"/>
      <protection/>
    </xf>
    <xf numFmtId="213" fontId="57" fillId="0" borderId="0" xfId="0" applyNumberFormat="1" applyFont="1" applyFill="1" applyBorder="1" applyAlignment="1" applyProtection="1">
      <alignment vertical="center"/>
      <protection/>
    </xf>
    <xf numFmtId="0" fontId="58" fillId="0" borderId="0" xfId="0" applyNumberFormat="1" applyFont="1" applyFill="1" applyBorder="1" applyAlignment="1" applyProtection="1">
      <alignment horizontal="center" vertical="center"/>
      <protection/>
    </xf>
    <xf numFmtId="0" fontId="57" fillId="0" borderId="0" xfId="0" applyNumberFormat="1" applyFont="1" applyFill="1" applyBorder="1" applyAlignment="1" applyProtection="1" quotePrefix="1">
      <alignment horizontal="center" vertical="center"/>
      <protection/>
    </xf>
    <xf numFmtId="0" fontId="2" fillId="0" borderId="0" xfId="0" applyNumberFormat="1" applyFont="1" applyFill="1" applyBorder="1" applyAlignment="1" applyProtection="1" quotePrefix="1">
      <alignment horizontal="center" vertical="center"/>
      <protection/>
    </xf>
    <xf numFmtId="213" fontId="2" fillId="0" borderId="0" xfId="0" applyNumberFormat="1" applyFont="1" applyFill="1" applyBorder="1" applyAlignment="1" applyProtection="1">
      <alignment vertical="center"/>
      <protection/>
    </xf>
    <xf numFmtId="1" fontId="2" fillId="0" borderId="0" xfId="0" applyNumberFormat="1" applyFont="1" applyFill="1" applyBorder="1" applyAlignment="1" applyProtection="1">
      <alignment vertical="center"/>
      <protection/>
    </xf>
    <xf numFmtId="208" fontId="2" fillId="0" borderId="0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 quotePrefix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208" fontId="1" fillId="0" borderId="0" xfId="49" applyNumberFormat="1" applyFont="1" applyFill="1" applyBorder="1" applyAlignment="1" applyProtection="1">
      <alignment vertical="center"/>
      <protection/>
    </xf>
    <xf numFmtId="208" fontId="57" fillId="0" borderId="0" xfId="49" applyNumberFormat="1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4" fontId="57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" fontId="2" fillId="0" borderId="10" xfId="0" applyNumberFormat="1" applyFont="1" applyFill="1" applyBorder="1" applyAlignment="1" applyProtection="1">
      <alignment vertical="center"/>
      <protection/>
    </xf>
    <xf numFmtId="4" fontId="1" fillId="33" borderId="10" xfId="0" applyNumberFormat="1" applyFont="1" applyFill="1" applyBorder="1" applyAlignment="1" applyProtection="1">
      <alignment vertical="center"/>
      <protection/>
    </xf>
    <xf numFmtId="41" fontId="2" fillId="0" borderId="10" xfId="0" applyNumberFormat="1" applyFont="1" applyFill="1" applyBorder="1" applyAlignment="1" applyProtection="1">
      <alignment vertical="center"/>
      <protection/>
    </xf>
    <xf numFmtId="41" fontId="1" fillId="33" borderId="10" xfId="0" applyNumberFormat="1" applyFont="1" applyFill="1" applyBorder="1" applyAlignment="1" applyProtection="1">
      <alignment vertical="center"/>
      <protection/>
    </xf>
    <xf numFmtId="218" fontId="2" fillId="0" borderId="10" xfId="0" applyNumberFormat="1" applyFont="1" applyFill="1" applyBorder="1" applyAlignment="1" applyProtection="1">
      <alignment vertical="center"/>
      <protection/>
    </xf>
    <xf numFmtId="0" fontId="57" fillId="0" borderId="0" xfId="0" applyNumberFormat="1" applyFont="1" applyFill="1" applyBorder="1" applyAlignment="1" applyProtection="1">
      <alignment horizontal="center" vertical="center"/>
      <protection/>
    </xf>
    <xf numFmtId="0" fontId="59" fillId="0" borderId="0" xfId="0" applyNumberFormat="1" applyFont="1" applyFill="1" applyBorder="1" applyAlignment="1" applyProtection="1">
      <alignment horizontal="left" vertical="center"/>
      <protection/>
    </xf>
    <xf numFmtId="0" fontId="59" fillId="0" borderId="0" xfId="0" applyNumberFormat="1" applyFont="1" applyFill="1" applyBorder="1" applyAlignment="1" applyProtection="1">
      <alignment vertical="center"/>
      <protection/>
    </xf>
    <xf numFmtId="3" fontId="59" fillId="0" borderId="0" xfId="0" applyNumberFormat="1" applyFont="1" applyFill="1" applyBorder="1" applyAlignment="1" applyProtection="1">
      <alignment vertical="center"/>
      <protection/>
    </xf>
    <xf numFmtId="208" fontId="59" fillId="0" borderId="0" xfId="49" applyNumberFormat="1" applyFont="1" applyFill="1" applyBorder="1" applyAlignment="1" applyProtection="1">
      <alignment vertical="center"/>
      <protection/>
    </xf>
    <xf numFmtId="0" fontId="59" fillId="0" borderId="0" xfId="0" applyNumberFormat="1" applyFont="1" applyFill="1" applyBorder="1" applyAlignment="1" applyProtection="1">
      <alignment horizontal="center" vertical="center"/>
      <protection/>
    </xf>
    <xf numFmtId="43" fontId="2" fillId="0" borderId="0" xfId="0" applyNumberFormat="1" applyFont="1" applyFill="1" applyBorder="1" applyAlignment="1" applyProtection="1">
      <alignment vertical="center"/>
      <protection/>
    </xf>
    <xf numFmtId="2" fontId="2" fillId="0" borderId="0" xfId="0" applyNumberFormat="1" applyFont="1" applyFill="1" applyBorder="1" applyAlignment="1" applyProtection="1">
      <alignment vertical="center"/>
      <protection/>
    </xf>
    <xf numFmtId="206" fontId="2" fillId="0" borderId="0" xfId="0" applyNumberFormat="1" applyFont="1" applyFill="1" applyBorder="1" applyAlignment="1" applyProtection="1">
      <alignment vertical="center"/>
      <protection/>
    </xf>
    <xf numFmtId="3" fontId="1" fillId="33" borderId="10" xfId="0" applyNumberFormat="1" applyFont="1" applyFill="1" applyBorder="1" applyAlignment="1" applyProtection="1">
      <alignment horizontal="center" vertical="center" wrapText="1"/>
      <protection/>
    </xf>
    <xf numFmtId="3" fontId="1" fillId="34" borderId="10" xfId="0" applyNumberFormat="1" applyFont="1" applyFill="1" applyBorder="1" applyAlignment="1" applyProtection="1">
      <alignment horizontal="center" vertical="center"/>
      <protection/>
    </xf>
    <xf numFmtId="3" fontId="1" fillId="33" borderId="11" xfId="0" applyNumberFormat="1" applyFont="1" applyFill="1" applyBorder="1" applyAlignment="1" applyProtection="1">
      <alignment horizontal="center" vertical="center" wrapText="1"/>
      <protection/>
    </xf>
    <xf numFmtId="3" fontId="1" fillId="33" borderId="12" xfId="0" applyNumberFormat="1" applyFont="1" applyFill="1" applyBorder="1" applyAlignment="1" applyProtection="1">
      <alignment horizontal="center" vertical="center" wrapText="1"/>
      <protection/>
    </xf>
    <xf numFmtId="3" fontId="1" fillId="33" borderId="13" xfId="0" applyNumberFormat="1" applyFont="1" applyFill="1" applyBorder="1" applyAlignment="1" applyProtection="1">
      <alignment horizontal="center" vertical="center"/>
      <protection/>
    </xf>
    <xf numFmtId="0" fontId="1" fillId="33" borderId="14" xfId="0" applyNumberFormat="1" applyFont="1" applyFill="1" applyBorder="1" applyAlignment="1" applyProtection="1">
      <alignment horizontal="center" vertical="center"/>
      <protection/>
    </xf>
    <xf numFmtId="0" fontId="1" fillId="33" borderId="15" xfId="0" applyNumberFormat="1" applyFont="1" applyFill="1" applyBorder="1" applyAlignment="1" applyProtection="1">
      <alignment horizontal="center" vertical="center"/>
      <protection/>
    </xf>
    <xf numFmtId="0" fontId="1" fillId="33" borderId="11" xfId="0" applyNumberFormat="1" applyFont="1" applyFill="1" applyBorder="1" applyAlignment="1" applyProtection="1">
      <alignment horizontal="center" vertical="center"/>
      <protection/>
    </xf>
    <xf numFmtId="0" fontId="1" fillId="33" borderId="12" xfId="0" applyNumberFormat="1" applyFont="1" applyFill="1" applyBorder="1" applyAlignment="1" applyProtection="1">
      <alignment horizontal="center" vertical="center"/>
      <protection/>
    </xf>
    <xf numFmtId="0" fontId="1" fillId="33" borderId="13" xfId="0" applyNumberFormat="1" applyFont="1" applyFill="1" applyBorder="1" applyAlignment="1" applyProtection="1">
      <alignment horizontal="center" vertical="center"/>
      <protection/>
    </xf>
    <xf numFmtId="0" fontId="1" fillId="33" borderId="11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13" xfId="0" applyNumberFormat="1" applyFont="1" applyFill="1" applyBorder="1" applyAlignment="1" applyProtection="1">
      <alignment horizontal="center" vertical="center" wrapText="1"/>
      <protection/>
    </xf>
    <xf numFmtId="0" fontId="1" fillId="33" borderId="16" xfId="0" applyNumberFormat="1" applyFont="1" applyFill="1" applyBorder="1" applyAlignment="1" applyProtection="1">
      <alignment horizontal="center" vertical="center"/>
      <protection/>
    </xf>
    <xf numFmtId="0" fontId="57" fillId="0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2"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Ejecución Presupuestal Pliego 011 MINSA - al mes de Octubre - 2023</a:t>
            </a:r>
          </a:p>
        </c:rich>
      </c:tx>
      <c:layout>
        <c:manualLayout>
          <c:xMode val="factor"/>
          <c:yMode val="factor"/>
          <c:x val="-0.036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125"/>
          <c:y val="0.02675"/>
          <c:w val="0.99925"/>
          <c:h val="0.9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MES'!$B$50</c:f>
              <c:strCache>
                <c:ptCount val="1"/>
                <c:pt idx="0">
                  <c:v>Dev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'EJECUCION MES'!$A$51:$A$84</c:f>
              <c:strCache/>
            </c:strRef>
          </c:cat>
          <c:val>
            <c:numRef>
              <c:f>'EJECUCION MES'!$B$51:$B$84</c:f>
              <c:numCache/>
            </c:numRef>
          </c:val>
        </c:ser>
        <c:axId val="57808289"/>
        <c:axId val="50512554"/>
      </c:barChart>
      <c:lineChart>
        <c:grouping val="standard"/>
        <c:varyColors val="0"/>
        <c:ser>
          <c:idx val="1"/>
          <c:order val="1"/>
          <c:tx>
            <c:strRef>
              <c:f>'EJECUCION MES'!$C$50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'EJECUCION MES'!$A$51:$A$84</c:f>
              <c:strCache/>
            </c:strRef>
          </c:cat>
          <c:val>
            <c:numRef>
              <c:f>'EJECUCION MES'!$C$51:$C$84</c:f>
              <c:numCache/>
            </c:numRef>
          </c:val>
          <c:smooth val="0"/>
        </c:ser>
        <c:axId val="51959803"/>
        <c:axId val="64985044"/>
      </c:lineChart>
      <c:catAx>
        <c:axId val="5780828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050" b="0" i="0" u="none" baseline="0">
                <a:solidFill>
                  <a:srgbClr val="333333"/>
                </a:solidFill>
              </a:defRPr>
            </a:pPr>
          </a:p>
        </c:txPr>
        <c:crossAx val="50512554"/>
        <c:crosses val="autoZero"/>
        <c:auto val="1"/>
        <c:lblOffset val="100"/>
        <c:tickLblSkip val="1"/>
        <c:noMultiLvlLbl val="0"/>
      </c:catAx>
      <c:valAx>
        <c:axId val="5051255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7808289"/>
        <c:crossesAt val="1"/>
        <c:crossBetween val="between"/>
        <c:dispUnits/>
      </c:valAx>
      <c:catAx>
        <c:axId val="51959803"/>
        <c:scaling>
          <c:orientation val="minMax"/>
        </c:scaling>
        <c:axPos val="b"/>
        <c:delete val="1"/>
        <c:majorTickMark val="out"/>
        <c:minorTickMark val="none"/>
        <c:tickLblPos val="nextTo"/>
        <c:crossAx val="64985044"/>
        <c:crosses val="autoZero"/>
        <c:auto val="1"/>
        <c:lblOffset val="100"/>
        <c:tickLblSkip val="1"/>
        <c:noMultiLvlLbl val="0"/>
      </c:catAx>
      <c:valAx>
        <c:axId val="6498504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1959803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82"/>
          <c:y val="0.98475"/>
          <c:w val="0.03525"/>
          <c:h val="0.01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EJECUCIÓN DEL PLIEGO 011 MINSA - AL MES DE OCTUBRE</a:t>
            </a:r>
          </a:p>
        </c:rich>
      </c:tx>
      <c:layout>
        <c:manualLayout>
          <c:xMode val="factor"/>
          <c:yMode val="factor"/>
          <c:x val="-0.001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06725"/>
          <c:w val="0.99275"/>
          <c:h val="0.89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FTE'!$D$59</c:f>
              <c:strCache>
                <c:ptCount val="1"/>
                <c:pt idx="0">
                  <c:v>Millones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'EJECUCION FTE'!$C$60:$C$64</c:f>
              <c:strCache/>
            </c:strRef>
          </c:cat>
          <c:val>
            <c:numRef>
              <c:f>'EJECUCION FTE'!$D$60:$D$64</c:f>
              <c:numCache/>
            </c:numRef>
          </c:val>
        </c:ser>
        <c:overlap val="-27"/>
        <c:gapWidth val="219"/>
        <c:axId val="47994485"/>
        <c:axId val="29297182"/>
      </c:barChart>
      <c:lineChart>
        <c:grouping val="standard"/>
        <c:varyColors val="0"/>
        <c:ser>
          <c:idx val="1"/>
          <c:order val="1"/>
          <c:tx>
            <c:strRef>
              <c:f>'EJECUCION FTE'!$E$59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'EJECUCION FTE'!$C$60:$C$64</c:f>
              <c:strCache/>
            </c:strRef>
          </c:cat>
          <c:val>
            <c:numRef>
              <c:f>'EJECUCION FTE'!$E$60:$E$64</c:f>
              <c:numCache/>
            </c:numRef>
          </c:val>
          <c:smooth val="0"/>
        </c:ser>
        <c:axId val="62348047"/>
        <c:axId val="24261512"/>
      </c:lineChart>
      <c:catAx>
        <c:axId val="4799448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9297182"/>
        <c:crosses val="autoZero"/>
        <c:auto val="1"/>
        <c:lblOffset val="100"/>
        <c:tickLblSkip val="1"/>
        <c:noMultiLvlLbl val="0"/>
      </c:catAx>
      <c:valAx>
        <c:axId val="2929718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7994485"/>
        <c:crossesAt val="1"/>
        <c:crossBetween val="between"/>
        <c:dispUnits/>
      </c:valAx>
      <c:catAx>
        <c:axId val="62348047"/>
        <c:scaling>
          <c:orientation val="minMax"/>
        </c:scaling>
        <c:axPos val="b"/>
        <c:delete val="1"/>
        <c:majorTickMark val="out"/>
        <c:minorTickMark val="none"/>
        <c:tickLblPos val="nextTo"/>
        <c:crossAx val="24261512"/>
        <c:crosses val="autoZero"/>
        <c:auto val="1"/>
        <c:lblOffset val="100"/>
        <c:tickLblSkip val="1"/>
        <c:noMultiLvlLbl val="0"/>
      </c:catAx>
      <c:valAx>
        <c:axId val="242615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2348047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725"/>
          <c:y val="0.96175"/>
          <c:w val="0.12275"/>
          <c:h val="0.02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EJECUCION PLIEGO 011: MINSA AL MES DE OCTUBRE - FUENTE RO</a:t>
            </a:r>
          </a:p>
        </c:rich>
      </c:tx>
      <c:layout>
        <c:manualLayout>
          <c:xMode val="factor"/>
          <c:yMode val="factor"/>
          <c:x val="-0.00075"/>
          <c:y val="-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057"/>
          <c:w val="0.99275"/>
          <c:h val="0.90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RO'!$D$60</c:f>
              <c:strCache>
                <c:ptCount val="1"/>
                <c:pt idx="0">
                  <c:v>Millones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'EJECUCION RO'!$C$61:$C$67</c:f>
              <c:strCache/>
            </c:strRef>
          </c:cat>
          <c:val>
            <c:numRef>
              <c:f>'EJECUCION RO'!$D$61:$D$67</c:f>
              <c:numCache/>
            </c:numRef>
          </c:val>
        </c:ser>
        <c:overlap val="-27"/>
        <c:gapWidth val="219"/>
        <c:axId val="17027017"/>
        <c:axId val="19025426"/>
      </c:barChart>
      <c:lineChart>
        <c:grouping val="standard"/>
        <c:varyColors val="0"/>
        <c:ser>
          <c:idx val="1"/>
          <c:order val="1"/>
          <c:tx>
            <c:strRef>
              <c:f>'EJECUCION RO'!$E$60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'EJECUCION RO'!$C$61:$C$66</c:f>
              <c:strCache/>
            </c:strRef>
          </c:cat>
          <c:val>
            <c:numRef>
              <c:f>'EJECUCION RO'!$E$61:$E$67</c:f>
              <c:numCache/>
            </c:numRef>
          </c:val>
          <c:smooth val="0"/>
        </c:ser>
        <c:axId val="37011107"/>
        <c:axId val="64664508"/>
      </c:lineChart>
      <c:catAx>
        <c:axId val="1702701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9025426"/>
        <c:crosses val="autoZero"/>
        <c:auto val="1"/>
        <c:lblOffset val="100"/>
        <c:tickLblSkip val="1"/>
        <c:noMultiLvlLbl val="0"/>
      </c:catAx>
      <c:valAx>
        <c:axId val="1902542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7027017"/>
        <c:crossesAt val="1"/>
        <c:crossBetween val="between"/>
        <c:dispUnits/>
      </c:valAx>
      <c:catAx>
        <c:axId val="37011107"/>
        <c:scaling>
          <c:orientation val="minMax"/>
        </c:scaling>
        <c:axPos val="b"/>
        <c:delete val="1"/>
        <c:majorTickMark val="out"/>
        <c:minorTickMark val="none"/>
        <c:tickLblPos val="nextTo"/>
        <c:crossAx val="64664508"/>
        <c:crosses val="autoZero"/>
        <c:auto val="1"/>
        <c:lblOffset val="100"/>
        <c:tickLblSkip val="1"/>
        <c:noMultiLvlLbl val="0"/>
      </c:catAx>
      <c:valAx>
        <c:axId val="646645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7011107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45"/>
          <c:y val="0.9675"/>
          <c:w val="0.10775"/>
          <c:h val="0.02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</a:rPr>
              <a:t>EJECUCION PLIEGO 011: MINSA AL MES DE OCTUBRE - FUENTE RDR</a:t>
            </a:r>
          </a:p>
        </c:rich>
      </c:tx>
      <c:layout>
        <c:manualLayout>
          <c:xMode val="factor"/>
          <c:yMode val="factor"/>
          <c:x val="0.0137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065"/>
          <c:w val="0.994"/>
          <c:h val="0.89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RDR'!$D$61</c:f>
              <c:strCache>
                <c:ptCount val="1"/>
                <c:pt idx="0">
                  <c:v>Millones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'EJECUCION RDR'!$C$62:$C$67</c:f>
              <c:strCache/>
            </c:strRef>
          </c:cat>
          <c:val>
            <c:numRef>
              <c:f>'EJECUCION RDR'!$D$62:$D$67</c:f>
              <c:numCache/>
            </c:numRef>
          </c:val>
        </c:ser>
        <c:overlap val="-27"/>
        <c:gapWidth val="219"/>
        <c:axId val="45109661"/>
        <c:axId val="3333766"/>
      </c:barChart>
      <c:lineChart>
        <c:grouping val="standard"/>
        <c:varyColors val="0"/>
        <c:ser>
          <c:idx val="1"/>
          <c:order val="1"/>
          <c:tx>
            <c:strRef>
              <c:f>'EJECUCION RDR'!$E$61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'EJECUCION RDR'!$C$62:$C$67</c:f>
              <c:strCache/>
            </c:strRef>
          </c:cat>
          <c:val>
            <c:numRef>
              <c:f>'EJECUCION RDR'!$E$62:$E$67</c:f>
              <c:numCache/>
            </c:numRef>
          </c:val>
          <c:smooth val="0"/>
        </c:ser>
        <c:axId val="30003895"/>
        <c:axId val="1599600"/>
      </c:lineChart>
      <c:catAx>
        <c:axId val="4510966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333766"/>
        <c:crosses val="autoZero"/>
        <c:auto val="1"/>
        <c:lblOffset val="100"/>
        <c:tickLblSkip val="1"/>
        <c:noMultiLvlLbl val="0"/>
      </c:catAx>
      <c:valAx>
        <c:axId val="333376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5109661"/>
        <c:crossesAt val="1"/>
        <c:crossBetween val="between"/>
        <c:dispUnits/>
      </c:valAx>
      <c:catAx>
        <c:axId val="30003895"/>
        <c:scaling>
          <c:orientation val="minMax"/>
        </c:scaling>
        <c:axPos val="b"/>
        <c:delete val="1"/>
        <c:majorTickMark val="out"/>
        <c:minorTickMark val="none"/>
        <c:tickLblPos val="nextTo"/>
        <c:crossAx val="1599600"/>
        <c:crosses val="autoZero"/>
        <c:auto val="1"/>
        <c:lblOffset val="100"/>
        <c:tickLblSkip val="1"/>
        <c:noMultiLvlLbl val="0"/>
      </c:catAx>
      <c:valAx>
        <c:axId val="15996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0003895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4075"/>
          <c:y val="0.96825"/>
          <c:w val="0.1165"/>
          <c:h val="0.02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</a:rPr>
              <a:t>EJECUCION PLIEGO 011: MINSA AL MES DE OCTUBRE - FUENTE ROCC</a:t>
            </a:r>
          </a:p>
        </c:rich>
      </c:tx>
      <c:layout>
        <c:manualLayout>
          <c:xMode val="factor"/>
          <c:yMode val="factor"/>
          <c:x val="-0.00075"/>
          <c:y val="-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25"/>
          <c:y val="0.08225"/>
          <c:w val="0.99325"/>
          <c:h val="0.8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ROOC'!$D$66</c:f>
              <c:strCache>
                <c:ptCount val="1"/>
                <c:pt idx="0">
                  <c:v>Millones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3D69B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93CDDD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'EJECUCION ROOC'!$C$67:$C$73</c:f>
              <c:strCache/>
            </c:strRef>
          </c:cat>
          <c:val>
            <c:numRef>
              <c:f>'EJECUCION ROOC'!$D$67:$D$73</c:f>
              <c:numCache/>
            </c:numRef>
          </c:val>
        </c:ser>
        <c:overlap val="-27"/>
        <c:gapWidth val="219"/>
        <c:axId val="14396401"/>
        <c:axId val="62458746"/>
      </c:barChart>
      <c:lineChart>
        <c:grouping val="standard"/>
        <c:varyColors val="0"/>
        <c:ser>
          <c:idx val="1"/>
          <c:order val="1"/>
          <c:tx>
            <c:strRef>
              <c:f>'EJECUCION ROOC'!$E$66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'EJECUCION ROOC'!$C$67:$C$73</c:f>
              <c:strCache/>
            </c:strRef>
          </c:cat>
          <c:val>
            <c:numRef>
              <c:f>'EJECUCION ROOC'!$E$67:$E$73</c:f>
              <c:numCache/>
            </c:numRef>
          </c:val>
          <c:smooth val="0"/>
        </c:ser>
        <c:axId val="25257803"/>
        <c:axId val="25993636"/>
      </c:lineChart>
      <c:catAx>
        <c:axId val="143964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2458746"/>
        <c:crosses val="autoZero"/>
        <c:auto val="1"/>
        <c:lblOffset val="100"/>
        <c:tickLblSkip val="1"/>
        <c:noMultiLvlLbl val="0"/>
      </c:catAx>
      <c:valAx>
        <c:axId val="6245874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4396401"/>
        <c:crossesAt val="1"/>
        <c:crossBetween val="between"/>
        <c:dispUnits/>
      </c:valAx>
      <c:catAx>
        <c:axId val="25257803"/>
        <c:scaling>
          <c:orientation val="minMax"/>
        </c:scaling>
        <c:axPos val="b"/>
        <c:delete val="1"/>
        <c:majorTickMark val="out"/>
        <c:minorTickMark val="none"/>
        <c:tickLblPos val="nextTo"/>
        <c:crossAx val="25993636"/>
        <c:crosses val="autoZero"/>
        <c:auto val="1"/>
        <c:lblOffset val="100"/>
        <c:tickLblSkip val="1"/>
        <c:noMultiLvlLbl val="0"/>
      </c:catAx>
      <c:valAx>
        <c:axId val="259936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5257803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725"/>
          <c:y val="0.95125"/>
          <c:w val="0.12225"/>
          <c:h val="0.03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</a:rPr>
              <a:t>EJECUCION PLIEGO 011: MINSA AL MES DE OCTUBRE - FUENTE DYT</a:t>
            </a:r>
          </a:p>
        </c:rich>
      </c:tx>
      <c:layout>
        <c:manualLayout>
          <c:xMode val="factor"/>
          <c:yMode val="factor"/>
          <c:x val="-0.002"/>
          <c:y val="-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06525"/>
          <c:w val="0.99175"/>
          <c:h val="0.89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DYT'!$D$62</c:f>
              <c:strCache>
                <c:ptCount val="1"/>
                <c:pt idx="0">
                  <c:v>Millones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'EJECUCION DYT'!$C$63:$C$67</c:f>
              <c:strCache/>
            </c:strRef>
          </c:cat>
          <c:val>
            <c:numRef>
              <c:f>'EJECUCION DYT'!$D$63:$D$67</c:f>
              <c:numCache/>
            </c:numRef>
          </c:val>
        </c:ser>
        <c:overlap val="-27"/>
        <c:gapWidth val="219"/>
        <c:axId val="32616133"/>
        <c:axId val="25109742"/>
      </c:barChart>
      <c:lineChart>
        <c:grouping val="standard"/>
        <c:varyColors val="0"/>
        <c:ser>
          <c:idx val="1"/>
          <c:order val="1"/>
          <c:tx>
            <c:strRef>
              <c:f>'EJECUCION DYT'!$E$62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'EJECUCION DYT'!$C$63:$C$67</c:f>
              <c:strCache/>
            </c:strRef>
          </c:cat>
          <c:val>
            <c:numRef>
              <c:f>'EJECUCION DYT'!$E$63:$E$67</c:f>
              <c:numCache/>
            </c:numRef>
          </c:val>
          <c:smooth val="0"/>
        </c:ser>
        <c:axId val="24661087"/>
        <c:axId val="20623192"/>
      </c:lineChart>
      <c:catAx>
        <c:axId val="3261613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5109742"/>
        <c:crosses val="autoZero"/>
        <c:auto val="1"/>
        <c:lblOffset val="100"/>
        <c:tickLblSkip val="1"/>
        <c:noMultiLvlLbl val="0"/>
      </c:catAx>
      <c:valAx>
        <c:axId val="2510974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2616133"/>
        <c:crossesAt val="1"/>
        <c:crossBetween val="between"/>
        <c:dispUnits/>
      </c:valAx>
      <c:catAx>
        <c:axId val="24661087"/>
        <c:scaling>
          <c:orientation val="minMax"/>
        </c:scaling>
        <c:axPos val="b"/>
        <c:delete val="1"/>
        <c:majorTickMark val="out"/>
        <c:minorTickMark val="none"/>
        <c:tickLblPos val="nextTo"/>
        <c:crossAx val="20623192"/>
        <c:crosses val="autoZero"/>
        <c:auto val="1"/>
        <c:lblOffset val="100"/>
        <c:tickLblSkip val="1"/>
        <c:noMultiLvlLbl val="0"/>
      </c:catAx>
      <c:valAx>
        <c:axId val="206231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4661087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65"/>
          <c:y val="0.968"/>
          <c:w val="0.12425"/>
          <c:h val="0.02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48</xdr:row>
      <xdr:rowOff>133350</xdr:rowOff>
    </xdr:from>
    <xdr:to>
      <xdr:col>35</xdr:col>
      <xdr:colOff>485775</xdr:colOff>
      <xdr:row>122</xdr:row>
      <xdr:rowOff>142875</xdr:rowOff>
    </xdr:to>
    <xdr:graphicFrame>
      <xdr:nvGraphicFramePr>
        <xdr:cNvPr id="1" name="Gráfico 9"/>
        <xdr:cNvGraphicFramePr/>
      </xdr:nvGraphicFramePr>
      <xdr:xfrm>
        <a:off x="0" y="8991600"/>
        <a:ext cx="24669750" cy="1199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0</xdr:row>
      <xdr:rowOff>85725</xdr:rowOff>
    </xdr:from>
    <xdr:to>
      <xdr:col>1</xdr:col>
      <xdr:colOff>3571875</xdr:colOff>
      <xdr:row>3</xdr:row>
      <xdr:rowOff>76200</xdr:rowOff>
    </xdr:to>
    <xdr:grpSp>
      <xdr:nvGrpSpPr>
        <xdr:cNvPr id="2" name="Grupo 5"/>
        <xdr:cNvGrpSpPr>
          <a:grpSpLocks/>
        </xdr:cNvGrpSpPr>
      </xdr:nvGrpSpPr>
      <xdr:grpSpPr>
        <a:xfrm>
          <a:off x="76200" y="85725"/>
          <a:ext cx="4257675" cy="476250"/>
          <a:chOff x="69055" y="104775"/>
          <a:chExt cx="4264318" cy="477022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7"/>
          <xdr:cNvSpPr txBox="1">
            <a:spLocks noChangeArrowheads="1"/>
          </xdr:cNvSpPr>
        </xdr:nvSpPr>
        <xdr:spPr>
          <a:xfrm>
            <a:off x="2692677" y="142937"/>
            <a:ext cx="1640696" cy="419779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8"/>
          <xdr:cNvSpPr txBox="1">
            <a:spLocks noChangeArrowheads="1"/>
          </xdr:cNvSpPr>
        </xdr:nvSpPr>
        <xdr:spPr>
          <a:xfrm>
            <a:off x="1690562" y="142937"/>
            <a:ext cx="1002115" cy="410239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54</xdr:row>
      <xdr:rowOff>142875</xdr:rowOff>
    </xdr:from>
    <xdr:to>
      <xdr:col>8</xdr:col>
      <xdr:colOff>19050</xdr:colOff>
      <xdr:row>84</xdr:row>
      <xdr:rowOff>95250</xdr:rowOff>
    </xdr:to>
    <xdr:graphicFrame>
      <xdr:nvGraphicFramePr>
        <xdr:cNvPr id="1" name="Gráfico 4"/>
        <xdr:cNvGraphicFramePr/>
      </xdr:nvGraphicFramePr>
      <xdr:xfrm>
        <a:off x="47625" y="9953625"/>
        <a:ext cx="9934575" cy="481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0</xdr:row>
      <xdr:rowOff>85725</xdr:rowOff>
    </xdr:from>
    <xdr:to>
      <xdr:col>1</xdr:col>
      <xdr:colOff>3581400</xdr:colOff>
      <xdr:row>3</xdr:row>
      <xdr:rowOff>66675</xdr:rowOff>
    </xdr:to>
    <xdr:grpSp>
      <xdr:nvGrpSpPr>
        <xdr:cNvPr id="2" name="Grupo 5"/>
        <xdr:cNvGrpSpPr>
          <a:grpSpLocks/>
        </xdr:cNvGrpSpPr>
      </xdr:nvGrpSpPr>
      <xdr:grpSpPr>
        <a:xfrm>
          <a:off x="76200" y="85725"/>
          <a:ext cx="4267200" cy="466725"/>
          <a:chOff x="69055" y="104775"/>
          <a:chExt cx="4264318" cy="477022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7"/>
          <xdr:cNvSpPr txBox="1">
            <a:spLocks noChangeArrowheads="1"/>
          </xdr:cNvSpPr>
        </xdr:nvSpPr>
        <xdr:spPr>
          <a:xfrm>
            <a:off x="2695875" y="143772"/>
            <a:ext cx="1637498" cy="418587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8"/>
          <xdr:cNvSpPr txBox="1">
            <a:spLocks noChangeArrowheads="1"/>
          </xdr:cNvSpPr>
        </xdr:nvSpPr>
        <xdr:spPr>
          <a:xfrm>
            <a:off x="1687364" y="143772"/>
            <a:ext cx="999983" cy="41858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56</xdr:row>
      <xdr:rowOff>133350</xdr:rowOff>
    </xdr:from>
    <xdr:to>
      <xdr:col>9</xdr:col>
      <xdr:colOff>762000</xdr:colOff>
      <xdr:row>91</xdr:row>
      <xdr:rowOff>123825</xdr:rowOff>
    </xdr:to>
    <xdr:graphicFrame>
      <xdr:nvGraphicFramePr>
        <xdr:cNvPr id="1" name="Gráfico 2"/>
        <xdr:cNvGraphicFramePr/>
      </xdr:nvGraphicFramePr>
      <xdr:xfrm>
        <a:off x="57150" y="10125075"/>
        <a:ext cx="11325225" cy="565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0</xdr:row>
      <xdr:rowOff>85725</xdr:rowOff>
    </xdr:from>
    <xdr:to>
      <xdr:col>1</xdr:col>
      <xdr:colOff>3581400</xdr:colOff>
      <xdr:row>3</xdr:row>
      <xdr:rowOff>66675</xdr:rowOff>
    </xdr:to>
    <xdr:grpSp>
      <xdr:nvGrpSpPr>
        <xdr:cNvPr id="2" name="Grupo 5"/>
        <xdr:cNvGrpSpPr>
          <a:grpSpLocks/>
        </xdr:cNvGrpSpPr>
      </xdr:nvGrpSpPr>
      <xdr:grpSpPr>
        <a:xfrm>
          <a:off x="85725" y="85725"/>
          <a:ext cx="4257675" cy="466725"/>
          <a:chOff x="69055" y="104775"/>
          <a:chExt cx="4264318" cy="477022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7"/>
          <xdr:cNvSpPr txBox="1">
            <a:spLocks noChangeArrowheads="1"/>
          </xdr:cNvSpPr>
        </xdr:nvSpPr>
        <xdr:spPr>
          <a:xfrm>
            <a:off x="2692677" y="143772"/>
            <a:ext cx="1640696" cy="418587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8"/>
          <xdr:cNvSpPr txBox="1">
            <a:spLocks noChangeArrowheads="1"/>
          </xdr:cNvSpPr>
        </xdr:nvSpPr>
        <xdr:spPr>
          <a:xfrm>
            <a:off x="1690562" y="143772"/>
            <a:ext cx="1002115" cy="41858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56</xdr:row>
      <xdr:rowOff>123825</xdr:rowOff>
    </xdr:from>
    <xdr:to>
      <xdr:col>8</xdr:col>
      <xdr:colOff>695325</xdr:colOff>
      <xdr:row>92</xdr:row>
      <xdr:rowOff>85725</xdr:rowOff>
    </xdr:to>
    <xdr:graphicFrame>
      <xdr:nvGraphicFramePr>
        <xdr:cNvPr id="1" name="Gráfico 1"/>
        <xdr:cNvGraphicFramePr/>
      </xdr:nvGraphicFramePr>
      <xdr:xfrm>
        <a:off x="47625" y="10134600"/>
        <a:ext cx="10458450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0</xdr:row>
      <xdr:rowOff>104775</xdr:rowOff>
    </xdr:from>
    <xdr:to>
      <xdr:col>1</xdr:col>
      <xdr:colOff>3581400</xdr:colOff>
      <xdr:row>3</xdr:row>
      <xdr:rowOff>85725</xdr:rowOff>
    </xdr:to>
    <xdr:grpSp>
      <xdr:nvGrpSpPr>
        <xdr:cNvPr id="2" name="Grupo 5"/>
        <xdr:cNvGrpSpPr>
          <a:grpSpLocks/>
        </xdr:cNvGrpSpPr>
      </xdr:nvGrpSpPr>
      <xdr:grpSpPr>
        <a:xfrm>
          <a:off x="76200" y="104775"/>
          <a:ext cx="4267200" cy="466725"/>
          <a:chOff x="69055" y="104775"/>
          <a:chExt cx="4264318" cy="477022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7"/>
          <xdr:cNvSpPr txBox="1">
            <a:spLocks noChangeArrowheads="1"/>
          </xdr:cNvSpPr>
        </xdr:nvSpPr>
        <xdr:spPr>
          <a:xfrm>
            <a:off x="2695875" y="143772"/>
            <a:ext cx="1637498" cy="418587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8"/>
          <xdr:cNvSpPr txBox="1">
            <a:spLocks noChangeArrowheads="1"/>
          </xdr:cNvSpPr>
        </xdr:nvSpPr>
        <xdr:spPr>
          <a:xfrm>
            <a:off x="1687364" y="143772"/>
            <a:ext cx="999983" cy="41858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95250</xdr:rowOff>
    </xdr:from>
    <xdr:to>
      <xdr:col>1</xdr:col>
      <xdr:colOff>3590925</xdr:colOff>
      <xdr:row>3</xdr:row>
      <xdr:rowOff>76200</xdr:rowOff>
    </xdr:to>
    <xdr:grpSp>
      <xdr:nvGrpSpPr>
        <xdr:cNvPr id="1" name="Grupo 4"/>
        <xdr:cNvGrpSpPr>
          <a:grpSpLocks/>
        </xdr:cNvGrpSpPr>
      </xdr:nvGrpSpPr>
      <xdr:grpSpPr>
        <a:xfrm>
          <a:off x="85725" y="95250"/>
          <a:ext cx="4267200" cy="466725"/>
          <a:chOff x="69055" y="104775"/>
          <a:chExt cx="4264318" cy="477022"/>
        </a:xfrm>
        <a:solidFill>
          <a:srgbClr val="FFFFFF"/>
        </a:solidFill>
      </xdr:grpSpPr>
      <xdr:pic>
        <xdr:nvPicPr>
          <xdr:cNvPr id="2" name="Imagen 2" descr="Imagen relacionada"/>
          <xdr:cNvPicPr preferRelativeResize="1">
            <a:picLocks noChangeAspect="1"/>
          </xdr:cNvPicPr>
        </xdr:nvPicPr>
        <xdr:blipFill>
          <a:blip r:embed="rId1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CuadroTexto 6"/>
          <xdr:cNvSpPr txBox="1">
            <a:spLocks noChangeArrowheads="1"/>
          </xdr:cNvSpPr>
        </xdr:nvSpPr>
        <xdr:spPr>
          <a:xfrm>
            <a:off x="2695875" y="143772"/>
            <a:ext cx="1637498" cy="418587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4" name="CuadroTexto 7"/>
          <xdr:cNvSpPr txBox="1">
            <a:spLocks noChangeArrowheads="1"/>
          </xdr:cNvSpPr>
        </xdr:nvSpPr>
        <xdr:spPr>
          <a:xfrm>
            <a:off x="1687364" y="143772"/>
            <a:ext cx="1008511" cy="41858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  <xdr:twoCellAnchor>
    <xdr:from>
      <xdr:col>0</xdr:col>
      <xdr:colOff>9525</xdr:colOff>
      <xdr:row>55</xdr:row>
      <xdr:rowOff>104775</xdr:rowOff>
    </xdr:from>
    <xdr:to>
      <xdr:col>9</xdr:col>
      <xdr:colOff>666750</xdr:colOff>
      <xdr:row>83</xdr:row>
      <xdr:rowOff>152400</xdr:rowOff>
    </xdr:to>
    <xdr:graphicFrame>
      <xdr:nvGraphicFramePr>
        <xdr:cNvPr id="5" name="Gráfico 1"/>
        <xdr:cNvGraphicFramePr/>
      </xdr:nvGraphicFramePr>
      <xdr:xfrm>
        <a:off x="9525" y="9915525"/>
        <a:ext cx="11220450" cy="4581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54</xdr:row>
      <xdr:rowOff>133350</xdr:rowOff>
    </xdr:from>
    <xdr:to>
      <xdr:col>7</xdr:col>
      <xdr:colOff>733425</xdr:colOff>
      <xdr:row>90</xdr:row>
      <xdr:rowOff>57150</xdr:rowOff>
    </xdr:to>
    <xdr:graphicFrame>
      <xdr:nvGraphicFramePr>
        <xdr:cNvPr id="1" name="Gráfico 1"/>
        <xdr:cNvGraphicFramePr/>
      </xdr:nvGraphicFramePr>
      <xdr:xfrm>
        <a:off x="0" y="9791700"/>
        <a:ext cx="9820275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0</xdr:row>
      <xdr:rowOff>104775</xdr:rowOff>
    </xdr:from>
    <xdr:to>
      <xdr:col>2</xdr:col>
      <xdr:colOff>28575</xdr:colOff>
      <xdr:row>3</xdr:row>
      <xdr:rowOff>95250</xdr:rowOff>
    </xdr:to>
    <xdr:grpSp>
      <xdr:nvGrpSpPr>
        <xdr:cNvPr id="2" name="Grupo 5"/>
        <xdr:cNvGrpSpPr>
          <a:grpSpLocks/>
        </xdr:cNvGrpSpPr>
      </xdr:nvGrpSpPr>
      <xdr:grpSpPr>
        <a:xfrm>
          <a:off x="85725" y="104775"/>
          <a:ext cx="5219700" cy="476250"/>
          <a:chOff x="69055" y="104775"/>
          <a:chExt cx="4264318" cy="477022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7"/>
          <xdr:cNvSpPr txBox="1">
            <a:spLocks noChangeArrowheads="1"/>
          </xdr:cNvSpPr>
        </xdr:nvSpPr>
        <xdr:spPr>
          <a:xfrm>
            <a:off x="2699073" y="142937"/>
            <a:ext cx="1634300" cy="419779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8"/>
          <xdr:cNvSpPr txBox="1">
            <a:spLocks noChangeArrowheads="1"/>
          </xdr:cNvSpPr>
        </xdr:nvSpPr>
        <xdr:spPr>
          <a:xfrm>
            <a:off x="1687364" y="142937"/>
            <a:ext cx="995718" cy="410239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104775</xdr:rowOff>
    </xdr:from>
    <xdr:to>
      <xdr:col>2</xdr:col>
      <xdr:colOff>133350</xdr:colOff>
      <xdr:row>3</xdr:row>
      <xdr:rowOff>85725</xdr:rowOff>
    </xdr:to>
    <xdr:grpSp>
      <xdr:nvGrpSpPr>
        <xdr:cNvPr id="1" name="Grupo 4"/>
        <xdr:cNvGrpSpPr>
          <a:grpSpLocks/>
        </xdr:cNvGrpSpPr>
      </xdr:nvGrpSpPr>
      <xdr:grpSpPr>
        <a:xfrm>
          <a:off x="66675" y="104775"/>
          <a:ext cx="4267200" cy="466725"/>
          <a:chOff x="69055" y="104775"/>
          <a:chExt cx="4264318" cy="477022"/>
        </a:xfrm>
        <a:solidFill>
          <a:srgbClr val="FFFFFF"/>
        </a:solidFill>
      </xdr:grpSpPr>
      <xdr:pic>
        <xdr:nvPicPr>
          <xdr:cNvPr id="2" name="Imagen 2" descr="Imagen relacionada"/>
          <xdr:cNvPicPr preferRelativeResize="1">
            <a:picLocks noChangeAspect="1"/>
          </xdr:cNvPicPr>
        </xdr:nvPicPr>
        <xdr:blipFill>
          <a:blip r:embed="rId1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CuadroTexto 6"/>
          <xdr:cNvSpPr txBox="1">
            <a:spLocks noChangeArrowheads="1"/>
          </xdr:cNvSpPr>
        </xdr:nvSpPr>
        <xdr:spPr>
          <a:xfrm>
            <a:off x="2695875" y="143772"/>
            <a:ext cx="1637498" cy="418587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4" name="CuadroTexto 7"/>
          <xdr:cNvSpPr txBox="1">
            <a:spLocks noChangeArrowheads="1"/>
          </xdr:cNvSpPr>
        </xdr:nvSpPr>
        <xdr:spPr>
          <a:xfrm>
            <a:off x="1687364" y="143772"/>
            <a:ext cx="999983" cy="41858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53"/>
  <sheetViews>
    <sheetView showGridLines="0" tabSelected="1" zoomScale="130" zoomScaleNormal="130" zoomScalePageLayoutView="0" workbookViewId="0" topLeftCell="A1">
      <selection activeCell="A1" sqref="A1"/>
    </sheetView>
  </sheetViews>
  <sheetFormatPr defaultColWidth="11.421875" defaultRowHeight="12.75"/>
  <cols>
    <col min="1" max="1" width="11.421875" style="11" customWidth="1"/>
    <col min="2" max="2" width="67.140625" style="5" bestFit="1" customWidth="1"/>
    <col min="3" max="3" width="13.00390625" style="8" customWidth="1"/>
    <col min="4" max="4" width="5.8515625" style="8" bestFit="1" customWidth="1"/>
    <col min="5" max="5" width="11.7109375" style="8" customWidth="1"/>
    <col min="6" max="6" width="5.8515625" style="8" customWidth="1"/>
    <col min="7" max="7" width="11.7109375" style="8" customWidth="1"/>
    <col min="8" max="8" width="5.8515625" style="8" customWidth="1"/>
    <col min="9" max="9" width="11.57421875" style="8" customWidth="1"/>
    <col min="10" max="10" width="5.8515625" style="8" customWidth="1"/>
    <col min="11" max="11" width="11.7109375" style="8" customWidth="1"/>
    <col min="12" max="12" width="5.8515625" style="8" customWidth="1"/>
    <col min="13" max="13" width="11.7109375" style="8" customWidth="1"/>
    <col min="14" max="14" width="5.8515625" style="8" customWidth="1"/>
    <col min="15" max="15" width="11.7109375" style="8" customWidth="1"/>
    <col min="16" max="16" width="5.8515625" style="8" customWidth="1"/>
    <col min="17" max="17" width="11.7109375" style="8" customWidth="1"/>
    <col min="18" max="18" width="5.8515625" style="8" customWidth="1"/>
    <col min="19" max="19" width="11.7109375" style="8" customWidth="1"/>
    <col min="20" max="20" width="5.8515625" style="8" customWidth="1"/>
    <col min="21" max="21" width="11.7109375" style="8" customWidth="1"/>
    <col min="22" max="22" width="5.8515625" style="8" customWidth="1"/>
    <col min="23" max="23" width="11.7109375" style="8" hidden="1" customWidth="1"/>
    <col min="24" max="24" width="5.8515625" style="8" hidden="1" customWidth="1"/>
    <col min="25" max="25" width="11.7109375" style="8" hidden="1" customWidth="1"/>
    <col min="26" max="26" width="5.8515625" style="8" hidden="1" customWidth="1"/>
    <col min="27" max="27" width="11.8515625" style="8" customWidth="1"/>
    <col min="28" max="28" width="15.421875" style="5" bestFit="1" customWidth="1"/>
    <col min="29" max="16384" width="11.421875" style="5" customWidth="1"/>
  </cols>
  <sheetData>
    <row r="1" spans="1:24" s="36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s="36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s="36" customFormat="1" ht="12.75">
      <c r="A3"/>
      <c r="B3" s="5"/>
      <c r="C3" s="10"/>
      <c r="D3" s="10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s="36" customFormat="1" ht="12.75">
      <c r="A4"/>
      <c r="B4" s="5"/>
      <c r="C4" s="10"/>
      <c r="D4" s="10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1:24" s="36" customFormat="1" ht="4.5" customHeight="1">
      <c r="A5"/>
      <c r="B5" s="5"/>
      <c r="C5" s="10"/>
      <c r="D5" s="10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ht="15.75">
      <c r="A6" s="21" t="s">
        <v>169</v>
      </c>
    </row>
    <row r="7" ht="15.75">
      <c r="A7" s="21" t="s">
        <v>23</v>
      </c>
    </row>
    <row r="8" ht="15.75">
      <c r="A8" s="21" t="s">
        <v>0</v>
      </c>
    </row>
    <row r="9" spans="1:27" ht="12.75">
      <c r="A9" s="10"/>
      <c r="AA9" s="20" t="s">
        <v>34</v>
      </c>
    </row>
    <row r="10" spans="1:27" s="10" customFormat="1" ht="12.75" customHeight="1">
      <c r="A10" s="63" t="s">
        <v>1</v>
      </c>
      <c r="B10" s="60" t="s">
        <v>33</v>
      </c>
      <c r="C10" s="53" t="s">
        <v>31</v>
      </c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5" t="s">
        <v>30</v>
      </c>
    </row>
    <row r="11" spans="1:27" s="10" customFormat="1" ht="12.75" customHeight="1">
      <c r="A11" s="64"/>
      <c r="B11" s="61"/>
      <c r="C11" s="54" t="s">
        <v>2</v>
      </c>
      <c r="D11" s="54"/>
      <c r="E11" s="54" t="s">
        <v>3</v>
      </c>
      <c r="F11" s="54"/>
      <c r="G11" s="54" t="s">
        <v>4</v>
      </c>
      <c r="H11" s="54"/>
      <c r="I11" s="54" t="s">
        <v>20</v>
      </c>
      <c r="J11" s="54"/>
      <c r="K11" s="54" t="s">
        <v>21</v>
      </c>
      <c r="L11" s="54"/>
      <c r="M11" s="54" t="s">
        <v>22</v>
      </c>
      <c r="N11" s="54"/>
      <c r="O11" s="54" t="s">
        <v>24</v>
      </c>
      <c r="P11" s="54"/>
      <c r="Q11" s="54" t="s">
        <v>25</v>
      </c>
      <c r="R11" s="54"/>
      <c r="S11" s="54" t="s">
        <v>26</v>
      </c>
      <c r="T11" s="54"/>
      <c r="U11" s="54" t="s">
        <v>27</v>
      </c>
      <c r="V11" s="54"/>
      <c r="W11" s="54" t="s">
        <v>28</v>
      </c>
      <c r="X11" s="54"/>
      <c r="Y11" s="54" t="s">
        <v>29</v>
      </c>
      <c r="Z11" s="54"/>
      <c r="AA11" s="56"/>
    </row>
    <row r="12" spans="1:27" s="10" customFormat="1" ht="15.75" customHeight="1">
      <c r="A12" s="65"/>
      <c r="B12" s="62"/>
      <c r="C12" s="9" t="s">
        <v>126</v>
      </c>
      <c r="D12" s="9" t="s">
        <v>103</v>
      </c>
      <c r="E12" s="9" t="s">
        <v>126</v>
      </c>
      <c r="F12" s="9" t="s">
        <v>103</v>
      </c>
      <c r="G12" s="9" t="s">
        <v>126</v>
      </c>
      <c r="H12" s="9" t="s">
        <v>103</v>
      </c>
      <c r="I12" s="9" t="s">
        <v>126</v>
      </c>
      <c r="J12" s="9" t="s">
        <v>103</v>
      </c>
      <c r="K12" s="9" t="s">
        <v>126</v>
      </c>
      <c r="L12" s="9" t="s">
        <v>103</v>
      </c>
      <c r="M12" s="9" t="s">
        <v>126</v>
      </c>
      <c r="N12" s="9" t="s">
        <v>103</v>
      </c>
      <c r="O12" s="9" t="s">
        <v>126</v>
      </c>
      <c r="P12" s="9" t="s">
        <v>103</v>
      </c>
      <c r="Q12" s="9" t="s">
        <v>126</v>
      </c>
      <c r="R12" s="9" t="s">
        <v>103</v>
      </c>
      <c r="S12" s="9" t="s">
        <v>126</v>
      </c>
      <c r="T12" s="9" t="s">
        <v>103</v>
      </c>
      <c r="U12" s="9" t="s">
        <v>126</v>
      </c>
      <c r="V12" s="9" t="s">
        <v>103</v>
      </c>
      <c r="W12" s="9" t="s">
        <v>126</v>
      </c>
      <c r="X12" s="9" t="s">
        <v>103</v>
      </c>
      <c r="Y12" s="9" t="s">
        <v>126</v>
      </c>
      <c r="Z12" s="9" t="s">
        <v>103</v>
      </c>
      <c r="AA12" s="57"/>
    </row>
    <row r="13" spans="1:28" ht="15" customHeight="1">
      <c r="A13" s="2" t="s">
        <v>5</v>
      </c>
      <c r="B13" s="3" t="s">
        <v>6</v>
      </c>
      <c r="C13" s="41">
        <v>100122105.05000003</v>
      </c>
      <c r="D13" s="39">
        <f aca="true" t="shared" si="0" ref="D13:D47">+C13/$C$47*100</f>
        <v>23.26921883065678</v>
      </c>
      <c r="E13" s="41">
        <v>95864095.96999998</v>
      </c>
      <c r="F13" s="39">
        <f aca="true" t="shared" si="1" ref="F13:F47">+E13/$E$47*100</f>
        <v>16.804399616012596</v>
      </c>
      <c r="G13" s="41">
        <v>119419572.96999998</v>
      </c>
      <c r="H13" s="39">
        <f aca="true" t="shared" si="2" ref="H13:H47">+G13/$G$47*100</f>
        <v>18.421485460662463</v>
      </c>
      <c r="I13" s="4">
        <v>101923695.12000002</v>
      </c>
      <c r="J13" s="39">
        <f aca="true" t="shared" si="3" ref="J13:J47">+I13/$I$47*100</f>
        <v>16.15747185269843</v>
      </c>
      <c r="K13" s="4">
        <v>83059225.44999997</v>
      </c>
      <c r="L13" s="39">
        <f aca="true" t="shared" si="4" ref="L13:L47">+K13/$K$47*100</f>
        <v>14.047433168601604</v>
      </c>
      <c r="M13" s="4">
        <v>97071997.66000006</v>
      </c>
      <c r="N13" s="39">
        <f aca="true" t="shared" si="5" ref="N13:N47">+M13/$M$47*100</f>
        <v>16.601403919452093</v>
      </c>
      <c r="O13" s="4">
        <v>125739670.46999992</v>
      </c>
      <c r="P13" s="39">
        <f aca="true" t="shared" si="6" ref="P13:P47">+O13/$O$47*100</f>
        <v>17.509837629631924</v>
      </c>
      <c r="Q13" s="4">
        <v>100607824.56999995</v>
      </c>
      <c r="R13" s="39">
        <f aca="true" t="shared" si="7" ref="R13:R47">+Q13/$Q$47*100</f>
        <v>11.32617802601364</v>
      </c>
      <c r="S13" s="4">
        <v>103258299.10999988</v>
      </c>
      <c r="T13" s="39">
        <f aca="true" t="shared" si="8" ref="T13:T47">+S13/$S$47*100</f>
        <v>15.058302317251648</v>
      </c>
      <c r="U13" s="4">
        <v>135562307.81000003</v>
      </c>
      <c r="V13" s="39">
        <f aca="true" t="shared" si="9" ref="V13:V47">+U13/$U$47*100</f>
        <v>9.97488788502039</v>
      </c>
      <c r="W13" s="4"/>
      <c r="X13" s="39" t="e">
        <f aca="true" t="shared" si="10" ref="X13:X47">+W13/$W$47*100</f>
        <v>#DIV/0!</v>
      </c>
      <c r="Y13" s="4"/>
      <c r="Z13" s="39" t="e">
        <f aca="true" t="shared" si="11" ref="Z13:Z47">+Y13/$Y$47*100</f>
        <v>#DIV/0!</v>
      </c>
      <c r="AA13" s="24">
        <f aca="true" t="shared" si="12" ref="AA13:AA46">+C13+E13+G13+I13+K13+M13+O13+Q13+S13+U13+W13+Y13</f>
        <v>1062628794.1799998</v>
      </c>
      <c r="AB13" s="8"/>
    </row>
    <row r="14" spans="1:28" ht="15" customHeight="1">
      <c r="A14" s="2" t="s">
        <v>35</v>
      </c>
      <c r="B14" s="3" t="s">
        <v>66</v>
      </c>
      <c r="C14" s="41">
        <v>3104335.09</v>
      </c>
      <c r="D14" s="39">
        <f t="shared" si="0"/>
        <v>0.7214735696659884</v>
      </c>
      <c r="E14" s="41">
        <v>2961024.6899999995</v>
      </c>
      <c r="F14" s="39">
        <f t="shared" si="1"/>
        <v>0.519049824234626</v>
      </c>
      <c r="G14" s="41">
        <v>4297549.299999998</v>
      </c>
      <c r="H14" s="39">
        <f t="shared" si="2"/>
        <v>0.6629335541697015</v>
      </c>
      <c r="I14" s="4">
        <v>3355518.96</v>
      </c>
      <c r="J14" s="39">
        <f t="shared" si="3"/>
        <v>0.5319342384865833</v>
      </c>
      <c r="K14" s="4">
        <v>3665146.4299999964</v>
      </c>
      <c r="L14" s="39">
        <f t="shared" si="4"/>
        <v>0.6198697284934015</v>
      </c>
      <c r="M14" s="4">
        <v>3088852.6400000006</v>
      </c>
      <c r="N14" s="39">
        <f t="shared" si="5"/>
        <v>0.5282603795165981</v>
      </c>
      <c r="O14" s="4">
        <v>3669897.460000002</v>
      </c>
      <c r="P14" s="39">
        <f t="shared" si="6"/>
        <v>0.5110503980311465</v>
      </c>
      <c r="Q14" s="4">
        <v>4408793.739999998</v>
      </c>
      <c r="R14" s="39">
        <f t="shared" si="7"/>
        <v>0.49633100598921437</v>
      </c>
      <c r="S14" s="4">
        <v>5486283.660000001</v>
      </c>
      <c r="T14" s="39">
        <f t="shared" si="8"/>
        <v>0.8000724267447985</v>
      </c>
      <c r="U14" s="4">
        <v>3906235.800000001</v>
      </c>
      <c r="V14" s="39">
        <f t="shared" si="9"/>
        <v>0.28742697573476</v>
      </c>
      <c r="W14" s="4"/>
      <c r="X14" s="39" t="e">
        <f t="shared" si="10"/>
        <v>#DIV/0!</v>
      </c>
      <c r="Y14" s="4"/>
      <c r="Z14" s="39" t="e">
        <f t="shared" si="11"/>
        <v>#DIV/0!</v>
      </c>
      <c r="AA14" s="24">
        <f t="shared" si="12"/>
        <v>37943637.77</v>
      </c>
      <c r="AB14" s="8"/>
    </row>
    <row r="15" spans="1:28" ht="15" customHeight="1">
      <c r="A15" s="2" t="s">
        <v>36</v>
      </c>
      <c r="B15" s="3" t="s">
        <v>67</v>
      </c>
      <c r="C15" s="41">
        <v>3794758.930000001</v>
      </c>
      <c r="D15" s="39">
        <f t="shared" si="0"/>
        <v>0.8819338737201168</v>
      </c>
      <c r="E15" s="41">
        <v>5484671.389999999</v>
      </c>
      <c r="F15" s="39">
        <f t="shared" si="1"/>
        <v>0.9614299166698883</v>
      </c>
      <c r="G15" s="41">
        <v>5687051.850000003</v>
      </c>
      <c r="H15" s="39">
        <f t="shared" si="2"/>
        <v>0.877276147982265</v>
      </c>
      <c r="I15" s="4">
        <v>6480579.65</v>
      </c>
      <c r="J15" s="39">
        <f t="shared" si="3"/>
        <v>1.0273350388323834</v>
      </c>
      <c r="K15" s="4">
        <v>5485126.690000002</v>
      </c>
      <c r="L15" s="39">
        <f t="shared" si="4"/>
        <v>0.9276748029088199</v>
      </c>
      <c r="M15" s="4">
        <v>6857268.330000004</v>
      </c>
      <c r="N15" s="39">
        <f t="shared" si="5"/>
        <v>1.172740688093476</v>
      </c>
      <c r="O15" s="4">
        <v>5879922.760000002</v>
      </c>
      <c r="P15" s="39">
        <f t="shared" si="6"/>
        <v>0.8188067649417093</v>
      </c>
      <c r="Q15" s="4">
        <v>5780593.770000001</v>
      </c>
      <c r="R15" s="39">
        <f t="shared" si="7"/>
        <v>0.6507648328041509</v>
      </c>
      <c r="S15" s="4">
        <v>6022644.449999999</v>
      </c>
      <c r="T15" s="39">
        <f t="shared" si="8"/>
        <v>0.8782906716370168</v>
      </c>
      <c r="U15" s="4">
        <v>4719876.94</v>
      </c>
      <c r="V15" s="39">
        <f t="shared" si="9"/>
        <v>0.34729597089464825</v>
      </c>
      <c r="W15" s="4"/>
      <c r="X15" s="39" t="e">
        <f t="shared" si="10"/>
        <v>#DIV/0!</v>
      </c>
      <c r="Y15" s="4"/>
      <c r="Z15" s="39" t="e">
        <f t="shared" si="11"/>
        <v>#DIV/0!</v>
      </c>
      <c r="AA15" s="24">
        <f t="shared" si="12"/>
        <v>56192494.760000005</v>
      </c>
      <c r="AB15" s="8"/>
    </row>
    <row r="16" spans="1:28" ht="15" customHeight="1">
      <c r="A16" s="2" t="s">
        <v>37</v>
      </c>
      <c r="B16" s="3" t="s">
        <v>68</v>
      </c>
      <c r="C16" s="41">
        <v>2058713.03</v>
      </c>
      <c r="D16" s="39">
        <f t="shared" si="0"/>
        <v>0.47846221352089385</v>
      </c>
      <c r="E16" s="41">
        <v>2810920.079999999</v>
      </c>
      <c r="F16" s="39">
        <f t="shared" si="1"/>
        <v>0.4927373886441929</v>
      </c>
      <c r="G16" s="41">
        <v>3864823.209999997</v>
      </c>
      <c r="H16" s="39">
        <f t="shared" si="2"/>
        <v>0.596181872036431</v>
      </c>
      <c r="I16" s="4">
        <v>7925776.920000005</v>
      </c>
      <c r="J16" s="39">
        <f t="shared" si="3"/>
        <v>1.2564351924731012</v>
      </c>
      <c r="K16" s="4">
        <v>5628810.819999998</v>
      </c>
      <c r="L16" s="39">
        <f t="shared" si="4"/>
        <v>0.9519754534702515</v>
      </c>
      <c r="M16" s="4">
        <v>4078885.059999999</v>
      </c>
      <c r="N16" s="39">
        <f t="shared" si="5"/>
        <v>0.6975772627988434</v>
      </c>
      <c r="O16" s="4">
        <v>3076162.039999999</v>
      </c>
      <c r="P16" s="39">
        <f t="shared" si="6"/>
        <v>0.4283699618545479</v>
      </c>
      <c r="Q16" s="4">
        <v>3797096.2199999983</v>
      </c>
      <c r="R16" s="39">
        <f t="shared" si="7"/>
        <v>0.4274676244460561</v>
      </c>
      <c r="S16" s="4">
        <v>4052026.3999999985</v>
      </c>
      <c r="T16" s="39">
        <f t="shared" si="8"/>
        <v>0.5909126826085379</v>
      </c>
      <c r="U16" s="4">
        <v>3019611.28</v>
      </c>
      <c r="V16" s="39">
        <f t="shared" si="9"/>
        <v>0.2221877486517755</v>
      </c>
      <c r="W16" s="4"/>
      <c r="X16" s="39" t="e">
        <f t="shared" si="10"/>
        <v>#DIV/0!</v>
      </c>
      <c r="Y16" s="4"/>
      <c r="Z16" s="39" t="e">
        <f t="shared" si="11"/>
        <v>#DIV/0!</v>
      </c>
      <c r="AA16" s="24">
        <f t="shared" si="12"/>
        <v>40312825.06</v>
      </c>
      <c r="AB16" s="8"/>
    </row>
    <row r="17" spans="1:28" ht="15" customHeight="1">
      <c r="A17" s="2" t="s">
        <v>38</v>
      </c>
      <c r="B17" s="3" t="s">
        <v>69</v>
      </c>
      <c r="C17" s="41">
        <v>2903403.2899999996</v>
      </c>
      <c r="D17" s="39">
        <f t="shared" si="0"/>
        <v>0.6747753303320985</v>
      </c>
      <c r="E17" s="41">
        <v>3551871.9399999985</v>
      </c>
      <c r="F17" s="39">
        <f t="shared" si="1"/>
        <v>0.6226217945385993</v>
      </c>
      <c r="G17" s="41">
        <v>3745812.739999998</v>
      </c>
      <c r="H17" s="39">
        <f t="shared" si="2"/>
        <v>0.5778234941905954</v>
      </c>
      <c r="I17" s="4">
        <v>3543669.979999999</v>
      </c>
      <c r="J17" s="39">
        <f t="shared" si="3"/>
        <v>0.5617609123147573</v>
      </c>
      <c r="K17" s="4">
        <v>4119318.809999999</v>
      </c>
      <c r="L17" s="39">
        <f t="shared" si="4"/>
        <v>0.696681860083954</v>
      </c>
      <c r="M17" s="4">
        <v>3308427.049999999</v>
      </c>
      <c r="N17" s="39">
        <f t="shared" si="5"/>
        <v>0.5658123364007349</v>
      </c>
      <c r="O17" s="4">
        <v>4296145.339999998</v>
      </c>
      <c r="P17" s="39">
        <f t="shared" si="6"/>
        <v>0.5982583464352851</v>
      </c>
      <c r="Q17" s="4">
        <v>5826899.279999999</v>
      </c>
      <c r="R17" s="39">
        <f t="shared" si="7"/>
        <v>0.6559777916578673</v>
      </c>
      <c r="S17" s="4">
        <v>4644096.239999999</v>
      </c>
      <c r="T17" s="39">
        <f t="shared" si="8"/>
        <v>0.677255056252996</v>
      </c>
      <c r="U17" s="4">
        <v>4029022.939999998</v>
      </c>
      <c r="V17" s="39">
        <f t="shared" si="9"/>
        <v>0.29646184667350867</v>
      </c>
      <c r="W17" s="4"/>
      <c r="X17" s="39" t="e">
        <f t="shared" si="10"/>
        <v>#DIV/0!</v>
      </c>
      <c r="Y17" s="4"/>
      <c r="Z17" s="39" t="e">
        <f t="shared" si="11"/>
        <v>#DIV/0!</v>
      </c>
      <c r="AA17" s="24">
        <f t="shared" si="12"/>
        <v>39968667.60999999</v>
      </c>
      <c r="AB17" s="8"/>
    </row>
    <row r="18" spans="1:28" ht="15" customHeight="1">
      <c r="A18" s="2" t="s">
        <v>39</v>
      </c>
      <c r="B18" s="3" t="s">
        <v>70</v>
      </c>
      <c r="C18" s="41">
        <v>14618191.140000006</v>
      </c>
      <c r="D18" s="39">
        <f t="shared" si="0"/>
        <v>3.3973905000814617</v>
      </c>
      <c r="E18" s="41">
        <v>21553061.870000016</v>
      </c>
      <c r="F18" s="39">
        <f t="shared" si="1"/>
        <v>3.7781221524841557</v>
      </c>
      <c r="G18" s="41">
        <v>22197430.159999996</v>
      </c>
      <c r="H18" s="39">
        <f t="shared" si="2"/>
        <v>3.424142515224323</v>
      </c>
      <c r="I18" s="4">
        <v>20215097.899999995</v>
      </c>
      <c r="J18" s="39">
        <f t="shared" si="3"/>
        <v>3.2046019812590263</v>
      </c>
      <c r="K18" s="4">
        <v>24130584.610000014</v>
      </c>
      <c r="L18" s="39">
        <f t="shared" si="4"/>
        <v>4.0810972266087</v>
      </c>
      <c r="M18" s="4">
        <v>20660692.470000003</v>
      </c>
      <c r="N18" s="39">
        <f t="shared" si="5"/>
        <v>3.5334237392684167</v>
      </c>
      <c r="O18" s="4">
        <v>19781805.869999997</v>
      </c>
      <c r="P18" s="39">
        <f t="shared" si="6"/>
        <v>2.7547090549059545</v>
      </c>
      <c r="Q18" s="4">
        <v>21293609.81000001</v>
      </c>
      <c r="R18" s="39">
        <f t="shared" si="7"/>
        <v>2.397181497118328</v>
      </c>
      <c r="S18" s="4">
        <v>23633657.80000002</v>
      </c>
      <c r="T18" s="39">
        <f t="shared" si="8"/>
        <v>3.4465294032759046</v>
      </c>
      <c r="U18" s="4">
        <v>18558811.12</v>
      </c>
      <c r="V18" s="39">
        <f t="shared" si="9"/>
        <v>1.3655865202644022</v>
      </c>
      <c r="W18" s="4"/>
      <c r="X18" s="39" t="e">
        <f t="shared" si="10"/>
        <v>#DIV/0!</v>
      </c>
      <c r="Y18" s="4"/>
      <c r="Z18" s="39" t="e">
        <f t="shared" si="11"/>
        <v>#DIV/0!</v>
      </c>
      <c r="AA18" s="24">
        <f t="shared" si="12"/>
        <v>206642942.75000003</v>
      </c>
      <c r="AB18" s="8"/>
    </row>
    <row r="19" spans="1:28" ht="15" customHeight="1">
      <c r="A19" s="2" t="s">
        <v>40</v>
      </c>
      <c r="B19" s="3" t="s">
        <v>71</v>
      </c>
      <c r="C19" s="41">
        <v>11168235.97</v>
      </c>
      <c r="D19" s="39">
        <f t="shared" si="0"/>
        <v>2.5955919185734535</v>
      </c>
      <c r="E19" s="41">
        <v>13134162.02</v>
      </c>
      <c r="F19" s="39">
        <f t="shared" si="1"/>
        <v>2.3023396295794147</v>
      </c>
      <c r="G19" s="41">
        <v>14440449.209999995</v>
      </c>
      <c r="H19" s="39">
        <f t="shared" si="2"/>
        <v>2.2275621872662072</v>
      </c>
      <c r="I19" s="4">
        <v>15263315.549999991</v>
      </c>
      <c r="J19" s="39">
        <f t="shared" si="3"/>
        <v>2.4196198056558353</v>
      </c>
      <c r="K19" s="4">
        <v>17515541.249999993</v>
      </c>
      <c r="L19" s="39">
        <f t="shared" si="4"/>
        <v>2.962324700094583</v>
      </c>
      <c r="M19" s="4">
        <v>15013692.059999999</v>
      </c>
      <c r="N19" s="39">
        <f t="shared" si="5"/>
        <v>2.56766495198066</v>
      </c>
      <c r="O19" s="4">
        <v>17063464.560000002</v>
      </c>
      <c r="P19" s="39">
        <f t="shared" si="6"/>
        <v>2.3761673044615144</v>
      </c>
      <c r="Q19" s="4">
        <v>17446693.28</v>
      </c>
      <c r="R19" s="39">
        <f t="shared" si="7"/>
        <v>1.9641052263986543</v>
      </c>
      <c r="S19" s="4">
        <v>17702702.420000006</v>
      </c>
      <c r="T19" s="39">
        <f t="shared" si="8"/>
        <v>2.5816098770785065</v>
      </c>
      <c r="U19" s="4">
        <v>14028075.409999996</v>
      </c>
      <c r="V19" s="39">
        <f t="shared" si="9"/>
        <v>1.0322078586437233</v>
      </c>
      <c r="W19" s="4"/>
      <c r="X19" s="39" t="e">
        <f t="shared" si="10"/>
        <v>#DIV/0!</v>
      </c>
      <c r="Y19" s="4"/>
      <c r="Z19" s="39" t="e">
        <f t="shared" si="11"/>
        <v>#DIV/0!</v>
      </c>
      <c r="AA19" s="24">
        <f t="shared" si="12"/>
        <v>152776331.73</v>
      </c>
      <c r="AB19" s="8"/>
    </row>
    <row r="20" spans="1:28" ht="15" customHeight="1">
      <c r="A20" s="2" t="s">
        <v>41</v>
      </c>
      <c r="B20" s="3" t="s">
        <v>72</v>
      </c>
      <c r="C20" s="41">
        <v>13019970.270000007</v>
      </c>
      <c r="D20" s="39">
        <f t="shared" si="0"/>
        <v>3.0259505353985316</v>
      </c>
      <c r="E20" s="41">
        <v>17793276.62000001</v>
      </c>
      <c r="F20" s="39">
        <f t="shared" si="1"/>
        <v>3.119054404834796</v>
      </c>
      <c r="G20" s="41">
        <v>21048185.970000036</v>
      </c>
      <c r="H20" s="39">
        <f t="shared" si="2"/>
        <v>3.2468618181801836</v>
      </c>
      <c r="I20" s="4">
        <v>18286123.030000016</v>
      </c>
      <c r="J20" s="39">
        <f t="shared" si="3"/>
        <v>2.898810897744125</v>
      </c>
      <c r="K20" s="4">
        <v>19419173.63000002</v>
      </c>
      <c r="L20" s="39">
        <f t="shared" si="4"/>
        <v>3.284277481266785</v>
      </c>
      <c r="M20" s="4">
        <v>19104656.47000001</v>
      </c>
      <c r="N20" s="39">
        <f t="shared" si="5"/>
        <v>3.2673080439915174</v>
      </c>
      <c r="O20" s="4">
        <v>19294200.070000015</v>
      </c>
      <c r="P20" s="39">
        <f t="shared" si="6"/>
        <v>2.686807665047425</v>
      </c>
      <c r="Q20" s="4">
        <v>21948032.22</v>
      </c>
      <c r="R20" s="39">
        <f t="shared" si="7"/>
        <v>2.4708547402438232</v>
      </c>
      <c r="S20" s="4">
        <v>28211749.769999977</v>
      </c>
      <c r="T20" s="39">
        <f t="shared" si="8"/>
        <v>4.1141589644311045</v>
      </c>
      <c r="U20" s="4">
        <v>22324262.820000015</v>
      </c>
      <c r="V20" s="39">
        <f t="shared" si="9"/>
        <v>1.642654380429504</v>
      </c>
      <c r="W20" s="4"/>
      <c r="X20" s="39" t="e">
        <f t="shared" si="10"/>
        <v>#DIV/0!</v>
      </c>
      <c r="Y20" s="4"/>
      <c r="Z20" s="39" t="e">
        <f t="shared" si="11"/>
        <v>#DIV/0!</v>
      </c>
      <c r="AA20" s="24">
        <f t="shared" si="12"/>
        <v>200449630.87000012</v>
      </c>
      <c r="AB20" s="8"/>
    </row>
    <row r="21" spans="1:28" ht="15" customHeight="1">
      <c r="A21" s="2" t="s">
        <v>42</v>
      </c>
      <c r="B21" s="3" t="s">
        <v>73</v>
      </c>
      <c r="C21" s="41">
        <v>2963619.0699999994</v>
      </c>
      <c r="D21" s="39">
        <f t="shared" si="0"/>
        <v>0.6887699837723049</v>
      </c>
      <c r="E21" s="41">
        <v>3912916.2799999984</v>
      </c>
      <c r="F21" s="39">
        <f t="shared" si="1"/>
        <v>0.6859106964686628</v>
      </c>
      <c r="G21" s="41">
        <v>4383933.56</v>
      </c>
      <c r="H21" s="39">
        <f t="shared" si="2"/>
        <v>0.6762590614550096</v>
      </c>
      <c r="I21" s="4">
        <v>3944846.82</v>
      </c>
      <c r="J21" s="39">
        <f t="shared" si="3"/>
        <v>0.6253575420545142</v>
      </c>
      <c r="K21" s="4">
        <v>5420764.220000001</v>
      </c>
      <c r="L21" s="39">
        <f t="shared" si="4"/>
        <v>0.9167894678844111</v>
      </c>
      <c r="M21" s="4">
        <v>3792538.319999999</v>
      </c>
      <c r="N21" s="39">
        <f t="shared" si="5"/>
        <v>0.6486057982534383</v>
      </c>
      <c r="O21" s="4">
        <v>4249572.339999999</v>
      </c>
      <c r="P21" s="39">
        <f t="shared" si="6"/>
        <v>0.5917728382032638</v>
      </c>
      <c r="Q21" s="4">
        <v>3895985.7099999986</v>
      </c>
      <c r="R21" s="39">
        <f t="shared" si="7"/>
        <v>0.43860035665082026</v>
      </c>
      <c r="S21" s="4">
        <v>5737678.029999998</v>
      </c>
      <c r="T21" s="39">
        <f t="shared" si="8"/>
        <v>0.836733619665304</v>
      </c>
      <c r="U21" s="4">
        <v>3337659.7199999983</v>
      </c>
      <c r="V21" s="39">
        <f t="shared" si="9"/>
        <v>0.2455902532436278</v>
      </c>
      <c r="W21" s="4"/>
      <c r="X21" s="39" t="e">
        <f t="shared" si="10"/>
        <v>#DIV/0!</v>
      </c>
      <c r="Y21" s="4"/>
      <c r="Z21" s="39" t="e">
        <f t="shared" si="11"/>
        <v>#DIV/0!</v>
      </c>
      <c r="AA21" s="24">
        <f t="shared" si="12"/>
        <v>41639514.06999999</v>
      </c>
      <c r="AB21" s="8"/>
    </row>
    <row r="22" spans="1:28" ht="15" customHeight="1">
      <c r="A22" s="2" t="s">
        <v>43</v>
      </c>
      <c r="B22" s="3" t="s">
        <v>74</v>
      </c>
      <c r="C22" s="41">
        <v>7634177.080000004</v>
      </c>
      <c r="D22" s="39">
        <f t="shared" si="0"/>
        <v>1.7742469255694542</v>
      </c>
      <c r="E22" s="41">
        <v>8492287.869999995</v>
      </c>
      <c r="F22" s="39">
        <f t="shared" si="1"/>
        <v>1.4886470015463953</v>
      </c>
      <c r="G22" s="41">
        <v>9472175.26</v>
      </c>
      <c r="H22" s="39">
        <f t="shared" si="2"/>
        <v>1.4611636475770315</v>
      </c>
      <c r="I22" s="4">
        <v>10611321.190000001</v>
      </c>
      <c r="J22" s="39">
        <f t="shared" si="3"/>
        <v>1.682161574357248</v>
      </c>
      <c r="K22" s="4">
        <v>9647770.010000005</v>
      </c>
      <c r="L22" s="39">
        <f t="shared" si="4"/>
        <v>1.6316839424790706</v>
      </c>
      <c r="M22" s="4">
        <v>9916076.63</v>
      </c>
      <c r="N22" s="39">
        <f t="shared" si="5"/>
        <v>1.69586283788516</v>
      </c>
      <c r="O22" s="4">
        <v>10891044.429999985</v>
      </c>
      <c r="P22" s="39">
        <f t="shared" si="6"/>
        <v>1.5166289117316074</v>
      </c>
      <c r="Q22" s="4">
        <v>9123657.080000008</v>
      </c>
      <c r="R22" s="39">
        <f t="shared" si="7"/>
        <v>1.027118564366548</v>
      </c>
      <c r="S22" s="4">
        <v>13396056.209999993</v>
      </c>
      <c r="T22" s="39">
        <f t="shared" si="8"/>
        <v>1.9535656311187564</v>
      </c>
      <c r="U22" s="4">
        <v>10620437.130000003</v>
      </c>
      <c r="V22" s="39">
        <f t="shared" si="9"/>
        <v>0.7814684728599983</v>
      </c>
      <c r="W22" s="4"/>
      <c r="X22" s="39" t="e">
        <f t="shared" si="10"/>
        <v>#DIV/0!</v>
      </c>
      <c r="Y22" s="4"/>
      <c r="Z22" s="39" t="e">
        <f t="shared" si="11"/>
        <v>#DIV/0!</v>
      </c>
      <c r="AA22" s="24">
        <f t="shared" si="12"/>
        <v>99805002.89000002</v>
      </c>
      <c r="AB22" s="8"/>
    </row>
    <row r="23" spans="1:28" ht="15" customHeight="1">
      <c r="A23" s="2" t="s">
        <v>44</v>
      </c>
      <c r="B23" s="3" t="s">
        <v>75</v>
      </c>
      <c r="C23" s="41">
        <v>13904199.290000001</v>
      </c>
      <c r="D23" s="39">
        <f t="shared" si="0"/>
        <v>3.2314527923928478</v>
      </c>
      <c r="E23" s="41">
        <v>20226513.590000022</v>
      </c>
      <c r="F23" s="39">
        <f t="shared" si="1"/>
        <v>3.5455862152128113</v>
      </c>
      <c r="G23" s="41">
        <v>21871336.430000007</v>
      </c>
      <c r="H23" s="39">
        <f t="shared" si="2"/>
        <v>3.373839782124473</v>
      </c>
      <c r="I23" s="4">
        <v>19550031.110000014</v>
      </c>
      <c r="J23" s="39">
        <f t="shared" si="3"/>
        <v>3.099172150374877</v>
      </c>
      <c r="K23" s="4">
        <v>28365864.750000022</v>
      </c>
      <c r="L23" s="39">
        <f t="shared" si="4"/>
        <v>4.7973911047977085</v>
      </c>
      <c r="M23" s="4">
        <v>20101065.240000006</v>
      </c>
      <c r="N23" s="39">
        <f t="shared" si="5"/>
        <v>3.437715420561565</v>
      </c>
      <c r="O23" s="4">
        <v>23018158.090000033</v>
      </c>
      <c r="P23" s="39">
        <f t="shared" si="6"/>
        <v>3.2053862490856524</v>
      </c>
      <c r="Q23" s="4">
        <v>22624437.430000015</v>
      </c>
      <c r="R23" s="39">
        <f t="shared" si="7"/>
        <v>2.5470027521795444</v>
      </c>
      <c r="S23" s="4">
        <v>27557590.200000037</v>
      </c>
      <c r="T23" s="39">
        <f t="shared" si="8"/>
        <v>4.018761958537285</v>
      </c>
      <c r="U23" s="4">
        <v>20574119.959999986</v>
      </c>
      <c r="V23" s="39">
        <f t="shared" si="9"/>
        <v>1.5138761153402351</v>
      </c>
      <c r="W23" s="4"/>
      <c r="X23" s="39" t="e">
        <f t="shared" si="10"/>
        <v>#DIV/0!</v>
      </c>
      <c r="Y23" s="4"/>
      <c r="Z23" s="39" t="e">
        <f t="shared" si="11"/>
        <v>#DIV/0!</v>
      </c>
      <c r="AA23" s="24">
        <f t="shared" si="12"/>
        <v>217793316.09000015</v>
      </c>
      <c r="AB23" s="8"/>
    </row>
    <row r="24" spans="1:28" ht="15" customHeight="1">
      <c r="A24" s="2" t="s">
        <v>45</v>
      </c>
      <c r="B24" s="3" t="s">
        <v>76</v>
      </c>
      <c r="C24" s="41">
        <v>11768468.619999997</v>
      </c>
      <c r="D24" s="39">
        <f t="shared" si="0"/>
        <v>2.7350910319328854</v>
      </c>
      <c r="E24" s="41">
        <v>15949384.920000002</v>
      </c>
      <c r="F24" s="39">
        <f t="shared" si="1"/>
        <v>2.795831276697797</v>
      </c>
      <c r="G24" s="41">
        <v>20540896.429999992</v>
      </c>
      <c r="H24" s="39">
        <f t="shared" si="2"/>
        <v>3.1686080893060686</v>
      </c>
      <c r="I24" s="4">
        <v>18397786.470000006</v>
      </c>
      <c r="J24" s="39">
        <f t="shared" si="3"/>
        <v>2.9165123643819966</v>
      </c>
      <c r="K24" s="4">
        <v>19818132.82</v>
      </c>
      <c r="L24" s="39">
        <f t="shared" si="4"/>
        <v>3.351751654402409</v>
      </c>
      <c r="M24" s="4">
        <v>19650646.729999997</v>
      </c>
      <c r="N24" s="39">
        <f t="shared" si="5"/>
        <v>3.3606841468929365</v>
      </c>
      <c r="O24" s="4">
        <v>16059613.149999985</v>
      </c>
      <c r="P24" s="39">
        <f t="shared" si="6"/>
        <v>2.236376297155104</v>
      </c>
      <c r="Q24" s="4">
        <v>17270642.69999999</v>
      </c>
      <c r="R24" s="39">
        <f t="shared" si="7"/>
        <v>1.944285891081691</v>
      </c>
      <c r="S24" s="4">
        <v>21586400.95000002</v>
      </c>
      <c r="T24" s="39">
        <f t="shared" si="8"/>
        <v>3.147975070751762</v>
      </c>
      <c r="U24" s="4">
        <v>17138335.6</v>
      </c>
      <c r="V24" s="39">
        <f t="shared" si="9"/>
        <v>1.2610656967086762</v>
      </c>
      <c r="W24" s="4"/>
      <c r="X24" s="39" t="e">
        <f t="shared" si="10"/>
        <v>#DIV/0!</v>
      </c>
      <c r="Y24" s="4"/>
      <c r="Z24" s="39" t="e">
        <f t="shared" si="11"/>
        <v>#DIV/0!</v>
      </c>
      <c r="AA24" s="24">
        <f t="shared" si="12"/>
        <v>178180308.39</v>
      </c>
      <c r="AB24" s="8"/>
    </row>
    <row r="25" spans="1:28" ht="15" customHeight="1">
      <c r="A25" s="2" t="s">
        <v>46</v>
      </c>
      <c r="B25" s="3" t="s">
        <v>77</v>
      </c>
      <c r="C25" s="41">
        <v>19198998.04000001</v>
      </c>
      <c r="D25" s="39">
        <f t="shared" si="0"/>
        <v>4.462008529475187</v>
      </c>
      <c r="E25" s="41">
        <v>22609093.31000001</v>
      </c>
      <c r="F25" s="39">
        <f t="shared" si="1"/>
        <v>3.963238114255564</v>
      </c>
      <c r="G25" s="41">
        <v>24299927.660000023</v>
      </c>
      <c r="H25" s="39">
        <f t="shared" si="2"/>
        <v>3.748470648076209</v>
      </c>
      <c r="I25" s="4">
        <v>24255499.370000016</v>
      </c>
      <c r="J25" s="39">
        <f t="shared" si="3"/>
        <v>3.8451073411585672</v>
      </c>
      <c r="K25" s="4">
        <v>27037192.270000007</v>
      </c>
      <c r="L25" s="39">
        <f t="shared" si="4"/>
        <v>4.57267870512579</v>
      </c>
      <c r="M25" s="4">
        <v>25764118.430000003</v>
      </c>
      <c r="N25" s="39">
        <f t="shared" si="5"/>
        <v>4.406219579235861</v>
      </c>
      <c r="O25" s="4">
        <v>26809632.940000013</v>
      </c>
      <c r="P25" s="39">
        <f t="shared" si="6"/>
        <v>3.7333668677096865</v>
      </c>
      <c r="Q25" s="4">
        <v>26988122.65000002</v>
      </c>
      <c r="R25" s="39">
        <f t="shared" si="7"/>
        <v>3.0382555534645665</v>
      </c>
      <c r="S25" s="4">
        <v>32058086.99000001</v>
      </c>
      <c r="T25" s="39">
        <f t="shared" si="8"/>
        <v>4.675075705962524</v>
      </c>
      <c r="U25" s="4">
        <v>26526341.66999999</v>
      </c>
      <c r="V25" s="39">
        <f t="shared" si="9"/>
        <v>1.9518499532247997</v>
      </c>
      <c r="W25" s="4"/>
      <c r="X25" s="39" t="e">
        <f t="shared" si="10"/>
        <v>#DIV/0!</v>
      </c>
      <c r="Y25" s="4"/>
      <c r="Z25" s="39" t="e">
        <f t="shared" si="11"/>
        <v>#DIV/0!</v>
      </c>
      <c r="AA25" s="24">
        <f t="shared" si="12"/>
        <v>255547013.33000013</v>
      </c>
      <c r="AB25" s="8"/>
    </row>
    <row r="26" spans="1:28" ht="15" customHeight="1">
      <c r="A26" s="2" t="s">
        <v>47</v>
      </c>
      <c r="B26" s="3" t="s">
        <v>78</v>
      </c>
      <c r="C26" s="41">
        <v>14724472.770000003</v>
      </c>
      <c r="D26" s="39">
        <f t="shared" si="0"/>
        <v>3.422091244286887</v>
      </c>
      <c r="E26" s="41">
        <v>20239523.010000005</v>
      </c>
      <c r="F26" s="39">
        <f t="shared" si="1"/>
        <v>3.547866688316325</v>
      </c>
      <c r="G26" s="41">
        <v>24620388.44000001</v>
      </c>
      <c r="H26" s="39">
        <f t="shared" si="2"/>
        <v>3.7979044506988773</v>
      </c>
      <c r="I26" s="4">
        <v>22141636.68</v>
      </c>
      <c r="J26" s="39">
        <f t="shared" si="3"/>
        <v>3.5100068831744586</v>
      </c>
      <c r="K26" s="4">
        <v>21536563.56</v>
      </c>
      <c r="L26" s="39">
        <f t="shared" si="4"/>
        <v>3.642382115308309</v>
      </c>
      <c r="M26" s="4">
        <v>22655211.68</v>
      </c>
      <c r="N26" s="39">
        <f t="shared" si="5"/>
        <v>3.8745295146568286</v>
      </c>
      <c r="O26" s="4">
        <v>22576356.549999986</v>
      </c>
      <c r="P26" s="39">
        <f t="shared" si="6"/>
        <v>3.1438633168160957</v>
      </c>
      <c r="Q26" s="4">
        <v>19158124.50000002</v>
      </c>
      <c r="R26" s="39">
        <f t="shared" si="7"/>
        <v>2.1567738857185974</v>
      </c>
      <c r="S26" s="4">
        <v>29965816.299999993</v>
      </c>
      <c r="T26" s="39">
        <f t="shared" si="8"/>
        <v>4.369956942133362</v>
      </c>
      <c r="U26" s="4">
        <v>25201386.22</v>
      </c>
      <c r="V26" s="39">
        <f t="shared" si="9"/>
        <v>1.8543576466987102</v>
      </c>
      <c r="W26" s="4"/>
      <c r="X26" s="39" t="e">
        <f t="shared" si="10"/>
        <v>#DIV/0!</v>
      </c>
      <c r="Y26" s="4"/>
      <c r="Z26" s="39" t="e">
        <f t="shared" si="11"/>
        <v>#DIV/0!</v>
      </c>
      <c r="AA26" s="24">
        <f t="shared" si="12"/>
        <v>222819479.71</v>
      </c>
      <c r="AB26" s="8"/>
    </row>
    <row r="27" spans="1:28" ht="15" customHeight="1">
      <c r="A27" s="2" t="s">
        <v>48</v>
      </c>
      <c r="B27" s="3" t="s">
        <v>79</v>
      </c>
      <c r="C27" s="41">
        <v>7612317.720000001</v>
      </c>
      <c r="D27" s="39">
        <f t="shared" si="0"/>
        <v>1.7691666265577208</v>
      </c>
      <c r="E27" s="41">
        <v>9719853.77</v>
      </c>
      <c r="F27" s="39">
        <f t="shared" si="1"/>
        <v>1.7038319227607548</v>
      </c>
      <c r="G27" s="41">
        <v>9020740.009999994</v>
      </c>
      <c r="H27" s="39">
        <f t="shared" si="2"/>
        <v>1.3915259182879245</v>
      </c>
      <c r="I27" s="4">
        <v>10270666.139999997</v>
      </c>
      <c r="J27" s="39">
        <f t="shared" si="3"/>
        <v>1.6281591721153126</v>
      </c>
      <c r="K27" s="4">
        <v>12150058.709999988</v>
      </c>
      <c r="L27" s="39">
        <f t="shared" si="4"/>
        <v>2.0548847740707017</v>
      </c>
      <c r="M27" s="4">
        <v>10873931.430000005</v>
      </c>
      <c r="N27" s="39">
        <f t="shared" si="5"/>
        <v>1.8596766545811216</v>
      </c>
      <c r="O27" s="4">
        <v>10828219.570000008</v>
      </c>
      <c r="P27" s="39">
        <f t="shared" si="6"/>
        <v>1.5078802559287718</v>
      </c>
      <c r="Q27" s="4">
        <v>12185771.059999997</v>
      </c>
      <c r="R27" s="39">
        <f t="shared" si="7"/>
        <v>1.3718437209004146</v>
      </c>
      <c r="S27" s="4">
        <v>13217617.829999998</v>
      </c>
      <c r="T27" s="39">
        <f t="shared" si="8"/>
        <v>1.9275437123558086</v>
      </c>
      <c r="U27" s="4">
        <v>10122526.100000009</v>
      </c>
      <c r="V27" s="39">
        <f t="shared" si="9"/>
        <v>0.7448313959231997</v>
      </c>
      <c r="W27" s="4"/>
      <c r="X27" s="39" t="e">
        <f t="shared" si="10"/>
        <v>#DIV/0!</v>
      </c>
      <c r="Y27" s="4"/>
      <c r="Z27" s="39" t="e">
        <f t="shared" si="11"/>
        <v>#DIV/0!</v>
      </c>
      <c r="AA27" s="24">
        <f t="shared" si="12"/>
        <v>106001702.34</v>
      </c>
      <c r="AB27" s="8"/>
    </row>
    <row r="28" spans="1:28" ht="15" customHeight="1">
      <c r="A28" s="2" t="s">
        <v>49</v>
      </c>
      <c r="B28" s="3" t="s">
        <v>80</v>
      </c>
      <c r="C28" s="41">
        <v>5192820.279999997</v>
      </c>
      <c r="D28" s="39">
        <f t="shared" si="0"/>
        <v>1.2068550834328697</v>
      </c>
      <c r="E28" s="41">
        <v>6799682.719999999</v>
      </c>
      <c r="F28" s="39">
        <f t="shared" si="1"/>
        <v>1.1919434959751125</v>
      </c>
      <c r="G28" s="41">
        <v>8444066.530000003</v>
      </c>
      <c r="H28" s="39">
        <f t="shared" si="2"/>
        <v>1.3025691261711234</v>
      </c>
      <c r="I28" s="4">
        <v>6337775.290000001</v>
      </c>
      <c r="J28" s="39">
        <f t="shared" si="3"/>
        <v>1.0046969523263356</v>
      </c>
      <c r="K28" s="4">
        <v>7401185.689999999</v>
      </c>
      <c r="L28" s="39">
        <f t="shared" si="4"/>
        <v>1.2517292424219875</v>
      </c>
      <c r="M28" s="4">
        <v>8076312.389999999</v>
      </c>
      <c r="N28" s="39">
        <f t="shared" si="5"/>
        <v>1.381223498002806</v>
      </c>
      <c r="O28" s="4">
        <v>7295573.970000002</v>
      </c>
      <c r="P28" s="39">
        <f t="shared" si="6"/>
        <v>1.0159428218013944</v>
      </c>
      <c r="Q28" s="4">
        <v>8087787.160000004</v>
      </c>
      <c r="R28" s="39">
        <f t="shared" si="7"/>
        <v>0.9105029116988027</v>
      </c>
      <c r="S28" s="4">
        <v>8506340.450000001</v>
      </c>
      <c r="T28" s="39">
        <f t="shared" si="8"/>
        <v>1.2404915364053453</v>
      </c>
      <c r="U28" s="4">
        <v>7749553.6000000015</v>
      </c>
      <c r="V28" s="39">
        <f t="shared" si="9"/>
        <v>0.5702243460424027</v>
      </c>
      <c r="W28" s="4"/>
      <c r="X28" s="39" t="e">
        <f t="shared" si="10"/>
        <v>#DIV/0!</v>
      </c>
      <c r="Y28" s="4"/>
      <c r="Z28" s="39" t="e">
        <f t="shared" si="11"/>
        <v>#DIV/0!</v>
      </c>
      <c r="AA28" s="24">
        <f t="shared" si="12"/>
        <v>73891098.08000001</v>
      </c>
      <c r="AB28" s="8"/>
    </row>
    <row r="29" spans="1:28" ht="15" customHeight="1">
      <c r="A29" s="2" t="s">
        <v>50</v>
      </c>
      <c r="B29" s="3" t="s">
        <v>81</v>
      </c>
      <c r="C29" s="41">
        <v>3631033.069999998</v>
      </c>
      <c r="D29" s="39">
        <f t="shared" si="0"/>
        <v>0.843882607591873</v>
      </c>
      <c r="E29" s="41">
        <v>3881595.4599999967</v>
      </c>
      <c r="F29" s="39">
        <f t="shared" si="1"/>
        <v>0.6804203450471469</v>
      </c>
      <c r="G29" s="41">
        <v>5572223.389999999</v>
      </c>
      <c r="H29" s="39">
        <f t="shared" si="2"/>
        <v>0.8595628807702668</v>
      </c>
      <c r="I29" s="4">
        <v>4853424.430000001</v>
      </c>
      <c r="J29" s="39">
        <f t="shared" si="3"/>
        <v>0.7693899688840471</v>
      </c>
      <c r="K29" s="4">
        <v>5641096.3500000015</v>
      </c>
      <c r="L29" s="39">
        <f t="shared" si="4"/>
        <v>0.9540532498941993</v>
      </c>
      <c r="M29" s="4">
        <v>5659599.560000001</v>
      </c>
      <c r="N29" s="39">
        <f t="shared" si="5"/>
        <v>0.9679135135036977</v>
      </c>
      <c r="O29" s="4">
        <v>5214443.270000002</v>
      </c>
      <c r="P29" s="39">
        <f t="shared" si="6"/>
        <v>0.7261356312239668</v>
      </c>
      <c r="Q29" s="4">
        <v>4488447.149999999</v>
      </c>
      <c r="R29" s="39">
        <f t="shared" si="7"/>
        <v>0.5052981882724509</v>
      </c>
      <c r="S29" s="4">
        <v>5929007.460000001</v>
      </c>
      <c r="T29" s="39">
        <f t="shared" si="8"/>
        <v>0.8646354582967759</v>
      </c>
      <c r="U29" s="4">
        <v>4462449.529999998</v>
      </c>
      <c r="V29" s="39">
        <f t="shared" si="9"/>
        <v>0.3283540570635547</v>
      </c>
      <c r="W29" s="4"/>
      <c r="X29" s="39" t="e">
        <f t="shared" si="10"/>
        <v>#DIV/0!</v>
      </c>
      <c r="Y29" s="4"/>
      <c r="Z29" s="39" t="e">
        <f t="shared" si="11"/>
        <v>#DIV/0!</v>
      </c>
      <c r="AA29" s="24">
        <f t="shared" si="12"/>
        <v>49333319.67</v>
      </c>
      <c r="AB29" s="8"/>
    </row>
    <row r="30" spans="1:28" ht="15" customHeight="1">
      <c r="A30" s="2" t="s">
        <v>51</v>
      </c>
      <c r="B30" s="3" t="s">
        <v>82</v>
      </c>
      <c r="C30" s="41">
        <v>3760888.42</v>
      </c>
      <c r="D30" s="39">
        <f t="shared" si="0"/>
        <v>0.874062082483782</v>
      </c>
      <c r="E30" s="41">
        <v>4978839.540000002</v>
      </c>
      <c r="F30" s="39">
        <f t="shared" si="1"/>
        <v>0.8727606348089614</v>
      </c>
      <c r="G30" s="41">
        <v>5396962.030000002</v>
      </c>
      <c r="H30" s="39">
        <f t="shared" si="2"/>
        <v>0.832527324414133</v>
      </c>
      <c r="I30" s="4">
        <v>5277532.380000003</v>
      </c>
      <c r="J30" s="39">
        <f t="shared" si="3"/>
        <v>0.836621756905104</v>
      </c>
      <c r="K30" s="4">
        <v>5332441.570000001</v>
      </c>
      <c r="L30" s="39">
        <f t="shared" si="4"/>
        <v>0.9018518553985391</v>
      </c>
      <c r="M30" s="4">
        <v>5459696.280000001</v>
      </c>
      <c r="N30" s="39">
        <f t="shared" si="5"/>
        <v>0.933725743847126</v>
      </c>
      <c r="O30" s="4">
        <v>5418893.250000002</v>
      </c>
      <c r="P30" s="39">
        <f t="shared" si="6"/>
        <v>0.7546062478543453</v>
      </c>
      <c r="Q30" s="4">
        <v>5566778.040000001</v>
      </c>
      <c r="R30" s="39">
        <f t="shared" si="7"/>
        <v>0.6266939910670143</v>
      </c>
      <c r="S30" s="4">
        <v>9517625.249999998</v>
      </c>
      <c r="T30" s="39">
        <f t="shared" si="8"/>
        <v>1.387968614553019</v>
      </c>
      <c r="U30" s="4">
        <v>2047964.77</v>
      </c>
      <c r="V30" s="39">
        <f t="shared" si="9"/>
        <v>0.15069246978188905</v>
      </c>
      <c r="W30" s="4"/>
      <c r="X30" s="39" t="e">
        <f t="shared" si="10"/>
        <v>#DIV/0!</v>
      </c>
      <c r="Y30" s="4"/>
      <c r="Z30" s="39" t="e">
        <f t="shared" si="11"/>
        <v>#DIV/0!</v>
      </c>
      <c r="AA30" s="24">
        <f t="shared" si="12"/>
        <v>52757621.53000001</v>
      </c>
      <c r="AB30" s="8"/>
    </row>
    <row r="31" spans="1:28" ht="15" customHeight="1">
      <c r="A31" s="2" t="s">
        <v>52</v>
      </c>
      <c r="B31" s="3" t="s">
        <v>83</v>
      </c>
      <c r="C31" s="41">
        <v>8246659.300000009</v>
      </c>
      <c r="D31" s="39">
        <f t="shared" si="0"/>
        <v>1.9165929419656267</v>
      </c>
      <c r="E31" s="41">
        <v>10485725.190000001</v>
      </c>
      <c r="F31" s="39">
        <f t="shared" si="1"/>
        <v>1.8380845776878991</v>
      </c>
      <c r="G31" s="41">
        <v>13368935.67000001</v>
      </c>
      <c r="H31" s="39">
        <f t="shared" si="2"/>
        <v>2.0622721045176164</v>
      </c>
      <c r="I31" s="4">
        <v>11592191.93</v>
      </c>
      <c r="J31" s="39">
        <f t="shared" si="3"/>
        <v>1.8376542824466313</v>
      </c>
      <c r="K31" s="4">
        <v>11893673.799999995</v>
      </c>
      <c r="L31" s="39">
        <f t="shared" si="4"/>
        <v>2.011523547558532</v>
      </c>
      <c r="M31" s="4">
        <v>11628166.600000001</v>
      </c>
      <c r="N31" s="39">
        <f t="shared" si="5"/>
        <v>1.9886671256671637</v>
      </c>
      <c r="O31" s="4">
        <v>12873673.270000013</v>
      </c>
      <c r="P31" s="39">
        <f t="shared" si="6"/>
        <v>1.7927192572722275</v>
      </c>
      <c r="Q31" s="4">
        <v>11067258.290000005</v>
      </c>
      <c r="R31" s="39">
        <f t="shared" si="7"/>
        <v>1.2459243422483577</v>
      </c>
      <c r="S31" s="4">
        <v>14898682.080000011</v>
      </c>
      <c r="T31" s="39">
        <f t="shared" si="8"/>
        <v>2.172695665365004</v>
      </c>
      <c r="U31" s="4">
        <v>11788283.020000003</v>
      </c>
      <c r="V31" s="39">
        <f t="shared" si="9"/>
        <v>0.8674004107852432</v>
      </c>
      <c r="W31" s="4"/>
      <c r="X31" s="39" t="e">
        <f t="shared" si="10"/>
        <v>#DIV/0!</v>
      </c>
      <c r="Y31" s="4"/>
      <c r="Z31" s="39" t="e">
        <f t="shared" si="11"/>
        <v>#DIV/0!</v>
      </c>
      <c r="AA31" s="24">
        <f t="shared" si="12"/>
        <v>117843249.15000004</v>
      </c>
      <c r="AB31" s="8"/>
    </row>
    <row r="32" spans="1:28" ht="15" customHeight="1">
      <c r="A32" s="2" t="s">
        <v>53</v>
      </c>
      <c r="B32" s="3" t="s">
        <v>84</v>
      </c>
      <c r="C32" s="41">
        <v>4117622.9699999993</v>
      </c>
      <c r="D32" s="39">
        <f t="shared" si="0"/>
        <v>0.9569701905809944</v>
      </c>
      <c r="E32" s="41">
        <v>4341959.880000001</v>
      </c>
      <c r="F32" s="39">
        <f t="shared" si="1"/>
        <v>0.7611194598136899</v>
      </c>
      <c r="G32" s="41">
        <v>7377426.790000004</v>
      </c>
      <c r="H32" s="39">
        <f t="shared" si="2"/>
        <v>1.1380308685514036</v>
      </c>
      <c r="I32" s="4">
        <v>6720102.46</v>
      </c>
      <c r="J32" s="39">
        <f t="shared" si="3"/>
        <v>1.0653054347849416</v>
      </c>
      <c r="K32" s="4">
        <v>7799087.920000004</v>
      </c>
      <c r="L32" s="39">
        <f t="shared" si="4"/>
        <v>1.3190246566674213</v>
      </c>
      <c r="M32" s="4">
        <v>6314260.150000004</v>
      </c>
      <c r="N32" s="39">
        <f t="shared" si="5"/>
        <v>1.0798745851487217</v>
      </c>
      <c r="O32" s="4">
        <v>5660506.950000005</v>
      </c>
      <c r="P32" s="39">
        <f t="shared" si="6"/>
        <v>0.7882520864371976</v>
      </c>
      <c r="Q32" s="4">
        <v>7977835.390000005</v>
      </c>
      <c r="R32" s="39">
        <f t="shared" si="7"/>
        <v>0.8981248155952655</v>
      </c>
      <c r="S32" s="4">
        <v>6893736.840000004</v>
      </c>
      <c r="T32" s="39">
        <f t="shared" si="8"/>
        <v>1.005323294369876</v>
      </c>
      <c r="U32" s="4">
        <v>5742867.150000004</v>
      </c>
      <c r="V32" s="39">
        <f t="shared" si="9"/>
        <v>0.422569199988132</v>
      </c>
      <c r="W32" s="4"/>
      <c r="X32" s="39" t="e">
        <f t="shared" si="10"/>
        <v>#DIV/0!</v>
      </c>
      <c r="Y32" s="4"/>
      <c r="Z32" s="39" t="e">
        <f t="shared" si="11"/>
        <v>#DIV/0!</v>
      </c>
      <c r="AA32" s="24">
        <f t="shared" si="12"/>
        <v>62945406.50000004</v>
      </c>
      <c r="AB32" s="8"/>
    </row>
    <row r="33" spans="1:28" ht="15" customHeight="1">
      <c r="A33" s="2" t="s">
        <v>54</v>
      </c>
      <c r="B33" s="3" t="s">
        <v>85</v>
      </c>
      <c r="C33" s="41">
        <v>1877780.4399999983</v>
      </c>
      <c r="D33" s="39">
        <f t="shared" si="0"/>
        <v>0.43641195870248956</v>
      </c>
      <c r="E33" s="41">
        <v>4061529.0700000008</v>
      </c>
      <c r="F33" s="39">
        <f t="shared" si="1"/>
        <v>0.7119616249830476</v>
      </c>
      <c r="G33" s="41">
        <v>4175470.5599999996</v>
      </c>
      <c r="H33" s="39">
        <f t="shared" si="2"/>
        <v>0.6441018695636033</v>
      </c>
      <c r="I33" s="4">
        <v>3945878.519999999</v>
      </c>
      <c r="J33" s="39">
        <f t="shared" si="3"/>
        <v>0.6255210924800634</v>
      </c>
      <c r="K33" s="4">
        <v>4251662.8199999975</v>
      </c>
      <c r="L33" s="39">
        <f t="shared" si="4"/>
        <v>0.7190646071619274</v>
      </c>
      <c r="M33" s="4">
        <v>4030633.4299999997</v>
      </c>
      <c r="N33" s="39">
        <f t="shared" si="5"/>
        <v>0.6893251940384204</v>
      </c>
      <c r="O33" s="4">
        <v>3024391.3900000006</v>
      </c>
      <c r="P33" s="39">
        <f t="shared" si="6"/>
        <v>0.42116065653275</v>
      </c>
      <c r="Q33" s="4">
        <v>4727107.019999999</v>
      </c>
      <c r="R33" s="39">
        <f t="shared" si="7"/>
        <v>0.532165921342303</v>
      </c>
      <c r="S33" s="4">
        <v>5497548.129999999</v>
      </c>
      <c r="T33" s="39">
        <f t="shared" si="8"/>
        <v>0.8017151401747658</v>
      </c>
      <c r="U33" s="4">
        <v>3959899.880000001</v>
      </c>
      <c r="V33" s="39">
        <f t="shared" si="9"/>
        <v>0.29137566316934554</v>
      </c>
      <c r="W33" s="4"/>
      <c r="X33" s="39" t="e">
        <f t="shared" si="10"/>
        <v>#DIV/0!</v>
      </c>
      <c r="Y33" s="4"/>
      <c r="Z33" s="39" t="e">
        <f t="shared" si="11"/>
        <v>#DIV/0!</v>
      </c>
      <c r="AA33" s="24">
        <f t="shared" si="12"/>
        <v>39551901.26</v>
      </c>
      <c r="AB33" s="8"/>
    </row>
    <row r="34" spans="1:28" ht="15" customHeight="1">
      <c r="A34" s="2" t="s">
        <v>55</v>
      </c>
      <c r="B34" s="3" t="s">
        <v>86</v>
      </c>
      <c r="C34" s="41">
        <v>5453773.330000005</v>
      </c>
      <c r="D34" s="39">
        <f t="shared" si="0"/>
        <v>1.2675027657997668</v>
      </c>
      <c r="E34" s="41">
        <v>8390129.800000003</v>
      </c>
      <c r="F34" s="39">
        <f t="shared" si="1"/>
        <v>1.4707393061270624</v>
      </c>
      <c r="G34" s="41">
        <v>11322002.669999998</v>
      </c>
      <c r="H34" s="39">
        <f t="shared" si="2"/>
        <v>1.7465152686769532</v>
      </c>
      <c r="I34" s="4">
        <v>6378410.370000005</v>
      </c>
      <c r="J34" s="39">
        <f t="shared" si="3"/>
        <v>1.0111386355930108</v>
      </c>
      <c r="K34" s="4">
        <v>8274703.529999995</v>
      </c>
      <c r="L34" s="39">
        <f t="shared" si="4"/>
        <v>1.3994633852881269</v>
      </c>
      <c r="M34" s="4">
        <v>12236107.099999996</v>
      </c>
      <c r="N34" s="39">
        <f t="shared" si="5"/>
        <v>2.0926380549030457</v>
      </c>
      <c r="O34" s="4">
        <v>8879895.909999995</v>
      </c>
      <c r="P34" s="39">
        <f t="shared" si="6"/>
        <v>1.236567067266409</v>
      </c>
      <c r="Q34" s="4">
        <v>8709132.620000001</v>
      </c>
      <c r="R34" s="39">
        <f t="shared" si="7"/>
        <v>0.9804524342701694</v>
      </c>
      <c r="S34" s="4">
        <v>12599672.410000002</v>
      </c>
      <c r="T34" s="39">
        <f t="shared" si="8"/>
        <v>1.837427866655036</v>
      </c>
      <c r="U34" s="4">
        <v>9778466.430000002</v>
      </c>
      <c r="V34" s="39">
        <f t="shared" si="9"/>
        <v>0.7195149441052112</v>
      </c>
      <c r="W34" s="4"/>
      <c r="X34" s="39" t="e">
        <f t="shared" si="10"/>
        <v>#DIV/0!</v>
      </c>
      <c r="Y34" s="4"/>
      <c r="Z34" s="39" t="e">
        <f t="shared" si="11"/>
        <v>#DIV/0!</v>
      </c>
      <c r="AA34" s="24">
        <f t="shared" si="12"/>
        <v>92022294.17</v>
      </c>
      <c r="AB34" s="8"/>
    </row>
    <row r="35" spans="1:28" ht="15" customHeight="1">
      <c r="A35" s="2" t="s">
        <v>56</v>
      </c>
      <c r="B35" s="3" t="s">
        <v>87</v>
      </c>
      <c r="C35" s="41">
        <v>4505334.169999995</v>
      </c>
      <c r="D35" s="39">
        <f t="shared" si="0"/>
        <v>1.0470775325250246</v>
      </c>
      <c r="E35" s="41">
        <v>4989696.369999997</v>
      </c>
      <c r="F35" s="39">
        <f t="shared" si="1"/>
        <v>0.8746637718284782</v>
      </c>
      <c r="G35" s="41">
        <v>5166676.030000002</v>
      </c>
      <c r="H35" s="39">
        <f t="shared" si="2"/>
        <v>0.797003749046301</v>
      </c>
      <c r="I35" s="4">
        <v>5516538.390000002</v>
      </c>
      <c r="J35" s="39">
        <f t="shared" si="3"/>
        <v>0.874510227045969</v>
      </c>
      <c r="K35" s="4">
        <v>5863733.710000002</v>
      </c>
      <c r="L35" s="39">
        <f t="shared" si="4"/>
        <v>0.9917069050840925</v>
      </c>
      <c r="M35" s="4">
        <v>5268152.0699999975</v>
      </c>
      <c r="N35" s="39">
        <f t="shared" si="5"/>
        <v>0.9009675553345109</v>
      </c>
      <c r="O35" s="4">
        <v>5388259.110000001</v>
      </c>
      <c r="P35" s="39">
        <f t="shared" si="6"/>
        <v>0.7503403004781637</v>
      </c>
      <c r="Q35" s="4">
        <v>5348174.330000002</v>
      </c>
      <c r="R35" s="39">
        <f t="shared" si="7"/>
        <v>0.602084130480233</v>
      </c>
      <c r="S35" s="4">
        <v>6483648.380000002</v>
      </c>
      <c r="T35" s="39">
        <f t="shared" si="8"/>
        <v>0.9455195201384431</v>
      </c>
      <c r="U35" s="4">
        <v>6963494.230000002</v>
      </c>
      <c r="V35" s="39">
        <f t="shared" si="9"/>
        <v>0.5123848609127364</v>
      </c>
      <c r="W35" s="4"/>
      <c r="X35" s="39" t="e">
        <f t="shared" si="10"/>
        <v>#DIV/0!</v>
      </c>
      <c r="Y35" s="4"/>
      <c r="Z35" s="39" t="e">
        <f t="shared" si="11"/>
        <v>#DIV/0!</v>
      </c>
      <c r="AA35" s="24">
        <f t="shared" si="12"/>
        <v>55493706.79</v>
      </c>
      <c r="AB35" s="8"/>
    </row>
    <row r="36" spans="1:28" ht="15" customHeight="1">
      <c r="A36" s="2" t="s">
        <v>57</v>
      </c>
      <c r="B36" s="3" t="s">
        <v>88</v>
      </c>
      <c r="C36" s="41">
        <v>3721930.14</v>
      </c>
      <c r="D36" s="39">
        <f t="shared" si="0"/>
        <v>0.8650078507321296</v>
      </c>
      <c r="E36" s="41">
        <v>120496409.03000002</v>
      </c>
      <c r="F36" s="39">
        <f t="shared" si="1"/>
        <v>21.12229598731415</v>
      </c>
      <c r="G36" s="41">
        <v>75262860.43000005</v>
      </c>
      <c r="H36" s="39">
        <f t="shared" si="2"/>
        <v>11.609936752054978</v>
      </c>
      <c r="I36" s="4">
        <v>66862863.59999997</v>
      </c>
      <c r="J36" s="39">
        <f t="shared" si="3"/>
        <v>10.599447315326234</v>
      </c>
      <c r="K36" s="4">
        <v>50092307.95</v>
      </c>
      <c r="L36" s="39">
        <f t="shared" si="4"/>
        <v>8.471886709468901</v>
      </c>
      <c r="M36" s="4">
        <v>54579982.819999985</v>
      </c>
      <c r="N36" s="39">
        <f t="shared" si="5"/>
        <v>9.334353495899563</v>
      </c>
      <c r="O36" s="4">
        <v>74102527.85</v>
      </c>
      <c r="P36" s="39">
        <f t="shared" si="6"/>
        <v>10.319123835371844</v>
      </c>
      <c r="Q36" s="4">
        <v>348977890.96000016</v>
      </c>
      <c r="R36" s="39">
        <f t="shared" si="7"/>
        <v>39.287060793225336</v>
      </c>
      <c r="S36" s="4">
        <v>72340675.67999998</v>
      </c>
      <c r="T36" s="39">
        <f t="shared" si="8"/>
        <v>10.549542008853402</v>
      </c>
      <c r="U36" s="4">
        <v>699167767.0399998</v>
      </c>
      <c r="V36" s="39">
        <f t="shared" si="9"/>
        <v>51.445864279758105</v>
      </c>
      <c r="W36" s="4"/>
      <c r="X36" s="39" t="e">
        <f t="shared" si="10"/>
        <v>#DIV/0!</v>
      </c>
      <c r="Y36" s="4"/>
      <c r="Z36" s="39" t="e">
        <f t="shared" si="11"/>
        <v>#DIV/0!</v>
      </c>
      <c r="AA36" s="24">
        <f t="shared" si="12"/>
        <v>1565605215.5</v>
      </c>
      <c r="AB36" s="8"/>
    </row>
    <row r="37" spans="1:28" ht="15" customHeight="1">
      <c r="A37" s="2" t="s">
        <v>58</v>
      </c>
      <c r="B37" s="3" t="s">
        <v>89</v>
      </c>
      <c r="C37" s="41">
        <v>59494935.69999999</v>
      </c>
      <c r="D37" s="39">
        <f t="shared" si="0"/>
        <v>13.827123165536696</v>
      </c>
      <c r="E37" s="41">
        <v>13583683.469999999</v>
      </c>
      <c r="F37" s="39">
        <f t="shared" si="1"/>
        <v>2.381138036901102</v>
      </c>
      <c r="G37" s="41">
        <v>31686150.33999999</v>
      </c>
      <c r="H37" s="39">
        <f t="shared" si="2"/>
        <v>4.887858357518248</v>
      </c>
      <c r="I37" s="4">
        <v>76251988.29999998</v>
      </c>
      <c r="J37" s="39">
        <f t="shared" si="3"/>
        <v>12.087859974258155</v>
      </c>
      <c r="K37" s="4">
        <v>36835266.179999985</v>
      </c>
      <c r="L37" s="39">
        <f t="shared" si="4"/>
        <v>6.2297828700881634</v>
      </c>
      <c r="M37" s="4">
        <v>29434926.89</v>
      </c>
      <c r="N37" s="39">
        <f t="shared" si="5"/>
        <v>5.034006947626584</v>
      </c>
      <c r="O37" s="4">
        <v>85336715.07999998</v>
      </c>
      <c r="P37" s="39">
        <f t="shared" si="6"/>
        <v>11.883536988061923</v>
      </c>
      <c r="Q37" s="4">
        <v>23722353.070000004</v>
      </c>
      <c r="R37" s="39">
        <f t="shared" si="7"/>
        <v>2.670603357294831</v>
      </c>
      <c r="S37" s="4">
        <v>21545908.63</v>
      </c>
      <c r="T37" s="39">
        <f t="shared" si="8"/>
        <v>3.1420700190383144</v>
      </c>
      <c r="U37" s="4">
        <v>103609399.01000002</v>
      </c>
      <c r="V37" s="39">
        <f t="shared" si="9"/>
        <v>7.623742584904971</v>
      </c>
      <c r="W37" s="4"/>
      <c r="X37" s="39" t="e">
        <f t="shared" si="10"/>
        <v>#DIV/0!</v>
      </c>
      <c r="Y37" s="4"/>
      <c r="Z37" s="39" t="e">
        <f t="shared" si="11"/>
        <v>#DIV/0!</v>
      </c>
      <c r="AA37" s="24">
        <f t="shared" si="12"/>
        <v>481501326.66999996</v>
      </c>
      <c r="AB37" s="8"/>
    </row>
    <row r="38" spans="1:28" ht="15" customHeight="1">
      <c r="A38" s="2" t="s">
        <v>59</v>
      </c>
      <c r="B38" s="3" t="s">
        <v>90</v>
      </c>
      <c r="C38" s="41">
        <v>7605856.839999996</v>
      </c>
      <c r="D38" s="39">
        <f t="shared" si="0"/>
        <v>1.7676650637361675</v>
      </c>
      <c r="E38" s="41">
        <v>10698577.550000004</v>
      </c>
      <c r="F38" s="39">
        <f t="shared" si="1"/>
        <v>1.8753963165663503</v>
      </c>
      <c r="G38" s="41">
        <v>19937026.700000018</v>
      </c>
      <c r="H38" s="39">
        <f t="shared" si="2"/>
        <v>3.0754560441708607</v>
      </c>
      <c r="I38" s="4">
        <v>16161542.01</v>
      </c>
      <c r="J38" s="39">
        <f t="shared" si="3"/>
        <v>2.562011314595068</v>
      </c>
      <c r="K38" s="4">
        <v>17507463.200000003</v>
      </c>
      <c r="L38" s="39">
        <f t="shared" si="4"/>
        <v>2.9609584958362034</v>
      </c>
      <c r="M38" s="4">
        <v>17130813.299999997</v>
      </c>
      <c r="N38" s="39">
        <f t="shared" si="5"/>
        <v>2.9297383171008065</v>
      </c>
      <c r="O38" s="4">
        <v>20747634.459999997</v>
      </c>
      <c r="P38" s="39">
        <f t="shared" si="6"/>
        <v>2.889205206563925</v>
      </c>
      <c r="Q38" s="4">
        <v>19655620.770000007</v>
      </c>
      <c r="R38" s="39">
        <f t="shared" si="7"/>
        <v>2.21278077529583</v>
      </c>
      <c r="S38" s="4">
        <v>18418606.64000002</v>
      </c>
      <c r="T38" s="39">
        <f t="shared" si="8"/>
        <v>2.686011191722207</v>
      </c>
      <c r="U38" s="4">
        <v>25566043.23</v>
      </c>
      <c r="V38" s="39">
        <f t="shared" si="9"/>
        <v>1.8811896831991126</v>
      </c>
      <c r="W38" s="4"/>
      <c r="X38" s="39" t="e">
        <f t="shared" si="10"/>
        <v>#DIV/0!</v>
      </c>
      <c r="Y38" s="4"/>
      <c r="Z38" s="39" t="e">
        <f t="shared" si="11"/>
        <v>#DIV/0!</v>
      </c>
      <c r="AA38" s="24">
        <f t="shared" si="12"/>
        <v>173429184.70000002</v>
      </c>
      <c r="AB38" s="8"/>
    </row>
    <row r="39" spans="1:28" ht="15" customHeight="1">
      <c r="A39" s="2" t="s">
        <v>60</v>
      </c>
      <c r="B39" s="3" t="s">
        <v>91</v>
      </c>
      <c r="C39" s="41">
        <v>1903388.1900000009</v>
      </c>
      <c r="D39" s="39">
        <f t="shared" si="0"/>
        <v>0.442363415058838</v>
      </c>
      <c r="E39" s="41">
        <v>2238168.1900000004</v>
      </c>
      <c r="F39" s="39">
        <f t="shared" si="1"/>
        <v>0.3923374261452144</v>
      </c>
      <c r="G39" s="41">
        <v>3507856.0100000035</v>
      </c>
      <c r="H39" s="39">
        <f t="shared" si="2"/>
        <v>0.5411166434378895</v>
      </c>
      <c r="I39" s="4">
        <v>3424845.85</v>
      </c>
      <c r="J39" s="39">
        <f t="shared" si="3"/>
        <v>0.5429242960241493</v>
      </c>
      <c r="K39" s="4">
        <v>3310459.6099999994</v>
      </c>
      <c r="L39" s="39">
        <f t="shared" si="4"/>
        <v>0.559883142142038</v>
      </c>
      <c r="M39" s="4">
        <v>4013014.5200000037</v>
      </c>
      <c r="N39" s="39">
        <f t="shared" si="5"/>
        <v>0.6863119806650344</v>
      </c>
      <c r="O39" s="4">
        <v>4139107.5100000016</v>
      </c>
      <c r="P39" s="39">
        <f t="shared" si="6"/>
        <v>0.5763900936020177</v>
      </c>
      <c r="Q39" s="4">
        <v>4947602.739999998</v>
      </c>
      <c r="R39" s="39">
        <f t="shared" si="7"/>
        <v>0.5569887796971862</v>
      </c>
      <c r="S39" s="4">
        <v>5590067.689999999</v>
      </c>
      <c r="T39" s="39">
        <f t="shared" si="8"/>
        <v>0.8152073971337435</v>
      </c>
      <c r="U39" s="4">
        <v>3415159.039999999</v>
      </c>
      <c r="V39" s="39">
        <f t="shared" si="9"/>
        <v>0.25129277513672515</v>
      </c>
      <c r="W39" s="4"/>
      <c r="X39" s="39" t="e">
        <f t="shared" si="10"/>
        <v>#DIV/0!</v>
      </c>
      <c r="Y39" s="4"/>
      <c r="Z39" s="39" t="e">
        <f t="shared" si="11"/>
        <v>#DIV/0!</v>
      </c>
      <c r="AA39" s="24">
        <f t="shared" si="12"/>
        <v>36489669.35000001</v>
      </c>
      <c r="AB39" s="8"/>
    </row>
    <row r="40" spans="1:28" ht="15" customHeight="1">
      <c r="A40" s="2" t="s">
        <v>61</v>
      </c>
      <c r="B40" s="3" t="s">
        <v>92</v>
      </c>
      <c r="C40" s="41">
        <v>5879534.82000001</v>
      </c>
      <c r="D40" s="39">
        <f t="shared" si="0"/>
        <v>1.3664533149869726</v>
      </c>
      <c r="E40" s="41">
        <v>10194040.319999995</v>
      </c>
      <c r="F40" s="39">
        <f t="shared" si="1"/>
        <v>1.7869539738071853</v>
      </c>
      <c r="G40" s="41">
        <v>17576341.71000001</v>
      </c>
      <c r="H40" s="39">
        <f t="shared" si="2"/>
        <v>2.7113002936607336</v>
      </c>
      <c r="I40" s="4">
        <v>14482887.450000007</v>
      </c>
      <c r="J40" s="39">
        <f t="shared" si="3"/>
        <v>2.2959023026359677</v>
      </c>
      <c r="K40" s="4">
        <v>14518601.100000005</v>
      </c>
      <c r="L40" s="39">
        <f t="shared" si="4"/>
        <v>2.4554656938934394</v>
      </c>
      <c r="M40" s="4">
        <v>12735821.830000004</v>
      </c>
      <c r="N40" s="39">
        <f t="shared" si="5"/>
        <v>2.17810004473751</v>
      </c>
      <c r="O40" s="4">
        <v>13956437.030000003</v>
      </c>
      <c r="P40" s="39">
        <f t="shared" si="6"/>
        <v>1.9434991786604656</v>
      </c>
      <c r="Q40" s="4">
        <v>14631171.130000012</v>
      </c>
      <c r="R40" s="39">
        <f t="shared" si="7"/>
        <v>1.6471407632132185</v>
      </c>
      <c r="S40" s="4">
        <v>11061133.130000008</v>
      </c>
      <c r="T40" s="39">
        <f t="shared" si="8"/>
        <v>1.6130605295509626</v>
      </c>
      <c r="U40" s="4">
        <v>12514143.050000004</v>
      </c>
      <c r="V40" s="39">
        <f t="shared" si="9"/>
        <v>0.9208103337677838</v>
      </c>
      <c r="W40" s="4"/>
      <c r="X40" s="39" t="e">
        <f t="shared" si="10"/>
        <v>#DIV/0!</v>
      </c>
      <c r="Y40" s="4"/>
      <c r="Z40" s="39" t="e">
        <f t="shared" si="11"/>
        <v>#DIV/0!</v>
      </c>
      <c r="AA40" s="24">
        <f t="shared" si="12"/>
        <v>127550111.57000005</v>
      </c>
      <c r="AB40" s="8"/>
    </row>
    <row r="41" spans="1:28" ht="15" customHeight="1">
      <c r="A41" s="2" t="s">
        <v>62</v>
      </c>
      <c r="B41" s="3" t="s">
        <v>93</v>
      </c>
      <c r="C41" s="41">
        <v>19858538.47000001</v>
      </c>
      <c r="D41" s="39">
        <f t="shared" si="0"/>
        <v>4.615291269442263</v>
      </c>
      <c r="E41" s="41">
        <v>25130122.449999996</v>
      </c>
      <c r="F41" s="39">
        <f t="shared" si="1"/>
        <v>4.405159364161577</v>
      </c>
      <c r="G41" s="41">
        <v>25216375.799999997</v>
      </c>
      <c r="H41" s="39">
        <f t="shared" si="2"/>
        <v>3.8898405731780326</v>
      </c>
      <c r="I41" s="4">
        <v>26167712.06000002</v>
      </c>
      <c r="J41" s="39">
        <f t="shared" si="3"/>
        <v>4.148241197114944</v>
      </c>
      <c r="K41" s="4">
        <v>23970776.63999999</v>
      </c>
      <c r="L41" s="39">
        <f t="shared" si="4"/>
        <v>4.054069623519183</v>
      </c>
      <c r="M41" s="4">
        <v>26639913.440000005</v>
      </c>
      <c r="N41" s="39">
        <f t="shared" si="5"/>
        <v>4.555999403099956</v>
      </c>
      <c r="O41" s="4">
        <v>30175629.400000002</v>
      </c>
      <c r="P41" s="39">
        <f t="shared" si="6"/>
        <v>4.202097629101157</v>
      </c>
      <c r="Q41" s="4">
        <v>29596012.960000012</v>
      </c>
      <c r="R41" s="39">
        <f t="shared" si="7"/>
        <v>3.331845341829631</v>
      </c>
      <c r="S41" s="4">
        <v>29476128.700000037</v>
      </c>
      <c r="T41" s="39">
        <f t="shared" si="8"/>
        <v>4.298545113879698</v>
      </c>
      <c r="U41" s="4">
        <v>28598450.52000002</v>
      </c>
      <c r="V41" s="39">
        <f t="shared" si="9"/>
        <v>2.1043189823982917</v>
      </c>
      <c r="W41" s="4"/>
      <c r="X41" s="39" t="e">
        <f t="shared" si="10"/>
        <v>#DIV/0!</v>
      </c>
      <c r="Y41" s="4"/>
      <c r="Z41" s="39" t="e">
        <f t="shared" si="11"/>
        <v>#DIV/0!</v>
      </c>
      <c r="AA41" s="24">
        <f t="shared" si="12"/>
        <v>264829660.4400001</v>
      </c>
      <c r="AB41" s="8"/>
    </row>
    <row r="42" spans="1:28" ht="15" customHeight="1">
      <c r="A42" s="2" t="s">
        <v>63</v>
      </c>
      <c r="B42" s="3" t="s">
        <v>94</v>
      </c>
      <c r="C42" s="41">
        <v>24865392.580000002</v>
      </c>
      <c r="D42" s="39">
        <f t="shared" si="0"/>
        <v>5.778926251752926</v>
      </c>
      <c r="E42" s="41">
        <v>29246017.51000001</v>
      </c>
      <c r="F42" s="39">
        <f t="shared" si="1"/>
        <v>5.126651020302131</v>
      </c>
      <c r="G42" s="41">
        <v>31025876.439999998</v>
      </c>
      <c r="H42" s="39">
        <f t="shared" si="2"/>
        <v>4.786005489128237</v>
      </c>
      <c r="I42" s="4">
        <v>29053032.66000004</v>
      </c>
      <c r="J42" s="39">
        <f t="shared" si="3"/>
        <v>4.605637157157639</v>
      </c>
      <c r="K42" s="4">
        <v>34571892.68000004</v>
      </c>
      <c r="L42" s="39">
        <f t="shared" si="4"/>
        <v>5.846988691541761</v>
      </c>
      <c r="M42" s="4">
        <v>33278161.37000002</v>
      </c>
      <c r="N42" s="39">
        <f t="shared" si="5"/>
        <v>5.691282881960598</v>
      </c>
      <c r="O42" s="4">
        <v>39467190.190000005</v>
      </c>
      <c r="P42" s="39">
        <f t="shared" si="6"/>
        <v>5.49599095767936</v>
      </c>
      <c r="Q42" s="4">
        <v>32032290.090000022</v>
      </c>
      <c r="R42" s="39">
        <f t="shared" si="7"/>
        <v>3.606115346305146</v>
      </c>
      <c r="S42" s="4">
        <v>40388712.430000015</v>
      </c>
      <c r="T42" s="39">
        <f t="shared" si="8"/>
        <v>5.889942476464644</v>
      </c>
      <c r="U42" s="4">
        <v>37759236.77000005</v>
      </c>
      <c r="V42" s="39">
        <f t="shared" si="9"/>
        <v>2.7783840470802756</v>
      </c>
      <c r="W42" s="4"/>
      <c r="X42" s="39" t="e">
        <f t="shared" si="10"/>
        <v>#DIV/0!</v>
      </c>
      <c r="Y42" s="4"/>
      <c r="Z42" s="39" t="e">
        <f t="shared" si="11"/>
        <v>#DIV/0!</v>
      </c>
      <c r="AA42" s="24">
        <f t="shared" si="12"/>
        <v>331687802.72000015</v>
      </c>
      <c r="AB42" s="8"/>
    </row>
    <row r="43" spans="1:28" ht="15" customHeight="1">
      <c r="A43" s="2" t="s">
        <v>64</v>
      </c>
      <c r="B43" s="3" t="s">
        <v>95</v>
      </c>
      <c r="C43" s="41">
        <v>25023305.72</v>
      </c>
      <c r="D43" s="39">
        <f t="shared" si="0"/>
        <v>5.815626592891989</v>
      </c>
      <c r="E43" s="41">
        <v>27798724.739999957</v>
      </c>
      <c r="F43" s="39">
        <f t="shared" si="1"/>
        <v>4.872949299941072</v>
      </c>
      <c r="G43" s="41">
        <v>30272241.42</v>
      </c>
      <c r="H43" s="39">
        <f t="shared" si="2"/>
        <v>4.66975087342078</v>
      </c>
      <c r="I43" s="4">
        <v>30833488.69000001</v>
      </c>
      <c r="J43" s="39">
        <f t="shared" si="3"/>
        <v>4.887884265210599</v>
      </c>
      <c r="K43" s="4">
        <v>34344120.13</v>
      </c>
      <c r="L43" s="39">
        <f t="shared" si="4"/>
        <v>5.808466544767186</v>
      </c>
      <c r="M43" s="4">
        <v>36011730.21</v>
      </c>
      <c r="N43" s="39">
        <f t="shared" si="5"/>
        <v>6.158782073781266</v>
      </c>
      <c r="O43" s="4">
        <v>34215165.59</v>
      </c>
      <c r="P43" s="39">
        <f t="shared" si="6"/>
        <v>4.764621950355822</v>
      </c>
      <c r="Q43" s="4">
        <v>36663968.34000001</v>
      </c>
      <c r="R43" s="39">
        <f t="shared" si="7"/>
        <v>4.127538134671031</v>
      </c>
      <c r="S43" s="4">
        <v>42467086.90999996</v>
      </c>
      <c r="T43" s="39">
        <f t="shared" si="8"/>
        <v>6.1930347365352825</v>
      </c>
      <c r="U43" s="4">
        <v>38267804.34000001</v>
      </c>
      <c r="V43" s="39">
        <f t="shared" si="9"/>
        <v>2.8158052489959062</v>
      </c>
      <c r="W43" s="4"/>
      <c r="X43" s="39" t="e">
        <f t="shared" si="10"/>
        <v>#DIV/0!</v>
      </c>
      <c r="Y43" s="4"/>
      <c r="Z43" s="39" t="e">
        <f t="shared" si="11"/>
        <v>#DIV/0!</v>
      </c>
      <c r="AA43" s="24">
        <f t="shared" si="12"/>
        <v>335897636.09</v>
      </c>
      <c r="AB43" s="8"/>
    </row>
    <row r="44" spans="1:28" ht="15" customHeight="1">
      <c r="A44" s="2" t="s">
        <v>65</v>
      </c>
      <c r="B44" s="3" t="s">
        <v>96</v>
      </c>
      <c r="C44" s="41">
        <v>12648254.03</v>
      </c>
      <c r="D44" s="39">
        <f t="shared" si="0"/>
        <v>2.939560556610634</v>
      </c>
      <c r="E44" s="41">
        <v>13209425.330000015</v>
      </c>
      <c r="F44" s="39">
        <f t="shared" si="1"/>
        <v>2.3155328352824123</v>
      </c>
      <c r="G44" s="41">
        <v>19388996.129999988</v>
      </c>
      <c r="H44" s="39">
        <f t="shared" si="2"/>
        <v>2.9909176646893814</v>
      </c>
      <c r="I44" s="4">
        <v>16710479.390000004</v>
      </c>
      <c r="J44" s="39">
        <f t="shared" si="3"/>
        <v>2.6490317101547234</v>
      </c>
      <c r="K44" s="4">
        <v>19603691.759999983</v>
      </c>
      <c r="L44" s="39">
        <f t="shared" si="4"/>
        <v>3.3154842025614606</v>
      </c>
      <c r="M44" s="4">
        <v>18885077.170000006</v>
      </c>
      <c r="N44" s="39">
        <f t="shared" si="5"/>
        <v>3.229755250811979</v>
      </c>
      <c r="O44" s="4">
        <v>26715230.94999999</v>
      </c>
      <c r="P44" s="39">
        <f t="shared" si="6"/>
        <v>3.7202209487595574</v>
      </c>
      <c r="Q44" s="4">
        <v>19507404.450000007</v>
      </c>
      <c r="R44" s="39">
        <f t="shared" si="7"/>
        <v>2.1960949515653647</v>
      </c>
      <c r="S44" s="4">
        <v>20419616.31</v>
      </c>
      <c r="T44" s="39">
        <f t="shared" si="8"/>
        <v>2.9778212332424974</v>
      </c>
      <c r="U44" s="4">
        <v>18157916.24999999</v>
      </c>
      <c r="V44" s="39">
        <f t="shared" si="9"/>
        <v>1.336088045013194</v>
      </c>
      <c r="W44" s="4"/>
      <c r="X44" s="39" t="e">
        <f t="shared" si="10"/>
        <v>#DIV/0!</v>
      </c>
      <c r="Y44" s="4"/>
      <c r="Z44" s="39" t="e">
        <f t="shared" si="11"/>
        <v>#DIV/0!</v>
      </c>
      <c r="AA44" s="24">
        <f>+C44+E44+G44+I44+K44+M44+O44+Q44+S44+U44+W44+Y44</f>
        <v>185246091.76999998</v>
      </c>
      <c r="AB44" s="8"/>
    </row>
    <row r="45" spans="1:28" ht="15" customHeight="1">
      <c r="A45" s="2" t="s">
        <v>164</v>
      </c>
      <c r="B45" s="3" t="s">
        <v>162</v>
      </c>
      <c r="C45" s="41">
        <v>3439508.62</v>
      </c>
      <c r="D45" s="39">
        <f t="shared" si="0"/>
        <v>0.7993707154752864</v>
      </c>
      <c r="E45" s="41">
        <v>4712162.42</v>
      </c>
      <c r="F45" s="39">
        <f t="shared" si="1"/>
        <v>0.8260137391377207</v>
      </c>
      <c r="G45" s="41">
        <v>5933153.12</v>
      </c>
      <c r="H45" s="39">
        <f t="shared" si="2"/>
        <v>0.9152393633447451</v>
      </c>
      <c r="I45" s="4">
        <v>7400655.0200000005</v>
      </c>
      <c r="J45" s="39">
        <f t="shared" si="3"/>
        <v>1.173190150105905</v>
      </c>
      <c r="K45" s="4">
        <v>10400468.14</v>
      </c>
      <c r="L45" s="39">
        <f t="shared" si="4"/>
        <v>1.7589843912855834</v>
      </c>
      <c r="M45" s="4">
        <v>8206221.260000001</v>
      </c>
      <c r="N45" s="39">
        <f t="shared" si="5"/>
        <v>1.40344071486841</v>
      </c>
      <c r="O45" s="4">
        <v>7658923.5</v>
      </c>
      <c r="P45" s="39">
        <f t="shared" si="6"/>
        <v>1.0665409444887048</v>
      </c>
      <c r="Q45" s="4">
        <v>6253369.78</v>
      </c>
      <c r="R45" s="39">
        <f t="shared" si="7"/>
        <v>0.7039887771501766</v>
      </c>
      <c r="S45" s="4">
        <v>7785276.65</v>
      </c>
      <c r="T45" s="39">
        <f t="shared" si="8"/>
        <v>1.1353377929870134</v>
      </c>
      <c r="U45" s="4">
        <v>9452687.78</v>
      </c>
      <c r="V45" s="39">
        <f t="shared" si="9"/>
        <v>0.695543638499837</v>
      </c>
      <c r="W45" s="4"/>
      <c r="X45" s="39" t="e">
        <f t="shared" si="10"/>
        <v>#DIV/0!</v>
      </c>
      <c r="Y45" s="4"/>
      <c r="Z45" s="39" t="e">
        <f t="shared" si="11"/>
        <v>#DIV/0!</v>
      </c>
      <c r="AA45" s="24">
        <f>+C45+E45+G45+I45+K45+M45+O45+Q45+S45+U45+W45+Y45</f>
        <v>71242426.28999999</v>
      </c>
      <c r="AB45" s="8"/>
    </row>
    <row r="46" spans="1:28" ht="15" customHeight="1">
      <c r="A46" s="2" t="s">
        <v>165</v>
      </c>
      <c r="B46" s="3" t="s">
        <v>166</v>
      </c>
      <c r="C46" s="41">
        <v>454513.4</v>
      </c>
      <c r="D46" s="39">
        <f t="shared" si="0"/>
        <v>0.10563273475706686</v>
      </c>
      <c r="E46" s="41">
        <v>931076.6699999999</v>
      </c>
      <c r="F46" s="39">
        <f t="shared" si="1"/>
        <v>0.16321214191309596</v>
      </c>
      <c r="G46" s="41">
        <v>18721535.009999998</v>
      </c>
      <c r="H46" s="39">
        <f t="shared" si="2"/>
        <v>2.887956106446947</v>
      </c>
      <c r="I46" s="4">
        <v>6677709.1</v>
      </c>
      <c r="J46" s="39">
        <f t="shared" si="3"/>
        <v>1.0585850198693043</v>
      </c>
      <c r="K46" s="4">
        <v>2664979.53</v>
      </c>
      <c r="L46" s="39">
        <f t="shared" si="4"/>
        <v>0.4507159998247531</v>
      </c>
      <c r="M46" s="4">
        <v>3194967.72</v>
      </c>
      <c r="N46" s="39">
        <f t="shared" si="5"/>
        <v>0.5464083454335588</v>
      </c>
      <c r="O46" s="4">
        <v>14604653.360000005</v>
      </c>
      <c r="P46" s="39">
        <f t="shared" si="6"/>
        <v>2.033766336549065</v>
      </c>
      <c r="Q46" s="4">
        <v>3960425.0399999996</v>
      </c>
      <c r="R46" s="39">
        <f t="shared" si="7"/>
        <v>0.4458547757437333</v>
      </c>
      <c r="S46" s="4">
        <v>9373196.479999997</v>
      </c>
      <c r="T46" s="39">
        <f t="shared" si="8"/>
        <v>1.366906364828646</v>
      </c>
      <c r="U46" s="4">
        <v>10365308.530000001</v>
      </c>
      <c r="V46" s="39">
        <f t="shared" si="9"/>
        <v>0.7626957090853579</v>
      </c>
      <c r="W46" s="4"/>
      <c r="X46" s="39" t="e">
        <f t="shared" si="10"/>
        <v>#DIV/0!</v>
      </c>
      <c r="Y46" s="4"/>
      <c r="Z46" s="39" t="e">
        <f t="shared" si="11"/>
        <v>#DIV/0!</v>
      </c>
      <c r="AA46" s="24">
        <f t="shared" si="12"/>
        <v>70948364.84</v>
      </c>
      <c r="AB46" s="8"/>
    </row>
    <row r="47" spans="1:28" ht="18" customHeight="1">
      <c r="A47" s="58" t="s">
        <v>7</v>
      </c>
      <c r="B47" s="59"/>
      <c r="C47" s="42">
        <f>SUM(C13:C46)</f>
        <v>430277035.85</v>
      </c>
      <c r="D47" s="40">
        <f t="shared" si="0"/>
        <v>100</v>
      </c>
      <c r="E47" s="42">
        <f>SUM(E13:E46)</f>
        <v>570470223.0400001</v>
      </c>
      <c r="F47" s="40">
        <f t="shared" si="1"/>
        <v>100</v>
      </c>
      <c r="G47" s="6">
        <f aca="true" t="shared" si="13" ref="G47:AA47">SUM(G13:G46)</f>
        <v>648262449.9800001</v>
      </c>
      <c r="H47" s="40">
        <f t="shared" si="2"/>
        <v>100</v>
      </c>
      <c r="I47" s="6">
        <f t="shared" si="13"/>
        <v>630814622.7900001</v>
      </c>
      <c r="J47" s="40">
        <f t="shared" si="3"/>
        <v>100</v>
      </c>
      <c r="K47" s="6">
        <f t="shared" si="13"/>
        <v>591276886.34</v>
      </c>
      <c r="L47" s="40">
        <f t="shared" si="4"/>
        <v>100</v>
      </c>
      <c r="M47" s="6">
        <f t="shared" si="13"/>
        <v>584721618.3100001</v>
      </c>
      <c r="N47" s="40">
        <f t="shared" si="5"/>
        <v>100</v>
      </c>
      <c r="O47" s="6">
        <f t="shared" si="13"/>
        <v>718108717.6800001</v>
      </c>
      <c r="P47" s="40">
        <f t="shared" si="6"/>
        <v>100</v>
      </c>
      <c r="Q47" s="6">
        <f t="shared" si="13"/>
        <v>888276913.3500003</v>
      </c>
      <c r="R47" s="40">
        <f t="shared" si="7"/>
        <v>100</v>
      </c>
      <c r="S47" s="6">
        <f t="shared" si="13"/>
        <v>685723376.61</v>
      </c>
      <c r="T47" s="40">
        <f t="shared" si="8"/>
        <v>100</v>
      </c>
      <c r="U47" s="6">
        <f t="shared" si="13"/>
        <v>1359035904.6899996</v>
      </c>
      <c r="V47" s="40">
        <f t="shared" si="9"/>
        <v>100</v>
      </c>
      <c r="W47" s="6">
        <f t="shared" si="13"/>
        <v>0</v>
      </c>
      <c r="X47" s="40" t="e">
        <f t="shared" si="10"/>
        <v>#DIV/0!</v>
      </c>
      <c r="Y47" s="6">
        <f t="shared" si="13"/>
        <v>0</v>
      </c>
      <c r="Z47" s="40" t="e">
        <f t="shared" si="11"/>
        <v>#DIV/0!</v>
      </c>
      <c r="AA47" s="6">
        <f t="shared" si="13"/>
        <v>7106967748.640002</v>
      </c>
      <c r="AB47" s="18"/>
    </row>
    <row r="48" spans="1:4" ht="12.75">
      <c r="A48" s="33" t="s">
        <v>170</v>
      </c>
      <c r="C48" s="17">
        <v>1000000</v>
      </c>
      <c r="D48" s="17"/>
    </row>
    <row r="49" spans="1:27" s="46" customFormat="1" ht="12.75">
      <c r="A49" s="45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</row>
    <row r="50" spans="1:27" s="16" customFormat="1" ht="12.75">
      <c r="A50" s="5" t="s">
        <v>145</v>
      </c>
      <c r="B50" s="22" t="s">
        <v>146</v>
      </c>
      <c r="C50" s="5" t="s">
        <v>103</v>
      </c>
      <c r="D50" s="5"/>
      <c r="E50" s="5"/>
      <c r="F50" s="5"/>
      <c r="G50" s="5"/>
      <c r="H50" s="5"/>
      <c r="I50" s="5"/>
      <c r="J50" s="5"/>
      <c r="K50" s="5"/>
      <c r="L50" s="5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</row>
    <row r="51" spans="1:28" s="16" customFormat="1" ht="12.75">
      <c r="A51" s="5" t="s">
        <v>127</v>
      </c>
      <c r="B51" s="18">
        <f aca="true" t="shared" si="14" ref="B51:B85">+AA13</f>
        <v>1062628794.1799998</v>
      </c>
      <c r="C51" s="51">
        <f>+B51/$B$85*100</f>
        <v>14.951929314486417</v>
      </c>
      <c r="D51" s="5"/>
      <c r="E51" s="5"/>
      <c r="F51" s="5"/>
      <c r="G51" s="5"/>
      <c r="H51" s="5"/>
      <c r="I51" s="5"/>
      <c r="J51" s="5"/>
      <c r="K51" s="5"/>
      <c r="L51" s="5"/>
      <c r="M51" s="8"/>
      <c r="N51" s="8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</row>
    <row r="52" spans="1:28" s="16" customFormat="1" ht="12.75">
      <c r="A52" s="5" t="s">
        <v>128</v>
      </c>
      <c r="B52" s="18">
        <f t="shared" si="14"/>
        <v>37943637.77</v>
      </c>
      <c r="C52" s="51">
        <f aca="true" t="shared" si="15" ref="C52:C84">+B52/$B$85*100</f>
        <v>0.5338934847039505</v>
      </c>
      <c r="D52" s="5"/>
      <c r="E52" s="5"/>
      <c r="F52" s="5"/>
      <c r="G52" s="5"/>
      <c r="H52" s="5"/>
      <c r="I52" s="5"/>
      <c r="J52" s="5"/>
      <c r="K52" s="5"/>
      <c r="L52" s="5"/>
      <c r="M52" s="8"/>
      <c r="N52" s="8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</row>
    <row r="53" spans="1:28" s="16" customFormat="1" ht="12.75">
      <c r="A53" s="5" t="s">
        <v>129</v>
      </c>
      <c r="B53" s="18">
        <f t="shared" si="14"/>
        <v>56192494.760000005</v>
      </c>
      <c r="C53" s="51">
        <f t="shared" si="15"/>
        <v>0.7906676482491857</v>
      </c>
      <c r="D53" s="5"/>
      <c r="E53" s="5"/>
      <c r="F53" s="5"/>
      <c r="G53" s="5"/>
      <c r="H53" s="5"/>
      <c r="I53" s="5"/>
      <c r="J53" s="5"/>
      <c r="K53" s="5"/>
      <c r="L53" s="5"/>
      <c r="M53" s="8"/>
      <c r="N53" s="8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</row>
    <row r="54" spans="1:28" s="16" customFormat="1" ht="12.75">
      <c r="A54" s="5" t="s">
        <v>130</v>
      </c>
      <c r="B54" s="18">
        <f t="shared" si="14"/>
        <v>40312825.06</v>
      </c>
      <c r="C54" s="51">
        <f t="shared" si="15"/>
        <v>0.5672296046047811</v>
      </c>
      <c r="D54" s="5"/>
      <c r="E54" s="5"/>
      <c r="F54" s="5"/>
      <c r="G54" s="5"/>
      <c r="H54" s="5"/>
      <c r="I54" s="5"/>
      <c r="J54" s="5"/>
      <c r="K54" s="5"/>
      <c r="L54" s="5"/>
      <c r="M54" s="8"/>
      <c r="N54" s="8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</row>
    <row r="55" spans="1:28" s="16" customFormat="1" ht="12.75">
      <c r="A55" s="5" t="s">
        <v>131</v>
      </c>
      <c r="B55" s="18">
        <f t="shared" si="14"/>
        <v>39968667.60999999</v>
      </c>
      <c r="C55" s="51">
        <f t="shared" si="15"/>
        <v>0.5623870689106257</v>
      </c>
      <c r="D55" s="5"/>
      <c r="E55" s="5"/>
      <c r="F55" s="5"/>
      <c r="G55" s="5"/>
      <c r="H55" s="5"/>
      <c r="I55" s="5"/>
      <c r="J55" s="5"/>
      <c r="K55" s="5"/>
      <c r="L55" s="5"/>
      <c r="M55" s="8"/>
      <c r="N55" s="8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</row>
    <row r="56" spans="1:28" s="16" customFormat="1" ht="12.75">
      <c r="A56" s="5" t="s">
        <v>132</v>
      </c>
      <c r="B56" s="18">
        <f t="shared" si="14"/>
        <v>206642942.75000003</v>
      </c>
      <c r="C56" s="51">
        <f t="shared" si="15"/>
        <v>2.907610531784719</v>
      </c>
      <c r="D56" s="5"/>
      <c r="E56" s="5"/>
      <c r="F56" s="5"/>
      <c r="G56" s="5"/>
      <c r="H56" s="5"/>
      <c r="I56" s="5"/>
      <c r="J56" s="5"/>
      <c r="K56" s="5"/>
      <c r="L56" s="5"/>
      <c r="M56" s="8"/>
      <c r="N56" s="8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</row>
    <row r="57" spans="1:28" s="16" customFormat="1" ht="12.75">
      <c r="A57" s="5" t="s">
        <v>133</v>
      </c>
      <c r="B57" s="18">
        <f t="shared" si="14"/>
        <v>152776331.73</v>
      </c>
      <c r="C57" s="51">
        <f t="shared" si="15"/>
        <v>2.1496696922430165</v>
      </c>
      <c r="D57" s="5"/>
      <c r="E57" s="5"/>
      <c r="F57" s="5"/>
      <c r="G57" s="5"/>
      <c r="H57" s="5"/>
      <c r="I57" s="5"/>
      <c r="J57" s="5"/>
      <c r="K57" s="5"/>
      <c r="L57" s="5"/>
      <c r="M57" s="8"/>
      <c r="N57" s="8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</row>
    <row r="58" spans="1:28" s="16" customFormat="1" ht="12.75">
      <c r="A58" s="5" t="s">
        <v>158</v>
      </c>
      <c r="B58" s="18">
        <f t="shared" si="14"/>
        <v>200449630.87000012</v>
      </c>
      <c r="C58" s="51">
        <f t="shared" si="15"/>
        <v>2.8204663079885006</v>
      </c>
      <c r="D58" s="5"/>
      <c r="E58" s="5"/>
      <c r="F58" s="5"/>
      <c r="G58" s="5"/>
      <c r="H58" s="5"/>
      <c r="I58" s="5"/>
      <c r="J58" s="5"/>
      <c r="K58" s="5"/>
      <c r="L58" s="5"/>
      <c r="M58" s="8"/>
      <c r="N58" s="8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</row>
    <row r="59" spans="1:28" s="16" customFormat="1" ht="12.75">
      <c r="A59" s="5" t="s">
        <v>134</v>
      </c>
      <c r="B59" s="18">
        <f t="shared" si="14"/>
        <v>41639514.06999999</v>
      </c>
      <c r="C59" s="51">
        <f t="shared" si="15"/>
        <v>0.5858970455855549</v>
      </c>
      <c r="D59" s="5"/>
      <c r="E59" s="5"/>
      <c r="F59" s="5"/>
      <c r="G59" s="5"/>
      <c r="H59" s="5"/>
      <c r="I59" s="5"/>
      <c r="J59" s="5"/>
      <c r="K59" s="5"/>
      <c r="L59" s="5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5"/>
    </row>
    <row r="60" spans="1:28" s="16" customFormat="1" ht="12.75">
      <c r="A60" s="5" t="s">
        <v>135</v>
      </c>
      <c r="B60" s="18">
        <f t="shared" si="14"/>
        <v>99805002.89000002</v>
      </c>
      <c r="C60" s="51">
        <f t="shared" si="15"/>
        <v>1.4043260982730479</v>
      </c>
      <c r="D60" s="5"/>
      <c r="E60" s="5"/>
      <c r="F60" s="5"/>
      <c r="G60" s="5"/>
      <c r="H60" s="5"/>
      <c r="I60" s="5"/>
      <c r="J60" s="5"/>
      <c r="K60" s="5"/>
      <c r="L60" s="5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5"/>
    </row>
    <row r="61" spans="1:28" s="16" customFormat="1" ht="12.75">
      <c r="A61" s="5" t="s">
        <v>136</v>
      </c>
      <c r="B61" s="18">
        <f t="shared" si="14"/>
        <v>217793316.09000015</v>
      </c>
      <c r="C61" s="51">
        <f t="shared" si="15"/>
        <v>3.064504072523438</v>
      </c>
      <c r="D61" s="5"/>
      <c r="E61" s="5"/>
      <c r="F61" s="5"/>
      <c r="G61" s="5"/>
      <c r="H61" s="5"/>
      <c r="I61" s="5"/>
      <c r="J61" s="5"/>
      <c r="K61" s="5"/>
      <c r="L61" s="5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5"/>
    </row>
    <row r="62" spans="1:28" s="16" customFormat="1" ht="12.75">
      <c r="A62" s="5" t="s">
        <v>147</v>
      </c>
      <c r="B62" s="18">
        <f t="shared" si="14"/>
        <v>178180308.39</v>
      </c>
      <c r="C62" s="51">
        <f t="shared" si="15"/>
        <v>2.507121386952921</v>
      </c>
      <c r="D62" s="5"/>
      <c r="E62" s="5"/>
      <c r="F62" s="5"/>
      <c r="G62" s="5"/>
      <c r="H62" s="5"/>
      <c r="I62" s="5"/>
      <c r="J62" s="5"/>
      <c r="K62" s="5"/>
      <c r="L62" s="5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5"/>
    </row>
    <row r="63" spans="1:28" s="16" customFormat="1" ht="12.75">
      <c r="A63" s="5" t="s">
        <v>155</v>
      </c>
      <c r="B63" s="18">
        <f t="shared" si="14"/>
        <v>255547013.33000013</v>
      </c>
      <c r="C63" s="51">
        <f t="shared" si="15"/>
        <v>3.595724961308596</v>
      </c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5"/>
    </row>
    <row r="64" spans="1:28" s="16" customFormat="1" ht="12.75">
      <c r="A64" s="5" t="s">
        <v>157</v>
      </c>
      <c r="B64" s="18">
        <f t="shared" si="14"/>
        <v>222819479.71</v>
      </c>
      <c r="C64" s="51">
        <f t="shared" si="15"/>
        <v>3.135225705120711</v>
      </c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5"/>
    </row>
    <row r="65" spans="1:28" s="16" customFormat="1" ht="12.75">
      <c r="A65" s="5" t="s">
        <v>160</v>
      </c>
      <c r="B65" s="18">
        <f t="shared" si="14"/>
        <v>106001702.34</v>
      </c>
      <c r="C65" s="51">
        <f t="shared" si="15"/>
        <v>1.4915179875451752</v>
      </c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5"/>
    </row>
    <row r="66" spans="1:28" s="16" customFormat="1" ht="12.75">
      <c r="A66" s="5" t="s">
        <v>154</v>
      </c>
      <c r="B66" s="18">
        <f t="shared" si="14"/>
        <v>73891098.08000001</v>
      </c>
      <c r="C66" s="51">
        <f t="shared" si="15"/>
        <v>1.0396993583394254</v>
      </c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5"/>
    </row>
    <row r="67" spans="1:28" s="16" customFormat="1" ht="12.75">
      <c r="A67" s="5" t="s">
        <v>156</v>
      </c>
      <c r="B67" s="18">
        <f t="shared" si="14"/>
        <v>49333319.67</v>
      </c>
      <c r="C67" s="51">
        <f t="shared" si="15"/>
        <v>0.6941542640240697</v>
      </c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5"/>
    </row>
    <row r="68" spans="1:28" s="16" customFormat="1" ht="12.75">
      <c r="A68" s="5" t="s">
        <v>148</v>
      </c>
      <c r="B68" s="18">
        <f t="shared" si="14"/>
        <v>52757621.53000001</v>
      </c>
      <c r="C68" s="51">
        <f t="shared" si="15"/>
        <v>0.7423365828569544</v>
      </c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5"/>
    </row>
    <row r="69" spans="1:28" s="16" customFormat="1" ht="12.75">
      <c r="A69" s="5" t="s">
        <v>149</v>
      </c>
      <c r="B69" s="18">
        <f t="shared" si="14"/>
        <v>117843249.15000004</v>
      </c>
      <c r="C69" s="51">
        <f t="shared" si="15"/>
        <v>1.6581368217486374</v>
      </c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5"/>
    </row>
    <row r="70" spans="1:28" s="16" customFormat="1" ht="12.75">
      <c r="A70" s="5" t="s">
        <v>137</v>
      </c>
      <c r="B70" s="18">
        <f t="shared" si="14"/>
        <v>62945406.50000004</v>
      </c>
      <c r="C70" s="51">
        <f t="shared" si="15"/>
        <v>0.8856858329214361</v>
      </c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5"/>
    </row>
    <row r="71" spans="1:28" s="16" customFormat="1" ht="12.75">
      <c r="A71" s="5" t="s">
        <v>159</v>
      </c>
      <c r="B71" s="18">
        <f t="shared" si="14"/>
        <v>39551901.26</v>
      </c>
      <c r="C71" s="51">
        <f t="shared" si="15"/>
        <v>0.5565228752806525</v>
      </c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5"/>
    </row>
    <row r="72" spans="1:28" s="16" customFormat="1" ht="12.75">
      <c r="A72" s="5" t="s">
        <v>138</v>
      </c>
      <c r="B72" s="18">
        <f t="shared" si="14"/>
        <v>92022294.17</v>
      </c>
      <c r="C72" s="51">
        <f t="shared" si="15"/>
        <v>1.294817950842812</v>
      </c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5"/>
    </row>
    <row r="73" spans="1:28" s="16" customFormat="1" ht="12.75">
      <c r="A73" s="5" t="s">
        <v>139</v>
      </c>
      <c r="B73" s="18">
        <f t="shared" si="14"/>
        <v>55493706.79</v>
      </c>
      <c r="C73" s="51">
        <f t="shared" si="15"/>
        <v>0.7808352134511845</v>
      </c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5"/>
    </row>
    <row r="74" spans="1:28" s="16" customFormat="1" ht="12.75">
      <c r="A74" s="5" t="s">
        <v>140</v>
      </c>
      <c r="B74" s="18">
        <f t="shared" si="14"/>
        <v>1565605215.5</v>
      </c>
      <c r="C74" s="51">
        <f t="shared" si="15"/>
        <v>22.02915886032543</v>
      </c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5"/>
    </row>
    <row r="75" spans="1:28" s="16" customFormat="1" ht="12.75">
      <c r="A75" s="5" t="s">
        <v>141</v>
      </c>
      <c r="B75" s="18">
        <f t="shared" si="14"/>
        <v>481501326.66999996</v>
      </c>
      <c r="C75" s="51">
        <f t="shared" si="15"/>
        <v>6.775059965090466</v>
      </c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5"/>
    </row>
    <row r="76" spans="1:28" s="16" customFormat="1" ht="12.75">
      <c r="A76" s="5" t="s">
        <v>142</v>
      </c>
      <c r="B76" s="18">
        <f t="shared" si="14"/>
        <v>173429184.70000002</v>
      </c>
      <c r="C76" s="51">
        <f t="shared" si="15"/>
        <v>2.440269758269096</v>
      </c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5"/>
    </row>
    <row r="77" spans="1:28" s="16" customFormat="1" ht="12.75">
      <c r="A77" s="5" t="s">
        <v>143</v>
      </c>
      <c r="B77" s="18">
        <f t="shared" si="14"/>
        <v>36489669.35000001</v>
      </c>
      <c r="C77" s="51">
        <f t="shared" si="15"/>
        <v>0.5134351335276949</v>
      </c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5"/>
    </row>
    <row r="78" spans="1:28" s="16" customFormat="1" ht="12.75">
      <c r="A78" s="5" t="s">
        <v>144</v>
      </c>
      <c r="B78" s="18">
        <f t="shared" si="14"/>
        <v>127550111.57000005</v>
      </c>
      <c r="C78" s="51">
        <f t="shared" si="15"/>
        <v>1.7947191556400153</v>
      </c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5"/>
    </row>
    <row r="79" spans="1:28" s="16" customFormat="1" ht="12.75">
      <c r="A79" s="5" t="s">
        <v>150</v>
      </c>
      <c r="B79" s="18">
        <f t="shared" si="14"/>
        <v>264829660.4400001</v>
      </c>
      <c r="C79" s="51">
        <f t="shared" si="15"/>
        <v>3.7263382895001627</v>
      </c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5"/>
    </row>
    <row r="80" spans="1:28" s="16" customFormat="1" ht="12.75">
      <c r="A80" s="5" t="s">
        <v>151</v>
      </c>
      <c r="B80" s="18">
        <f t="shared" si="14"/>
        <v>331687802.72000015</v>
      </c>
      <c r="C80" s="51">
        <f t="shared" si="15"/>
        <v>4.667079047649715</v>
      </c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5"/>
    </row>
    <row r="81" spans="1:28" s="16" customFormat="1" ht="12.75">
      <c r="A81" s="5" t="s">
        <v>152</v>
      </c>
      <c r="B81" s="18">
        <f t="shared" si="14"/>
        <v>335897636.09</v>
      </c>
      <c r="C81" s="51">
        <f t="shared" si="15"/>
        <v>4.726314343473385</v>
      </c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5"/>
    </row>
    <row r="82" spans="1:28" s="16" customFormat="1" ht="12.75">
      <c r="A82" s="5" t="s">
        <v>153</v>
      </c>
      <c r="B82" s="18">
        <f t="shared" si="14"/>
        <v>185246091.76999998</v>
      </c>
      <c r="C82" s="51">
        <f t="shared" si="15"/>
        <v>2.606541894121426</v>
      </c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5"/>
    </row>
    <row r="83" spans="1:28" s="16" customFormat="1" ht="12.75">
      <c r="A83" s="5" t="s">
        <v>163</v>
      </c>
      <c r="B83" s="18">
        <f t="shared" si="14"/>
        <v>71242426.28999999</v>
      </c>
      <c r="C83" s="51">
        <f t="shared" si="15"/>
        <v>1.0024306963209877</v>
      </c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5"/>
    </row>
    <row r="84" spans="1:28" s="16" customFormat="1" ht="12.75">
      <c r="A84" s="12" t="s">
        <v>167</v>
      </c>
      <c r="B84" s="18">
        <f t="shared" si="14"/>
        <v>70948364.84</v>
      </c>
      <c r="C84" s="51">
        <f t="shared" si="15"/>
        <v>0.9982930463357846</v>
      </c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5"/>
    </row>
    <row r="85" spans="1:27" s="46" customFormat="1" ht="12.75">
      <c r="A85" s="11"/>
      <c r="B85" s="18">
        <f t="shared" si="14"/>
        <v>7106967748.640002</v>
      </c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</row>
    <row r="86" spans="1:27" s="46" customFormat="1" ht="12.75">
      <c r="A86" s="49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</row>
    <row r="87" spans="1:27" s="46" customFormat="1" ht="12.75">
      <c r="A87" s="49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</row>
    <row r="88" spans="1:27" s="46" customFormat="1" ht="12.75">
      <c r="A88" s="49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</row>
    <row r="89" spans="1:27" s="46" customFormat="1" ht="12.75">
      <c r="A89" s="49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</row>
    <row r="90" spans="1:27" s="46" customFormat="1" ht="12.75">
      <c r="A90" s="49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</row>
    <row r="91" spans="1:27" s="46" customFormat="1" ht="12.75">
      <c r="A91" s="49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47"/>
    </row>
    <row r="92" spans="1:27" s="46" customFormat="1" ht="12.75">
      <c r="A92" s="49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</row>
    <row r="93" spans="1:27" s="46" customFormat="1" ht="12.75">
      <c r="A93" s="49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7"/>
    </row>
    <row r="94" spans="1:27" s="46" customFormat="1" ht="12.75">
      <c r="A94" s="49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  <c r="AA94" s="47"/>
    </row>
    <row r="95" spans="1:27" s="46" customFormat="1" ht="12.75">
      <c r="A95" s="49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  <c r="AA95" s="47"/>
    </row>
    <row r="96" spans="1:27" s="46" customFormat="1" ht="12.75">
      <c r="A96" s="49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  <c r="AA96" s="47"/>
    </row>
    <row r="97" spans="1:27" s="46" customFormat="1" ht="12.75">
      <c r="A97" s="49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</row>
    <row r="98" spans="1:27" s="46" customFormat="1" ht="12.75">
      <c r="A98" s="49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  <c r="AA98" s="47"/>
    </row>
    <row r="99" spans="1:27" s="46" customFormat="1" ht="12.75">
      <c r="A99" s="49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</row>
    <row r="100" spans="1:27" s="46" customFormat="1" ht="12.75">
      <c r="A100" s="49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  <c r="AA100" s="47"/>
    </row>
    <row r="101" spans="1:27" s="46" customFormat="1" ht="12.75">
      <c r="A101" s="49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  <c r="AA101" s="47"/>
    </row>
    <row r="102" spans="1:27" s="46" customFormat="1" ht="12.75">
      <c r="A102" s="49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Z102" s="47"/>
      <c r="AA102" s="47"/>
    </row>
    <row r="103" spans="1:27" s="46" customFormat="1" ht="12.75">
      <c r="A103" s="49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</row>
    <row r="104" spans="1:27" s="46" customFormat="1" ht="12.75">
      <c r="A104" s="49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  <c r="AA104" s="47"/>
    </row>
    <row r="105" spans="1:27" s="46" customFormat="1" ht="12.75">
      <c r="A105" s="49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  <c r="AA105" s="47"/>
    </row>
    <row r="106" spans="1:27" s="46" customFormat="1" ht="12.75">
      <c r="A106" s="49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7"/>
    </row>
    <row r="107" spans="1:27" s="46" customFormat="1" ht="12.75">
      <c r="A107" s="49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A107" s="47"/>
    </row>
    <row r="108" spans="1:27" s="46" customFormat="1" ht="12.75">
      <c r="A108" s="49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47"/>
      <c r="AA108" s="47"/>
    </row>
    <row r="109" spans="1:27" s="46" customFormat="1" ht="12.75">
      <c r="A109" s="49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7"/>
      <c r="Z109" s="47"/>
      <c r="AA109" s="47"/>
    </row>
    <row r="110" spans="1:27" s="46" customFormat="1" ht="12.75">
      <c r="A110" s="49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47"/>
      <c r="Z110" s="47"/>
      <c r="AA110" s="47"/>
    </row>
    <row r="111" spans="1:27" s="46" customFormat="1" ht="12.75">
      <c r="A111" s="49"/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  <c r="X111" s="47"/>
      <c r="Y111" s="47"/>
      <c r="Z111" s="47"/>
      <c r="AA111" s="47"/>
    </row>
    <row r="112" spans="1:27" s="46" customFormat="1" ht="12.75">
      <c r="A112" s="49"/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  <c r="X112" s="47"/>
      <c r="Y112" s="47"/>
      <c r="Z112" s="47"/>
      <c r="AA112" s="47"/>
    </row>
    <row r="113" spans="1:27" s="46" customFormat="1" ht="12.75">
      <c r="A113" s="49"/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47"/>
      <c r="Y113" s="47"/>
      <c r="Z113" s="47"/>
      <c r="AA113" s="47"/>
    </row>
    <row r="114" spans="1:27" s="46" customFormat="1" ht="12.75">
      <c r="A114" s="49"/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  <c r="AA114" s="47"/>
    </row>
    <row r="115" spans="1:27" s="46" customFormat="1" ht="12.75">
      <c r="A115" s="49"/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  <c r="X115" s="47"/>
      <c r="Y115" s="47"/>
      <c r="Z115" s="47"/>
      <c r="AA115" s="47"/>
    </row>
    <row r="116" spans="1:27" s="46" customFormat="1" ht="12.75">
      <c r="A116" s="49"/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  <c r="X116" s="47"/>
      <c r="Y116" s="47"/>
      <c r="Z116" s="47"/>
      <c r="AA116" s="47"/>
    </row>
    <row r="117" spans="1:27" s="46" customFormat="1" ht="12.75">
      <c r="A117" s="49"/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  <c r="X117" s="47"/>
      <c r="Y117" s="47"/>
      <c r="Z117" s="47"/>
      <c r="AA117" s="47"/>
    </row>
    <row r="118" spans="1:27" s="46" customFormat="1" ht="12.75">
      <c r="A118" s="49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  <c r="X118" s="47"/>
      <c r="Y118" s="47"/>
      <c r="Z118" s="47"/>
      <c r="AA118" s="47"/>
    </row>
    <row r="119" spans="1:27" s="46" customFormat="1" ht="12.75">
      <c r="A119" s="49"/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  <c r="X119" s="47"/>
      <c r="Y119" s="47"/>
      <c r="Z119" s="47"/>
      <c r="AA119" s="47"/>
    </row>
    <row r="120" spans="1:27" s="46" customFormat="1" ht="12.75">
      <c r="A120" s="49"/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  <c r="X120" s="47"/>
      <c r="Y120" s="47"/>
      <c r="Z120" s="47"/>
      <c r="AA120" s="47"/>
    </row>
    <row r="121" spans="1:27" s="46" customFormat="1" ht="12.75">
      <c r="A121" s="49"/>
      <c r="C121" s="47"/>
      <c r="D121" s="47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  <c r="X121" s="47"/>
      <c r="Y121" s="47"/>
      <c r="Z121" s="47"/>
      <c r="AA121" s="47"/>
    </row>
    <row r="122" spans="1:27" s="46" customFormat="1" ht="12.75">
      <c r="A122" s="49"/>
      <c r="C122" s="47"/>
      <c r="D122" s="47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  <c r="X122" s="47"/>
      <c r="Y122" s="47"/>
      <c r="Z122" s="47"/>
      <c r="AA122" s="47"/>
    </row>
    <row r="123" spans="1:27" s="46" customFormat="1" ht="12.75">
      <c r="A123" s="49"/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  <c r="X123" s="47"/>
      <c r="Y123" s="47"/>
      <c r="Z123" s="47"/>
      <c r="AA123" s="47"/>
    </row>
    <row r="124" spans="1:27" s="46" customFormat="1" ht="12.75">
      <c r="A124" s="49"/>
      <c r="C124" s="47"/>
      <c r="D124" s="47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  <c r="X124" s="47"/>
      <c r="Y124" s="47"/>
      <c r="Z124" s="47"/>
      <c r="AA124" s="47"/>
    </row>
    <row r="125" spans="1:27" s="46" customFormat="1" ht="12.75">
      <c r="A125" s="49"/>
      <c r="C125" s="47"/>
      <c r="D125" s="47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  <c r="X125" s="47"/>
      <c r="Y125" s="47"/>
      <c r="Z125" s="47"/>
      <c r="AA125" s="47"/>
    </row>
    <row r="126" spans="1:27" s="46" customFormat="1" ht="12.75">
      <c r="A126" s="49"/>
      <c r="C126" s="47"/>
      <c r="D126" s="47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  <c r="X126" s="47"/>
      <c r="Y126" s="47"/>
      <c r="Z126" s="47"/>
      <c r="AA126" s="47"/>
    </row>
    <row r="127" spans="1:27" s="46" customFormat="1" ht="12.75">
      <c r="A127" s="49"/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  <c r="X127" s="47"/>
      <c r="Y127" s="47"/>
      <c r="Z127" s="47"/>
      <c r="AA127" s="47"/>
    </row>
    <row r="128" spans="1:27" s="46" customFormat="1" ht="12.75">
      <c r="A128" s="49"/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  <c r="X128" s="47"/>
      <c r="Y128" s="47"/>
      <c r="Z128" s="47"/>
      <c r="AA128" s="47"/>
    </row>
    <row r="129" spans="1:27" s="46" customFormat="1" ht="12.75">
      <c r="A129" s="49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  <c r="X129" s="47"/>
      <c r="Y129" s="47"/>
      <c r="Z129" s="47"/>
      <c r="AA129" s="47"/>
    </row>
    <row r="130" spans="1:27" s="46" customFormat="1" ht="12.75">
      <c r="A130" s="49"/>
      <c r="C130" s="47"/>
      <c r="D130" s="47"/>
      <c r="E130" s="47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  <c r="X130" s="47"/>
      <c r="Y130" s="47"/>
      <c r="Z130" s="47"/>
      <c r="AA130" s="47"/>
    </row>
    <row r="131" spans="1:27" s="46" customFormat="1" ht="12.75">
      <c r="A131" s="49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  <c r="X131" s="47"/>
      <c r="Y131" s="47"/>
      <c r="Z131" s="47"/>
      <c r="AA131" s="47"/>
    </row>
    <row r="132" spans="1:27" s="46" customFormat="1" ht="12.75">
      <c r="A132" s="49"/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  <c r="X132" s="47"/>
      <c r="Y132" s="47"/>
      <c r="Z132" s="47"/>
      <c r="AA132" s="47"/>
    </row>
    <row r="133" spans="1:27" s="46" customFormat="1" ht="12.75">
      <c r="A133" s="49"/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  <c r="X133" s="47"/>
      <c r="Y133" s="47"/>
      <c r="Z133" s="47"/>
      <c r="AA133" s="47"/>
    </row>
    <row r="134" spans="1:27" s="46" customFormat="1" ht="12.75">
      <c r="A134" s="49"/>
      <c r="C134" s="47"/>
      <c r="D134" s="47"/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  <c r="Y134" s="47"/>
      <c r="Z134" s="47"/>
      <c r="AA134" s="47"/>
    </row>
    <row r="135" spans="1:27" s="46" customFormat="1" ht="12.75">
      <c r="A135" s="49"/>
      <c r="C135" s="47"/>
      <c r="D135" s="47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  <c r="X135" s="47"/>
      <c r="Y135" s="47"/>
      <c r="Z135" s="47"/>
      <c r="AA135" s="47"/>
    </row>
    <row r="136" spans="1:27" s="46" customFormat="1" ht="12.75">
      <c r="A136" s="49"/>
      <c r="C136" s="47"/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  <c r="X136" s="47"/>
      <c r="Y136" s="47"/>
      <c r="Z136" s="47"/>
      <c r="AA136" s="47"/>
    </row>
    <row r="137" spans="1:27" s="46" customFormat="1" ht="12.75">
      <c r="A137" s="49"/>
      <c r="C137" s="47"/>
      <c r="D137" s="47"/>
      <c r="E137" s="47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  <c r="X137" s="47"/>
      <c r="Y137" s="47"/>
      <c r="Z137" s="47"/>
      <c r="AA137" s="47"/>
    </row>
    <row r="138" spans="1:27" s="46" customFormat="1" ht="12.75">
      <c r="A138" s="49"/>
      <c r="C138" s="47"/>
      <c r="D138" s="47"/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  <c r="X138" s="47"/>
      <c r="Y138" s="47"/>
      <c r="Z138" s="47"/>
      <c r="AA138" s="47"/>
    </row>
    <row r="139" spans="1:27" s="46" customFormat="1" ht="12.75">
      <c r="A139" s="49"/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7"/>
      <c r="Z139" s="47"/>
      <c r="AA139" s="47"/>
    </row>
    <row r="140" spans="1:27" s="46" customFormat="1" ht="12.75">
      <c r="A140" s="49"/>
      <c r="C140" s="47"/>
      <c r="D140" s="47"/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  <c r="X140" s="47"/>
      <c r="Y140" s="47"/>
      <c r="Z140" s="47"/>
      <c r="AA140" s="47"/>
    </row>
    <row r="141" spans="1:27" s="46" customFormat="1" ht="12.75">
      <c r="A141" s="49"/>
      <c r="C141" s="47"/>
      <c r="D141" s="47"/>
      <c r="E141" s="47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  <c r="X141" s="47"/>
      <c r="Y141" s="47"/>
      <c r="Z141" s="47"/>
      <c r="AA141" s="47"/>
    </row>
    <row r="142" spans="1:27" s="46" customFormat="1" ht="12.75">
      <c r="A142" s="49"/>
      <c r="C142" s="47"/>
      <c r="D142" s="47"/>
      <c r="E142" s="47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  <c r="X142" s="47"/>
      <c r="Y142" s="47"/>
      <c r="Z142" s="47"/>
      <c r="AA142" s="47"/>
    </row>
    <row r="143" spans="1:27" s="46" customFormat="1" ht="12.75">
      <c r="A143" s="49"/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7"/>
      <c r="Z143" s="47"/>
      <c r="AA143" s="47"/>
    </row>
    <row r="144" spans="1:27" s="46" customFormat="1" ht="12.75">
      <c r="A144" s="49"/>
      <c r="C144" s="47"/>
      <c r="D144" s="47"/>
      <c r="E144" s="47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  <c r="X144" s="47"/>
      <c r="Y144" s="47"/>
      <c r="Z144" s="47"/>
      <c r="AA144" s="47"/>
    </row>
    <row r="145" spans="1:27" s="46" customFormat="1" ht="12.75">
      <c r="A145" s="49"/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  <c r="X145" s="47"/>
      <c r="Y145" s="47"/>
      <c r="Z145" s="47"/>
      <c r="AA145" s="47"/>
    </row>
    <row r="146" spans="1:27" s="46" customFormat="1" ht="12.75">
      <c r="A146" s="49"/>
      <c r="C146" s="47"/>
      <c r="D146" s="47"/>
      <c r="E146" s="47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  <c r="X146" s="47"/>
      <c r="Y146" s="47"/>
      <c r="Z146" s="47"/>
      <c r="AA146" s="47"/>
    </row>
    <row r="147" spans="1:27" s="46" customFormat="1" ht="12.75">
      <c r="A147" s="49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  <c r="X147" s="47"/>
      <c r="Y147" s="47"/>
      <c r="Z147" s="47"/>
      <c r="AA147" s="47"/>
    </row>
    <row r="148" spans="1:27" s="46" customFormat="1" ht="12.75">
      <c r="A148" s="49"/>
      <c r="C148" s="47"/>
      <c r="D148" s="47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  <c r="X148" s="47"/>
      <c r="Y148" s="47"/>
      <c r="Z148" s="47"/>
      <c r="AA148" s="47"/>
    </row>
    <row r="149" spans="1:27" s="46" customFormat="1" ht="12.75">
      <c r="A149" s="49"/>
      <c r="C149" s="47"/>
      <c r="D149" s="47"/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  <c r="X149" s="47"/>
      <c r="Y149" s="47"/>
      <c r="Z149" s="47"/>
      <c r="AA149" s="47"/>
    </row>
    <row r="150" spans="1:27" s="46" customFormat="1" ht="12.75">
      <c r="A150" s="49"/>
      <c r="C150" s="47"/>
      <c r="D150" s="47"/>
      <c r="E150" s="47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  <c r="X150" s="47"/>
      <c r="Y150" s="47"/>
      <c r="Z150" s="47"/>
      <c r="AA150" s="47"/>
    </row>
    <row r="151" spans="1:27" s="46" customFormat="1" ht="12.75">
      <c r="A151" s="49"/>
      <c r="C151" s="47"/>
      <c r="D151" s="47"/>
      <c r="E151" s="47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  <c r="X151" s="47"/>
      <c r="Y151" s="47"/>
      <c r="Z151" s="47"/>
      <c r="AA151" s="47"/>
    </row>
    <row r="152" spans="1:27" s="46" customFormat="1" ht="12.75">
      <c r="A152" s="49"/>
      <c r="C152" s="47"/>
      <c r="D152" s="47"/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  <c r="X152" s="47"/>
      <c r="Y152" s="47"/>
      <c r="Z152" s="47"/>
      <c r="AA152" s="47"/>
    </row>
    <row r="153" spans="1:27" s="46" customFormat="1" ht="12.75">
      <c r="A153" s="49"/>
      <c r="C153" s="47"/>
      <c r="D153" s="47"/>
      <c r="E153" s="47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  <c r="X153" s="47"/>
      <c r="Y153" s="47"/>
      <c r="Z153" s="47"/>
      <c r="AA153" s="47"/>
    </row>
  </sheetData>
  <sheetProtection/>
  <mergeCells count="17">
    <mergeCell ref="AA10:AA12"/>
    <mergeCell ref="A47:B47"/>
    <mergeCell ref="Y11:Z11"/>
    <mergeCell ref="W11:X11"/>
    <mergeCell ref="U11:V11"/>
    <mergeCell ref="S11:T11"/>
    <mergeCell ref="B10:B12"/>
    <mergeCell ref="A10:A12"/>
    <mergeCell ref="E11:F11"/>
    <mergeCell ref="C11:D11"/>
    <mergeCell ref="C10:Z10"/>
    <mergeCell ref="Q11:R11"/>
    <mergeCell ref="O11:P11"/>
    <mergeCell ref="M11:N11"/>
    <mergeCell ref="K11:L11"/>
    <mergeCell ref="I11:J11"/>
    <mergeCell ref="G11:H11"/>
  </mergeCells>
  <conditionalFormatting sqref="AA50">
    <cfRule type="cellIs" priority="1" dxfId="0" operator="equal" stopIfTrue="1">
      <formula>0</formula>
    </cfRule>
  </conditionalFormatting>
  <printOptions horizontalCentered="1"/>
  <pageMargins left="0.31496062992125984" right="0.31496062992125984" top="0.29" bottom="0.38" header="0" footer="0"/>
  <pageSetup fitToHeight="1" fitToWidth="1" horizontalDpi="600" verticalDpi="600" orientation="portrait" paperSize="9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0"/>
  <sheetViews>
    <sheetView showGridLines="0" zoomScale="140" zoomScaleNormal="140" zoomScalePageLayoutView="0" workbookViewId="0" topLeftCell="A1">
      <selection activeCell="A1" sqref="A1"/>
    </sheetView>
  </sheetViews>
  <sheetFormatPr defaultColWidth="11.421875" defaultRowHeight="12.75"/>
  <cols>
    <col min="1" max="1" width="11.421875" style="11" customWidth="1"/>
    <col min="2" max="2" width="67.140625" style="5" bestFit="1" customWidth="1"/>
    <col min="3" max="3" width="12.140625" style="5" bestFit="1" customWidth="1"/>
    <col min="4" max="4" width="11.421875" style="5" customWidth="1"/>
    <col min="5" max="5" width="12.140625" style="5" bestFit="1" customWidth="1"/>
    <col min="6" max="7" width="11.421875" style="5" customWidth="1"/>
    <col min="8" max="8" width="12.28125" style="5" bestFit="1" customWidth="1"/>
    <col min="9" max="9" width="13.7109375" style="18" bestFit="1" customWidth="1"/>
    <col min="10" max="10" width="15.57421875" style="18" bestFit="1" customWidth="1"/>
    <col min="11" max="14" width="11.421875" style="18" customWidth="1"/>
    <col min="15" max="15" width="11.421875" style="5" customWidth="1"/>
    <col min="16" max="19" width="11.421875" style="16" customWidth="1"/>
    <col min="20" max="16384" width="11.421875" style="5" customWidth="1"/>
  </cols>
  <sheetData>
    <row r="1" spans="1:13" s="36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36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36" customFormat="1" ht="12.75">
      <c r="A3"/>
      <c r="B3" s="5"/>
      <c r="C3" s="10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36" customFormat="1" ht="12.75">
      <c r="A4"/>
      <c r="B4" s="5"/>
      <c r="C4" s="10"/>
      <c r="D4" s="5"/>
      <c r="E4" s="5"/>
      <c r="F4" s="5"/>
      <c r="G4" s="5"/>
      <c r="H4" s="5"/>
      <c r="I4" s="5"/>
      <c r="J4" s="5"/>
      <c r="K4" s="5"/>
      <c r="L4" s="5"/>
      <c r="M4" s="5"/>
    </row>
    <row r="5" ht="4.5" customHeight="1">
      <c r="A5" s="10"/>
    </row>
    <row r="6" spans="1:19" ht="15.75">
      <c r="A6" s="21" t="s">
        <v>169</v>
      </c>
      <c r="P6" s="5"/>
      <c r="Q6" s="5"/>
      <c r="R6" s="5"/>
      <c r="S6" s="5"/>
    </row>
    <row r="7" spans="1:19" ht="15.75">
      <c r="A7" s="21" t="s">
        <v>9</v>
      </c>
      <c r="P7" s="5"/>
      <c r="Q7" s="5"/>
      <c r="R7" s="5"/>
      <c r="S7" s="5"/>
    </row>
    <row r="8" spans="1:19" ht="15.75">
      <c r="A8" s="21" t="s">
        <v>0</v>
      </c>
      <c r="P8" s="5"/>
      <c r="Q8" s="5"/>
      <c r="R8" s="5"/>
      <c r="S8" s="5"/>
    </row>
    <row r="9" spans="1:19" ht="12.75">
      <c r="A9" s="10"/>
      <c r="H9" s="20" t="s">
        <v>34</v>
      </c>
      <c r="P9" s="5"/>
      <c r="Q9" s="5"/>
      <c r="R9" s="5"/>
      <c r="S9" s="5"/>
    </row>
    <row r="10" spans="1:19" s="10" customFormat="1" ht="12.75">
      <c r="A10" s="63" t="s">
        <v>1</v>
      </c>
      <c r="B10" s="60" t="s">
        <v>33</v>
      </c>
      <c r="C10" s="58" t="s">
        <v>10</v>
      </c>
      <c r="D10" s="66"/>
      <c r="E10" s="66"/>
      <c r="F10" s="66"/>
      <c r="G10" s="59"/>
      <c r="H10" s="63" t="s">
        <v>30</v>
      </c>
      <c r="I10" s="34"/>
      <c r="J10" s="34"/>
      <c r="K10" s="34"/>
      <c r="L10" s="34"/>
      <c r="M10" s="34"/>
      <c r="N10" s="34"/>
      <c r="P10" s="23"/>
      <c r="Q10" s="23"/>
      <c r="R10" s="23"/>
      <c r="S10" s="23"/>
    </row>
    <row r="11" spans="1:19" s="10" customFormat="1" ht="12.75">
      <c r="A11" s="65"/>
      <c r="B11" s="62"/>
      <c r="C11" s="1">
        <v>1</v>
      </c>
      <c r="D11" s="1">
        <v>2</v>
      </c>
      <c r="E11" s="1">
        <v>3</v>
      </c>
      <c r="F11" s="1">
        <v>4</v>
      </c>
      <c r="G11" s="1">
        <v>5</v>
      </c>
      <c r="H11" s="62"/>
      <c r="I11" s="34"/>
      <c r="J11" s="34"/>
      <c r="K11" s="34"/>
      <c r="L11" s="34"/>
      <c r="M11" s="34"/>
      <c r="N11" s="34"/>
      <c r="P11" s="23"/>
      <c r="Q11" s="23"/>
      <c r="R11" s="23"/>
      <c r="S11" s="23"/>
    </row>
    <row r="12" spans="1:8" ht="15" customHeight="1">
      <c r="A12" s="2" t="s">
        <v>5</v>
      </c>
      <c r="B12" s="3" t="s">
        <v>6</v>
      </c>
      <c r="C12" s="15">
        <v>1062142659.3000008</v>
      </c>
      <c r="D12" s="15">
        <v>0</v>
      </c>
      <c r="E12" s="15">
        <v>0</v>
      </c>
      <c r="F12" s="15">
        <v>486134.88</v>
      </c>
      <c r="G12" s="15">
        <v>0</v>
      </c>
      <c r="H12" s="24">
        <f>SUM(C12:G12)</f>
        <v>1062628794.1800008</v>
      </c>
    </row>
    <row r="13" spans="1:8" ht="15" customHeight="1">
      <c r="A13" s="2" t="s">
        <v>35</v>
      </c>
      <c r="B13" s="3" t="s">
        <v>66</v>
      </c>
      <c r="C13" s="15">
        <v>36449721.06</v>
      </c>
      <c r="D13" s="15">
        <v>0</v>
      </c>
      <c r="E13" s="15">
        <v>0</v>
      </c>
      <c r="F13" s="15">
        <v>1493916.71</v>
      </c>
      <c r="G13" s="15">
        <v>0</v>
      </c>
      <c r="H13" s="24">
        <f aca="true" t="shared" si="0" ref="H13:H45">SUM(C13:G13)</f>
        <v>37943637.77</v>
      </c>
    </row>
    <row r="14" spans="1:8" ht="15" customHeight="1">
      <c r="A14" s="2" t="s">
        <v>36</v>
      </c>
      <c r="B14" s="3" t="s">
        <v>67</v>
      </c>
      <c r="C14" s="15">
        <v>47563815.570000015</v>
      </c>
      <c r="D14" s="15">
        <v>0</v>
      </c>
      <c r="E14" s="15">
        <v>0</v>
      </c>
      <c r="F14" s="15">
        <v>8628679.19</v>
      </c>
      <c r="G14" s="15">
        <v>0</v>
      </c>
      <c r="H14" s="24">
        <f t="shared" si="0"/>
        <v>56192494.76000001</v>
      </c>
    </row>
    <row r="15" spans="1:8" ht="15" customHeight="1">
      <c r="A15" s="2" t="s">
        <v>37</v>
      </c>
      <c r="B15" s="3" t="s">
        <v>68</v>
      </c>
      <c r="C15" s="15">
        <v>29040935.13</v>
      </c>
      <c r="D15" s="15">
        <v>0</v>
      </c>
      <c r="E15" s="15">
        <v>0</v>
      </c>
      <c r="F15" s="15">
        <v>11271889.929999998</v>
      </c>
      <c r="G15" s="15">
        <v>0</v>
      </c>
      <c r="H15" s="24">
        <f t="shared" si="0"/>
        <v>40312825.059999995</v>
      </c>
    </row>
    <row r="16" spans="1:8" ht="15" customHeight="1">
      <c r="A16" s="2" t="s">
        <v>38</v>
      </c>
      <c r="B16" s="3" t="s">
        <v>69</v>
      </c>
      <c r="C16" s="15">
        <v>37525521.04999999</v>
      </c>
      <c r="D16" s="15">
        <v>0</v>
      </c>
      <c r="E16" s="15">
        <v>0</v>
      </c>
      <c r="F16" s="15">
        <v>2443146.5600000005</v>
      </c>
      <c r="G16" s="15">
        <v>0</v>
      </c>
      <c r="H16" s="24">
        <f t="shared" si="0"/>
        <v>39968667.60999999</v>
      </c>
    </row>
    <row r="17" spans="1:8" ht="15" customHeight="1">
      <c r="A17" s="2" t="s">
        <v>39</v>
      </c>
      <c r="B17" s="3" t="s">
        <v>70</v>
      </c>
      <c r="C17" s="15">
        <v>172991333.06000006</v>
      </c>
      <c r="D17" s="15">
        <v>0</v>
      </c>
      <c r="E17" s="15">
        <v>0</v>
      </c>
      <c r="F17" s="15">
        <v>33651609.690000005</v>
      </c>
      <c r="G17" s="15">
        <v>0</v>
      </c>
      <c r="H17" s="24">
        <f t="shared" si="0"/>
        <v>206642942.75000006</v>
      </c>
    </row>
    <row r="18" spans="1:8" ht="15" customHeight="1">
      <c r="A18" s="2" t="s">
        <v>40</v>
      </c>
      <c r="B18" s="3" t="s">
        <v>71</v>
      </c>
      <c r="C18" s="15">
        <v>131970702.00999996</v>
      </c>
      <c r="D18" s="15">
        <v>0</v>
      </c>
      <c r="E18" s="15">
        <v>0</v>
      </c>
      <c r="F18" s="15">
        <v>20805629.72</v>
      </c>
      <c r="G18" s="15">
        <v>0</v>
      </c>
      <c r="H18" s="24">
        <f t="shared" si="0"/>
        <v>152776331.72999996</v>
      </c>
    </row>
    <row r="19" spans="1:8" ht="15" customHeight="1">
      <c r="A19" s="2" t="s">
        <v>41</v>
      </c>
      <c r="B19" s="3" t="s">
        <v>72</v>
      </c>
      <c r="C19" s="15">
        <v>167049919.21999988</v>
      </c>
      <c r="D19" s="15">
        <v>0</v>
      </c>
      <c r="E19" s="15">
        <v>0</v>
      </c>
      <c r="F19" s="15">
        <v>33399711.65</v>
      </c>
      <c r="G19" s="15">
        <v>0</v>
      </c>
      <c r="H19" s="24">
        <f t="shared" si="0"/>
        <v>200449630.8699999</v>
      </c>
    </row>
    <row r="20" spans="1:8" ht="15" customHeight="1">
      <c r="A20" s="2" t="s">
        <v>42</v>
      </c>
      <c r="B20" s="3" t="s">
        <v>73</v>
      </c>
      <c r="C20" s="15">
        <v>36608927.39999997</v>
      </c>
      <c r="D20" s="15">
        <v>0</v>
      </c>
      <c r="E20" s="15">
        <v>0</v>
      </c>
      <c r="F20" s="15">
        <v>5030586.67</v>
      </c>
      <c r="G20" s="15">
        <v>0</v>
      </c>
      <c r="H20" s="24">
        <f t="shared" si="0"/>
        <v>41639514.06999997</v>
      </c>
    </row>
    <row r="21" spans="1:8" ht="15" customHeight="1">
      <c r="A21" s="2" t="s">
        <v>43</v>
      </c>
      <c r="B21" s="3" t="s">
        <v>74</v>
      </c>
      <c r="C21" s="15">
        <v>91089443.68000007</v>
      </c>
      <c r="D21" s="15">
        <v>0</v>
      </c>
      <c r="E21" s="15">
        <v>0</v>
      </c>
      <c r="F21" s="15">
        <v>8715559.21</v>
      </c>
      <c r="G21" s="15">
        <v>0</v>
      </c>
      <c r="H21" s="24">
        <f t="shared" si="0"/>
        <v>99805002.89000008</v>
      </c>
    </row>
    <row r="22" spans="1:8" ht="15" customHeight="1">
      <c r="A22" s="2" t="s">
        <v>44</v>
      </c>
      <c r="B22" s="3" t="s">
        <v>75</v>
      </c>
      <c r="C22" s="15">
        <v>175829593.67999992</v>
      </c>
      <c r="D22" s="15">
        <v>0</v>
      </c>
      <c r="E22" s="15">
        <v>0</v>
      </c>
      <c r="F22" s="15">
        <v>41963722.410000004</v>
      </c>
      <c r="G22" s="15">
        <v>0</v>
      </c>
      <c r="H22" s="24">
        <f t="shared" si="0"/>
        <v>217793316.0899999</v>
      </c>
    </row>
    <row r="23" spans="1:8" ht="15" customHeight="1">
      <c r="A23" s="2" t="s">
        <v>45</v>
      </c>
      <c r="B23" s="3" t="s">
        <v>76</v>
      </c>
      <c r="C23" s="15">
        <v>143976528.29999992</v>
      </c>
      <c r="D23" s="15">
        <v>0</v>
      </c>
      <c r="E23" s="15">
        <v>0</v>
      </c>
      <c r="F23" s="15">
        <v>34203780.09</v>
      </c>
      <c r="G23" s="15">
        <v>0</v>
      </c>
      <c r="H23" s="24">
        <f t="shared" si="0"/>
        <v>178180308.38999993</v>
      </c>
    </row>
    <row r="24" spans="1:8" ht="15" customHeight="1">
      <c r="A24" s="2" t="s">
        <v>46</v>
      </c>
      <c r="B24" s="3" t="s">
        <v>77</v>
      </c>
      <c r="C24" s="15">
        <v>221143347.8400003</v>
      </c>
      <c r="D24" s="15">
        <v>0</v>
      </c>
      <c r="E24" s="15">
        <v>0</v>
      </c>
      <c r="F24" s="15">
        <v>34403665.49000002</v>
      </c>
      <c r="G24" s="15">
        <v>0</v>
      </c>
      <c r="H24" s="24">
        <f t="shared" si="0"/>
        <v>255547013.3300003</v>
      </c>
    </row>
    <row r="25" spans="1:8" ht="15" customHeight="1">
      <c r="A25" s="2" t="s">
        <v>47</v>
      </c>
      <c r="B25" s="3" t="s">
        <v>78</v>
      </c>
      <c r="C25" s="15">
        <v>189583217.41</v>
      </c>
      <c r="D25" s="15">
        <v>0</v>
      </c>
      <c r="E25" s="15">
        <v>0</v>
      </c>
      <c r="F25" s="15">
        <v>33236262.3</v>
      </c>
      <c r="G25" s="15">
        <v>0</v>
      </c>
      <c r="H25" s="24">
        <f t="shared" si="0"/>
        <v>222819479.71</v>
      </c>
    </row>
    <row r="26" spans="1:8" ht="15" customHeight="1">
      <c r="A26" s="2" t="s">
        <v>48</v>
      </c>
      <c r="B26" s="3" t="s">
        <v>79</v>
      </c>
      <c r="C26" s="15">
        <v>96154563.47</v>
      </c>
      <c r="D26" s="15">
        <v>0</v>
      </c>
      <c r="E26" s="15">
        <v>0</v>
      </c>
      <c r="F26" s="15">
        <v>9847138.870000001</v>
      </c>
      <c r="G26" s="15">
        <v>0</v>
      </c>
      <c r="H26" s="24">
        <f t="shared" si="0"/>
        <v>106001702.34</v>
      </c>
    </row>
    <row r="27" spans="1:8" ht="15" customHeight="1">
      <c r="A27" s="2" t="s">
        <v>49</v>
      </c>
      <c r="B27" s="3" t="s">
        <v>80</v>
      </c>
      <c r="C27" s="15">
        <v>65910564.909999974</v>
      </c>
      <c r="D27" s="15">
        <v>0</v>
      </c>
      <c r="E27" s="15">
        <v>0</v>
      </c>
      <c r="F27" s="15">
        <v>7980533.170000001</v>
      </c>
      <c r="G27" s="15">
        <v>0</v>
      </c>
      <c r="H27" s="24">
        <f t="shared" si="0"/>
        <v>73891098.07999997</v>
      </c>
    </row>
    <row r="28" spans="1:8" ht="15" customHeight="1">
      <c r="A28" s="2" t="s">
        <v>50</v>
      </c>
      <c r="B28" s="3" t="s">
        <v>81</v>
      </c>
      <c r="C28" s="15">
        <v>44635115.73999998</v>
      </c>
      <c r="D28" s="15">
        <v>0</v>
      </c>
      <c r="E28" s="15">
        <v>0</v>
      </c>
      <c r="F28" s="15">
        <v>4698203.93</v>
      </c>
      <c r="G28" s="15">
        <v>0</v>
      </c>
      <c r="H28" s="24">
        <f t="shared" si="0"/>
        <v>49333319.66999998</v>
      </c>
    </row>
    <row r="29" spans="1:8" ht="15" customHeight="1">
      <c r="A29" s="2" t="s">
        <v>51</v>
      </c>
      <c r="B29" s="3" t="s">
        <v>82</v>
      </c>
      <c r="C29" s="15">
        <v>49312312.05999999</v>
      </c>
      <c r="D29" s="15">
        <v>0</v>
      </c>
      <c r="E29" s="15">
        <v>0</v>
      </c>
      <c r="F29" s="15">
        <v>3445309.4700000007</v>
      </c>
      <c r="G29" s="15">
        <v>0</v>
      </c>
      <c r="H29" s="24">
        <f t="shared" si="0"/>
        <v>52757621.52999999</v>
      </c>
    </row>
    <row r="30" spans="1:8" ht="15" customHeight="1">
      <c r="A30" s="2" t="s">
        <v>52</v>
      </c>
      <c r="B30" s="3" t="s">
        <v>83</v>
      </c>
      <c r="C30" s="15">
        <v>100525509.4699999</v>
      </c>
      <c r="D30" s="15">
        <v>0</v>
      </c>
      <c r="E30" s="15">
        <v>0</v>
      </c>
      <c r="F30" s="15">
        <v>17317739.68</v>
      </c>
      <c r="G30" s="15">
        <v>0</v>
      </c>
      <c r="H30" s="24">
        <f t="shared" si="0"/>
        <v>117843249.14999989</v>
      </c>
    </row>
    <row r="31" spans="1:8" ht="15" customHeight="1">
      <c r="A31" s="2" t="s">
        <v>53</v>
      </c>
      <c r="B31" s="3" t="s">
        <v>84</v>
      </c>
      <c r="C31" s="15">
        <v>58422445.14999997</v>
      </c>
      <c r="D31" s="15">
        <v>0</v>
      </c>
      <c r="E31" s="15">
        <v>0</v>
      </c>
      <c r="F31" s="15">
        <v>4522961.35</v>
      </c>
      <c r="G31" s="15">
        <v>0</v>
      </c>
      <c r="H31" s="24">
        <f t="shared" si="0"/>
        <v>62945406.49999997</v>
      </c>
    </row>
    <row r="32" spans="1:8" ht="15" customHeight="1">
      <c r="A32" s="2" t="s">
        <v>54</v>
      </c>
      <c r="B32" s="3" t="s">
        <v>85</v>
      </c>
      <c r="C32" s="15">
        <v>37535433.17</v>
      </c>
      <c r="D32" s="15">
        <v>0</v>
      </c>
      <c r="E32" s="15">
        <v>0</v>
      </c>
      <c r="F32" s="15">
        <v>2016468.0900000003</v>
      </c>
      <c r="G32" s="15">
        <v>0</v>
      </c>
      <c r="H32" s="24">
        <f t="shared" si="0"/>
        <v>39551901.260000005</v>
      </c>
    </row>
    <row r="33" spans="1:8" ht="15" customHeight="1">
      <c r="A33" s="2" t="s">
        <v>55</v>
      </c>
      <c r="B33" s="3" t="s">
        <v>86</v>
      </c>
      <c r="C33" s="15">
        <v>81321267.14999998</v>
      </c>
      <c r="D33" s="15">
        <v>0</v>
      </c>
      <c r="E33" s="15">
        <v>0</v>
      </c>
      <c r="F33" s="15">
        <v>10701027.02</v>
      </c>
      <c r="G33" s="15">
        <v>0</v>
      </c>
      <c r="H33" s="24">
        <f t="shared" si="0"/>
        <v>92022294.16999997</v>
      </c>
    </row>
    <row r="34" spans="1:8" ht="15" customHeight="1">
      <c r="A34" s="2" t="s">
        <v>56</v>
      </c>
      <c r="B34" s="3" t="s">
        <v>87</v>
      </c>
      <c r="C34" s="15">
        <v>52913741.949999966</v>
      </c>
      <c r="D34" s="15">
        <v>0</v>
      </c>
      <c r="E34" s="15">
        <v>0</v>
      </c>
      <c r="F34" s="15">
        <v>2579964.84</v>
      </c>
      <c r="G34" s="15">
        <v>0</v>
      </c>
      <c r="H34" s="24">
        <f t="shared" si="0"/>
        <v>55493706.78999996</v>
      </c>
    </row>
    <row r="35" spans="1:8" ht="15" customHeight="1">
      <c r="A35" s="2" t="s">
        <v>57</v>
      </c>
      <c r="B35" s="3" t="s">
        <v>88</v>
      </c>
      <c r="C35" s="15">
        <v>1565605215.4999993</v>
      </c>
      <c r="D35" s="15">
        <v>0</v>
      </c>
      <c r="E35" s="15">
        <v>0</v>
      </c>
      <c r="F35" s="15">
        <v>0</v>
      </c>
      <c r="G35" s="15">
        <v>0</v>
      </c>
      <c r="H35" s="24">
        <f t="shared" si="0"/>
        <v>1565605215.4999993</v>
      </c>
    </row>
    <row r="36" spans="1:8" ht="15" customHeight="1">
      <c r="A36" s="2" t="s">
        <v>58</v>
      </c>
      <c r="B36" s="3" t="s">
        <v>89</v>
      </c>
      <c r="C36" s="15">
        <v>475758614.34999996</v>
      </c>
      <c r="D36" s="15">
        <v>0</v>
      </c>
      <c r="E36" s="15">
        <v>0</v>
      </c>
      <c r="F36" s="15">
        <v>5742712.319999999</v>
      </c>
      <c r="G36" s="15">
        <v>0</v>
      </c>
      <c r="H36" s="24">
        <f t="shared" si="0"/>
        <v>481501326.66999996</v>
      </c>
    </row>
    <row r="37" spans="1:8" ht="15" customHeight="1">
      <c r="A37" s="2" t="s">
        <v>59</v>
      </c>
      <c r="B37" s="3" t="s">
        <v>90</v>
      </c>
      <c r="C37" s="15">
        <v>123654254.67000008</v>
      </c>
      <c r="D37" s="15">
        <v>0</v>
      </c>
      <c r="E37" s="15">
        <v>0</v>
      </c>
      <c r="F37" s="15">
        <v>49774930.029999994</v>
      </c>
      <c r="G37" s="15">
        <v>0</v>
      </c>
      <c r="H37" s="24">
        <f t="shared" si="0"/>
        <v>173429184.70000008</v>
      </c>
    </row>
    <row r="38" spans="1:8" ht="15" customHeight="1">
      <c r="A38" s="2" t="s">
        <v>60</v>
      </c>
      <c r="B38" s="3" t="s">
        <v>91</v>
      </c>
      <c r="C38" s="15">
        <v>33203048.369999956</v>
      </c>
      <c r="D38" s="15">
        <v>0</v>
      </c>
      <c r="E38" s="15">
        <v>0</v>
      </c>
      <c r="F38" s="15">
        <v>3286620.9799999995</v>
      </c>
      <c r="G38" s="15">
        <v>0</v>
      </c>
      <c r="H38" s="24">
        <f t="shared" si="0"/>
        <v>36489669.34999996</v>
      </c>
    </row>
    <row r="39" spans="1:8" ht="15" customHeight="1">
      <c r="A39" s="2" t="s">
        <v>61</v>
      </c>
      <c r="B39" s="3" t="s">
        <v>92</v>
      </c>
      <c r="C39" s="15">
        <v>100913854.69999996</v>
      </c>
      <c r="D39" s="15">
        <v>0</v>
      </c>
      <c r="E39" s="15">
        <v>0</v>
      </c>
      <c r="F39" s="15">
        <v>26636256.869999986</v>
      </c>
      <c r="G39" s="15">
        <v>0</v>
      </c>
      <c r="H39" s="24">
        <f t="shared" si="0"/>
        <v>127550111.56999995</v>
      </c>
    </row>
    <row r="40" spans="1:8" ht="15" customHeight="1">
      <c r="A40" s="2" t="s">
        <v>62</v>
      </c>
      <c r="B40" s="3" t="s">
        <v>93</v>
      </c>
      <c r="C40" s="15">
        <v>239671501.59999996</v>
      </c>
      <c r="D40" s="15">
        <v>0</v>
      </c>
      <c r="E40" s="15">
        <v>0</v>
      </c>
      <c r="F40" s="15">
        <v>25158158.84</v>
      </c>
      <c r="G40" s="15">
        <v>0</v>
      </c>
      <c r="H40" s="24">
        <f t="shared" si="0"/>
        <v>264829660.43999997</v>
      </c>
    </row>
    <row r="41" spans="1:8" ht="15" customHeight="1">
      <c r="A41" s="2" t="s">
        <v>63</v>
      </c>
      <c r="B41" s="3" t="s">
        <v>94</v>
      </c>
      <c r="C41" s="15">
        <v>292857169.6399999</v>
      </c>
      <c r="D41" s="15">
        <v>0</v>
      </c>
      <c r="E41" s="15">
        <v>0</v>
      </c>
      <c r="F41" s="15">
        <v>38808633.07999998</v>
      </c>
      <c r="G41" s="15">
        <v>22000</v>
      </c>
      <c r="H41" s="24">
        <f t="shared" si="0"/>
        <v>331687802.7199999</v>
      </c>
    </row>
    <row r="42" spans="1:8" ht="15" customHeight="1">
      <c r="A42" s="2" t="s">
        <v>64</v>
      </c>
      <c r="B42" s="3" t="s">
        <v>95</v>
      </c>
      <c r="C42" s="15">
        <v>312195401.98000044</v>
      </c>
      <c r="D42" s="15">
        <v>0</v>
      </c>
      <c r="E42" s="15">
        <v>0</v>
      </c>
      <c r="F42" s="15">
        <v>23539147.379999995</v>
      </c>
      <c r="G42" s="15">
        <v>163086.72999999998</v>
      </c>
      <c r="H42" s="24">
        <f>SUM(C42:G42)</f>
        <v>335897636.09000045</v>
      </c>
    </row>
    <row r="43" spans="1:8" ht="15" customHeight="1">
      <c r="A43" s="2" t="s">
        <v>65</v>
      </c>
      <c r="B43" s="3" t="s">
        <v>96</v>
      </c>
      <c r="C43" s="15">
        <v>163130196.4900001</v>
      </c>
      <c r="D43" s="15">
        <v>0</v>
      </c>
      <c r="E43" s="15">
        <v>0</v>
      </c>
      <c r="F43" s="15">
        <v>21899579.779999997</v>
      </c>
      <c r="G43" s="15">
        <v>216315.5</v>
      </c>
      <c r="H43" s="24">
        <f>SUM(C43:G43)</f>
        <v>185246091.7700001</v>
      </c>
    </row>
    <row r="44" spans="1:8" ht="15" customHeight="1">
      <c r="A44" s="2" t="s">
        <v>164</v>
      </c>
      <c r="B44" s="3" t="s">
        <v>162</v>
      </c>
      <c r="C44" s="15">
        <v>57354248.330000006</v>
      </c>
      <c r="D44" s="15">
        <v>0</v>
      </c>
      <c r="E44" s="15">
        <v>0</v>
      </c>
      <c r="F44" s="15">
        <v>13888177.959999999</v>
      </c>
      <c r="G44" s="15">
        <v>0</v>
      </c>
      <c r="H44" s="24">
        <f>SUM(C44:G44)</f>
        <v>71242426.29</v>
      </c>
    </row>
    <row r="45" spans="1:8" ht="15" customHeight="1">
      <c r="A45" s="2" t="s">
        <v>165</v>
      </c>
      <c r="B45" s="3" t="s">
        <v>166</v>
      </c>
      <c r="C45" s="15">
        <v>19042960.61</v>
      </c>
      <c r="D45" s="15">
        <v>0</v>
      </c>
      <c r="E45" s="15">
        <v>51905404.230000004</v>
      </c>
      <c r="F45" s="15">
        <v>0</v>
      </c>
      <c r="G45" s="15">
        <v>0</v>
      </c>
      <c r="H45" s="24">
        <f t="shared" si="0"/>
        <v>70948364.84</v>
      </c>
    </row>
    <row r="46" spans="1:9" ht="19.5" customHeight="1">
      <c r="A46" s="58" t="s">
        <v>7</v>
      </c>
      <c r="B46" s="59"/>
      <c r="C46" s="6">
        <f aca="true" t="shared" si="1" ref="C46:H46">SUM(C12:C45)</f>
        <v>6513083084.0199995</v>
      </c>
      <c r="D46" s="6">
        <f t="shared" si="1"/>
        <v>0</v>
      </c>
      <c r="E46" s="6">
        <f t="shared" si="1"/>
        <v>51905404.230000004</v>
      </c>
      <c r="F46" s="6">
        <f t="shared" si="1"/>
        <v>541577858.16</v>
      </c>
      <c r="G46" s="6">
        <f t="shared" si="1"/>
        <v>401402.23</v>
      </c>
      <c r="H46" s="6">
        <f t="shared" si="1"/>
        <v>7106967748.640001</v>
      </c>
      <c r="I46" s="5"/>
    </row>
    <row r="47" spans="1:8" ht="12.75">
      <c r="A47" s="33" t="s">
        <v>170</v>
      </c>
      <c r="C47" s="8"/>
      <c r="D47" s="8"/>
      <c r="E47" s="8"/>
      <c r="F47" s="8"/>
      <c r="G47" s="8"/>
      <c r="H47" s="8"/>
    </row>
    <row r="48" spans="3:8" ht="12.75">
      <c r="C48" s="8"/>
      <c r="D48" s="8"/>
      <c r="E48" s="8"/>
      <c r="F48" s="8"/>
      <c r="G48" s="8"/>
      <c r="H48" s="8"/>
    </row>
    <row r="49" ht="12.75">
      <c r="A49" s="12" t="s">
        <v>8</v>
      </c>
    </row>
    <row r="50" ht="12.75">
      <c r="A50" s="12" t="s">
        <v>15</v>
      </c>
    </row>
    <row r="51" ht="12.75">
      <c r="A51" s="12" t="s">
        <v>16</v>
      </c>
    </row>
    <row r="52" ht="12.75">
      <c r="A52" s="12" t="s">
        <v>18</v>
      </c>
    </row>
    <row r="53" ht="12.75">
      <c r="A53" s="12" t="s">
        <v>17</v>
      </c>
    </row>
    <row r="54" ht="12.75">
      <c r="A54" s="12" t="s">
        <v>32</v>
      </c>
    </row>
    <row r="55" spans="1:14" s="46" customFormat="1" ht="12.75">
      <c r="A55" s="49"/>
      <c r="I55" s="48"/>
      <c r="J55" s="48"/>
      <c r="K55" s="48"/>
      <c r="L55" s="48"/>
      <c r="M55" s="48"/>
      <c r="N55" s="48"/>
    </row>
    <row r="56" spans="1:14" s="46" customFormat="1" ht="12.75">
      <c r="A56" s="49"/>
      <c r="I56" s="48"/>
      <c r="J56" s="48"/>
      <c r="K56" s="48"/>
      <c r="L56" s="48"/>
      <c r="M56" s="48"/>
      <c r="N56" s="48"/>
    </row>
    <row r="57" spans="1:14" s="46" customFormat="1" ht="12.75">
      <c r="A57" s="49"/>
      <c r="C57" s="67"/>
      <c r="D57" s="67"/>
      <c r="E57" s="67"/>
      <c r="F57" s="67"/>
      <c r="I57" s="48"/>
      <c r="J57" s="48"/>
      <c r="K57" s="48"/>
      <c r="L57" s="48"/>
      <c r="M57" s="48"/>
      <c r="N57" s="48"/>
    </row>
    <row r="58" spans="1:14" s="46" customFormat="1" ht="12.75">
      <c r="A58" s="49"/>
      <c r="C58" s="16">
        <v>1000000</v>
      </c>
      <c r="D58" s="16"/>
      <c r="E58" s="16"/>
      <c r="F58" s="16"/>
      <c r="I58" s="48"/>
      <c r="J58" s="48"/>
      <c r="K58" s="48"/>
      <c r="L58" s="48"/>
      <c r="M58" s="48"/>
      <c r="N58" s="48"/>
    </row>
    <row r="59" spans="1:14" s="46" customFormat="1" ht="12.75">
      <c r="A59" s="49"/>
      <c r="C59" s="16" t="s">
        <v>101</v>
      </c>
      <c r="D59" s="44" t="s">
        <v>102</v>
      </c>
      <c r="E59" s="44" t="s">
        <v>103</v>
      </c>
      <c r="F59" s="16"/>
      <c r="I59" s="48"/>
      <c r="J59" s="48"/>
      <c r="K59" s="48"/>
      <c r="L59" s="48"/>
      <c r="M59" s="48"/>
      <c r="N59" s="48"/>
    </row>
    <row r="60" spans="1:14" s="46" customFormat="1" ht="12.75">
      <c r="A60" s="49"/>
      <c r="C60" s="16" t="s">
        <v>97</v>
      </c>
      <c r="D60" s="25">
        <f>+C46/$C$58</f>
        <v>6513.08308402</v>
      </c>
      <c r="E60" s="25">
        <f>+C46/H46*100</f>
        <v>91.64362797715455</v>
      </c>
      <c r="F60" s="16"/>
      <c r="I60" s="48"/>
      <c r="J60" s="48"/>
      <c r="K60" s="48"/>
      <c r="L60" s="48"/>
      <c r="M60" s="48"/>
      <c r="N60" s="48"/>
    </row>
    <row r="61" spans="1:14" s="46" customFormat="1" ht="12.75">
      <c r="A61" s="49"/>
      <c r="C61" s="16" t="s">
        <v>98</v>
      </c>
      <c r="D61" s="25">
        <f>+D46/$C$58</f>
        <v>0</v>
      </c>
      <c r="E61" s="25">
        <f>+D46/H46*100</f>
        <v>0</v>
      </c>
      <c r="F61" s="16"/>
      <c r="I61" s="48"/>
      <c r="J61" s="48"/>
      <c r="K61" s="48"/>
      <c r="L61" s="48"/>
      <c r="M61" s="48"/>
      <c r="N61" s="48"/>
    </row>
    <row r="62" spans="1:14" s="46" customFormat="1" ht="12.75">
      <c r="A62" s="49"/>
      <c r="C62" s="16" t="s">
        <v>99</v>
      </c>
      <c r="D62" s="25">
        <f>+E46/$C$58</f>
        <v>51.90540423</v>
      </c>
      <c r="E62" s="25">
        <f>+E46/H46*100</f>
        <v>0.7303452902249724</v>
      </c>
      <c r="F62" s="16"/>
      <c r="I62" s="48"/>
      <c r="J62" s="48"/>
      <c r="K62" s="48"/>
      <c r="L62" s="48"/>
      <c r="M62" s="48"/>
      <c r="N62" s="48"/>
    </row>
    <row r="63" spans="1:14" s="46" customFormat="1" ht="12.75">
      <c r="A63" s="49"/>
      <c r="C63" s="16" t="s">
        <v>100</v>
      </c>
      <c r="D63" s="25">
        <f>+F46/$C$58</f>
        <v>541.57785816</v>
      </c>
      <c r="E63" s="25">
        <f>+F46/H46*100</f>
        <v>7.620378722889759</v>
      </c>
      <c r="F63" s="16"/>
      <c r="I63" s="48"/>
      <c r="J63" s="48"/>
      <c r="K63" s="48"/>
      <c r="L63" s="48"/>
      <c r="M63" s="48"/>
      <c r="N63" s="48"/>
    </row>
    <row r="64" spans="1:14" s="46" customFormat="1" ht="12.75">
      <c r="A64" s="49"/>
      <c r="C64" s="16" t="s">
        <v>161</v>
      </c>
      <c r="D64" s="16">
        <f>+G46/C58</f>
        <v>0.40140222999999997</v>
      </c>
      <c r="E64" s="25">
        <f>+G46/H46*100</f>
        <v>0.005648009730687365</v>
      </c>
      <c r="F64" s="16"/>
      <c r="I64" s="48"/>
      <c r="J64" s="48"/>
      <c r="K64" s="48"/>
      <c r="L64" s="48"/>
      <c r="M64" s="48"/>
      <c r="N64" s="48"/>
    </row>
    <row r="65" spans="1:14" s="46" customFormat="1" ht="12.75">
      <c r="A65" s="49"/>
      <c r="C65" s="16"/>
      <c r="D65" s="16"/>
      <c r="E65" s="16"/>
      <c r="F65" s="16"/>
      <c r="I65" s="48"/>
      <c r="J65" s="48"/>
      <c r="K65" s="48"/>
      <c r="L65" s="48"/>
      <c r="M65" s="48"/>
      <c r="N65" s="48"/>
    </row>
    <row r="66" spans="1:14" s="46" customFormat="1" ht="12.75">
      <c r="A66" s="49"/>
      <c r="I66" s="48"/>
      <c r="J66" s="48"/>
      <c r="K66" s="48"/>
      <c r="L66" s="48"/>
      <c r="M66" s="48"/>
      <c r="N66" s="48"/>
    </row>
    <row r="67" spans="1:14" s="46" customFormat="1" ht="12.75">
      <c r="A67" s="49"/>
      <c r="I67" s="48"/>
      <c r="J67" s="48"/>
      <c r="K67" s="48"/>
      <c r="L67" s="48"/>
      <c r="M67" s="48"/>
      <c r="N67" s="48"/>
    </row>
    <row r="68" spans="1:14" s="46" customFormat="1" ht="12.75">
      <c r="A68" s="49"/>
      <c r="I68" s="48"/>
      <c r="J68" s="48"/>
      <c r="K68" s="48"/>
      <c r="L68" s="48"/>
      <c r="M68" s="48"/>
      <c r="N68" s="48"/>
    </row>
    <row r="69" spans="1:14" s="46" customFormat="1" ht="12.75">
      <c r="A69" s="49"/>
      <c r="I69" s="48"/>
      <c r="J69" s="48"/>
      <c r="K69" s="48"/>
      <c r="L69" s="48"/>
      <c r="M69" s="48"/>
      <c r="N69" s="48"/>
    </row>
    <row r="70" spans="1:14" s="46" customFormat="1" ht="12.75">
      <c r="A70" s="49"/>
      <c r="I70" s="48"/>
      <c r="J70" s="48"/>
      <c r="K70" s="48"/>
      <c r="L70" s="48"/>
      <c r="M70" s="48"/>
      <c r="N70" s="48"/>
    </row>
    <row r="71" spans="1:14" s="46" customFormat="1" ht="12.75">
      <c r="A71" s="49"/>
      <c r="I71" s="48"/>
      <c r="J71" s="48"/>
      <c r="K71" s="48"/>
      <c r="L71" s="48"/>
      <c r="M71" s="48"/>
      <c r="N71" s="48"/>
    </row>
    <row r="72" spans="1:14" s="46" customFormat="1" ht="12.75">
      <c r="A72" s="49"/>
      <c r="I72" s="48"/>
      <c r="J72" s="48"/>
      <c r="K72" s="48"/>
      <c r="L72" s="48"/>
      <c r="M72" s="48"/>
      <c r="N72" s="48"/>
    </row>
    <row r="73" spans="1:14" s="46" customFormat="1" ht="12.75">
      <c r="A73" s="49"/>
      <c r="I73" s="48"/>
      <c r="J73" s="48"/>
      <c r="K73" s="48"/>
      <c r="L73" s="48"/>
      <c r="M73" s="48"/>
      <c r="N73" s="48"/>
    </row>
    <row r="74" spans="1:14" s="46" customFormat="1" ht="12.75">
      <c r="A74" s="49"/>
      <c r="I74" s="48"/>
      <c r="J74" s="48"/>
      <c r="K74" s="48"/>
      <c r="L74" s="48"/>
      <c r="M74" s="48"/>
      <c r="N74" s="48"/>
    </row>
    <row r="75" spans="1:14" s="46" customFormat="1" ht="12.75">
      <c r="A75" s="49"/>
      <c r="I75" s="48"/>
      <c r="J75" s="48"/>
      <c r="K75" s="48"/>
      <c r="L75" s="48"/>
      <c r="M75" s="48"/>
      <c r="N75" s="48"/>
    </row>
    <row r="76" spans="1:14" s="46" customFormat="1" ht="12.75">
      <c r="A76" s="49"/>
      <c r="I76" s="48"/>
      <c r="J76" s="48"/>
      <c r="K76" s="48"/>
      <c r="L76" s="48"/>
      <c r="M76" s="48"/>
      <c r="N76" s="48"/>
    </row>
    <row r="77" spans="1:14" s="46" customFormat="1" ht="12.75">
      <c r="A77" s="49"/>
      <c r="I77" s="48"/>
      <c r="J77" s="48"/>
      <c r="K77" s="48"/>
      <c r="L77" s="48"/>
      <c r="M77" s="48"/>
      <c r="N77" s="48"/>
    </row>
    <row r="78" spans="1:14" s="46" customFormat="1" ht="12.75">
      <c r="A78" s="49"/>
      <c r="I78" s="48"/>
      <c r="J78" s="48"/>
      <c r="K78" s="48"/>
      <c r="L78" s="48"/>
      <c r="M78" s="48"/>
      <c r="N78" s="48"/>
    </row>
    <row r="79" spans="1:14" s="46" customFormat="1" ht="12.75">
      <c r="A79" s="49"/>
      <c r="I79" s="48"/>
      <c r="J79" s="48"/>
      <c r="K79" s="48"/>
      <c r="L79" s="48"/>
      <c r="M79" s="48"/>
      <c r="N79" s="48"/>
    </row>
    <row r="80" spans="1:14" s="46" customFormat="1" ht="12.75">
      <c r="A80" s="49"/>
      <c r="I80" s="48"/>
      <c r="J80" s="48"/>
      <c r="K80" s="48"/>
      <c r="L80" s="48"/>
      <c r="M80" s="48"/>
      <c r="N80" s="48"/>
    </row>
  </sheetData>
  <sheetProtection/>
  <mergeCells count="6">
    <mergeCell ref="H10:H11"/>
    <mergeCell ref="A46:B46"/>
    <mergeCell ref="A10:A11"/>
    <mergeCell ref="B10:B11"/>
    <mergeCell ref="C10:G10"/>
    <mergeCell ref="C57:F57"/>
  </mergeCells>
  <conditionalFormatting sqref="H48">
    <cfRule type="cellIs" priority="1" dxfId="0" operator="equal" stopIfTrue="1">
      <formula>0</formula>
    </cfRule>
  </conditionalFormatting>
  <printOptions horizontalCentered="1"/>
  <pageMargins left="0.2755905511811024" right="0.2755905511811024" top="0.7086614173228347" bottom="0.984251968503937" header="0" footer="0"/>
  <pageSetup fitToHeight="1" fitToWidth="1" horizontalDpi="600" verticalDpi="600" orientation="portrait" paperSize="9" scale="6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9"/>
  <sheetViews>
    <sheetView showGridLines="0" zoomScale="140" zoomScaleNormal="140" zoomScalePageLayoutView="0" workbookViewId="0" topLeftCell="A1">
      <selection activeCell="A1" sqref="A1"/>
    </sheetView>
  </sheetViews>
  <sheetFormatPr defaultColWidth="11.421875" defaultRowHeight="12.75"/>
  <cols>
    <col min="1" max="1" width="11.421875" style="11" customWidth="1"/>
    <col min="2" max="2" width="67.140625" style="5" bestFit="1" customWidth="1"/>
    <col min="3" max="4" width="11.421875" style="5" customWidth="1"/>
    <col min="5" max="5" width="12.140625" style="5" bestFit="1" customWidth="1"/>
    <col min="6" max="9" width="11.421875" style="5" customWidth="1"/>
    <col min="10" max="10" width="11.421875" style="5" bestFit="1" customWidth="1"/>
    <col min="11" max="11" width="11.421875" style="5" customWidth="1"/>
    <col min="12" max="12" width="16.00390625" style="18" bestFit="1" customWidth="1"/>
    <col min="13" max="16" width="11.421875" style="5" customWidth="1"/>
    <col min="17" max="20" width="11.421875" style="16" customWidth="1"/>
    <col min="21" max="16384" width="11.421875" style="5" customWidth="1"/>
  </cols>
  <sheetData>
    <row r="1" spans="1:13" s="36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18"/>
      <c r="M1" s="5"/>
    </row>
    <row r="2" spans="1:13" s="36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18"/>
      <c r="M2" s="5"/>
    </row>
    <row r="3" spans="1:13" s="36" customFormat="1" ht="12.75">
      <c r="A3"/>
      <c r="B3" s="5"/>
      <c r="C3" s="10"/>
      <c r="D3" s="5"/>
      <c r="E3" s="5"/>
      <c r="F3" s="5"/>
      <c r="G3" s="5"/>
      <c r="H3" s="5"/>
      <c r="I3" s="5"/>
      <c r="J3" s="5"/>
      <c r="K3" s="5"/>
      <c r="L3" s="18"/>
      <c r="M3" s="5"/>
    </row>
    <row r="4" spans="1:13" s="36" customFormat="1" ht="12.75">
      <c r="A4"/>
      <c r="B4" s="5"/>
      <c r="C4" s="10"/>
      <c r="D4" s="5"/>
      <c r="E4" s="5"/>
      <c r="F4" s="5"/>
      <c r="G4" s="5"/>
      <c r="H4" s="5"/>
      <c r="I4" s="5"/>
      <c r="J4" s="5"/>
      <c r="K4" s="5"/>
      <c r="L4" s="18"/>
      <c r="M4" s="5"/>
    </row>
    <row r="5" ht="4.5" customHeight="1">
      <c r="A5" s="10"/>
    </row>
    <row r="6" spans="1:20" ht="15.75">
      <c r="A6" s="21" t="s">
        <v>169</v>
      </c>
      <c r="Q6" s="5"/>
      <c r="R6" s="5"/>
      <c r="S6" s="5"/>
      <c r="T6" s="5"/>
    </row>
    <row r="7" spans="1:20" ht="15.75">
      <c r="A7" s="21" t="s">
        <v>11</v>
      </c>
      <c r="Q7" s="5"/>
      <c r="R7" s="5"/>
      <c r="S7" s="5"/>
      <c r="T7" s="5"/>
    </row>
    <row r="8" spans="1:20" ht="15.75">
      <c r="A8" s="21" t="s">
        <v>0</v>
      </c>
      <c r="Q8" s="5"/>
      <c r="R8" s="5"/>
      <c r="S8" s="5"/>
      <c r="T8" s="5"/>
    </row>
    <row r="9" spans="1:20" ht="12.75">
      <c r="A9" s="10"/>
      <c r="J9" s="20" t="s">
        <v>34</v>
      </c>
      <c r="Q9" s="5"/>
      <c r="R9" s="5"/>
      <c r="S9" s="5"/>
      <c r="T9" s="5"/>
    </row>
    <row r="10" spans="1:20" s="10" customFormat="1" ht="12.75">
      <c r="A10" s="63" t="s">
        <v>1</v>
      </c>
      <c r="B10" s="60" t="s">
        <v>33</v>
      </c>
      <c r="C10" s="58" t="s">
        <v>12</v>
      </c>
      <c r="D10" s="66"/>
      <c r="E10" s="66"/>
      <c r="F10" s="66"/>
      <c r="G10" s="66"/>
      <c r="H10" s="66"/>
      <c r="I10" s="66"/>
      <c r="J10" s="63" t="s">
        <v>30</v>
      </c>
      <c r="L10" s="34"/>
      <c r="Q10" s="23"/>
      <c r="R10" s="23"/>
      <c r="S10" s="23"/>
      <c r="T10" s="23"/>
    </row>
    <row r="11" spans="1:20" s="10" customFormat="1" ht="12.75">
      <c r="A11" s="65"/>
      <c r="B11" s="62"/>
      <c r="C11" s="7" t="s">
        <v>105</v>
      </c>
      <c r="D11" s="7" t="s">
        <v>106</v>
      </c>
      <c r="E11" s="7" t="s">
        <v>107</v>
      </c>
      <c r="F11" s="7" t="s">
        <v>108</v>
      </c>
      <c r="G11" s="7" t="s">
        <v>109</v>
      </c>
      <c r="H11" s="7" t="s">
        <v>110</v>
      </c>
      <c r="I11" s="7" t="s">
        <v>117</v>
      </c>
      <c r="J11" s="62"/>
      <c r="L11" s="34"/>
      <c r="Q11" s="23"/>
      <c r="R11" s="23"/>
      <c r="S11" s="23"/>
      <c r="T11" s="23"/>
    </row>
    <row r="12" spans="1:13" ht="15" customHeight="1">
      <c r="A12" s="2" t="s">
        <v>5</v>
      </c>
      <c r="B12" s="3" t="s">
        <v>6</v>
      </c>
      <c r="C12" s="15">
        <v>722718360.2899998</v>
      </c>
      <c r="D12" s="15">
        <v>20305527.249999996</v>
      </c>
      <c r="E12" s="15">
        <v>265857182.5500002</v>
      </c>
      <c r="F12" s="15">
        <v>17089124</v>
      </c>
      <c r="G12" s="15">
        <v>15385061.56</v>
      </c>
      <c r="H12" s="43">
        <v>539912</v>
      </c>
      <c r="I12" s="43">
        <v>20247491.65000003</v>
      </c>
      <c r="J12" s="24">
        <f>SUM(C12:I12)</f>
        <v>1062142659.3</v>
      </c>
      <c r="M12" s="31"/>
    </row>
    <row r="13" spans="1:13" ht="15" customHeight="1">
      <c r="A13" s="2" t="s">
        <v>35</v>
      </c>
      <c r="B13" s="3" t="s">
        <v>66</v>
      </c>
      <c r="C13" s="15">
        <v>25155830.7</v>
      </c>
      <c r="D13" s="15">
        <v>781586.44</v>
      </c>
      <c r="E13" s="15">
        <v>10443737.700000003</v>
      </c>
      <c r="F13" s="15">
        <v>0</v>
      </c>
      <c r="G13" s="15">
        <v>47770.22</v>
      </c>
      <c r="H13" s="43">
        <v>0</v>
      </c>
      <c r="I13" s="43">
        <v>20796</v>
      </c>
      <c r="J13" s="24">
        <f aca="true" t="shared" si="0" ref="J13:J45">SUM(C13:I13)</f>
        <v>36449721.06</v>
      </c>
      <c r="M13" s="31"/>
    </row>
    <row r="14" spans="1:13" ht="15" customHeight="1">
      <c r="A14" s="2" t="s">
        <v>36</v>
      </c>
      <c r="B14" s="3" t="s">
        <v>67</v>
      </c>
      <c r="C14" s="15">
        <v>28003083.02999999</v>
      </c>
      <c r="D14" s="15">
        <v>1573928.1400000004</v>
      </c>
      <c r="E14" s="15">
        <v>17640743.67</v>
      </c>
      <c r="F14" s="15">
        <v>0</v>
      </c>
      <c r="G14" s="15">
        <v>32176</v>
      </c>
      <c r="H14" s="43">
        <v>0</v>
      </c>
      <c r="I14" s="43">
        <v>313884.73000000004</v>
      </c>
      <c r="J14" s="24">
        <f t="shared" si="0"/>
        <v>47563815.569999985</v>
      </c>
      <c r="M14" s="31"/>
    </row>
    <row r="15" spans="1:13" ht="15" customHeight="1">
      <c r="A15" s="2" t="s">
        <v>37</v>
      </c>
      <c r="B15" s="3" t="s">
        <v>68</v>
      </c>
      <c r="C15" s="15">
        <v>13774408.020000003</v>
      </c>
      <c r="D15" s="15">
        <v>542403.23</v>
      </c>
      <c r="E15" s="15">
        <v>14639878.000000006</v>
      </c>
      <c r="F15" s="15">
        <v>0</v>
      </c>
      <c r="G15" s="15">
        <v>75465.88</v>
      </c>
      <c r="H15" s="43">
        <v>0</v>
      </c>
      <c r="I15" s="43">
        <v>8780</v>
      </c>
      <c r="J15" s="24">
        <f t="shared" si="0"/>
        <v>29040935.130000006</v>
      </c>
      <c r="M15" s="31"/>
    </row>
    <row r="16" spans="1:13" ht="15" customHeight="1">
      <c r="A16" s="2" t="s">
        <v>38</v>
      </c>
      <c r="B16" s="3" t="s">
        <v>69</v>
      </c>
      <c r="C16" s="15">
        <v>18607284.01</v>
      </c>
      <c r="D16" s="15">
        <v>1371795.4999999998</v>
      </c>
      <c r="E16" s="15">
        <v>17420534.69999999</v>
      </c>
      <c r="F16" s="15">
        <v>0</v>
      </c>
      <c r="G16" s="15">
        <v>102.12</v>
      </c>
      <c r="H16" s="43">
        <v>0</v>
      </c>
      <c r="I16" s="43">
        <v>125804.72</v>
      </c>
      <c r="J16" s="24">
        <f t="shared" si="0"/>
        <v>37525521.04999999</v>
      </c>
      <c r="M16" s="31"/>
    </row>
    <row r="17" spans="1:13" ht="15" customHeight="1">
      <c r="A17" s="2" t="s">
        <v>39</v>
      </c>
      <c r="B17" s="3" t="s">
        <v>70</v>
      </c>
      <c r="C17" s="15">
        <v>108908308.9600001</v>
      </c>
      <c r="D17" s="15">
        <v>10900317.450000001</v>
      </c>
      <c r="E17" s="15">
        <v>47738726.60000002</v>
      </c>
      <c r="F17" s="15">
        <v>0</v>
      </c>
      <c r="G17" s="15">
        <v>290384.92</v>
      </c>
      <c r="H17" s="43">
        <v>0</v>
      </c>
      <c r="I17" s="43">
        <v>5153595.130000001</v>
      </c>
      <c r="J17" s="24">
        <f t="shared" si="0"/>
        <v>172991333.0600001</v>
      </c>
      <c r="M17" s="31"/>
    </row>
    <row r="18" spans="1:13" ht="15" customHeight="1">
      <c r="A18" s="2" t="s">
        <v>40</v>
      </c>
      <c r="B18" s="3" t="s">
        <v>71</v>
      </c>
      <c r="C18" s="15">
        <v>83874171.95</v>
      </c>
      <c r="D18" s="15">
        <v>7622647.510000001</v>
      </c>
      <c r="E18" s="15">
        <v>39869448.59999998</v>
      </c>
      <c r="F18" s="15">
        <v>0</v>
      </c>
      <c r="G18" s="15">
        <v>324436.48</v>
      </c>
      <c r="H18" s="43">
        <v>0</v>
      </c>
      <c r="I18" s="43">
        <v>279997.47</v>
      </c>
      <c r="J18" s="24">
        <f t="shared" si="0"/>
        <v>131970702.00999999</v>
      </c>
      <c r="M18" s="31"/>
    </row>
    <row r="19" spans="1:13" ht="15" customHeight="1">
      <c r="A19" s="2" t="s">
        <v>41</v>
      </c>
      <c r="B19" s="3" t="s">
        <v>72</v>
      </c>
      <c r="C19" s="15">
        <v>83984222.31000009</v>
      </c>
      <c r="D19" s="15">
        <v>7223707.259999999</v>
      </c>
      <c r="E19" s="15">
        <v>75748875.18999994</v>
      </c>
      <c r="F19" s="15">
        <v>0</v>
      </c>
      <c r="G19" s="15">
        <v>44748.21</v>
      </c>
      <c r="H19" s="43">
        <v>0</v>
      </c>
      <c r="I19" s="43">
        <v>48366.25</v>
      </c>
      <c r="J19" s="24">
        <f t="shared" si="0"/>
        <v>167049919.22000006</v>
      </c>
      <c r="M19" s="31"/>
    </row>
    <row r="20" spans="1:13" ht="15" customHeight="1">
      <c r="A20" s="2" t="s">
        <v>42</v>
      </c>
      <c r="B20" s="3" t="s">
        <v>73</v>
      </c>
      <c r="C20" s="15">
        <v>22536443.319999997</v>
      </c>
      <c r="D20" s="15">
        <v>1587873.8499999999</v>
      </c>
      <c r="E20" s="15">
        <v>12407590.230000004</v>
      </c>
      <c r="F20" s="15">
        <v>0</v>
      </c>
      <c r="G20" s="15">
        <v>70000</v>
      </c>
      <c r="H20" s="43">
        <v>0</v>
      </c>
      <c r="I20" s="43">
        <v>7020</v>
      </c>
      <c r="J20" s="24">
        <f t="shared" si="0"/>
        <v>36608927.400000006</v>
      </c>
      <c r="M20" s="31"/>
    </row>
    <row r="21" spans="1:13" ht="15" customHeight="1">
      <c r="A21" s="2" t="s">
        <v>43</v>
      </c>
      <c r="B21" s="3" t="s">
        <v>74</v>
      </c>
      <c r="C21" s="15">
        <v>54439976.78999996</v>
      </c>
      <c r="D21" s="15">
        <v>4237218.6</v>
      </c>
      <c r="E21" s="15">
        <v>32053946.08999999</v>
      </c>
      <c r="F21" s="15">
        <v>0</v>
      </c>
      <c r="G21" s="15">
        <v>48222.340000000004</v>
      </c>
      <c r="H21" s="43">
        <v>0</v>
      </c>
      <c r="I21" s="43">
        <v>310079.86</v>
      </c>
      <c r="J21" s="24">
        <f t="shared" si="0"/>
        <v>91089443.67999996</v>
      </c>
      <c r="M21" s="31"/>
    </row>
    <row r="22" spans="1:13" ht="15" customHeight="1">
      <c r="A22" s="2" t="s">
        <v>44</v>
      </c>
      <c r="B22" s="3" t="s">
        <v>75</v>
      </c>
      <c r="C22" s="15">
        <v>88950407.56999998</v>
      </c>
      <c r="D22" s="15">
        <v>6992719.68</v>
      </c>
      <c r="E22" s="15">
        <v>78871826.89999987</v>
      </c>
      <c r="F22" s="15">
        <v>0</v>
      </c>
      <c r="G22" s="15">
        <v>131752.74</v>
      </c>
      <c r="H22" s="43">
        <v>0</v>
      </c>
      <c r="I22" s="43">
        <v>882886.7899999999</v>
      </c>
      <c r="J22" s="24">
        <f t="shared" si="0"/>
        <v>175829593.67999986</v>
      </c>
      <c r="M22" s="31"/>
    </row>
    <row r="23" spans="1:13" ht="15" customHeight="1">
      <c r="A23" s="2" t="s">
        <v>45</v>
      </c>
      <c r="B23" s="3" t="s">
        <v>76</v>
      </c>
      <c r="C23" s="15">
        <v>87417066.79</v>
      </c>
      <c r="D23" s="15">
        <v>3609803.84</v>
      </c>
      <c r="E23" s="15">
        <v>52266464.74</v>
      </c>
      <c r="F23" s="15">
        <v>0</v>
      </c>
      <c r="G23" s="15">
        <v>114812.03</v>
      </c>
      <c r="H23" s="43">
        <v>0</v>
      </c>
      <c r="I23" s="43">
        <v>568380.9</v>
      </c>
      <c r="J23" s="24">
        <f t="shared" si="0"/>
        <v>143976528.3</v>
      </c>
      <c r="M23" s="31"/>
    </row>
    <row r="24" spans="1:13" ht="15" customHeight="1">
      <c r="A24" s="2" t="s">
        <v>46</v>
      </c>
      <c r="B24" s="3" t="s">
        <v>77</v>
      </c>
      <c r="C24" s="15">
        <v>134719445.06</v>
      </c>
      <c r="D24" s="15">
        <v>12451021.149999999</v>
      </c>
      <c r="E24" s="15">
        <v>73437582.11999999</v>
      </c>
      <c r="F24" s="15">
        <v>0</v>
      </c>
      <c r="G24" s="15">
        <v>189026.13999999998</v>
      </c>
      <c r="H24" s="43">
        <v>0</v>
      </c>
      <c r="I24" s="43">
        <v>346273.37</v>
      </c>
      <c r="J24" s="24">
        <f t="shared" si="0"/>
        <v>221143347.83999997</v>
      </c>
      <c r="M24" s="31"/>
    </row>
    <row r="25" spans="1:13" ht="15" customHeight="1">
      <c r="A25" s="2" t="s">
        <v>47</v>
      </c>
      <c r="B25" s="3" t="s">
        <v>78</v>
      </c>
      <c r="C25" s="15">
        <v>100113507.24000001</v>
      </c>
      <c r="D25" s="15">
        <v>11520859.96</v>
      </c>
      <c r="E25" s="15">
        <v>76233381.86000006</v>
      </c>
      <c r="F25" s="15">
        <v>0</v>
      </c>
      <c r="G25" s="15">
        <v>126612.96</v>
      </c>
      <c r="H25" s="43">
        <v>0</v>
      </c>
      <c r="I25" s="43">
        <v>1588855.39</v>
      </c>
      <c r="J25" s="24">
        <f t="shared" si="0"/>
        <v>189583217.41000006</v>
      </c>
      <c r="M25" s="31"/>
    </row>
    <row r="26" spans="1:13" ht="15" customHeight="1">
      <c r="A26" s="2" t="s">
        <v>48</v>
      </c>
      <c r="B26" s="3" t="s">
        <v>79</v>
      </c>
      <c r="C26" s="15">
        <v>51044972.62999998</v>
      </c>
      <c r="D26" s="15">
        <v>7974048.720000001</v>
      </c>
      <c r="E26" s="15">
        <v>36586770.72000003</v>
      </c>
      <c r="F26" s="15">
        <v>0</v>
      </c>
      <c r="G26" s="15">
        <v>26175.49</v>
      </c>
      <c r="H26" s="43">
        <v>0</v>
      </c>
      <c r="I26" s="43">
        <v>522595.91000000003</v>
      </c>
      <c r="J26" s="24">
        <f t="shared" si="0"/>
        <v>96154563.47</v>
      </c>
      <c r="M26" s="31"/>
    </row>
    <row r="27" spans="1:13" ht="15" customHeight="1">
      <c r="A27" s="2" t="s">
        <v>49</v>
      </c>
      <c r="B27" s="3" t="s">
        <v>80</v>
      </c>
      <c r="C27" s="15">
        <v>36997735.949999996</v>
      </c>
      <c r="D27" s="15">
        <v>2060718.8900000004</v>
      </c>
      <c r="E27" s="15">
        <v>26584509.51999999</v>
      </c>
      <c r="F27" s="15">
        <v>0</v>
      </c>
      <c r="G27" s="15">
        <v>32600.939999999995</v>
      </c>
      <c r="H27" s="43">
        <v>0</v>
      </c>
      <c r="I27" s="43">
        <v>234999.61000000002</v>
      </c>
      <c r="J27" s="24">
        <f t="shared" si="0"/>
        <v>65910564.90999998</v>
      </c>
      <c r="M27" s="31"/>
    </row>
    <row r="28" spans="1:13" ht="15" customHeight="1">
      <c r="A28" s="2" t="s">
        <v>50</v>
      </c>
      <c r="B28" s="3" t="s">
        <v>81</v>
      </c>
      <c r="C28" s="15">
        <v>29047030.809999995</v>
      </c>
      <c r="D28" s="15">
        <v>121810.34000000001</v>
      </c>
      <c r="E28" s="15">
        <v>15281568.59</v>
      </c>
      <c r="F28" s="15">
        <v>0</v>
      </c>
      <c r="G28" s="15">
        <v>178400</v>
      </c>
      <c r="H28" s="43">
        <v>0</v>
      </c>
      <c r="I28" s="43">
        <v>6306</v>
      </c>
      <c r="J28" s="24">
        <f t="shared" si="0"/>
        <v>44635115.739999995</v>
      </c>
      <c r="M28" s="31"/>
    </row>
    <row r="29" spans="1:13" ht="15" customHeight="1">
      <c r="A29" s="2" t="s">
        <v>51</v>
      </c>
      <c r="B29" s="3" t="s">
        <v>82</v>
      </c>
      <c r="C29" s="15">
        <v>34750901.099999994</v>
      </c>
      <c r="D29" s="15">
        <v>3012790.87</v>
      </c>
      <c r="E29" s="15">
        <v>11276787.619999995</v>
      </c>
      <c r="F29" s="15">
        <v>0</v>
      </c>
      <c r="G29" s="15">
        <v>92098.40000000001</v>
      </c>
      <c r="H29" s="43">
        <v>0</v>
      </c>
      <c r="I29" s="43">
        <v>179734.07</v>
      </c>
      <c r="J29" s="24">
        <f t="shared" si="0"/>
        <v>49312312.05999999</v>
      </c>
      <c r="M29" s="31"/>
    </row>
    <row r="30" spans="1:13" ht="15" customHeight="1">
      <c r="A30" s="2" t="s">
        <v>52</v>
      </c>
      <c r="B30" s="3" t="s">
        <v>83</v>
      </c>
      <c r="C30" s="15">
        <v>64092729.21999997</v>
      </c>
      <c r="D30" s="15">
        <v>4889644.779999999</v>
      </c>
      <c r="E30" s="15">
        <v>31386617.01000003</v>
      </c>
      <c r="F30" s="15">
        <v>0</v>
      </c>
      <c r="G30" s="15">
        <v>106928.27</v>
      </c>
      <c r="H30" s="43">
        <v>0</v>
      </c>
      <c r="I30" s="43">
        <v>49590.19</v>
      </c>
      <c r="J30" s="24">
        <f t="shared" si="0"/>
        <v>100525509.47</v>
      </c>
      <c r="M30" s="31"/>
    </row>
    <row r="31" spans="1:13" ht="15" customHeight="1">
      <c r="A31" s="2" t="s">
        <v>53</v>
      </c>
      <c r="B31" s="3" t="s">
        <v>84</v>
      </c>
      <c r="C31" s="15">
        <v>26720033.670000006</v>
      </c>
      <c r="D31" s="15">
        <v>696018.2000000001</v>
      </c>
      <c r="E31" s="15">
        <v>30721221.89000001</v>
      </c>
      <c r="F31" s="15">
        <v>0</v>
      </c>
      <c r="G31" s="15">
        <v>13029.84</v>
      </c>
      <c r="H31" s="43">
        <v>0</v>
      </c>
      <c r="I31" s="43">
        <v>272141.54999999993</v>
      </c>
      <c r="J31" s="24">
        <f t="shared" si="0"/>
        <v>58422445.15000002</v>
      </c>
      <c r="M31" s="31"/>
    </row>
    <row r="32" spans="1:13" ht="15" customHeight="1">
      <c r="A32" s="2" t="s">
        <v>54</v>
      </c>
      <c r="B32" s="3" t="s">
        <v>85</v>
      </c>
      <c r="C32" s="15">
        <v>15029051.640000012</v>
      </c>
      <c r="D32" s="15">
        <v>39436.49999999999</v>
      </c>
      <c r="E32" s="15">
        <v>22405424.61000001</v>
      </c>
      <c r="F32" s="15">
        <v>0</v>
      </c>
      <c r="G32" s="15">
        <v>0</v>
      </c>
      <c r="H32" s="43">
        <v>0</v>
      </c>
      <c r="I32" s="43">
        <v>61520.42</v>
      </c>
      <c r="J32" s="24">
        <f t="shared" si="0"/>
        <v>37535433.170000024</v>
      </c>
      <c r="M32" s="31"/>
    </row>
    <row r="33" spans="1:13" ht="15" customHeight="1">
      <c r="A33" s="2" t="s">
        <v>55</v>
      </c>
      <c r="B33" s="3" t="s">
        <v>86</v>
      </c>
      <c r="C33" s="15">
        <v>35066495.890000015</v>
      </c>
      <c r="D33" s="15">
        <v>156839.22999999998</v>
      </c>
      <c r="E33" s="15">
        <v>45563496.77000001</v>
      </c>
      <c r="F33" s="15">
        <v>0</v>
      </c>
      <c r="G33" s="15">
        <v>0</v>
      </c>
      <c r="H33" s="43">
        <v>0</v>
      </c>
      <c r="I33" s="43">
        <v>534435.2600000001</v>
      </c>
      <c r="J33" s="24">
        <f t="shared" si="0"/>
        <v>81321267.15000002</v>
      </c>
      <c r="M33" s="31"/>
    </row>
    <row r="34" spans="1:13" ht="15" customHeight="1">
      <c r="A34" s="2" t="s">
        <v>56</v>
      </c>
      <c r="B34" s="3" t="s">
        <v>87</v>
      </c>
      <c r="C34" s="15">
        <v>32525129.759999998</v>
      </c>
      <c r="D34" s="15">
        <v>38992.3</v>
      </c>
      <c r="E34" s="15">
        <v>20319177.39000001</v>
      </c>
      <c r="F34" s="15">
        <v>0</v>
      </c>
      <c r="G34" s="15">
        <v>0</v>
      </c>
      <c r="H34" s="43">
        <v>0</v>
      </c>
      <c r="I34" s="43">
        <v>30442.5</v>
      </c>
      <c r="J34" s="24">
        <f t="shared" si="0"/>
        <v>52913741.95000001</v>
      </c>
      <c r="M34" s="31"/>
    </row>
    <row r="35" spans="1:13" ht="15" customHeight="1">
      <c r="A35" s="2" t="s">
        <v>57</v>
      </c>
      <c r="B35" s="3" t="s">
        <v>88</v>
      </c>
      <c r="C35" s="15">
        <v>0</v>
      </c>
      <c r="D35" s="15">
        <v>0</v>
      </c>
      <c r="E35" s="15">
        <v>994793358.0099995</v>
      </c>
      <c r="F35" s="15">
        <v>423823067.25</v>
      </c>
      <c r="G35" s="15">
        <v>141406348.3</v>
      </c>
      <c r="H35" s="43">
        <v>0</v>
      </c>
      <c r="I35" s="43">
        <v>5582441.94</v>
      </c>
      <c r="J35" s="24">
        <f t="shared" si="0"/>
        <v>1565605215.4999995</v>
      </c>
      <c r="M35" s="31"/>
    </row>
    <row r="36" spans="1:13" ht="15" customHeight="1">
      <c r="A36" s="2" t="s">
        <v>58</v>
      </c>
      <c r="B36" s="3" t="s">
        <v>89</v>
      </c>
      <c r="C36" s="15">
        <v>0</v>
      </c>
      <c r="D36" s="15">
        <v>0</v>
      </c>
      <c r="E36" s="15">
        <v>70632944.43</v>
      </c>
      <c r="F36" s="15">
        <v>0</v>
      </c>
      <c r="G36" s="15">
        <v>3602.46</v>
      </c>
      <c r="H36" s="43">
        <v>64516</v>
      </c>
      <c r="I36" s="43">
        <v>405057551.4599999</v>
      </c>
      <c r="J36" s="24">
        <f t="shared" si="0"/>
        <v>475758614.3499999</v>
      </c>
      <c r="M36" s="31"/>
    </row>
    <row r="37" spans="1:13" ht="15" customHeight="1">
      <c r="A37" s="2" t="s">
        <v>59</v>
      </c>
      <c r="B37" s="3" t="s">
        <v>90</v>
      </c>
      <c r="C37" s="15">
        <v>15782300.710000005</v>
      </c>
      <c r="D37" s="15">
        <v>0</v>
      </c>
      <c r="E37" s="15">
        <v>105722308.44000006</v>
      </c>
      <c r="F37" s="15">
        <v>0</v>
      </c>
      <c r="G37" s="15">
        <v>74747.22</v>
      </c>
      <c r="H37" s="43">
        <v>0</v>
      </c>
      <c r="I37" s="43">
        <v>2074898.3000000003</v>
      </c>
      <c r="J37" s="24">
        <f t="shared" si="0"/>
        <v>123654254.67000006</v>
      </c>
      <c r="M37" s="31"/>
    </row>
    <row r="38" spans="1:13" ht="15" customHeight="1">
      <c r="A38" s="2" t="s">
        <v>60</v>
      </c>
      <c r="B38" s="3" t="s">
        <v>91</v>
      </c>
      <c r="C38" s="15">
        <v>10940787.160000002</v>
      </c>
      <c r="D38" s="15">
        <v>11504.1</v>
      </c>
      <c r="E38" s="15">
        <v>22117556.08000001</v>
      </c>
      <c r="F38" s="15">
        <v>0</v>
      </c>
      <c r="G38" s="15">
        <v>0</v>
      </c>
      <c r="H38" s="43">
        <v>0</v>
      </c>
      <c r="I38" s="43">
        <v>133201.03</v>
      </c>
      <c r="J38" s="24">
        <f t="shared" si="0"/>
        <v>33203048.370000012</v>
      </c>
      <c r="M38" s="31"/>
    </row>
    <row r="39" spans="1:13" ht="15" customHeight="1">
      <c r="A39" s="2" t="s">
        <v>61</v>
      </c>
      <c r="B39" s="3" t="s">
        <v>92</v>
      </c>
      <c r="C39" s="15">
        <v>2009727.6400000006</v>
      </c>
      <c r="D39" s="15">
        <v>0</v>
      </c>
      <c r="E39" s="15">
        <v>98408005.14999996</v>
      </c>
      <c r="F39" s="15">
        <v>0</v>
      </c>
      <c r="G39" s="15">
        <v>0</v>
      </c>
      <c r="H39" s="43">
        <v>0</v>
      </c>
      <c r="I39" s="43">
        <v>496121.9099999999</v>
      </c>
      <c r="J39" s="24">
        <f t="shared" si="0"/>
        <v>100913854.69999996</v>
      </c>
      <c r="M39" s="31"/>
    </row>
    <row r="40" spans="1:13" ht="15" customHeight="1">
      <c r="A40" s="2" t="s">
        <v>62</v>
      </c>
      <c r="B40" s="3" t="s">
        <v>93</v>
      </c>
      <c r="C40" s="15">
        <v>126980095.24999988</v>
      </c>
      <c r="D40" s="15">
        <v>4703662.4399999995</v>
      </c>
      <c r="E40" s="15">
        <v>106913880.61999993</v>
      </c>
      <c r="F40" s="15">
        <v>0</v>
      </c>
      <c r="G40" s="15">
        <v>434318.63999999996</v>
      </c>
      <c r="H40" s="43">
        <v>0</v>
      </c>
      <c r="I40" s="43">
        <v>639544.6499999999</v>
      </c>
      <c r="J40" s="24">
        <f t="shared" si="0"/>
        <v>239671501.59999982</v>
      </c>
      <c r="M40" s="31"/>
    </row>
    <row r="41" spans="1:13" ht="15" customHeight="1">
      <c r="A41" s="2" t="s">
        <v>63</v>
      </c>
      <c r="B41" s="3" t="s">
        <v>94</v>
      </c>
      <c r="C41" s="15">
        <v>146025827.0299999</v>
      </c>
      <c r="D41" s="15">
        <v>2156949.3</v>
      </c>
      <c r="E41" s="15">
        <v>141828704.26</v>
      </c>
      <c r="F41" s="15">
        <v>0</v>
      </c>
      <c r="G41" s="15">
        <v>1722250.2999999998</v>
      </c>
      <c r="H41" s="43">
        <v>0</v>
      </c>
      <c r="I41" s="43">
        <v>1123438.75</v>
      </c>
      <c r="J41" s="24">
        <f t="shared" si="0"/>
        <v>292857169.6399999</v>
      </c>
      <c r="M41" s="31"/>
    </row>
    <row r="42" spans="1:13" ht="15" customHeight="1">
      <c r="A42" s="2" t="s">
        <v>64</v>
      </c>
      <c r="B42" s="3" t="s">
        <v>95</v>
      </c>
      <c r="C42" s="15">
        <v>184552447.63000008</v>
      </c>
      <c r="D42" s="15">
        <v>6843021.01</v>
      </c>
      <c r="E42" s="15">
        <v>119923217.68000004</v>
      </c>
      <c r="F42" s="15">
        <v>0</v>
      </c>
      <c r="G42" s="15">
        <v>466863.38999999996</v>
      </c>
      <c r="H42" s="43">
        <v>0</v>
      </c>
      <c r="I42" s="43">
        <v>409852.27</v>
      </c>
      <c r="J42" s="24">
        <f t="shared" si="0"/>
        <v>312195401.9800001</v>
      </c>
      <c r="M42" s="31"/>
    </row>
    <row r="43" spans="1:13" ht="15" customHeight="1">
      <c r="A43" s="2" t="s">
        <v>65</v>
      </c>
      <c r="B43" s="3" t="s">
        <v>96</v>
      </c>
      <c r="C43" s="15">
        <v>84037767.30999999</v>
      </c>
      <c r="D43" s="15">
        <v>1778827.48</v>
      </c>
      <c r="E43" s="15">
        <v>75520905.35999997</v>
      </c>
      <c r="F43" s="15">
        <v>0</v>
      </c>
      <c r="G43" s="15">
        <v>60071.42</v>
      </c>
      <c r="H43" s="43">
        <v>0</v>
      </c>
      <c r="I43" s="43">
        <v>1732624.9200000002</v>
      </c>
      <c r="J43" s="24">
        <f t="shared" si="0"/>
        <v>163130196.48999995</v>
      </c>
      <c r="M43" s="31"/>
    </row>
    <row r="44" spans="1:13" ht="15" customHeight="1">
      <c r="A44" s="2" t="s">
        <v>164</v>
      </c>
      <c r="B44" s="3" t="s">
        <v>162</v>
      </c>
      <c r="C44" s="15">
        <v>0</v>
      </c>
      <c r="D44" s="15">
        <v>0</v>
      </c>
      <c r="E44" s="15">
        <v>57152508.44000001</v>
      </c>
      <c r="F44" s="15">
        <v>0</v>
      </c>
      <c r="G44" s="15">
        <v>0</v>
      </c>
      <c r="H44" s="43">
        <v>0</v>
      </c>
      <c r="I44" s="43">
        <v>201739.88999999998</v>
      </c>
      <c r="J44" s="24">
        <f>SUM(C44:I44)</f>
        <v>57354248.33000001</v>
      </c>
      <c r="M44" s="31"/>
    </row>
    <row r="45" spans="1:13" ht="15" customHeight="1">
      <c r="A45" s="2" t="s">
        <v>165</v>
      </c>
      <c r="B45" s="3" t="s">
        <v>166</v>
      </c>
      <c r="C45" s="15">
        <v>0</v>
      </c>
      <c r="D45" s="15">
        <v>0</v>
      </c>
      <c r="E45" s="15">
        <v>0</v>
      </c>
      <c r="F45" s="15">
        <v>94377</v>
      </c>
      <c r="G45" s="15">
        <v>0</v>
      </c>
      <c r="H45" s="43">
        <v>0</v>
      </c>
      <c r="I45" s="43">
        <v>18948583.609999996</v>
      </c>
      <c r="J45" s="24">
        <f t="shared" si="0"/>
        <v>19042960.609999996</v>
      </c>
      <c r="M45" s="31"/>
    </row>
    <row r="46" spans="1:10" ht="15" customHeight="1">
      <c r="A46" s="58" t="s">
        <v>7</v>
      </c>
      <c r="B46" s="59"/>
      <c r="C46" s="6">
        <f aca="true" t="shared" si="1" ref="C46:J46">SUM(C12:C45)</f>
        <v>2468805549.44</v>
      </c>
      <c r="D46" s="6">
        <f t="shared" si="1"/>
        <v>125205674.02000003</v>
      </c>
      <c r="E46" s="6">
        <f t="shared" si="1"/>
        <v>2847768881.5399995</v>
      </c>
      <c r="F46" s="6">
        <f t="shared" si="1"/>
        <v>441006568.25</v>
      </c>
      <c r="G46" s="6">
        <f t="shared" si="1"/>
        <v>161498006.26999998</v>
      </c>
      <c r="H46" s="6">
        <f t="shared" si="1"/>
        <v>604428</v>
      </c>
      <c r="I46" s="6">
        <f t="shared" si="1"/>
        <v>468193976.49999994</v>
      </c>
      <c r="J46" s="6">
        <f t="shared" si="1"/>
        <v>6513083084.019999</v>
      </c>
    </row>
    <row r="47" ht="12.75">
      <c r="A47" s="33" t="s">
        <v>170</v>
      </c>
    </row>
    <row r="48" ht="6" customHeight="1"/>
    <row r="49" spans="1:10" ht="12.75">
      <c r="A49" s="38" t="s">
        <v>8</v>
      </c>
      <c r="J49" s="50"/>
    </row>
    <row r="50" ht="12.75">
      <c r="A50" s="13" t="s">
        <v>119</v>
      </c>
    </row>
    <row r="51" ht="12.75">
      <c r="A51" s="13" t="s">
        <v>120</v>
      </c>
    </row>
    <row r="52" ht="12.75">
      <c r="A52" s="13" t="s">
        <v>121</v>
      </c>
    </row>
    <row r="53" ht="12.75">
      <c r="A53" s="13" t="s">
        <v>122</v>
      </c>
    </row>
    <row r="54" ht="12.75">
      <c r="A54" s="13" t="s">
        <v>123</v>
      </c>
    </row>
    <row r="55" ht="12.75">
      <c r="A55" s="13" t="s">
        <v>124</v>
      </c>
    </row>
    <row r="56" ht="12.75">
      <c r="A56" s="13" t="s">
        <v>125</v>
      </c>
    </row>
    <row r="57" spans="1:12" s="16" customFormat="1" ht="12.75">
      <c r="A57" s="44"/>
      <c r="L57" s="35"/>
    </row>
    <row r="58" spans="1:12" s="16" customFormat="1" ht="12.75">
      <c r="A58" s="44"/>
      <c r="L58" s="35"/>
    </row>
    <row r="59" spans="1:12" s="16" customFormat="1" ht="12.75">
      <c r="A59" s="44"/>
      <c r="C59" s="16">
        <v>1000000</v>
      </c>
      <c r="L59" s="35"/>
    </row>
    <row r="60" spans="1:12" s="16" customFormat="1" ht="12.75">
      <c r="A60" s="44"/>
      <c r="C60" s="26" t="s">
        <v>104</v>
      </c>
      <c r="D60" s="26" t="s">
        <v>102</v>
      </c>
      <c r="E60" s="26" t="s">
        <v>103</v>
      </c>
      <c r="L60" s="35"/>
    </row>
    <row r="61" spans="1:12" s="16" customFormat="1" ht="12.75">
      <c r="A61" s="44"/>
      <c r="C61" s="27" t="s">
        <v>105</v>
      </c>
      <c r="D61" s="37">
        <f>+C46/$C$59</f>
        <v>2468.80554944</v>
      </c>
      <c r="E61" s="25">
        <f>+C46/J46*100</f>
        <v>37.90532866834253</v>
      </c>
      <c r="L61" s="35"/>
    </row>
    <row r="62" spans="1:12" s="16" customFormat="1" ht="12.75">
      <c r="A62" s="44"/>
      <c r="C62" s="27" t="s">
        <v>106</v>
      </c>
      <c r="D62" s="37">
        <f>+D46/$C$59</f>
        <v>125.20567402000003</v>
      </c>
      <c r="E62" s="25">
        <f>+D46/J46*100</f>
        <v>1.922371823064795</v>
      </c>
      <c r="L62" s="35"/>
    </row>
    <row r="63" spans="1:12" s="16" customFormat="1" ht="12.75">
      <c r="A63" s="44"/>
      <c r="C63" s="27" t="s">
        <v>107</v>
      </c>
      <c r="D63" s="37">
        <f>+E46/$C$59</f>
        <v>2847.7688815399997</v>
      </c>
      <c r="E63" s="25">
        <f>+E46/J46*100</f>
        <v>43.72382241717547</v>
      </c>
      <c r="L63" s="35"/>
    </row>
    <row r="64" spans="1:12" s="16" customFormat="1" ht="12.75">
      <c r="A64" s="44"/>
      <c r="C64" s="27" t="s">
        <v>108</v>
      </c>
      <c r="D64" s="37">
        <f>+F46/$C$59</f>
        <v>441.00656825</v>
      </c>
      <c r="E64" s="25">
        <f>+F46/J46*100</f>
        <v>6.7710877100895575</v>
      </c>
      <c r="L64" s="35"/>
    </row>
    <row r="65" spans="1:12" s="16" customFormat="1" ht="12.75">
      <c r="A65" s="44"/>
      <c r="C65" s="27" t="s">
        <v>109</v>
      </c>
      <c r="D65" s="37">
        <f>+G46/$C$59</f>
        <v>161.49800627</v>
      </c>
      <c r="E65" s="25">
        <f>+G46/J46*100</f>
        <v>2.4795938296294593</v>
      </c>
      <c r="L65" s="35"/>
    </row>
    <row r="66" spans="1:12" s="16" customFormat="1" ht="12.75">
      <c r="A66" s="44"/>
      <c r="C66" s="27" t="s">
        <v>110</v>
      </c>
      <c r="D66" s="37">
        <f>+H46/$C$59</f>
        <v>0.604428</v>
      </c>
      <c r="E66" s="25">
        <f>+H46/J46*100</f>
        <v>0.00928021326003008</v>
      </c>
      <c r="L66" s="35"/>
    </row>
    <row r="67" spans="1:12" s="16" customFormat="1" ht="12.75">
      <c r="A67" s="44"/>
      <c r="C67" s="27" t="s">
        <v>117</v>
      </c>
      <c r="D67" s="37">
        <f>+I46/$C$59</f>
        <v>468.19397649999996</v>
      </c>
      <c r="E67" s="25">
        <f>+I46/J46*100</f>
        <v>7.188515338438179</v>
      </c>
      <c r="L67" s="35"/>
    </row>
    <row r="68" spans="1:12" s="16" customFormat="1" ht="12.75">
      <c r="A68" s="44"/>
      <c r="L68" s="35"/>
    </row>
    <row r="69" spans="1:12" s="16" customFormat="1" ht="12.75">
      <c r="A69" s="44"/>
      <c r="L69" s="35"/>
    </row>
    <row r="70" spans="1:12" s="16" customFormat="1" ht="12.75">
      <c r="A70" s="44"/>
      <c r="L70" s="35"/>
    </row>
    <row r="71" spans="1:12" s="16" customFormat="1" ht="12.75">
      <c r="A71" s="44"/>
      <c r="L71" s="35"/>
    </row>
    <row r="72" spans="1:12" s="16" customFormat="1" ht="12.75">
      <c r="A72" s="44"/>
      <c r="L72" s="35"/>
    </row>
    <row r="73" spans="17:20" ht="12.75">
      <c r="Q73" s="5"/>
      <c r="R73" s="5"/>
      <c r="S73" s="5"/>
      <c r="T73" s="5"/>
    </row>
    <row r="74" spans="17:20" ht="12.75">
      <c r="Q74" s="5"/>
      <c r="R74" s="5"/>
      <c r="S74" s="5"/>
      <c r="T74" s="5"/>
    </row>
    <row r="75" spans="17:20" ht="12.75">
      <c r="Q75" s="5"/>
      <c r="R75" s="5"/>
      <c r="S75" s="5"/>
      <c r="T75" s="5"/>
    </row>
    <row r="76" spans="17:20" ht="12.75">
      <c r="Q76" s="5"/>
      <c r="R76" s="5"/>
      <c r="S76" s="5"/>
      <c r="T76" s="5"/>
    </row>
    <row r="77" spans="17:20" ht="12.75">
      <c r="Q77" s="5"/>
      <c r="R77" s="5"/>
      <c r="S77" s="5"/>
      <c r="T77" s="5"/>
    </row>
    <row r="78" spans="17:20" ht="12.75">
      <c r="Q78" s="5"/>
      <c r="R78" s="5"/>
      <c r="S78" s="5"/>
      <c r="T78" s="5"/>
    </row>
    <row r="79" spans="17:20" ht="12.75">
      <c r="Q79" s="5"/>
      <c r="R79" s="5"/>
      <c r="S79" s="5"/>
      <c r="T79" s="5"/>
    </row>
    <row r="80" spans="17:20" ht="12.75">
      <c r="Q80" s="5"/>
      <c r="R80" s="5"/>
      <c r="S80" s="5"/>
      <c r="T80" s="5"/>
    </row>
    <row r="81" spans="17:20" ht="12.75">
      <c r="Q81" s="5"/>
      <c r="R81" s="5"/>
      <c r="S81" s="5"/>
      <c r="T81" s="5"/>
    </row>
    <row r="82" spans="17:20" ht="12.75">
      <c r="Q82" s="5"/>
      <c r="R82" s="5"/>
      <c r="S82" s="5"/>
      <c r="T82" s="5"/>
    </row>
    <row r="83" spans="17:20" ht="12.75">
      <c r="Q83" s="5"/>
      <c r="R83" s="5"/>
      <c r="S83" s="5"/>
      <c r="T83" s="5"/>
    </row>
    <row r="84" spans="1:12" s="16" customFormat="1" ht="12.75">
      <c r="A84" s="19"/>
      <c r="L84" s="35"/>
    </row>
    <row r="85" spans="1:12" s="16" customFormat="1" ht="12.75">
      <c r="A85" s="19"/>
      <c r="L85" s="35"/>
    </row>
    <row r="86" spans="1:12" s="16" customFormat="1" ht="12.75">
      <c r="A86" s="19"/>
      <c r="L86" s="35"/>
    </row>
    <row r="87" spans="1:12" s="16" customFormat="1" ht="12.75">
      <c r="A87" s="19"/>
      <c r="L87" s="35"/>
    </row>
    <row r="88" spans="1:12" s="16" customFormat="1" ht="12.75">
      <c r="A88" s="19"/>
      <c r="L88" s="35"/>
    </row>
    <row r="89" spans="1:12" s="16" customFormat="1" ht="12.75">
      <c r="A89" s="19"/>
      <c r="L89" s="35"/>
    </row>
  </sheetData>
  <sheetProtection/>
  <mergeCells count="5">
    <mergeCell ref="J10:J11"/>
    <mergeCell ref="A46:B46"/>
    <mergeCell ref="A10:A11"/>
    <mergeCell ref="B10:B11"/>
    <mergeCell ref="C10:I10"/>
  </mergeCells>
  <printOptions/>
  <pageMargins left="0.35" right="0.3" top="0.65" bottom="1" header="0" footer="0"/>
  <pageSetup fitToHeight="1" fitToWidth="1" horizontalDpi="600" verticalDpi="600" orientation="portrait" paperSize="9" scale="5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0"/>
  <sheetViews>
    <sheetView showGridLines="0" zoomScale="140" zoomScaleNormal="140" zoomScalePageLayoutView="0" workbookViewId="0" topLeftCell="A1">
      <selection activeCell="A1" sqref="A1"/>
    </sheetView>
  </sheetViews>
  <sheetFormatPr defaultColWidth="11.421875" defaultRowHeight="12.75"/>
  <cols>
    <col min="1" max="1" width="11.421875" style="11" customWidth="1"/>
    <col min="2" max="2" width="67.140625" style="5" bestFit="1" customWidth="1"/>
    <col min="3" max="15" width="11.421875" style="5" customWidth="1"/>
    <col min="16" max="19" width="11.421875" style="16" customWidth="1"/>
    <col min="20" max="16384" width="11.421875" style="5" customWidth="1"/>
  </cols>
  <sheetData>
    <row r="1" spans="1:13" s="36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36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36" customFormat="1" ht="12.75">
      <c r="A3"/>
      <c r="B3" s="5"/>
      <c r="C3" s="10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36" customFormat="1" ht="12.75">
      <c r="A4"/>
      <c r="B4" s="5"/>
      <c r="C4" s="10"/>
      <c r="D4" s="5"/>
      <c r="E4" s="5"/>
      <c r="F4" s="5"/>
      <c r="G4" s="5"/>
      <c r="H4" s="5"/>
      <c r="I4" s="5"/>
      <c r="J4" s="5"/>
      <c r="K4" s="5"/>
      <c r="L4" s="5"/>
      <c r="M4" s="5"/>
    </row>
    <row r="5" ht="4.5" customHeight="1">
      <c r="A5" s="10"/>
    </row>
    <row r="6" spans="1:19" ht="15.75">
      <c r="A6" s="21" t="s">
        <v>169</v>
      </c>
      <c r="P6" s="5"/>
      <c r="Q6" s="5"/>
      <c r="R6" s="5"/>
      <c r="S6" s="5"/>
    </row>
    <row r="7" spans="1:19" ht="15.75">
      <c r="A7" s="21" t="s">
        <v>13</v>
      </c>
      <c r="P7" s="5"/>
      <c r="Q7" s="5"/>
      <c r="R7" s="5"/>
      <c r="S7" s="5"/>
    </row>
    <row r="8" spans="1:19" ht="15.75">
      <c r="A8" s="21" t="s">
        <v>0</v>
      </c>
      <c r="P8" s="5"/>
      <c r="Q8" s="5"/>
      <c r="R8" s="5"/>
      <c r="S8" s="5"/>
    </row>
    <row r="9" spans="1:19" ht="12.75">
      <c r="A9" s="10"/>
      <c r="I9" s="20" t="s">
        <v>34</v>
      </c>
      <c r="P9" s="5"/>
      <c r="Q9" s="5"/>
      <c r="R9" s="5"/>
      <c r="S9" s="5"/>
    </row>
    <row r="10" spans="1:19" s="10" customFormat="1" ht="12.75">
      <c r="A10" s="63" t="s">
        <v>1</v>
      </c>
      <c r="B10" s="60" t="s">
        <v>33</v>
      </c>
      <c r="C10" s="58" t="s">
        <v>12</v>
      </c>
      <c r="D10" s="66"/>
      <c r="E10" s="66"/>
      <c r="F10" s="66"/>
      <c r="G10" s="66"/>
      <c r="H10" s="66"/>
      <c r="I10" s="63" t="s">
        <v>30</v>
      </c>
      <c r="P10" s="23"/>
      <c r="Q10" s="23"/>
      <c r="R10" s="23"/>
      <c r="S10" s="23"/>
    </row>
    <row r="11" spans="1:19" s="10" customFormat="1" ht="12.75">
      <c r="A11" s="65"/>
      <c r="B11" s="62"/>
      <c r="C11" s="7" t="s">
        <v>112</v>
      </c>
      <c r="D11" s="7" t="s">
        <v>113</v>
      </c>
      <c r="E11" s="7" t="s">
        <v>114</v>
      </c>
      <c r="F11" s="7" t="s">
        <v>115</v>
      </c>
      <c r="G11" s="7" t="s">
        <v>116</v>
      </c>
      <c r="H11" s="7" t="s">
        <v>117</v>
      </c>
      <c r="I11" s="62"/>
      <c r="K11" s="14"/>
      <c r="L11" s="14"/>
      <c r="M11" s="14"/>
      <c r="N11" s="14"/>
      <c r="O11" s="14"/>
      <c r="P11" s="23"/>
      <c r="Q11" s="23"/>
      <c r="R11" s="23"/>
      <c r="S11" s="23"/>
    </row>
    <row r="12" spans="1:14" ht="15" customHeight="1">
      <c r="A12" s="2" t="s">
        <v>5</v>
      </c>
      <c r="B12" s="3" t="s">
        <v>6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24">
        <f>SUM(C12:H12)</f>
        <v>0</v>
      </c>
      <c r="K12" s="8"/>
      <c r="L12" s="8"/>
      <c r="M12" s="8"/>
      <c r="N12" s="8"/>
    </row>
    <row r="13" spans="1:14" ht="15" customHeight="1">
      <c r="A13" s="2" t="s">
        <v>35</v>
      </c>
      <c r="B13" s="3" t="s">
        <v>66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24">
        <f aca="true" t="shared" si="0" ref="I13:I45">SUM(C13:H13)</f>
        <v>0</v>
      </c>
      <c r="K13" s="8"/>
      <c r="L13" s="8"/>
      <c r="M13" s="8"/>
      <c r="N13" s="8"/>
    </row>
    <row r="14" spans="1:14" ht="15" customHeight="1">
      <c r="A14" s="2" t="s">
        <v>36</v>
      </c>
      <c r="B14" s="3" t="s">
        <v>67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24">
        <f t="shared" si="0"/>
        <v>0</v>
      </c>
      <c r="K14" s="8"/>
      <c r="L14" s="8"/>
      <c r="M14" s="8"/>
      <c r="N14" s="8"/>
    </row>
    <row r="15" spans="1:14" ht="15" customHeight="1">
      <c r="A15" s="2" t="s">
        <v>37</v>
      </c>
      <c r="B15" s="3" t="s">
        <v>68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24">
        <f t="shared" si="0"/>
        <v>0</v>
      </c>
      <c r="K15" s="8"/>
      <c r="L15" s="8"/>
      <c r="M15" s="8"/>
      <c r="N15" s="8"/>
    </row>
    <row r="16" spans="1:14" ht="15" customHeight="1">
      <c r="A16" s="2" t="s">
        <v>38</v>
      </c>
      <c r="B16" s="3" t="s">
        <v>69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24">
        <f t="shared" si="0"/>
        <v>0</v>
      </c>
      <c r="K16" s="8"/>
      <c r="L16" s="8"/>
      <c r="M16" s="8"/>
      <c r="N16" s="8"/>
    </row>
    <row r="17" spans="1:14" ht="15" customHeight="1">
      <c r="A17" s="2" t="s">
        <v>39</v>
      </c>
      <c r="B17" s="3" t="s">
        <v>70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24">
        <f t="shared" si="0"/>
        <v>0</v>
      </c>
      <c r="K17" s="8"/>
      <c r="L17" s="8"/>
      <c r="M17" s="8"/>
      <c r="N17" s="8"/>
    </row>
    <row r="18" spans="1:14" ht="15" customHeight="1">
      <c r="A18" s="2" t="s">
        <v>40</v>
      </c>
      <c r="B18" s="3" t="s">
        <v>71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24">
        <f t="shared" si="0"/>
        <v>0</v>
      </c>
      <c r="K18" s="8"/>
      <c r="L18" s="8"/>
      <c r="M18" s="8"/>
      <c r="N18" s="8"/>
    </row>
    <row r="19" spans="1:14" ht="15" customHeight="1">
      <c r="A19" s="2" t="s">
        <v>41</v>
      </c>
      <c r="B19" s="3" t="s">
        <v>72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24">
        <f t="shared" si="0"/>
        <v>0</v>
      </c>
      <c r="K19" s="8"/>
      <c r="L19" s="8"/>
      <c r="M19" s="8"/>
      <c r="N19" s="8"/>
    </row>
    <row r="20" spans="1:14" ht="15" customHeight="1">
      <c r="A20" s="2" t="s">
        <v>42</v>
      </c>
      <c r="B20" s="3" t="s">
        <v>73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24">
        <f t="shared" si="0"/>
        <v>0</v>
      </c>
      <c r="K20" s="8"/>
      <c r="L20" s="8"/>
      <c r="M20" s="8"/>
      <c r="N20" s="8"/>
    </row>
    <row r="21" spans="1:14" ht="15" customHeight="1">
      <c r="A21" s="2" t="s">
        <v>43</v>
      </c>
      <c r="B21" s="3" t="s">
        <v>74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24">
        <f t="shared" si="0"/>
        <v>0</v>
      </c>
      <c r="K21" s="8"/>
      <c r="L21" s="8"/>
      <c r="M21" s="8"/>
      <c r="N21" s="8"/>
    </row>
    <row r="22" spans="1:14" ht="15" customHeight="1">
      <c r="A22" s="2" t="s">
        <v>44</v>
      </c>
      <c r="B22" s="3" t="s">
        <v>75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24">
        <f t="shared" si="0"/>
        <v>0</v>
      </c>
      <c r="K22" s="8"/>
      <c r="L22" s="8"/>
      <c r="M22" s="8"/>
      <c r="N22" s="8"/>
    </row>
    <row r="23" spans="1:14" ht="15" customHeight="1">
      <c r="A23" s="2" t="s">
        <v>45</v>
      </c>
      <c r="B23" s="3" t="s">
        <v>76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24">
        <f t="shared" si="0"/>
        <v>0</v>
      </c>
      <c r="K23" s="8"/>
      <c r="L23" s="8"/>
      <c r="M23" s="8"/>
      <c r="N23" s="8"/>
    </row>
    <row r="24" spans="1:14" ht="15" customHeight="1">
      <c r="A24" s="2" t="s">
        <v>46</v>
      </c>
      <c r="B24" s="3" t="s">
        <v>77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24">
        <f t="shared" si="0"/>
        <v>0</v>
      </c>
      <c r="K24" s="8"/>
      <c r="L24" s="8"/>
      <c r="M24" s="8"/>
      <c r="N24" s="8"/>
    </row>
    <row r="25" spans="1:14" ht="15" customHeight="1">
      <c r="A25" s="2" t="s">
        <v>47</v>
      </c>
      <c r="B25" s="3" t="s">
        <v>78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24">
        <f t="shared" si="0"/>
        <v>0</v>
      </c>
      <c r="K25" s="8"/>
      <c r="L25" s="8"/>
      <c r="M25" s="8"/>
      <c r="N25" s="8"/>
    </row>
    <row r="26" spans="1:14" ht="15" customHeight="1">
      <c r="A26" s="2" t="s">
        <v>48</v>
      </c>
      <c r="B26" s="3" t="s">
        <v>79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24">
        <f t="shared" si="0"/>
        <v>0</v>
      </c>
      <c r="K26" s="8"/>
      <c r="L26" s="8"/>
      <c r="M26" s="8"/>
      <c r="N26" s="8"/>
    </row>
    <row r="27" spans="1:14" ht="15" customHeight="1">
      <c r="A27" s="2" t="s">
        <v>49</v>
      </c>
      <c r="B27" s="3" t="s">
        <v>80</v>
      </c>
      <c r="C27" s="15">
        <v>0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24">
        <f t="shared" si="0"/>
        <v>0</v>
      </c>
      <c r="K27" s="8"/>
      <c r="L27" s="8"/>
      <c r="M27" s="8"/>
      <c r="N27" s="8"/>
    </row>
    <row r="28" spans="1:14" ht="15" customHeight="1">
      <c r="A28" s="2" t="s">
        <v>50</v>
      </c>
      <c r="B28" s="3" t="s">
        <v>81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24">
        <f t="shared" si="0"/>
        <v>0</v>
      </c>
      <c r="K28" s="8"/>
      <c r="L28" s="8"/>
      <c r="M28" s="8"/>
      <c r="N28" s="8"/>
    </row>
    <row r="29" spans="1:14" ht="15" customHeight="1">
      <c r="A29" s="2" t="s">
        <v>51</v>
      </c>
      <c r="B29" s="3" t="s">
        <v>82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24">
        <f t="shared" si="0"/>
        <v>0</v>
      </c>
      <c r="K29" s="8"/>
      <c r="L29" s="8"/>
      <c r="M29" s="8"/>
      <c r="N29" s="8"/>
    </row>
    <row r="30" spans="1:14" ht="15" customHeight="1">
      <c r="A30" s="2" t="s">
        <v>52</v>
      </c>
      <c r="B30" s="3" t="s">
        <v>83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24">
        <f t="shared" si="0"/>
        <v>0</v>
      </c>
      <c r="K30" s="8"/>
      <c r="L30" s="8"/>
      <c r="M30" s="8"/>
      <c r="N30" s="8"/>
    </row>
    <row r="31" spans="1:14" ht="15" customHeight="1">
      <c r="A31" s="2" t="s">
        <v>53</v>
      </c>
      <c r="B31" s="3" t="s">
        <v>84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24">
        <f t="shared" si="0"/>
        <v>0</v>
      </c>
      <c r="K31" s="8"/>
      <c r="L31" s="8"/>
      <c r="M31" s="8"/>
      <c r="N31" s="8"/>
    </row>
    <row r="32" spans="1:14" ht="15" customHeight="1">
      <c r="A32" s="2" t="s">
        <v>54</v>
      </c>
      <c r="B32" s="3" t="s">
        <v>85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24">
        <f t="shared" si="0"/>
        <v>0</v>
      </c>
      <c r="K32" s="8"/>
      <c r="L32" s="8"/>
      <c r="M32" s="8"/>
      <c r="N32" s="8"/>
    </row>
    <row r="33" spans="1:14" ht="15" customHeight="1">
      <c r="A33" s="2" t="s">
        <v>55</v>
      </c>
      <c r="B33" s="3" t="s">
        <v>86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24">
        <f t="shared" si="0"/>
        <v>0</v>
      </c>
      <c r="K33" s="8"/>
      <c r="L33" s="8"/>
      <c r="M33" s="8"/>
      <c r="N33" s="8"/>
    </row>
    <row r="34" spans="1:14" ht="15" customHeight="1">
      <c r="A34" s="2" t="s">
        <v>56</v>
      </c>
      <c r="B34" s="3" t="s">
        <v>87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24">
        <f t="shared" si="0"/>
        <v>0</v>
      </c>
      <c r="K34" s="8"/>
      <c r="L34" s="8"/>
      <c r="M34" s="8"/>
      <c r="N34" s="8"/>
    </row>
    <row r="35" spans="1:14" ht="15" customHeight="1">
      <c r="A35" s="2" t="s">
        <v>57</v>
      </c>
      <c r="B35" s="3" t="s">
        <v>88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  <c r="I35" s="24">
        <f t="shared" si="0"/>
        <v>0</v>
      </c>
      <c r="K35" s="8"/>
      <c r="L35" s="8"/>
      <c r="M35" s="8"/>
      <c r="N35" s="8"/>
    </row>
    <row r="36" spans="1:14" ht="15" customHeight="1">
      <c r="A36" s="2" t="s">
        <v>58</v>
      </c>
      <c r="B36" s="3" t="s">
        <v>89</v>
      </c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24">
        <f t="shared" si="0"/>
        <v>0</v>
      </c>
      <c r="K36" s="8"/>
      <c r="L36" s="8"/>
      <c r="M36" s="8"/>
      <c r="N36" s="8"/>
    </row>
    <row r="37" spans="1:14" ht="15" customHeight="1">
      <c r="A37" s="2" t="s">
        <v>59</v>
      </c>
      <c r="B37" s="3" t="s">
        <v>90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24">
        <f t="shared" si="0"/>
        <v>0</v>
      </c>
      <c r="L37" s="8"/>
      <c r="M37" s="8"/>
      <c r="N37" s="8"/>
    </row>
    <row r="38" spans="1:14" ht="15" customHeight="1">
      <c r="A38" s="2" t="s">
        <v>60</v>
      </c>
      <c r="B38" s="3" t="s">
        <v>91</v>
      </c>
      <c r="C38" s="15">
        <v>0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  <c r="I38" s="24">
        <f t="shared" si="0"/>
        <v>0</v>
      </c>
      <c r="L38" s="8"/>
      <c r="M38" s="8"/>
      <c r="N38" s="8"/>
    </row>
    <row r="39" spans="1:14" ht="15" customHeight="1">
      <c r="A39" s="2" t="s">
        <v>61</v>
      </c>
      <c r="B39" s="3" t="s">
        <v>92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  <c r="I39" s="24">
        <f t="shared" si="0"/>
        <v>0</v>
      </c>
      <c r="L39" s="8"/>
      <c r="M39" s="8"/>
      <c r="N39" s="8"/>
    </row>
    <row r="40" spans="1:14" ht="15" customHeight="1">
      <c r="A40" s="2" t="s">
        <v>62</v>
      </c>
      <c r="B40" s="3" t="s">
        <v>93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24">
        <f t="shared" si="0"/>
        <v>0</v>
      </c>
      <c r="K40" s="8"/>
      <c r="L40" s="8"/>
      <c r="M40" s="8"/>
      <c r="N40" s="8"/>
    </row>
    <row r="41" spans="1:14" ht="15" customHeight="1">
      <c r="A41" s="2" t="s">
        <v>63</v>
      </c>
      <c r="B41" s="3" t="s">
        <v>94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24">
        <f t="shared" si="0"/>
        <v>0</v>
      </c>
      <c r="K41" s="8"/>
      <c r="L41" s="8"/>
      <c r="M41" s="8"/>
      <c r="N41" s="8"/>
    </row>
    <row r="42" spans="1:14" ht="15" customHeight="1">
      <c r="A42" s="2" t="s">
        <v>64</v>
      </c>
      <c r="B42" s="3" t="s">
        <v>95</v>
      </c>
      <c r="C42" s="15">
        <v>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24">
        <f t="shared" si="0"/>
        <v>0</v>
      </c>
      <c r="K42" s="8"/>
      <c r="L42" s="8"/>
      <c r="M42" s="8"/>
      <c r="N42" s="8"/>
    </row>
    <row r="43" spans="1:14" ht="15" customHeight="1">
      <c r="A43" s="2" t="s">
        <v>65</v>
      </c>
      <c r="B43" s="3" t="s">
        <v>96</v>
      </c>
      <c r="C43" s="15">
        <v>0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24">
        <f t="shared" si="0"/>
        <v>0</v>
      </c>
      <c r="K43" s="8"/>
      <c r="L43" s="8"/>
      <c r="M43" s="8"/>
      <c r="N43" s="8"/>
    </row>
    <row r="44" spans="1:14" ht="15" customHeight="1">
      <c r="A44" s="2" t="s">
        <v>164</v>
      </c>
      <c r="B44" s="3" t="s">
        <v>162</v>
      </c>
      <c r="C44" s="15">
        <v>0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24">
        <f t="shared" si="0"/>
        <v>0</v>
      </c>
      <c r="L44" s="8"/>
      <c r="M44" s="8"/>
      <c r="N44" s="8"/>
    </row>
    <row r="45" spans="1:14" ht="15" customHeight="1">
      <c r="A45" s="2" t="s">
        <v>165</v>
      </c>
      <c r="B45" s="3" t="s">
        <v>166</v>
      </c>
      <c r="C45" s="15">
        <v>0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24">
        <f t="shared" si="0"/>
        <v>0</v>
      </c>
      <c r="K45" s="8"/>
      <c r="L45" s="8"/>
      <c r="M45" s="8"/>
      <c r="N45" s="8"/>
    </row>
    <row r="46" spans="1:9" ht="15" customHeight="1">
      <c r="A46" s="58" t="s">
        <v>7</v>
      </c>
      <c r="B46" s="59"/>
      <c r="C46" s="6">
        <f aca="true" t="shared" si="1" ref="C46:I46">SUM(C12:C45)</f>
        <v>0</v>
      </c>
      <c r="D46" s="6">
        <f t="shared" si="1"/>
        <v>0</v>
      </c>
      <c r="E46" s="6">
        <f t="shared" si="1"/>
        <v>0</v>
      </c>
      <c r="F46" s="6">
        <f t="shared" si="1"/>
        <v>0</v>
      </c>
      <c r="G46" s="6">
        <f t="shared" si="1"/>
        <v>0</v>
      </c>
      <c r="H46" s="6">
        <f t="shared" si="1"/>
        <v>0</v>
      </c>
      <c r="I46" s="6">
        <f t="shared" si="1"/>
        <v>0</v>
      </c>
    </row>
    <row r="47" ht="12.75">
      <c r="A47" s="33" t="s">
        <v>170</v>
      </c>
    </row>
    <row r="48" ht="7.5" customHeight="1"/>
    <row r="49" ht="12.75">
      <c r="A49" s="38" t="s">
        <v>8</v>
      </c>
    </row>
    <row r="50" ht="12.75">
      <c r="A50" s="13" t="s">
        <v>119</v>
      </c>
    </row>
    <row r="51" ht="12.75">
      <c r="A51" s="13" t="s">
        <v>120</v>
      </c>
    </row>
    <row r="52" ht="12.75">
      <c r="A52" s="13" t="s">
        <v>121</v>
      </c>
    </row>
    <row r="53" ht="12.75">
      <c r="A53" s="13" t="s">
        <v>122</v>
      </c>
    </row>
    <row r="54" ht="12.75">
      <c r="A54" s="13" t="s">
        <v>123</v>
      </c>
    </row>
    <row r="55" ht="12.75">
      <c r="A55" s="13" t="s">
        <v>124</v>
      </c>
    </row>
    <row r="56" ht="12.75">
      <c r="A56" s="13" t="s">
        <v>125</v>
      </c>
    </row>
    <row r="57" spans="1:19" ht="12.75">
      <c r="A57" s="13"/>
      <c r="P57" s="5"/>
      <c r="Q57" s="5"/>
      <c r="R57" s="5"/>
      <c r="S57" s="5"/>
    </row>
    <row r="58" spans="16:19" ht="12.75">
      <c r="P58" s="5"/>
      <c r="Q58" s="5"/>
      <c r="R58" s="5"/>
      <c r="S58" s="5"/>
    </row>
    <row r="59" spans="1:19" ht="12.75">
      <c r="A59" s="13"/>
      <c r="P59" s="5"/>
      <c r="Q59" s="5"/>
      <c r="R59" s="5"/>
      <c r="S59" s="5"/>
    </row>
    <row r="60" spans="3:19" ht="12.75">
      <c r="C60" s="5">
        <v>1000000</v>
      </c>
      <c r="P60" s="5"/>
      <c r="Q60" s="5"/>
      <c r="R60" s="5"/>
      <c r="S60" s="5"/>
    </row>
    <row r="61" spans="3:19" ht="12.75">
      <c r="C61" s="22" t="s">
        <v>104</v>
      </c>
      <c r="D61" s="22" t="s">
        <v>102</v>
      </c>
      <c r="E61" s="22" t="s">
        <v>103</v>
      </c>
      <c r="P61" s="5"/>
      <c r="Q61" s="5"/>
      <c r="R61" s="5"/>
      <c r="S61" s="5"/>
    </row>
    <row r="62" spans="3:19" ht="12.75">
      <c r="C62" s="28" t="s">
        <v>112</v>
      </c>
      <c r="D62" s="29">
        <f>+C46/$C$60</f>
        <v>0</v>
      </c>
      <c r="E62" s="29" t="e">
        <f>+C46/I46*100</f>
        <v>#DIV/0!</v>
      </c>
      <c r="P62" s="5"/>
      <c r="Q62" s="5"/>
      <c r="R62" s="5"/>
      <c r="S62" s="5"/>
    </row>
    <row r="63" spans="3:19" ht="12.75">
      <c r="C63" s="28" t="s">
        <v>113</v>
      </c>
      <c r="D63" s="29">
        <f>+D46/$C$60</f>
        <v>0</v>
      </c>
      <c r="E63" s="29" t="e">
        <f>+D46/I46*100</f>
        <v>#DIV/0!</v>
      </c>
      <c r="P63" s="5"/>
      <c r="Q63" s="5"/>
      <c r="R63" s="5"/>
      <c r="S63" s="5"/>
    </row>
    <row r="64" spans="3:19" ht="12.75">
      <c r="C64" s="28" t="s">
        <v>114</v>
      </c>
      <c r="D64" s="29">
        <f>+E46/$C$60</f>
        <v>0</v>
      </c>
      <c r="E64" s="29" t="e">
        <f>+E46/I46*100</f>
        <v>#DIV/0!</v>
      </c>
      <c r="F64" s="29"/>
      <c r="P64" s="5"/>
      <c r="Q64" s="5"/>
      <c r="R64" s="5"/>
      <c r="S64" s="5"/>
    </row>
    <row r="65" spans="3:19" ht="12.75">
      <c r="C65" s="28" t="s">
        <v>115</v>
      </c>
      <c r="D65" s="29">
        <f>+F46/$C$60</f>
        <v>0</v>
      </c>
      <c r="E65" s="29" t="e">
        <f>+F46/I46*100</f>
        <v>#DIV/0!</v>
      </c>
      <c r="P65" s="5"/>
      <c r="Q65" s="5"/>
      <c r="R65" s="5"/>
      <c r="S65" s="5"/>
    </row>
    <row r="66" spans="3:19" ht="12.75">
      <c r="C66" s="28" t="s">
        <v>116</v>
      </c>
      <c r="D66" s="29">
        <f>+G46/$C$60</f>
        <v>0</v>
      </c>
      <c r="E66" s="29" t="e">
        <f>+G46/I46*100</f>
        <v>#DIV/0!</v>
      </c>
      <c r="F66" s="30"/>
      <c r="P66" s="5"/>
      <c r="Q66" s="5"/>
      <c r="R66" s="5"/>
      <c r="S66" s="5"/>
    </row>
    <row r="67" spans="3:19" ht="12.75">
      <c r="C67" s="28" t="s">
        <v>117</v>
      </c>
      <c r="D67" s="29">
        <f>+H46/$C$60</f>
        <v>0</v>
      </c>
      <c r="E67" s="29" t="e">
        <f>+H46/I46*100</f>
        <v>#DIV/0!</v>
      </c>
      <c r="P67" s="5"/>
      <c r="Q67" s="5"/>
      <c r="R67" s="5"/>
      <c r="S67" s="5"/>
    </row>
    <row r="68" spans="16:19" ht="12.75">
      <c r="P68" s="5"/>
      <c r="Q68" s="5"/>
      <c r="R68" s="5"/>
      <c r="S68" s="5"/>
    </row>
    <row r="69" spans="16:19" ht="12.75">
      <c r="P69" s="5"/>
      <c r="Q69" s="5"/>
      <c r="R69" s="5"/>
      <c r="S69" s="5"/>
    </row>
    <row r="70" spans="16:19" ht="12.75">
      <c r="P70" s="5"/>
      <c r="Q70" s="5"/>
      <c r="R70" s="5"/>
      <c r="S70" s="5"/>
    </row>
    <row r="71" spans="12:19" ht="12.75">
      <c r="L71" s="18"/>
      <c r="P71" s="5"/>
      <c r="Q71" s="5"/>
      <c r="R71" s="5"/>
      <c r="S71" s="5"/>
    </row>
    <row r="72" spans="12:19" ht="12.75">
      <c r="L72" s="31"/>
      <c r="P72" s="5"/>
      <c r="Q72" s="5"/>
      <c r="R72" s="5"/>
      <c r="S72" s="5"/>
    </row>
    <row r="73" spans="16:19" ht="12.75">
      <c r="P73" s="5"/>
      <c r="Q73" s="5"/>
      <c r="R73" s="5"/>
      <c r="S73" s="5"/>
    </row>
    <row r="74" s="16" customFormat="1" ht="12.75">
      <c r="A74" s="19"/>
    </row>
    <row r="75" s="16" customFormat="1" ht="12.75">
      <c r="A75" s="19"/>
    </row>
    <row r="76" s="16" customFormat="1" ht="12.75">
      <c r="A76" s="19"/>
    </row>
    <row r="77" s="16" customFormat="1" ht="12.75">
      <c r="A77" s="19"/>
    </row>
    <row r="78" s="16" customFormat="1" ht="12.75">
      <c r="A78" s="19"/>
    </row>
    <row r="79" s="16" customFormat="1" ht="12.75">
      <c r="A79" s="19"/>
    </row>
    <row r="80" s="16" customFormat="1" ht="12.75">
      <c r="A80" s="19"/>
    </row>
  </sheetData>
  <sheetProtection/>
  <mergeCells count="5">
    <mergeCell ref="I10:I11"/>
    <mergeCell ref="A46:B46"/>
    <mergeCell ref="A10:A11"/>
    <mergeCell ref="B10:B11"/>
    <mergeCell ref="C10:H10"/>
  </mergeCells>
  <printOptions/>
  <pageMargins left="0.39" right="0.32" top="0.5" bottom="1" header="0" footer="0"/>
  <pageSetup fitToHeight="1" fitToWidth="1" horizontalDpi="600" verticalDpi="600" orientation="portrait" paperSize="9" scale="6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7"/>
  <sheetViews>
    <sheetView showGridLines="0" zoomScale="140" zoomScaleNormal="140" zoomScalePageLayoutView="0" workbookViewId="0" topLeftCell="A1">
      <selection activeCell="A1" sqref="A1"/>
    </sheetView>
  </sheetViews>
  <sheetFormatPr defaultColWidth="11.421875" defaultRowHeight="12.75"/>
  <cols>
    <col min="1" max="1" width="11.421875" style="11" customWidth="1"/>
    <col min="2" max="2" width="66.28125" style="5" customWidth="1"/>
    <col min="3" max="4" width="11.421875" style="5" customWidth="1"/>
    <col min="5" max="5" width="12.140625" style="5" bestFit="1" customWidth="1"/>
    <col min="6" max="16384" width="11.421875" style="5" customWidth="1"/>
  </cols>
  <sheetData>
    <row r="1" spans="1:15" s="36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s="36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s="36" customFormat="1" ht="12.75">
      <c r="A3"/>
      <c r="B3" s="5"/>
      <c r="C3" s="10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s="36" customFormat="1" ht="12.75">
      <c r="A4"/>
      <c r="B4" s="5"/>
      <c r="C4" s="10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ht="4.5" customHeight="1">
      <c r="A5" s="10"/>
    </row>
    <row r="6" ht="15.75">
      <c r="A6" s="21" t="s">
        <v>169</v>
      </c>
    </row>
    <row r="7" ht="15.75">
      <c r="A7" s="21" t="s">
        <v>19</v>
      </c>
    </row>
    <row r="8" ht="15.75">
      <c r="A8" s="21" t="s">
        <v>0</v>
      </c>
    </row>
    <row r="9" spans="1:10" ht="12.75">
      <c r="A9" s="10"/>
      <c r="J9" s="14" t="s">
        <v>34</v>
      </c>
    </row>
    <row r="10" spans="1:10" s="10" customFormat="1" ht="12.75">
      <c r="A10" s="63" t="s">
        <v>1</v>
      </c>
      <c r="B10" s="60" t="s">
        <v>33</v>
      </c>
      <c r="C10" s="58" t="s">
        <v>12</v>
      </c>
      <c r="D10" s="66"/>
      <c r="E10" s="66"/>
      <c r="F10" s="66"/>
      <c r="G10" s="66"/>
      <c r="H10" s="66"/>
      <c r="I10" s="66"/>
      <c r="J10" s="63" t="s">
        <v>30</v>
      </c>
    </row>
    <row r="11" spans="1:10" s="10" customFormat="1" ht="12.75">
      <c r="A11" s="65"/>
      <c r="B11" s="62"/>
      <c r="C11" s="7" t="s">
        <v>112</v>
      </c>
      <c r="D11" s="7" t="s">
        <v>113</v>
      </c>
      <c r="E11" s="7" t="s">
        <v>114</v>
      </c>
      <c r="F11" s="7" t="s">
        <v>115</v>
      </c>
      <c r="G11" s="7" t="s">
        <v>116</v>
      </c>
      <c r="H11" s="7" t="s">
        <v>168</v>
      </c>
      <c r="I11" s="7" t="s">
        <v>117</v>
      </c>
      <c r="J11" s="62"/>
    </row>
    <row r="12" spans="1:10" ht="15" customHeight="1">
      <c r="A12" s="2" t="s">
        <v>5</v>
      </c>
      <c r="B12" s="3" t="s">
        <v>6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24">
        <f aca="true" t="shared" si="0" ref="J12:J44">SUM(C12:I12)</f>
        <v>0</v>
      </c>
    </row>
    <row r="13" spans="1:10" ht="15" customHeight="1">
      <c r="A13" s="32" t="s">
        <v>35</v>
      </c>
      <c r="B13" s="3" t="s">
        <v>66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24">
        <f t="shared" si="0"/>
        <v>0</v>
      </c>
    </row>
    <row r="14" spans="1:10" ht="15" customHeight="1">
      <c r="A14" s="32" t="s">
        <v>36</v>
      </c>
      <c r="B14" s="3" t="s">
        <v>67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24">
        <f t="shared" si="0"/>
        <v>0</v>
      </c>
    </row>
    <row r="15" spans="1:10" ht="15" customHeight="1">
      <c r="A15" s="32" t="s">
        <v>38</v>
      </c>
      <c r="B15" s="3" t="s">
        <v>69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24">
        <f t="shared" si="0"/>
        <v>0</v>
      </c>
    </row>
    <row r="16" spans="1:10" ht="15" customHeight="1">
      <c r="A16" s="32" t="s">
        <v>39</v>
      </c>
      <c r="B16" s="3" t="s">
        <v>70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24">
        <f t="shared" si="0"/>
        <v>0</v>
      </c>
    </row>
    <row r="17" spans="1:10" ht="15" customHeight="1">
      <c r="A17" s="32" t="s">
        <v>40</v>
      </c>
      <c r="B17" s="3" t="s">
        <v>71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24">
        <f t="shared" si="0"/>
        <v>0</v>
      </c>
    </row>
    <row r="18" spans="1:10" ht="15" customHeight="1">
      <c r="A18" s="32" t="s">
        <v>41</v>
      </c>
      <c r="B18" s="3" t="s">
        <v>72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24">
        <f t="shared" si="0"/>
        <v>0</v>
      </c>
    </row>
    <row r="19" spans="1:10" ht="15" customHeight="1">
      <c r="A19" s="32" t="s">
        <v>42</v>
      </c>
      <c r="B19" s="3" t="s">
        <v>73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24">
        <f t="shared" si="0"/>
        <v>0</v>
      </c>
    </row>
    <row r="20" spans="1:10" ht="15" customHeight="1">
      <c r="A20" s="32" t="s">
        <v>43</v>
      </c>
      <c r="B20" s="3" t="s">
        <v>74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24">
        <f t="shared" si="0"/>
        <v>0</v>
      </c>
    </row>
    <row r="21" spans="1:10" ht="15" customHeight="1">
      <c r="A21" s="32" t="s">
        <v>44</v>
      </c>
      <c r="B21" s="3" t="s">
        <v>75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24">
        <f t="shared" si="0"/>
        <v>0</v>
      </c>
    </row>
    <row r="22" spans="1:10" ht="15" customHeight="1">
      <c r="A22" s="32" t="s">
        <v>45</v>
      </c>
      <c r="B22" s="3" t="s">
        <v>76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24">
        <f t="shared" si="0"/>
        <v>0</v>
      </c>
    </row>
    <row r="23" spans="1:10" ht="15" customHeight="1">
      <c r="A23" s="32" t="s">
        <v>46</v>
      </c>
      <c r="B23" s="3" t="s">
        <v>77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24">
        <f t="shared" si="0"/>
        <v>0</v>
      </c>
    </row>
    <row r="24" spans="1:10" ht="15" customHeight="1">
      <c r="A24" s="32" t="s">
        <v>47</v>
      </c>
      <c r="B24" s="3" t="s">
        <v>78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24">
        <f t="shared" si="0"/>
        <v>0</v>
      </c>
    </row>
    <row r="25" spans="1:10" ht="15" customHeight="1">
      <c r="A25" s="32" t="s">
        <v>48</v>
      </c>
      <c r="B25" s="3" t="s">
        <v>79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24">
        <f t="shared" si="0"/>
        <v>0</v>
      </c>
    </row>
    <row r="26" spans="1:10" ht="15" customHeight="1">
      <c r="A26" s="32" t="s">
        <v>49</v>
      </c>
      <c r="B26" s="3" t="s">
        <v>80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24">
        <f t="shared" si="0"/>
        <v>0</v>
      </c>
    </row>
    <row r="27" spans="1:10" ht="15" customHeight="1">
      <c r="A27" s="32" t="s">
        <v>50</v>
      </c>
      <c r="B27" s="3" t="s">
        <v>81</v>
      </c>
      <c r="C27" s="15">
        <v>0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24">
        <f t="shared" si="0"/>
        <v>0</v>
      </c>
    </row>
    <row r="28" spans="1:10" ht="15" customHeight="1">
      <c r="A28" s="32" t="s">
        <v>51</v>
      </c>
      <c r="B28" s="3" t="s">
        <v>82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24">
        <f t="shared" si="0"/>
        <v>0</v>
      </c>
    </row>
    <row r="29" spans="1:10" ht="15" customHeight="1">
      <c r="A29" s="32" t="s">
        <v>52</v>
      </c>
      <c r="B29" s="3" t="s">
        <v>83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24">
        <f t="shared" si="0"/>
        <v>0</v>
      </c>
    </row>
    <row r="30" spans="1:10" ht="15" customHeight="1">
      <c r="A30" s="32" t="s">
        <v>53</v>
      </c>
      <c r="B30" s="3" t="s">
        <v>84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24">
        <f t="shared" si="0"/>
        <v>0</v>
      </c>
    </row>
    <row r="31" spans="1:10" ht="15" customHeight="1">
      <c r="A31" s="32" t="s">
        <v>54</v>
      </c>
      <c r="B31" s="3" t="s">
        <v>85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24">
        <f t="shared" si="0"/>
        <v>0</v>
      </c>
    </row>
    <row r="32" spans="1:10" ht="15" customHeight="1">
      <c r="A32" s="32" t="s">
        <v>55</v>
      </c>
      <c r="B32" s="3" t="s">
        <v>86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24">
        <f t="shared" si="0"/>
        <v>0</v>
      </c>
    </row>
    <row r="33" spans="1:10" ht="15" customHeight="1">
      <c r="A33" s="32" t="s">
        <v>56</v>
      </c>
      <c r="B33" s="3" t="s">
        <v>87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24">
        <f t="shared" si="0"/>
        <v>0</v>
      </c>
    </row>
    <row r="34" spans="1:10" ht="15" customHeight="1">
      <c r="A34" s="32" t="s">
        <v>57</v>
      </c>
      <c r="B34" s="3" t="s">
        <v>88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24">
        <f t="shared" si="0"/>
        <v>0</v>
      </c>
    </row>
    <row r="35" spans="1:10" ht="15" customHeight="1">
      <c r="A35" s="32" t="s">
        <v>58</v>
      </c>
      <c r="B35" s="3" t="s">
        <v>89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24">
        <f t="shared" si="0"/>
        <v>0</v>
      </c>
    </row>
    <row r="36" spans="1:10" ht="15" customHeight="1">
      <c r="A36" s="32" t="s">
        <v>59</v>
      </c>
      <c r="B36" s="3" t="s">
        <v>90</v>
      </c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24">
        <f t="shared" si="0"/>
        <v>0</v>
      </c>
    </row>
    <row r="37" spans="1:10" ht="15" customHeight="1">
      <c r="A37" s="32" t="s">
        <v>60</v>
      </c>
      <c r="B37" s="3" t="s">
        <v>91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24">
        <f t="shared" si="0"/>
        <v>0</v>
      </c>
    </row>
    <row r="38" spans="1:10" ht="15" customHeight="1">
      <c r="A38" s="32" t="s">
        <v>61</v>
      </c>
      <c r="B38" s="3" t="s">
        <v>92</v>
      </c>
      <c r="C38" s="15">
        <v>0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24">
        <f t="shared" si="0"/>
        <v>0</v>
      </c>
    </row>
    <row r="39" spans="1:10" ht="15" customHeight="1">
      <c r="A39" s="32" t="s">
        <v>62</v>
      </c>
      <c r="B39" s="3" t="s">
        <v>93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24">
        <f t="shared" si="0"/>
        <v>0</v>
      </c>
    </row>
    <row r="40" spans="1:10" ht="15" customHeight="1">
      <c r="A40" s="32" t="s">
        <v>63</v>
      </c>
      <c r="B40" s="3" t="s">
        <v>94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24">
        <f t="shared" si="0"/>
        <v>0</v>
      </c>
    </row>
    <row r="41" spans="1:10" ht="15" customHeight="1">
      <c r="A41" s="2" t="s">
        <v>64</v>
      </c>
      <c r="B41" s="3" t="s">
        <v>95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24">
        <f t="shared" si="0"/>
        <v>0</v>
      </c>
    </row>
    <row r="42" spans="1:10" ht="15" customHeight="1">
      <c r="A42" s="32" t="s">
        <v>65</v>
      </c>
      <c r="B42" s="3" t="s">
        <v>96</v>
      </c>
      <c r="C42" s="15">
        <v>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24">
        <f t="shared" si="0"/>
        <v>0</v>
      </c>
    </row>
    <row r="43" spans="1:10" ht="15" customHeight="1">
      <c r="A43" s="32" t="s">
        <v>164</v>
      </c>
      <c r="B43" s="3" t="s">
        <v>162</v>
      </c>
      <c r="C43" s="15">
        <v>0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24">
        <f t="shared" si="0"/>
        <v>0</v>
      </c>
    </row>
    <row r="44" spans="1:10" ht="15" customHeight="1">
      <c r="A44" s="32" t="s">
        <v>165</v>
      </c>
      <c r="B44" s="3" t="s">
        <v>166</v>
      </c>
      <c r="C44" s="15">
        <v>0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15">
        <v>51905404.230000004</v>
      </c>
      <c r="J44" s="24">
        <f t="shared" si="0"/>
        <v>51905404.230000004</v>
      </c>
    </row>
    <row r="45" spans="1:10" ht="12.75">
      <c r="A45" s="58" t="s">
        <v>7</v>
      </c>
      <c r="B45" s="59"/>
      <c r="C45" s="6">
        <f aca="true" t="shared" si="1" ref="C45:J45">SUM(C12:C44)</f>
        <v>0</v>
      </c>
      <c r="D45" s="6">
        <f t="shared" si="1"/>
        <v>0</v>
      </c>
      <c r="E45" s="6">
        <f t="shared" si="1"/>
        <v>0</v>
      </c>
      <c r="F45" s="6">
        <f t="shared" si="1"/>
        <v>0</v>
      </c>
      <c r="G45" s="6">
        <f t="shared" si="1"/>
        <v>0</v>
      </c>
      <c r="H45" s="6">
        <f t="shared" si="1"/>
        <v>0</v>
      </c>
      <c r="I45" s="6">
        <f t="shared" si="1"/>
        <v>51905404.230000004</v>
      </c>
      <c r="J45" s="6">
        <f t="shared" si="1"/>
        <v>51905404.230000004</v>
      </c>
    </row>
    <row r="46" ht="12.75">
      <c r="A46" s="33" t="s">
        <v>170</v>
      </c>
    </row>
    <row r="47" ht="9" customHeight="1"/>
    <row r="48" ht="12.75">
      <c r="A48" s="38" t="s">
        <v>8</v>
      </c>
    </row>
    <row r="49" ht="12.75">
      <c r="A49" s="13" t="s">
        <v>119</v>
      </c>
    </row>
    <row r="50" ht="12.75">
      <c r="A50" s="13" t="s">
        <v>120</v>
      </c>
    </row>
    <row r="51" ht="12.75">
      <c r="A51" s="13" t="s">
        <v>121</v>
      </c>
    </row>
    <row r="52" ht="12.75">
      <c r="A52" s="13" t="s">
        <v>122</v>
      </c>
    </row>
    <row r="53" ht="12.75">
      <c r="A53" s="13" t="s">
        <v>123</v>
      </c>
    </row>
    <row r="54" ht="12.75">
      <c r="A54" s="13" t="s">
        <v>124</v>
      </c>
    </row>
    <row r="55" ht="12.75">
      <c r="A55" s="13" t="s">
        <v>125</v>
      </c>
    </row>
    <row r="56" ht="12.75">
      <c r="A56" s="13"/>
    </row>
    <row r="65" ht="12.75">
      <c r="C65" s="5">
        <v>1000000</v>
      </c>
    </row>
    <row r="66" spans="3:6" ht="12.75">
      <c r="C66" s="22" t="s">
        <v>104</v>
      </c>
      <c r="D66" s="22" t="s">
        <v>102</v>
      </c>
      <c r="E66" s="22" t="s">
        <v>103</v>
      </c>
      <c r="F66" s="22"/>
    </row>
    <row r="67" spans="3:6" ht="12.75">
      <c r="C67" s="28" t="s">
        <v>112</v>
      </c>
      <c r="D67" s="29">
        <f>+C45/$C$65</f>
        <v>0</v>
      </c>
      <c r="E67" s="29">
        <f>+C45/J45*100</f>
        <v>0</v>
      </c>
      <c r="F67" s="29"/>
    </row>
    <row r="68" spans="3:6" ht="12.75">
      <c r="C68" s="28" t="s">
        <v>113</v>
      </c>
      <c r="D68" s="29">
        <f>+D45/$C$65</f>
        <v>0</v>
      </c>
      <c r="E68" s="29">
        <f>+D45/J45*100</f>
        <v>0</v>
      </c>
      <c r="F68" s="29"/>
    </row>
    <row r="69" spans="3:6" ht="12.75">
      <c r="C69" s="28" t="s">
        <v>114</v>
      </c>
      <c r="D69" s="29">
        <f>+E45/$C$65</f>
        <v>0</v>
      </c>
      <c r="E69" s="29">
        <f>+E45/J45*100</f>
        <v>0</v>
      </c>
      <c r="F69" s="29"/>
    </row>
    <row r="70" spans="3:6" ht="12.75">
      <c r="C70" s="28" t="s">
        <v>115</v>
      </c>
      <c r="D70" s="29">
        <f>+F45/$C$65</f>
        <v>0</v>
      </c>
      <c r="E70" s="29">
        <f>+F45/J45*100</f>
        <v>0</v>
      </c>
      <c r="F70" s="29"/>
    </row>
    <row r="71" spans="3:6" ht="12.75">
      <c r="C71" s="28" t="s">
        <v>116</v>
      </c>
      <c r="D71" s="29">
        <f>+G45/$C$65</f>
        <v>0</v>
      </c>
      <c r="E71" s="29">
        <f>+G45/J45*100</f>
        <v>0</v>
      </c>
      <c r="F71" s="29"/>
    </row>
    <row r="72" spans="3:6" ht="12.75">
      <c r="C72" s="28" t="s">
        <v>168</v>
      </c>
      <c r="D72" s="29">
        <f>+H45/$C$65</f>
        <v>0</v>
      </c>
      <c r="E72" s="29">
        <f>+H45/J45*100</f>
        <v>0</v>
      </c>
      <c r="F72" s="29"/>
    </row>
    <row r="73" spans="3:6" ht="12.75">
      <c r="C73" s="28" t="s">
        <v>117</v>
      </c>
      <c r="D73" s="29">
        <f>+I45/$C$65</f>
        <v>51.90540423</v>
      </c>
      <c r="E73" s="29">
        <f>+I45/J45*100</f>
        <v>100</v>
      </c>
      <c r="F73" s="29"/>
    </row>
    <row r="77" ht="12.75">
      <c r="A77" s="33"/>
    </row>
  </sheetData>
  <sheetProtection/>
  <mergeCells count="5">
    <mergeCell ref="J10:J11"/>
    <mergeCell ref="A45:B45"/>
    <mergeCell ref="A10:A11"/>
    <mergeCell ref="B10:B11"/>
    <mergeCell ref="C10:I10"/>
  </mergeCells>
  <printOptions/>
  <pageMargins left="0.37" right="0.38" top="0.69" bottom="1" header="0" footer="0"/>
  <pageSetup fitToHeight="1" fitToWidth="1" horizontalDpi="600" verticalDpi="600" orientation="portrait" paperSize="9" scale="6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7"/>
  <sheetViews>
    <sheetView showGridLines="0" zoomScale="140" zoomScaleNormal="140" zoomScalePageLayoutView="0" workbookViewId="0" topLeftCell="A1">
      <selection activeCell="A1" sqref="A1"/>
    </sheetView>
  </sheetViews>
  <sheetFormatPr defaultColWidth="11.421875" defaultRowHeight="12.75"/>
  <cols>
    <col min="1" max="1" width="11.421875" style="11" customWidth="1"/>
    <col min="2" max="2" width="67.7109375" style="5" customWidth="1"/>
    <col min="3" max="9" width="11.421875" style="5" customWidth="1"/>
    <col min="10" max="10" width="13.7109375" style="5" bestFit="1" customWidth="1"/>
    <col min="11" max="16384" width="11.421875" style="5" customWidth="1"/>
  </cols>
  <sheetData>
    <row r="1" spans="1:13" s="36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36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36" customFormat="1" ht="12.75">
      <c r="A3"/>
      <c r="B3" s="5"/>
      <c r="C3" s="10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36" customFormat="1" ht="12.75">
      <c r="A4"/>
      <c r="B4" s="5"/>
      <c r="C4" s="10"/>
      <c r="D4" s="5"/>
      <c r="E4" s="5"/>
      <c r="F4" s="5"/>
      <c r="G4" s="5"/>
      <c r="H4" s="5"/>
      <c r="I4" s="5"/>
      <c r="J4" s="5"/>
      <c r="K4" s="5"/>
      <c r="L4" s="5"/>
      <c r="M4" s="5"/>
    </row>
    <row r="5" ht="4.5" customHeight="1">
      <c r="A5" s="10"/>
    </row>
    <row r="6" ht="15.75">
      <c r="A6" s="21" t="s">
        <v>169</v>
      </c>
    </row>
    <row r="7" ht="15.75">
      <c r="A7" s="21" t="s">
        <v>14</v>
      </c>
    </row>
    <row r="8" ht="15.75">
      <c r="A8" s="21" t="s">
        <v>0</v>
      </c>
    </row>
    <row r="9" spans="1:8" ht="12.75">
      <c r="A9" s="10"/>
      <c r="H9" s="20" t="s">
        <v>34</v>
      </c>
    </row>
    <row r="10" spans="1:8" s="10" customFormat="1" ht="12.75">
      <c r="A10" s="63" t="s">
        <v>1</v>
      </c>
      <c r="B10" s="60" t="s">
        <v>33</v>
      </c>
      <c r="C10" s="58" t="s">
        <v>12</v>
      </c>
      <c r="D10" s="66"/>
      <c r="E10" s="66"/>
      <c r="F10" s="66"/>
      <c r="G10" s="66"/>
      <c r="H10" s="63" t="s">
        <v>30</v>
      </c>
    </row>
    <row r="11" spans="1:13" s="10" customFormat="1" ht="12.75">
      <c r="A11" s="65"/>
      <c r="B11" s="62"/>
      <c r="C11" s="7" t="s">
        <v>112</v>
      </c>
      <c r="D11" s="7" t="s">
        <v>114</v>
      </c>
      <c r="E11" s="7" t="s">
        <v>115</v>
      </c>
      <c r="F11" s="7" t="s">
        <v>116</v>
      </c>
      <c r="G11" s="7" t="s">
        <v>117</v>
      </c>
      <c r="H11" s="62"/>
      <c r="K11" s="14"/>
      <c r="L11" s="14"/>
      <c r="M11" s="14"/>
    </row>
    <row r="12" spans="1:11" ht="15" customHeight="1">
      <c r="A12" s="2" t="s">
        <v>5</v>
      </c>
      <c r="B12" s="3" t="s">
        <v>6</v>
      </c>
      <c r="C12" s="15">
        <v>0</v>
      </c>
      <c r="D12" s="15">
        <v>383838.22</v>
      </c>
      <c r="E12" s="15">
        <v>24210</v>
      </c>
      <c r="F12" s="15">
        <v>1231</v>
      </c>
      <c r="G12" s="15">
        <v>76855.66</v>
      </c>
      <c r="H12" s="24">
        <f>SUM(C12:G12)</f>
        <v>486134.88</v>
      </c>
      <c r="J12" s="18"/>
      <c r="K12" s="31"/>
    </row>
    <row r="13" spans="1:11" ht="15" customHeight="1">
      <c r="A13" s="2" t="s">
        <v>35</v>
      </c>
      <c r="B13" s="3" t="s">
        <v>66</v>
      </c>
      <c r="C13" s="15">
        <v>0</v>
      </c>
      <c r="D13" s="15">
        <v>1488058.0799999998</v>
      </c>
      <c r="E13" s="15">
        <v>0</v>
      </c>
      <c r="F13" s="15">
        <v>0</v>
      </c>
      <c r="G13" s="15">
        <v>5858.63</v>
      </c>
      <c r="H13" s="24">
        <f aca="true" t="shared" si="0" ref="H13:H43">SUM(C13:G13)</f>
        <v>1493916.7099999997</v>
      </c>
      <c r="J13" s="18"/>
      <c r="K13" s="31"/>
    </row>
    <row r="14" spans="1:11" ht="15" customHeight="1">
      <c r="A14" s="2" t="s">
        <v>36</v>
      </c>
      <c r="B14" s="3" t="s">
        <v>67</v>
      </c>
      <c r="C14" s="15">
        <v>0</v>
      </c>
      <c r="D14" s="15">
        <v>8620401.190000001</v>
      </c>
      <c r="E14" s="15">
        <v>0</v>
      </c>
      <c r="F14" s="15">
        <v>0</v>
      </c>
      <c r="G14" s="15">
        <v>8278</v>
      </c>
      <c r="H14" s="24">
        <f t="shared" si="0"/>
        <v>8628679.190000001</v>
      </c>
      <c r="J14" s="18"/>
      <c r="K14" s="31"/>
    </row>
    <row r="15" spans="1:11" ht="15" customHeight="1">
      <c r="A15" s="2" t="s">
        <v>37</v>
      </c>
      <c r="B15" s="3" t="s">
        <v>68</v>
      </c>
      <c r="C15" s="15">
        <v>0</v>
      </c>
      <c r="D15" s="15">
        <v>11271889.93</v>
      </c>
      <c r="E15" s="15">
        <v>0</v>
      </c>
      <c r="F15" s="15">
        <v>0</v>
      </c>
      <c r="G15" s="15">
        <v>0</v>
      </c>
      <c r="H15" s="24">
        <f t="shared" si="0"/>
        <v>11271889.93</v>
      </c>
      <c r="J15" s="18"/>
      <c r="K15" s="31"/>
    </row>
    <row r="16" spans="1:11" ht="15" customHeight="1">
      <c r="A16" s="2" t="s">
        <v>38</v>
      </c>
      <c r="B16" s="3" t="s">
        <v>69</v>
      </c>
      <c r="C16" s="15">
        <v>0</v>
      </c>
      <c r="D16" s="15">
        <v>2443146.56</v>
      </c>
      <c r="E16" s="15">
        <v>0</v>
      </c>
      <c r="F16" s="15">
        <v>0</v>
      </c>
      <c r="G16" s="15">
        <v>0</v>
      </c>
      <c r="H16" s="24">
        <f t="shared" si="0"/>
        <v>2443146.56</v>
      </c>
      <c r="J16" s="18"/>
      <c r="K16" s="31"/>
    </row>
    <row r="17" spans="1:11" ht="15" customHeight="1">
      <c r="A17" s="2" t="s">
        <v>39</v>
      </c>
      <c r="B17" s="3" t="s">
        <v>70</v>
      </c>
      <c r="C17" s="15">
        <v>0</v>
      </c>
      <c r="D17" s="15">
        <v>33633468.06</v>
      </c>
      <c r="E17" s="15">
        <v>0</v>
      </c>
      <c r="F17" s="15">
        <v>4500</v>
      </c>
      <c r="G17" s="15">
        <v>13641.630000000001</v>
      </c>
      <c r="H17" s="24">
        <f t="shared" si="0"/>
        <v>33651609.690000005</v>
      </c>
      <c r="J17" s="18"/>
      <c r="K17" s="31"/>
    </row>
    <row r="18" spans="1:11" ht="15" customHeight="1">
      <c r="A18" s="2" t="s">
        <v>40</v>
      </c>
      <c r="B18" s="3" t="s">
        <v>71</v>
      </c>
      <c r="C18" s="15">
        <v>0</v>
      </c>
      <c r="D18" s="15">
        <v>20805629.720000003</v>
      </c>
      <c r="E18" s="15">
        <v>0</v>
      </c>
      <c r="F18" s="15">
        <v>0</v>
      </c>
      <c r="G18" s="15">
        <v>0</v>
      </c>
      <c r="H18" s="24">
        <f t="shared" si="0"/>
        <v>20805629.720000003</v>
      </c>
      <c r="J18" s="18"/>
      <c r="K18" s="31"/>
    </row>
    <row r="19" spans="1:11" ht="15" customHeight="1">
      <c r="A19" s="2" t="s">
        <v>41</v>
      </c>
      <c r="B19" s="3" t="s">
        <v>72</v>
      </c>
      <c r="C19" s="15">
        <v>0</v>
      </c>
      <c r="D19" s="15">
        <v>33399711.65000001</v>
      </c>
      <c r="E19" s="15">
        <v>0</v>
      </c>
      <c r="F19" s="15">
        <v>0</v>
      </c>
      <c r="G19" s="15">
        <v>0</v>
      </c>
      <c r="H19" s="24">
        <f t="shared" si="0"/>
        <v>33399711.65000001</v>
      </c>
      <c r="J19" s="18"/>
      <c r="K19" s="31"/>
    </row>
    <row r="20" spans="1:11" ht="15" customHeight="1">
      <c r="A20" s="2" t="s">
        <v>42</v>
      </c>
      <c r="B20" s="3" t="s">
        <v>73</v>
      </c>
      <c r="C20" s="15">
        <v>0</v>
      </c>
      <c r="D20" s="15">
        <v>4972453.8</v>
      </c>
      <c r="E20" s="15">
        <v>0</v>
      </c>
      <c r="F20" s="15">
        <v>0</v>
      </c>
      <c r="G20" s="15">
        <v>58132.87</v>
      </c>
      <c r="H20" s="24">
        <f t="shared" si="0"/>
        <v>5030586.67</v>
      </c>
      <c r="J20" s="18"/>
      <c r="K20" s="31"/>
    </row>
    <row r="21" spans="1:11" ht="15" customHeight="1">
      <c r="A21" s="2" t="s">
        <v>43</v>
      </c>
      <c r="B21" s="3" t="s">
        <v>74</v>
      </c>
      <c r="C21" s="15">
        <v>0</v>
      </c>
      <c r="D21" s="15">
        <v>8682642.809999999</v>
      </c>
      <c r="E21" s="15">
        <v>0</v>
      </c>
      <c r="F21" s="15">
        <v>0</v>
      </c>
      <c r="G21" s="15">
        <v>32916.4</v>
      </c>
      <c r="H21" s="24">
        <f t="shared" si="0"/>
        <v>8715559.209999999</v>
      </c>
      <c r="J21" s="18"/>
      <c r="K21" s="31"/>
    </row>
    <row r="22" spans="1:11" ht="15" customHeight="1">
      <c r="A22" s="2" t="s">
        <v>44</v>
      </c>
      <c r="B22" s="3" t="s">
        <v>75</v>
      </c>
      <c r="C22" s="15">
        <v>0</v>
      </c>
      <c r="D22" s="15">
        <v>41823984.15</v>
      </c>
      <c r="E22" s="15">
        <v>0</v>
      </c>
      <c r="F22" s="15">
        <v>0</v>
      </c>
      <c r="G22" s="15">
        <v>139738.26</v>
      </c>
      <c r="H22" s="24">
        <f t="shared" si="0"/>
        <v>41963722.41</v>
      </c>
      <c r="J22" s="18"/>
      <c r="K22" s="31"/>
    </row>
    <row r="23" spans="1:11" ht="15" customHeight="1">
      <c r="A23" s="2" t="s">
        <v>45</v>
      </c>
      <c r="B23" s="3" t="s">
        <v>76</v>
      </c>
      <c r="C23" s="15">
        <v>0</v>
      </c>
      <c r="D23" s="15">
        <v>34203780.09</v>
      </c>
      <c r="E23" s="15">
        <v>0</v>
      </c>
      <c r="F23" s="15">
        <v>0</v>
      </c>
      <c r="G23" s="15">
        <v>0</v>
      </c>
      <c r="H23" s="24">
        <f t="shared" si="0"/>
        <v>34203780.09</v>
      </c>
      <c r="J23" s="18"/>
      <c r="K23" s="31"/>
    </row>
    <row r="24" spans="1:11" ht="15" customHeight="1">
      <c r="A24" s="2" t="s">
        <v>46</v>
      </c>
      <c r="B24" s="3" t="s">
        <v>77</v>
      </c>
      <c r="C24" s="15">
        <v>0</v>
      </c>
      <c r="D24" s="15">
        <v>34024327.550000004</v>
      </c>
      <c r="E24" s="15">
        <v>0</v>
      </c>
      <c r="F24" s="15">
        <v>0</v>
      </c>
      <c r="G24" s="15">
        <v>379337.94</v>
      </c>
      <c r="H24" s="24">
        <f t="shared" si="0"/>
        <v>34403665.49</v>
      </c>
      <c r="J24" s="18"/>
      <c r="K24" s="31"/>
    </row>
    <row r="25" spans="1:11" ht="15" customHeight="1">
      <c r="A25" s="2" t="s">
        <v>47</v>
      </c>
      <c r="B25" s="3" t="s">
        <v>78</v>
      </c>
      <c r="C25" s="15">
        <v>0</v>
      </c>
      <c r="D25" s="15">
        <v>33236262.299999997</v>
      </c>
      <c r="E25" s="15">
        <v>0</v>
      </c>
      <c r="F25" s="15">
        <v>0</v>
      </c>
      <c r="G25" s="15">
        <v>0</v>
      </c>
      <c r="H25" s="24">
        <f t="shared" si="0"/>
        <v>33236262.299999997</v>
      </c>
      <c r="J25" s="18"/>
      <c r="K25" s="31"/>
    </row>
    <row r="26" spans="1:11" ht="15" customHeight="1">
      <c r="A26" s="2" t="s">
        <v>48</v>
      </c>
      <c r="B26" s="3" t="s">
        <v>79</v>
      </c>
      <c r="C26" s="15">
        <v>0</v>
      </c>
      <c r="D26" s="15">
        <v>9825126.440000001</v>
      </c>
      <c r="E26" s="15">
        <v>0</v>
      </c>
      <c r="F26" s="15">
        <v>0</v>
      </c>
      <c r="G26" s="15">
        <v>22012.43</v>
      </c>
      <c r="H26" s="24">
        <f t="shared" si="0"/>
        <v>9847138.870000001</v>
      </c>
      <c r="J26" s="18"/>
      <c r="K26" s="31"/>
    </row>
    <row r="27" spans="1:11" ht="15" customHeight="1">
      <c r="A27" s="2" t="s">
        <v>49</v>
      </c>
      <c r="B27" s="3" t="s">
        <v>80</v>
      </c>
      <c r="C27" s="15">
        <v>0</v>
      </c>
      <c r="D27" s="15">
        <v>7972230.889999999</v>
      </c>
      <c r="E27" s="15">
        <v>0</v>
      </c>
      <c r="F27" s="15">
        <v>0</v>
      </c>
      <c r="G27" s="15">
        <v>8302.28</v>
      </c>
      <c r="H27" s="24">
        <f t="shared" si="0"/>
        <v>7980533.169999999</v>
      </c>
      <c r="J27" s="18"/>
      <c r="K27" s="31"/>
    </row>
    <row r="28" spans="1:11" ht="15" customHeight="1">
      <c r="A28" s="2" t="s">
        <v>50</v>
      </c>
      <c r="B28" s="3" t="s">
        <v>81</v>
      </c>
      <c r="C28" s="15">
        <v>0</v>
      </c>
      <c r="D28" s="15">
        <v>4612740.6899999995</v>
      </c>
      <c r="E28" s="15">
        <v>0</v>
      </c>
      <c r="F28" s="15">
        <v>0</v>
      </c>
      <c r="G28" s="15">
        <v>85463.24</v>
      </c>
      <c r="H28" s="24">
        <f t="shared" si="0"/>
        <v>4698203.93</v>
      </c>
      <c r="J28" s="18"/>
      <c r="K28" s="31"/>
    </row>
    <row r="29" spans="1:11" ht="15" customHeight="1">
      <c r="A29" s="2" t="s">
        <v>51</v>
      </c>
      <c r="B29" s="3" t="s">
        <v>82</v>
      </c>
      <c r="C29" s="15">
        <v>0</v>
      </c>
      <c r="D29" s="15">
        <v>3324808.4600000004</v>
      </c>
      <c r="E29" s="15">
        <v>0</v>
      </c>
      <c r="F29" s="15">
        <v>0</v>
      </c>
      <c r="G29" s="15">
        <v>120501.01000000001</v>
      </c>
      <c r="H29" s="24">
        <f t="shared" si="0"/>
        <v>3445309.4700000007</v>
      </c>
      <c r="J29" s="18"/>
      <c r="K29" s="31"/>
    </row>
    <row r="30" spans="1:11" ht="15" customHeight="1">
      <c r="A30" s="2" t="s">
        <v>52</v>
      </c>
      <c r="B30" s="3" t="s">
        <v>83</v>
      </c>
      <c r="C30" s="15">
        <v>0</v>
      </c>
      <c r="D30" s="15">
        <v>17229616.43</v>
      </c>
      <c r="E30" s="15">
        <v>0</v>
      </c>
      <c r="F30" s="15">
        <v>0</v>
      </c>
      <c r="G30" s="15">
        <v>88123.25</v>
      </c>
      <c r="H30" s="24">
        <f t="shared" si="0"/>
        <v>17317739.68</v>
      </c>
      <c r="J30" s="18"/>
      <c r="K30" s="31"/>
    </row>
    <row r="31" spans="1:11" ht="15" customHeight="1">
      <c r="A31" s="2" t="s">
        <v>53</v>
      </c>
      <c r="B31" s="3" t="s">
        <v>84</v>
      </c>
      <c r="C31" s="15">
        <v>0</v>
      </c>
      <c r="D31" s="15">
        <v>4284806.270000001</v>
      </c>
      <c r="E31" s="15">
        <v>0</v>
      </c>
      <c r="F31" s="15">
        <v>0</v>
      </c>
      <c r="G31" s="15">
        <v>238155.08000000002</v>
      </c>
      <c r="H31" s="24">
        <f t="shared" si="0"/>
        <v>4522961.3500000015</v>
      </c>
      <c r="J31" s="18"/>
      <c r="K31" s="31"/>
    </row>
    <row r="32" spans="1:11" ht="15" customHeight="1">
      <c r="A32" s="2" t="s">
        <v>54</v>
      </c>
      <c r="B32" s="3" t="s">
        <v>85</v>
      </c>
      <c r="C32" s="15">
        <v>0</v>
      </c>
      <c r="D32" s="15">
        <v>1995433.17</v>
      </c>
      <c r="E32" s="15">
        <v>0</v>
      </c>
      <c r="F32" s="15">
        <v>0</v>
      </c>
      <c r="G32" s="15">
        <v>21034.92</v>
      </c>
      <c r="H32" s="24">
        <f t="shared" si="0"/>
        <v>2016468.0899999999</v>
      </c>
      <c r="J32" s="18"/>
      <c r="K32" s="31"/>
    </row>
    <row r="33" spans="1:11" ht="15" customHeight="1">
      <c r="A33" s="2" t="s">
        <v>55</v>
      </c>
      <c r="B33" s="3" t="s">
        <v>86</v>
      </c>
      <c r="C33" s="15">
        <v>0</v>
      </c>
      <c r="D33" s="15">
        <v>10075504.87</v>
      </c>
      <c r="E33" s="15">
        <v>0</v>
      </c>
      <c r="F33" s="15">
        <v>0</v>
      </c>
      <c r="G33" s="15">
        <v>625522.15</v>
      </c>
      <c r="H33" s="24">
        <f t="shared" si="0"/>
        <v>10701027.02</v>
      </c>
      <c r="J33" s="18"/>
      <c r="K33" s="31"/>
    </row>
    <row r="34" spans="1:11" ht="15" customHeight="1">
      <c r="A34" s="2" t="s">
        <v>56</v>
      </c>
      <c r="B34" s="3" t="s">
        <v>87</v>
      </c>
      <c r="C34" s="15">
        <v>0</v>
      </c>
      <c r="D34" s="15">
        <v>2579964.84</v>
      </c>
      <c r="E34" s="15">
        <v>0</v>
      </c>
      <c r="F34" s="15">
        <v>0</v>
      </c>
      <c r="G34" s="15">
        <v>0</v>
      </c>
      <c r="H34" s="24">
        <f t="shared" si="0"/>
        <v>2579964.84</v>
      </c>
      <c r="J34" s="18"/>
      <c r="K34" s="31"/>
    </row>
    <row r="35" spans="1:11" ht="15" customHeight="1">
      <c r="A35" s="2" t="s">
        <v>58</v>
      </c>
      <c r="B35" s="3" t="s">
        <v>89</v>
      </c>
      <c r="C35" s="15">
        <v>0</v>
      </c>
      <c r="D35" s="15">
        <v>0</v>
      </c>
      <c r="E35" s="15">
        <v>0</v>
      </c>
      <c r="F35" s="15">
        <v>0</v>
      </c>
      <c r="G35" s="15">
        <v>5742712.319999999</v>
      </c>
      <c r="H35" s="24">
        <f t="shared" si="0"/>
        <v>5742712.319999999</v>
      </c>
      <c r="J35" s="18"/>
      <c r="K35" s="31"/>
    </row>
    <row r="36" spans="1:11" ht="15" customHeight="1">
      <c r="A36" s="2" t="s">
        <v>59</v>
      </c>
      <c r="B36" s="3" t="s">
        <v>90</v>
      </c>
      <c r="C36" s="15">
        <v>0</v>
      </c>
      <c r="D36" s="15">
        <v>49774930.03000001</v>
      </c>
      <c r="E36" s="15">
        <v>0</v>
      </c>
      <c r="F36" s="15">
        <v>0</v>
      </c>
      <c r="G36" s="15">
        <v>0</v>
      </c>
      <c r="H36" s="24">
        <f t="shared" si="0"/>
        <v>49774930.03000001</v>
      </c>
      <c r="J36" s="18"/>
      <c r="K36" s="31"/>
    </row>
    <row r="37" spans="1:11" ht="15" customHeight="1">
      <c r="A37" s="2" t="s">
        <v>60</v>
      </c>
      <c r="B37" s="3" t="s">
        <v>91</v>
      </c>
      <c r="C37" s="15">
        <v>0</v>
      </c>
      <c r="D37" s="15">
        <v>3286620.9799999995</v>
      </c>
      <c r="E37" s="15">
        <v>0</v>
      </c>
      <c r="F37" s="15">
        <v>0</v>
      </c>
      <c r="G37" s="15">
        <v>0</v>
      </c>
      <c r="H37" s="24">
        <f t="shared" si="0"/>
        <v>3286620.9799999995</v>
      </c>
      <c r="J37" s="18"/>
      <c r="K37" s="31"/>
    </row>
    <row r="38" spans="1:11" ht="15" customHeight="1">
      <c r="A38" s="2" t="s">
        <v>61</v>
      </c>
      <c r="B38" s="3" t="s">
        <v>92</v>
      </c>
      <c r="C38" s="15">
        <v>0</v>
      </c>
      <c r="D38" s="15">
        <v>26625806.87</v>
      </c>
      <c r="E38" s="15">
        <v>0</v>
      </c>
      <c r="F38" s="15">
        <v>0</v>
      </c>
      <c r="G38" s="15">
        <v>10450</v>
      </c>
      <c r="H38" s="24">
        <f t="shared" si="0"/>
        <v>26636256.87</v>
      </c>
      <c r="J38" s="18"/>
      <c r="K38" s="31"/>
    </row>
    <row r="39" spans="1:11" ht="15" customHeight="1">
      <c r="A39" s="2" t="s">
        <v>62</v>
      </c>
      <c r="B39" s="3" t="s">
        <v>93</v>
      </c>
      <c r="C39" s="15">
        <v>0</v>
      </c>
      <c r="D39" s="15">
        <v>24784797.339999996</v>
      </c>
      <c r="E39" s="15">
        <v>0</v>
      </c>
      <c r="F39" s="15">
        <v>0</v>
      </c>
      <c r="G39" s="15">
        <v>373361.5</v>
      </c>
      <c r="H39" s="24">
        <f t="shared" si="0"/>
        <v>25158158.839999996</v>
      </c>
      <c r="J39" s="18"/>
      <c r="K39" s="31"/>
    </row>
    <row r="40" spans="1:11" ht="15" customHeight="1">
      <c r="A40" s="2" t="s">
        <v>63</v>
      </c>
      <c r="B40" s="3" t="s">
        <v>94</v>
      </c>
      <c r="C40" s="15">
        <v>0</v>
      </c>
      <c r="D40" s="15">
        <v>36578310.82000001</v>
      </c>
      <c r="E40" s="15">
        <v>0</v>
      </c>
      <c r="F40" s="15">
        <v>0</v>
      </c>
      <c r="G40" s="15">
        <v>2230322.26</v>
      </c>
      <c r="H40" s="24">
        <f t="shared" si="0"/>
        <v>38808633.080000006</v>
      </c>
      <c r="J40" s="18"/>
      <c r="K40" s="31"/>
    </row>
    <row r="41" spans="1:11" ht="15" customHeight="1">
      <c r="A41" s="2" t="s">
        <v>64</v>
      </c>
      <c r="B41" s="3" t="s">
        <v>95</v>
      </c>
      <c r="C41" s="15">
        <v>0</v>
      </c>
      <c r="D41" s="15">
        <v>23409654.2</v>
      </c>
      <c r="E41" s="15">
        <v>0</v>
      </c>
      <c r="F41" s="15">
        <v>0</v>
      </c>
      <c r="G41" s="15">
        <v>129493.18</v>
      </c>
      <c r="H41" s="24">
        <f t="shared" si="0"/>
        <v>23539147.38</v>
      </c>
      <c r="J41" s="18"/>
      <c r="K41" s="31"/>
    </row>
    <row r="42" spans="1:11" ht="15" customHeight="1">
      <c r="A42" s="2" t="s">
        <v>65</v>
      </c>
      <c r="B42" s="3" t="s">
        <v>96</v>
      </c>
      <c r="C42" s="15">
        <v>0</v>
      </c>
      <c r="D42" s="15">
        <v>18753950.92</v>
      </c>
      <c r="E42" s="15">
        <v>0</v>
      </c>
      <c r="F42" s="15">
        <v>0</v>
      </c>
      <c r="G42" s="15">
        <v>3145628.86</v>
      </c>
      <c r="H42" s="24">
        <f t="shared" si="0"/>
        <v>21899579.78</v>
      </c>
      <c r="J42" s="18"/>
      <c r="K42" s="31"/>
    </row>
    <row r="43" spans="1:11" ht="15" customHeight="1">
      <c r="A43" s="2" t="s">
        <v>164</v>
      </c>
      <c r="B43" s="3" t="s">
        <v>162</v>
      </c>
      <c r="C43" s="15">
        <v>0</v>
      </c>
      <c r="D43" s="15">
        <v>13885777.959999999</v>
      </c>
      <c r="E43" s="15">
        <v>0</v>
      </c>
      <c r="F43" s="15">
        <v>0</v>
      </c>
      <c r="G43" s="15">
        <v>2400</v>
      </c>
      <c r="H43" s="24">
        <f t="shared" si="0"/>
        <v>13888177.959999999</v>
      </c>
      <c r="J43" s="18"/>
      <c r="K43" s="31"/>
    </row>
    <row r="44" spans="1:11" ht="15" customHeight="1">
      <c r="A44" s="58" t="s">
        <v>7</v>
      </c>
      <c r="B44" s="59"/>
      <c r="C44" s="6">
        <f aca="true" t="shared" si="1" ref="C44:H44">SUM(C12:C43)</f>
        <v>0</v>
      </c>
      <c r="D44" s="6">
        <f t="shared" si="1"/>
        <v>527989675.28999996</v>
      </c>
      <c r="E44" s="6">
        <f t="shared" si="1"/>
        <v>24210</v>
      </c>
      <c r="F44" s="6">
        <f t="shared" si="1"/>
        <v>5731</v>
      </c>
      <c r="G44" s="6">
        <f t="shared" si="1"/>
        <v>13558241.869999997</v>
      </c>
      <c r="H44" s="6">
        <f t="shared" si="1"/>
        <v>541577858.1600001</v>
      </c>
      <c r="K44" s="31"/>
    </row>
    <row r="45" ht="12.75">
      <c r="A45" s="33" t="s">
        <v>170</v>
      </c>
    </row>
    <row r="46" ht="9.75" customHeight="1">
      <c r="A46" s="33"/>
    </row>
    <row r="47" spans="1:8" ht="12.75">
      <c r="A47" s="38" t="s">
        <v>8</v>
      </c>
      <c r="H47" s="8"/>
    </row>
    <row r="48" ht="12.75">
      <c r="A48" s="13" t="s">
        <v>119</v>
      </c>
    </row>
    <row r="49" ht="12.75">
      <c r="A49" s="13" t="s">
        <v>120</v>
      </c>
    </row>
    <row r="50" ht="12.75">
      <c r="A50" s="13" t="s">
        <v>121</v>
      </c>
    </row>
    <row r="51" ht="12.75">
      <c r="A51" s="13" t="s">
        <v>122</v>
      </c>
    </row>
    <row r="52" ht="12.75">
      <c r="A52" s="13" t="s">
        <v>123</v>
      </c>
    </row>
    <row r="53" ht="12.75">
      <c r="A53" s="13" t="s">
        <v>124</v>
      </c>
    </row>
    <row r="54" ht="12.75">
      <c r="A54" s="13" t="s">
        <v>125</v>
      </c>
    </row>
    <row r="55" ht="12.75">
      <c r="A55" s="13"/>
    </row>
    <row r="56" ht="12.75">
      <c r="B56" s="12"/>
    </row>
    <row r="57" ht="12.75">
      <c r="A57" s="13"/>
    </row>
    <row r="61" ht="12.75">
      <c r="C61" s="5">
        <v>1000000</v>
      </c>
    </row>
    <row r="62" spans="3:5" ht="12.75">
      <c r="C62" s="22" t="s">
        <v>104</v>
      </c>
      <c r="D62" s="22" t="s">
        <v>102</v>
      </c>
      <c r="E62" s="22" t="s">
        <v>103</v>
      </c>
    </row>
    <row r="63" spans="3:5" ht="12.75">
      <c r="C63" s="28" t="s">
        <v>112</v>
      </c>
      <c r="D63" s="29">
        <f>+C44/$C$61</f>
        <v>0</v>
      </c>
      <c r="E63" s="29">
        <f>+C44/H44*100</f>
        <v>0</v>
      </c>
    </row>
    <row r="64" spans="3:5" ht="12.75">
      <c r="C64" s="28" t="s">
        <v>113</v>
      </c>
      <c r="D64" s="29">
        <f>+D44/$C$61</f>
        <v>527.9896752899999</v>
      </c>
      <c r="E64" s="29">
        <f>+D44/H44*100</f>
        <v>97.49100103239712</v>
      </c>
    </row>
    <row r="65" spans="3:5" ht="12.75">
      <c r="C65" s="28" t="s">
        <v>114</v>
      </c>
      <c r="D65" s="29">
        <f>+E44/$C$61</f>
        <v>0.02421</v>
      </c>
      <c r="E65" s="29">
        <f>+E44/H44*100</f>
        <v>0.00447027138115524</v>
      </c>
    </row>
    <row r="66" spans="3:5" ht="12.75">
      <c r="C66" s="28" t="s">
        <v>116</v>
      </c>
      <c r="D66" s="29">
        <f>+F44/$C$61</f>
        <v>0.005731</v>
      </c>
      <c r="E66" s="29">
        <f>+F44/H44*100</f>
        <v>0.0010582042662288591</v>
      </c>
    </row>
    <row r="67" spans="3:5" ht="12.75">
      <c r="C67" s="28" t="s">
        <v>118</v>
      </c>
      <c r="D67" s="29">
        <f>+G44/$C$61</f>
        <v>13.558241869999998</v>
      </c>
      <c r="E67" s="29">
        <f>+G44/H44*100</f>
        <v>2.50347049195546</v>
      </c>
    </row>
  </sheetData>
  <sheetProtection/>
  <mergeCells count="5">
    <mergeCell ref="H10:H11"/>
    <mergeCell ref="A44:B44"/>
    <mergeCell ref="A10:A11"/>
    <mergeCell ref="B10:B11"/>
    <mergeCell ref="C10:G10"/>
  </mergeCells>
  <printOptions/>
  <pageMargins left="0.41" right="0.34" top="0.63" bottom="1" header="0" footer="0"/>
  <pageSetup fitToHeight="1" fitToWidth="1" horizontalDpi="600" verticalDpi="600" orientation="portrait" paperSize="9" scale="6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showGridLines="0" zoomScale="140" zoomScaleNormal="140" zoomScalePageLayoutView="0" workbookViewId="0" topLeftCell="A1">
      <selection activeCell="A10" sqref="A10:A11"/>
    </sheetView>
  </sheetViews>
  <sheetFormatPr defaultColWidth="11.421875" defaultRowHeight="12.75"/>
  <cols>
    <col min="1" max="1" width="11.421875" style="11" customWidth="1"/>
    <col min="2" max="2" width="51.57421875" style="5" customWidth="1"/>
    <col min="3" max="16384" width="11.421875" style="5" customWidth="1"/>
  </cols>
  <sheetData>
    <row r="1" spans="1:13" s="36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36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36" customFormat="1" ht="12.75">
      <c r="A3"/>
      <c r="B3" s="5"/>
      <c r="C3" s="10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36" customFormat="1" ht="12.75">
      <c r="A4"/>
      <c r="B4" s="5"/>
      <c r="C4" s="10"/>
      <c r="D4" s="5"/>
      <c r="E4" s="5"/>
      <c r="F4" s="5"/>
      <c r="G4" s="5"/>
      <c r="H4" s="5"/>
      <c r="I4" s="5"/>
      <c r="J4" s="5"/>
      <c r="K4" s="5"/>
      <c r="L4" s="5"/>
      <c r="M4" s="5"/>
    </row>
    <row r="5" ht="4.5" customHeight="1">
      <c r="A5" s="10"/>
    </row>
    <row r="6" ht="15.75">
      <c r="A6" s="21" t="s">
        <v>169</v>
      </c>
    </row>
    <row r="7" ht="15.75">
      <c r="A7" s="21" t="s">
        <v>111</v>
      </c>
    </row>
    <row r="8" ht="15.75">
      <c r="A8" s="21" t="s">
        <v>0</v>
      </c>
    </row>
    <row r="9" spans="1:8" ht="12.75">
      <c r="A9" s="10"/>
      <c r="H9" s="14" t="s">
        <v>34</v>
      </c>
    </row>
    <row r="10" spans="1:8" s="10" customFormat="1" ht="12.75">
      <c r="A10" s="63" t="s">
        <v>1</v>
      </c>
      <c r="B10" s="60" t="s">
        <v>33</v>
      </c>
      <c r="C10" s="58" t="s">
        <v>12</v>
      </c>
      <c r="D10" s="66"/>
      <c r="E10" s="66"/>
      <c r="F10" s="66"/>
      <c r="G10" s="66"/>
      <c r="H10" s="63" t="s">
        <v>30</v>
      </c>
    </row>
    <row r="11" spans="1:8" s="10" customFormat="1" ht="12.75">
      <c r="A11" s="65"/>
      <c r="B11" s="62"/>
      <c r="C11" s="7" t="s">
        <v>112</v>
      </c>
      <c r="D11" s="7" t="s">
        <v>113</v>
      </c>
      <c r="E11" s="7" t="s">
        <v>114</v>
      </c>
      <c r="F11" s="7" t="s">
        <v>116</v>
      </c>
      <c r="G11" s="7" t="s">
        <v>117</v>
      </c>
      <c r="H11" s="62"/>
    </row>
    <row r="12" spans="1:8" ht="15" customHeight="1">
      <c r="A12" s="2" t="s">
        <v>62</v>
      </c>
      <c r="B12" s="3" t="s">
        <v>93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41">
        <f>SUM(C12:G12)</f>
        <v>0</v>
      </c>
    </row>
    <row r="13" spans="1:8" ht="15" customHeight="1">
      <c r="A13" s="2" t="s">
        <v>63</v>
      </c>
      <c r="B13" s="3" t="s">
        <v>94</v>
      </c>
      <c r="C13" s="15">
        <v>0</v>
      </c>
      <c r="D13" s="15">
        <v>0</v>
      </c>
      <c r="E13" s="15">
        <v>22000</v>
      </c>
      <c r="F13" s="15">
        <v>0</v>
      </c>
      <c r="G13" s="15">
        <v>0</v>
      </c>
      <c r="H13" s="41">
        <f>SUM(C13:G13)</f>
        <v>22000</v>
      </c>
    </row>
    <row r="14" spans="1:8" ht="15" customHeight="1">
      <c r="A14" s="2" t="s">
        <v>64</v>
      </c>
      <c r="B14" s="3" t="s">
        <v>95</v>
      </c>
      <c r="C14" s="15">
        <v>0</v>
      </c>
      <c r="D14" s="15">
        <v>0</v>
      </c>
      <c r="E14" s="15">
        <v>163086.73</v>
      </c>
      <c r="F14" s="15">
        <v>0</v>
      </c>
      <c r="G14" s="15">
        <v>0</v>
      </c>
      <c r="H14" s="41">
        <f>SUM(C14:G14)</f>
        <v>163086.73</v>
      </c>
    </row>
    <row r="15" spans="1:8" ht="15" customHeight="1">
      <c r="A15" s="32" t="s">
        <v>65</v>
      </c>
      <c r="B15" s="3" t="s">
        <v>96</v>
      </c>
      <c r="C15" s="15">
        <v>0</v>
      </c>
      <c r="D15" s="15">
        <v>0</v>
      </c>
      <c r="E15" s="15">
        <v>216315.5</v>
      </c>
      <c r="F15" s="15">
        <v>0</v>
      </c>
      <c r="G15" s="15">
        <v>0</v>
      </c>
      <c r="H15" s="41">
        <f>SUM(C15:G15)</f>
        <v>216315.5</v>
      </c>
    </row>
    <row r="16" spans="1:8" ht="12.75">
      <c r="A16" s="58" t="s">
        <v>7</v>
      </c>
      <c r="B16" s="59"/>
      <c r="C16" s="6">
        <f aca="true" t="shared" si="0" ref="C16:H16">SUM(C12:C15)</f>
        <v>0</v>
      </c>
      <c r="D16" s="6">
        <f t="shared" si="0"/>
        <v>0</v>
      </c>
      <c r="E16" s="6">
        <f t="shared" si="0"/>
        <v>401402.23</v>
      </c>
      <c r="F16" s="6">
        <f t="shared" si="0"/>
        <v>0</v>
      </c>
      <c r="G16" s="6">
        <f t="shared" si="0"/>
        <v>0</v>
      </c>
      <c r="H16" s="42">
        <f t="shared" si="0"/>
        <v>401402.23</v>
      </c>
    </row>
    <row r="17" ht="12.75">
      <c r="A17" s="33" t="s">
        <v>170</v>
      </c>
    </row>
    <row r="18" ht="9" customHeight="1"/>
    <row r="19" ht="12.75">
      <c r="A19" s="38" t="s">
        <v>8</v>
      </c>
    </row>
    <row r="20" ht="12.75">
      <c r="A20" s="13" t="s">
        <v>119</v>
      </c>
    </row>
    <row r="21" ht="12.75">
      <c r="A21" s="13" t="s">
        <v>120</v>
      </c>
    </row>
    <row r="22" ht="12.75">
      <c r="A22" s="13" t="s">
        <v>121</v>
      </c>
    </row>
    <row r="23" ht="12.75">
      <c r="A23" s="13" t="s">
        <v>122</v>
      </c>
    </row>
    <row r="24" ht="12.75">
      <c r="A24" s="13" t="s">
        <v>123</v>
      </c>
    </row>
    <row r="25" ht="12.75">
      <c r="A25" s="13" t="s">
        <v>124</v>
      </c>
    </row>
    <row r="26" ht="12.75">
      <c r="A26" s="13" t="s">
        <v>125</v>
      </c>
    </row>
    <row r="27" ht="12.75">
      <c r="A27" s="13"/>
    </row>
    <row r="46" ht="12.75">
      <c r="A46" s="33"/>
    </row>
  </sheetData>
  <sheetProtection/>
  <mergeCells count="5">
    <mergeCell ref="A10:A11"/>
    <mergeCell ref="B10:B11"/>
    <mergeCell ref="C10:G10"/>
    <mergeCell ref="H10:H11"/>
    <mergeCell ref="A16:B16"/>
  </mergeCells>
  <printOptions/>
  <pageMargins left="0.37" right="0.38" top="0.69" bottom="1" header="0" footer="0"/>
  <pageSetup fitToHeight="1" fitToWidth="1" horizontalDpi="600" verticalDpi="600" orientation="portrait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AMARES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rrivera</dc:creator>
  <cp:keywords/>
  <dc:description/>
  <cp:lastModifiedBy>DAMIAN VICENTE GALLO</cp:lastModifiedBy>
  <cp:lastPrinted>2019-03-20T20:09:06Z</cp:lastPrinted>
  <dcterms:created xsi:type="dcterms:W3CDTF">2006-10-30T16:22:15Z</dcterms:created>
  <dcterms:modified xsi:type="dcterms:W3CDTF">2023-12-01T21:58:47Z</dcterms:modified>
  <cp:category/>
  <cp:version/>
  <cp:contentType/>
  <cp:contentStatus/>
</cp:coreProperties>
</file>