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<sst xmlns="http://schemas.openxmlformats.org/spreadsheetml/2006/main" count="674" uniqueCount="171">
  <si>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</si>
  <si>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</si>
  <si>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</si>
  <si>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</si>
  <si>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</si>
  <si>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</si>
  <si>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</si>
  <si>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</si>
  <si>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</si>
  <si>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</si>
  <si>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</si>
  <si>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</si>
  <si>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</si>
  <si>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</si>
  <si>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</si>
  <si>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</si>
  <si>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</si>
  <si>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</si>
  <si>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</si>
  <si>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</si>
  <si>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</si>
  <si>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</si>
  <si>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</si>
  <si>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</si>
  <si>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</si>
  <si>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</si>
  <si>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</si>
  <si>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</si>
  <si>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</si>
  <si>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</si>
  <si>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</si>
  <si>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</si>
  <si>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</si>
  <si>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</si>
  <si>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</si>
  <si>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</si>
  <si>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</si>
  <si>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</si>
  <si>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</si>
  <si>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</si>
  <si>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</si>
  <si>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</si>
  <si>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</si>
  <si>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</si>
  <si>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</si>
  <si>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</si>
  <si>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</si>
  <si>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</si>
  <si>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</si>
  <si>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</si>
  <si>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</si>
  <si>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</si>
  <si>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</si>
  <si>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</si>
  <si>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</si>
  <si>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</si>
  <si>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</si>
  <si>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</si>
  <si>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</si>
  <si>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</si>
  <si>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</si>
  <si>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</si>
  <si>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</si>
  <si>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</si>
  <si>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</si>
  <si>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</si>
  <si>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</si>
  <si>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</si>
  <si>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</si>
  <si>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</si>
  <si>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</si>
  <si>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</si>
  <si>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</si>
  <si>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</si>
  <si>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</si>
  <si>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</si>
  <si>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</si>
  <si>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</si>
  <si>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</si>
  <si>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</si>
  <si>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</si>
  <si>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</si>
  <si>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</si>
  <si>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</si>
  <si>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</si>
  <si>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</si>
  <si>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</si>
  <si>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</si>
  <si>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</si>
  <si>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</si>
  <si>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</si>
  <si>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</si>
  <si>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</si>
  <si>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</si>
  <si>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</si>
  <si>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</si>
  <si>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</si>
  <si>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</si>
  <si>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</si>
  <si>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</si>
  <si>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</si>
  <si>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</si>
  <si>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</si>
  <si>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</si>
  <si>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</si>
  <si>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</si>
  <si>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</si>
  <si>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</si>
  <si>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</si>
  <si>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</si>
  <si>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</si>
  <si>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</si>
  <si>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</si>
  <si>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</si>
  <si>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</si>
  <si>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</si>
  <si>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</si>
  <si>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</si>
  <si>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</si>
  <si>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</si>
  <si>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</si>
  <si>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</si>
  <si>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</si>
  <si>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</si>
  <si>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</si>
  <si>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</si>
  <si>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</si>
  <si>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</si>
  <si>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</si>
  <si>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</si>
  <si>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</si>
  <si>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</si>
  <si>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</si>
  <si>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</si>
  <si>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</si>
  <si>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</si>
  <si>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</si>
  <si>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</si>
  <si>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</si>
  <si>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</si>
  <si>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</si>
  <si>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</si>
  <si>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</si>
  <si>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</si>
  <si>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</si>
  <si>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</si>
  <si>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</si>
  <si>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</si>
  <si>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</si>
  <si>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</si>
  <si>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</si>
  <si>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</si>
  <si>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</si>
  <si>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</si>
  <si>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</si>
  <si>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</si>
  <si>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</si>
  <si>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</si>
  <si>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</si>
  <si>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</si>
  <si>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</si>
  <si>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</si>
  <si>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</si>
  <si>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</si>
  <si>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</si>
  <si>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</si>
  <si>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</si>
  <si>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</si>
  <si>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</si>
  <si>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DICIEMBRE 2023</t>
  </si>
  <si>
    <t>Fuente: Reporte SIAF Operaciones en Linea al 31 de Diciembre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</si>
</sst>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6.3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Diciembre - 2023</a:t>
            </a:r>
          </a:p>
        </c:rich>
      </c:tx>
      <c:layout>
        <c:manualLayout>
          <c:xMode val="factor"/>
          <c:yMode val="factor"/>
          <c:x val="-0.04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5701800"/>
        <c:axId val="7098473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63886258"/>
        <c:axId val="38105411"/>
      </c:line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01800"/>
        <c:crossesAt val="1"/>
        <c:crossBetween val="between"/>
        <c:dispUnits/>
      </c:valAx>
      <c:catAx>
        <c:axId val="6388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8862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8475"/>
          <c:w val="0.032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DICIEMBRE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7404380"/>
        <c:axId val="66639421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62883878"/>
        <c:axId val="29083991"/>
      </c:lineChart>
      <c:catAx>
        <c:axId val="740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04380"/>
        <c:crossesAt val="1"/>
        <c:crossBetween val="between"/>
        <c:dispUnits/>
      </c:valAx>
      <c:catAx>
        <c:axId val="62883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838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DICIEMBRE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60429328"/>
        <c:axId val="6993041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62937370"/>
        <c:axId val="29565419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429328"/>
        <c:crossesAt val="1"/>
        <c:crossBetween val="between"/>
        <c:dispUnits/>
      </c:valAx>
      <c:catAx>
        <c:axId val="62937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373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RDR</a:t>
            </a:r>
          </a:p>
        </c:rich>
      </c:tx>
      <c:layout>
        <c:manualLayout>
          <c:xMode val="factor"/>
          <c:yMode val="factor"/>
          <c:x val="0.02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64762180"/>
        <c:axId val="45988709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11245198"/>
        <c:axId val="3409791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62180"/>
        <c:crossesAt val="1"/>
        <c:crossBetween val="between"/>
        <c:dispUnits/>
      </c:valAx>
      <c:catAx>
        <c:axId val="11245198"/>
        <c:scaling>
          <c:orientation val="minMax"/>
        </c:scaling>
        <c:axPos val="b"/>
        <c:delete val="1"/>
        <c:majorTickMark val="out"/>
        <c:minorTickMark val="none"/>
        <c:tickLblPos val="nextTo"/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451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ROCC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175"/>
          <c:w val="0.9937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38445816"/>
        <c:axId val="10468025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27103362"/>
        <c:axId val="42603667"/>
      </c:line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45816"/>
        <c:crossesAt val="1"/>
        <c:crossBetween val="between"/>
        <c:dispUnits/>
      </c:valAx>
      <c:catAx>
        <c:axId val="271033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033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575"/>
          <c:w val="0.119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47888684"/>
        <c:axId val="28344973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53778166"/>
        <c:axId val="14241447"/>
      </c:line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888684"/>
        <c:crossesAt val="1"/>
        <c:crossBetween val="between"/>
        <c:dispUnits/>
      </c:valAx>
      <c:catAx>
        <c:axId val="53778166"/>
        <c:scaling>
          <c:orientation val="minMax"/>
        </c:scaling>
        <c:axPos val="b"/>
        <c:delete val="1"/>
        <c:majorTickMark val="out"/>
        <c:minorTickMark val="none"/>
        <c:tickLblPos val="nextTo"/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781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70129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152400</xdr:rowOff>
    </xdr:from>
    <xdr:to>
      <xdr:col>10</xdr:col>
      <xdr:colOff>133350</xdr:colOff>
      <xdr:row>88</xdr:row>
      <xdr:rowOff>57150</xdr:rowOff>
    </xdr:to>
    <xdr:graphicFrame>
      <xdr:nvGraphicFramePr>
        <xdr:cNvPr id="5" name="Gráfico 1"/>
        <xdr:cNvGraphicFramePr/>
      </xdr:nvGraphicFramePr>
      <xdr:xfrm>
        <a:off x="0" y="9963150"/>
        <a:ext cx="11458575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customWidth="1"/>
    <col min="24" max="24" width="5.8515625" style="8" customWidth="1"/>
    <col min="25" max="25" width="11.7109375" style="8" customWidth="1"/>
    <col min="26" max="26" width="5.8515625" style="8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100122105.05000003</v>
      </c>
      <c r="D13" s="39">
        <f aca="true" t="shared" si="0" ref="D13:D47">+C13/$C$47*100</f>
        <v>23.26921883065678</v>
      </c>
      <c r="E13" s="41">
        <v>95864095.97000004</v>
      </c>
      <c r="F13" s="39">
        <f aca="true" t="shared" si="1" ref="F13:F47">+E13/$E$47*100</f>
        <v>16.80439961601261</v>
      </c>
      <c r="G13" s="41">
        <v>119419572.96999998</v>
      </c>
      <c r="H13" s="39">
        <f aca="true" t="shared" si="2" ref="H13:H47">+G13/$G$47*100</f>
        <v>18.421485460662463</v>
      </c>
      <c r="I13" s="4">
        <v>101923695.11999997</v>
      </c>
      <c r="J13" s="39">
        <f aca="true" t="shared" si="3" ref="J13:J47">+I13/$I$47*100</f>
        <v>16.15747185269843</v>
      </c>
      <c r="K13" s="4">
        <v>83059225.44999999</v>
      </c>
      <c r="L13" s="39">
        <f aca="true" t="shared" si="4" ref="L13:L47">+K13/$K$47*100</f>
        <v>14.047433168601609</v>
      </c>
      <c r="M13" s="4">
        <v>97071997.66000007</v>
      </c>
      <c r="N13" s="39">
        <f aca="true" t="shared" si="5" ref="N13:N47">+M13/$M$47*100</f>
        <v>16.601403919452096</v>
      </c>
      <c r="O13" s="4">
        <v>125739670.47</v>
      </c>
      <c r="P13" s="39">
        <f aca="true" t="shared" si="6" ref="P13:P47">+O13/$O$47*100</f>
        <v>17.509837629631935</v>
      </c>
      <c r="Q13" s="4">
        <v>100607824.56999996</v>
      </c>
      <c r="R13" s="39">
        <f aca="true" t="shared" si="7" ref="R13:R47">+Q13/$Q$47*100</f>
        <v>11.326178026013643</v>
      </c>
      <c r="S13" s="4">
        <v>103258299.10999992</v>
      </c>
      <c r="T13" s="39">
        <f aca="true" t="shared" si="8" ref="T13:T47">+S13/$S$47*100</f>
        <v>15.058302317251657</v>
      </c>
      <c r="U13" s="4">
        <v>135562307.80999997</v>
      </c>
      <c r="V13" s="39">
        <f aca="true" t="shared" si="9" ref="V13:V47">+U13/$U$47*100</f>
        <v>9.974887885020387</v>
      </c>
      <c r="W13" s="4">
        <v>117407920.16000003</v>
      </c>
      <c r="X13" s="39">
        <f aca="true" t="shared" si="10" ref="X13:X47">+W13/$W$47*100</f>
        <v>15.325733190325305</v>
      </c>
      <c r="Y13" s="4">
        <v>270187014.97999966</v>
      </c>
      <c r="Z13" s="39">
        <f aca="true" t="shared" si="11" ref="Z13:Z47">+Y13/$Y$47*100</f>
        <v>20.828685952326392</v>
      </c>
      <c r="AA13" s="24">
        <f aca="true" t="shared" si="12" ref="AA13:AA46">+C13+E13+G13+I13+K13+M13+O13+Q13+S13+U13+W13+Y13</f>
        <v>1450223729.3199997</v>
      </c>
      <c r="AB13" s="8"/>
    </row>
    <row r="14" spans="1:28" ht="15" customHeight="1">
      <c r="A14" s="2" t="s">
        <v>35</v>
      </c>
      <c r="B14" s="3" t="s">
        <v>66</v>
      </c>
      <c r="C14" s="41">
        <v>3104335.0899999994</v>
      </c>
      <c r="D14" s="39">
        <f t="shared" si="0"/>
        <v>0.7214735696659883</v>
      </c>
      <c r="E14" s="41">
        <v>2961024.69</v>
      </c>
      <c r="F14" s="39">
        <f t="shared" si="1"/>
        <v>0.5190498242346262</v>
      </c>
      <c r="G14" s="41">
        <v>4297549.3</v>
      </c>
      <c r="H14" s="39">
        <f t="shared" si="2"/>
        <v>0.6629335541697017</v>
      </c>
      <c r="I14" s="4">
        <v>3355518.959999998</v>
      </c>
      <c r="J14" s="39">
        <f t="shared" si="3"/>
        <v>0.5319342384865833</v>
      </c>
      <c r="K14" s="4">
        <v>3665146.429999999</v>
      </c>
      <c r="L14" s="39">
        <f t="shared" si="4"/>
        <v>0.619869728493402</v>
      </c>
      <c r="M14" s="4">
        <v>3088852.6399999997</v>
      </c>
      <c r="N14" s="39">
        <f t="shared" si="5"/>
        <v>0.528260379516598</v>
      </c>
      <c r="O14" s="4">
        <v>3669897.4600000004</v>
      </c>
      <c r="P14" s="39">
        <f t="shared" si="6"/>
        <v>0.5110503980311463</v>
      </c>
      <c r="Q14" s="4">
        <v>4408793.739999999</v>
      </c>
      <c r="R14" s="39">
        <f t="shared" si="7"/>
        <v>0.49633100598921454</v>
      </c>
      <c r="S14" s="4">
        <v>5486283.66</v>
      </c>
      <c r="T14" s="39">
        <f t="shared" si="8"/>
        <v>0.8000724267447985</v>
      </c>
      <c r="U14" s="4">
        <v>3906235.8000000026</v>
      </c>
      <c r="V14" s="39">
        <f t="shared" si="9"/>
        <v>0.2874269757347601</v>
      </c>
      <c r="W14" s="4">
        <v>4562119.969999999</v>
      </c>
      <c r="X14" s="39">
        <f t="shared" si="10"/>
        <v>0.595512068923399</v>
      </c>
      <c r="Y14" s="4">
        <v>7025866.159999997</v>
      </c>
      <c r="Z14" s="39">
        <f t="shared" si="11"/>
        <v>0.5416232153145848</v>
      </c>
      <c r="AA14" s="24">
        <f t="shared" si="12"/>
        <v>49531623.9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0.8819338737201168</v>
      </c>
      <c r="E15" s="41">
        <v>5484671.389999998</v>
      </c>
      <c r="F15" s="39">
        <f t="shared" si="1"/>
        <v>0.9614299166698883</v>
      </c>
      <c r="G15" s="41">
        <v>5687051.850000003</v>
      </c>
      <c r="H15" s="39">
        <f t="shared" si="2"/>
        <v>0.877276147982265</v>
      </c>
      <c r="I15" s="4">
        <v>6480579.65</v>
      </c>
      <c r="J15" s="39">
        <f t="shared" si="3"/>
        <v>1.0273350388323839</v>
      </c>
      <c r="K15" s="4">
        <v>5485126.690000002</v>
      </c>
      <c r="L15" s="39">
        <f t="shared" si="4"/>
        <v>0.92767480290882</v>
      </c>
      <c r="M15" s="4">
        <v>6857268.330000004</v>
      </c>
      <c r="N15" s="39">
        <f t="shared" si="5"/>
        <v>1.172740688093476</v>
      </c>
      <c r="O15" s="4">
        <v>5879922.760000001</v>
      </c>
      <c r="P15" s="39">
        <f t="shared" si="6"/>
        <v>0.8188067649417093</v>
      </c>
      <c r="Q15" s="4">
        <v>5780593.77</v>
      </c>
      <c r="R15" s="39">
        <f t="shared" si="7"/>
        <v>0.6507648328041508</v>
      </c>
      <c r="S15" s="4">
        <v>6022644.45</v>
      </c>
      <c r="T15" s="39">
        <f t="shared" si="8"/>
        <v>0.8782906716370171</v>
      </c>
      <c r="U15" s="4">
        <v>4719876.9399999995</v>
      </c>
      <c r="V15" s="39">
        <f t="shared" si="9"/>
        <v>0.34729597089464814</v>
      </c>
      <c r="W15" s="4">
        <v>7405498.810000002</v>
      </c>
      <c r="X15" s="39">
        <f t="shared" si="10"/>
        <v>0.9666698698747443</v>
      </c>
      <c r="Y15" s="4">
        <v>10898061.580000002</v>
      </c>
      <c r="Z15" s="39">
        <f t="shared" si="11"/>
        <v>0.8401303154991994</v>
      </c>
      <c r="AA15" s="24">
        <f t="shared" si="12"/>
        <v>74496055.15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0.47846221352089385</v>
      </c>
      <c r="E16" s="41">
        <v>2810920.0799999987</v>
      </c>
      <c r="F16" s="39">
        <f t="shared" si="1"/>
        <v>0.4927373886441929</v>
      </c>
      <c r="G16" s="41">
        <v>3864823.209999997</v>
      </c>
      <c r="H16" s="39">
        <f t="shared" si="2"/>
        <v>0.596181872036431</v>
      </c>
      <c r="I16" s="4">
        <v>7925776.920000005</v>
      </c>
      <c r="J16" s="39">
        <f t="shared" si="3"/>
        <v>1.2564351924731016</v>
      </c>
      <c r="K16" s="4">
        <v>5628810.819999999</v>
      </c>
      <c r="L16" s="39">
        <f t="shared" si="4"/>
        <v>0.9519754534702518</v>
      </c>
      <c r="M16" s="4">
        <v>4078885.0599999996</v>
      </c>
      <c r="N16" s="39">
        <f t="shared" si="5"/>
        <v>0.6975772627988435</v>
      </c>
      <c r="O16" s="4">
        <v>3076162.0399999986</v>
      </c>
      <c r="P16" s="39">
        <f t="shared" si="6"/>
        <v>0.4283699618545479</v>
      </c>
      <c r="Q16" s="4">
        <v>3797096.219999999</v>
      </c>
      <c r="R16" s="39">
        <f t="shared" si="7"/>
        <v>0.4274676244460562</v>
      </c>
      <c r="S16" s="4">
        <v>4052026.399999999</v>
      </c>
      <c r="T16" s="39">
        <f t="shared" si="8"/>
        <v>0.590912682608538</v>
      </c>
      <c r="U16" s="4">
        <v>3019611.28</v>
      </c>
      <c r="V16" s="39">
        <f t="shared" si="9"/>
        <v>0.2221877486517755</v>
      </c>
      <c r="W16" s="4">
        <v>7808490.120000003</v>
      </c>
      <c r="X16" s="39">
        <f t="shared" si="10"/>
        <v>1.019273964101633</v>
      </c>
      <c r="Y16" s="4">
        <v>11718594.430000005</v>
      </c>
      <c r="Z16" s="39">
        <f t="shared" si="11"/>
        <v>0.9033850986629369</v>
      </c>
      <c r="AA16" s="24">
        <f t="shared" si="12"/>
        <v>59839909.610000014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0.6747753303320985</v>
      </c>
      <c r="E17" s="41">
        <v>3551871.9399999985</v>
      </c>
      <c r="F17" s="39">
        <f t="shared" si="1"/>
        <v>0.6226217945385994</v>
      </c>
      <c r="G17" s="41">
        <v>3745812.7399999984</v>
      </c>
      <c r="H17" s="39">
        <f t="shared" si="2"/>
        <v>0.5778234941905955</v>
      </c>
      <c r="I17" s="4">
        <v>3543669.9799999995</v>
      </c>
      <c r="J17" s="39">
        <f t="shared" si="3"/>
        <v>0.5617609123147576</v>
      </c>
      <c r="K17" s="4">
        <v>4119318.8099999996</v>
      </c>
      <c r="L17" s="39">
        <f t="shared" si="4"/>
        <v>0.6966818600839543</v>
      </c>
      <c r="M17" s="4">
        <v>3308427.049999999</v>
      </c>
      <c r="N17" s="39">
        <f t="shared" si="5"/>
        <v>0.5658123364007349</v>
      </c>
      <c r="O17" s="4">
        <v>4296145.339999998</v>
      </c>
      <c r="P17" s="39">
        <f t="shared" si="6"/>
        <v>0.5982583464352852</v>
      </c>
      <c r="Q17" s="4">
        <v>5826899.28</v>
      </c>
      <c r="R17" s="39">
        <f t="shared" si="7"/>
        <v>0.6559777916578675</v>
      </c>
      <c r="S17" s="4">
        <v>4644096.239999999</v>
      </c>
      <c r="T17" s="39">
        <f t="shared" si="8"/>
        <v>0.6772550562529961</v>
      </c>
      <c r="U17" s="4">
        <v>4029022.939999999</v>
      </c>
      <c r="V17" s="39">
        <f t="shared" si="9"/>
        <v>0.2964618466735088</v>
      </c>
      <c r="W17" s="4">
        <v>4544931.659999998</v>
      </c>
      <c r="X17" s="39">
        <f t="shared" si="10"/>
        <v>0.5932684089327134</v>
      </c>
      <c r="Y17" s="4">
        <v>7545369.56</v>
      </c>
      <c r="Z17" s="39">
        <f t="shared" si="11"/>
        <v>0.5816716727527294</v>
      </c>
      <c r="AA17" s="24">
        <f t="shared" si="12"/>
        <v>52058968.82999999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3.3973905000814613</v>
      </c>
      <c r="E18" s="41">
        <v>21553061.869999986</v>
      </c>
      <c r="F18" s="39">
        <f t="shared" si="1"/>
        <v>3.7781221524841513</v>
      </c>
      <c r="G18" s="41">
        <v>22197430.160000026</v>
      </c>
      <c r="H18" s="39">
        <f t="shared" si="2"/>
        <v>3.424142515224328</v>
      </c>
      <c r="I18" s="4">
        <v>20215097.89999999</v>
      </c>
      <c r="J18" s="39">
        <f t="shared" si="3"/>
        <v>3.2046019812590267</v>
      </c>
      <c r="K18" s="4">
        <v>24130584.61</v>
      </c>
      <c r="L18" s="39">
        <f t="shared" si="4"/>
        <v>4.081097226608698</v>
      </c>
      <c r="M18" s="4">
        <v>20660692.470000014</v>
      </c>
      <c r="N18" s="39">
        <f t="shared" si="5"/>
        <v>3.533423739268419</v>
      </c>
      <c r="O18" s="4">
        <v>19781805.87000002</v>
      </c>
      <c r="P18" s="39">
        <f t="shared" si="6"/>
        <v>2.754709054905958</v>
      </c>
      <c r="Q18" s="4">
        <v>21293609.810000014</v>
      </c>
      <c r="R18" s="39">
        <f t="shared" si="7"/>
        <v>2.397181497118329</v>
      </c>
      <c r="S18" s="4">
        <v>23633657.800000023</v>
      </c>
      <c r="T18" s="39">
        <f t="shared" si="8"/>
        <v>3.446529403275906</v>
      </c>
      <c r="U18" s="4">
        <v>18558811.120000005</v>
      </c>
      <c r="V18" s="39">
        <f t="shared" si="9"/>
        <v>1.3655865202644022</v>
      </c>
      <c r="W18" s="4">
        <v>32391672.360000025</v>
      </c>
      <c r="X18" s="39">
        <f t="shared" si="10"/>
        <v>4.228216695273031</v>
      </c>
      <c r="Y18" s="4">
        <v>46273667.41000001</v>
      </c>
      <c r="Z18" s="39">
        <f t="shared" si="11"/>
        <v>3.5672317058487684</v>
      </c>
      <c r="AA18" s="24">
        <f t="shared" si="12"/>
        <v>285308282.5200001</v>
      </c>
      <c r="AB18" s="8"/>
    </row>
    <row r="19" spans="1:28" ht="15" customHeight="1">
      <c r="A19" s="2" t="s">
        <v>40</v>
      </c>
      <c r="B19" s="3" t="s">
        <v>71</v>
      </c>
      <c r="C19" s="41">
        <v>11168235.969999997</v>
      </c>
      <c r="D19" s="39">
        <f t="shared" si="0"/>
        <v>2.595591918573452</v>
      </c>
      <c r="E19" s="41">
        <v>13134162.019999996</v>
      </c>
      <c r="F19" s="39">
        <f t="shared" si="1"/>
        <v>2.3023396295794147</v>
      </c>
      <c r="G19" s="41">
        <v>14440449.21</v>
      </c>
      <c r="H19" s="39">
        <f t="shared" si="2"/>
        <v>2.2275621872662086</v>
      </c>
      <c r="I19" s="4">
        <v>15263315.549999995</v>
      </c>
      <c r="J19" s="39">
        <f t="shared" si="3"/>
        <v>2.419619805655837</v>
      </c>
      <c r="K19" s="4">
        <v>17515541.249999996</v>
      </c>
      <c r="L19" s="39">
        <f t="shared" si="4"/>
        <v>2.962324700094584</v>
      </c>
      <c r="M19" s="4">
        <v>15013692.060000004</v>
      </c>
      <c r="N19" s="39">
        <f t="shared" si="5"/>
        <v>2.5676649519806607</v>
      </c>
      <c r="O19" s="4">
        <v>17063464.559999995</v>
      </c>
      <c r="P19" s="39">
        <f t="shared" si="6"/>
        <v>2.3761673044615135</v>
      </c>
      <c r="Q19" s="4">
        <v>17446693.28</v>
      </c>
      <c r="R19" s="39">
        <f t="shared" si="7"/>
        <v>1.9641052263986547</v>
      </c>
      <c r="S19" s="4">
        <v>17702702.419999994</v>
      </c>
      <c r="T19" s="39">
        <f t="shared" si="8"/>
        <v>2.581609877078505</v>
      </c>
      <c r="U19" s="4">
        <v>14028075.409999998</v>
      </c>
      <c r="V19" s="39">
        <f t="shared" si="9"/>
        <v>1.0322078586437233</v>
      </c>
      <c r="W19" s="4">
        <v>15776160.229999999</v>
      </c>
      <c r="X19" s="39">
        <f t="shared" si="10"/>
        <v>2.059326339511924</v>
      </c>
      <c r="Y19" s="4">
        <v>27794639.43000002</v>
      </c>
      <c r="Z19" s="39">
        <f t="shared" si="11"/>
        <v>2.142685561289735</v>
      </c>
      <c r="AA19" s="24">
        <f t="shared" si="12"/>
        <v>196347131.38999996</v>
      </c>
      <c r="AB19" s="8"/>
    </row>
    <row r="20" spans="1:28" ht="15" customHeight="1">
      <c r="A20" s="2" t="s">
        <v>41</v>
      </c>
      <c r="B20" s="3" t="s">
        <v>72</v>
      </c>
      <c r="C20" s="41">
        <v>13019970.270000007</v>
      </c>
      <c r="D20" s="39">
        <f t="shared" si="0"/>
        <v>3.0259505353985316</v>
      </c>
      <c r="E20" s="41">
        <v>17793276.62</v>
      </c>
      <c r="F20" s="39">
        <f t="shared" si="1"/>
        <v>3.1190544048347957</v>
      </c>
      <c r="G20" s="41">
        <v>21048185.970000006</v>
      </c>
      <c r="H20" s="39">
        <f t="shared" si="2"/>
        <v>3.246861818180179</v>
      </c>
      <c r="I20" s="4">
        <v>18286123.03000001</v>
      </c>
      <c r="J20" s="39">
        <f t="shared" si="3"/>
        <v>2.898810897744125</v>
      </c>
      <c r="K20" s="4">
        <v>19419173.62999999</v>
      </c>
      <c r="L20" s="39">
        <f t="shared" si="4"/>
        <v>3.28427748126678</v>
      </c>
      <c r="M20" s="4">
        <v>19104656.470000003</v>
      </c>
      <c r="N20" s="39">
        <f t="shared" si="5"/>
        <v>3.267308043991516</v>
      </c>
      <c r="O20" s="4">
        <v>19294200.069999993</v>
      </c>
      <c r="P20" s="39">
        <f t="shared" si="6"/>
        <v>2.6868076650474224</v>
      </c>
      <c r="Q20" s="4">
        <v>21948032.219999995</v>
      </c>
      <c r="R20" s="39">
        <f t="shared" si="7"/>
        <v>2.470854740243823</v>
      </c>
      <c r="S20" s="4">
        <v>28211749.769999996</v>
      </c>
      <c r="T20" s="39">
        <f t="shared" si="8"/>
        <v>4.114158964431107</v>
      </c>
      <c r="U20" s="4">
        <v>22324262.819999997</v>
      </c>
      <c r="V20" s="39">
        <f t="shared" si="9"/>
        <v>1.6426543804295024</v>
      </c>
      <c r="W20" s="4">
        <v>19236506.280000005</v>
      </c>
      <c r="X20" s="39">
        <f t="shared" si="10"/>
        <v>2.5110193789271973</v>
      </c>
      <c r="Y20" s="4">
        <v>45525257.86999998</v>
      </c>
      <c r="Z20" s="39">
        <f t="shared" si="11"/>
        <v>3.509536900369165</v>
      </c>
      <c r="AA20" s="24">
        <f t="shared" si="12"/>
        <v>265211395.01999998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0.6887699837723049</v>
      </c>
      <c r="E21" s="41">
        <v>3912916.279999998</v>
      </c>
      <c r="F21" s="39">
        <f t="shared" si="1"/>
        <v>0.6859106964686629</v>
      </c>
      <c r="G21" s="41">
        <v>4383933.5600000005</v>
      </c>
      <c r="H21" s="39">
        <f t="shared" si="2"/>
        <v>0.6762590614550097</v>
      </c>
      <c r="I21" s="4">
        <v>3944846.82</v>
      </c>
      <c r="J21" s="39">
        <f t="shared" si="3"/>
        <v>0.6253575420545144</v>
      </c>
      <c r="K21" s="4">
        <v>5420764.22</v>
      </c>
      <c r="L21" s="39">
        <f t="shared" si="4"/>
        <v>0.9167894678844112</v>
      </c>
      <c r="M21" s="4">
        <v>3792538.319999999</v>
      </c>
      <c r="N21" s="39">
        <f t="shared" si="5"/>
        <v>0.6486057982534383</v>
      </c>
      <c r="O21" s="4">
        <v>4249572.339999998</v>
      </c>
      <c r="P21" s="39">
        <f t="shared" si="6"/>
        <v>0.5917728382032637</v>
      </c>
      <c r="Q21" s="4">
        <v>3895985.7099999986</v>
      </c>
      <c r="R21" s="39">
        <f t="shared" si="7"/>
        <v>0.43860035665082026</v>
      </c>
      <c r="S21" s="4">
        <v>5737678.0299999975</v>
      </c>
      <c r="T21" s="39">
        <f t="shared" si="8"/>
        <v>0.836733619665304</v>
      </c>
      <c r="U21" s="4">
        <v>3337659.719999998</v>
      </c>
      <c r="V21" s="39">
        <f t="shared" si="9"/>
        <v>0.24559025324362777</v>
      </c>
      <c r="W21" s="4">
        <v>5353500.53</v>
      </c>
      <c r="X21" s="39">
        <f t="shared" si="10"/>
        <v>0.6988141911144906</v>
      </c>
      <c r="Y21" s="4">
        <v>8690219.84</v>
      </c>
      <c r="Z21" s="39">
        <f t="shared" si="11"/>
        <v>0.6699280493455058</v>
      </c>
      <c r="AA21" s="24">
        <f t="shared" si="12"/>
        <v>55683234.44</v>
      </c>
      <c r="AB21" s="8"/>
    </row>
    <row r="22" spans="1:28" ht="15" customHeight="1">
      <c r="A22" s="2" t="s">
        <v>43</v>
      </c>
      <c r="B22" s="3" t="s">
        <v>74</v>
      </c>
      <c r="C22" s="41">
        <v>7634177.080000004</v>
      </c>
      <c r="D22" s="39">
        <f t="shared" si="0"/>
        <v>1.7742469255694542</v>
      </c>
      <c r="E22" s="41">
        <v>8492287.870000005</v>
      </c>
      <c r="F22" s="39">
        <f t="shared" si="1"/>
        <v>1.4886470015463975</v>
      </c>
      <c r="G22" s="41">
        <v>9472175.260000004</v>
      </c>
      <c r="H22" s="39">
        <f t="shared" si="2"/>
        <v>1.4611636475770322</v>
      </c>
      <c r="I22" s="4">
        <v>10611321.190000003</v>
      </c>
      <c r="J22" s="39">
        <f t="shared" si="3"/>
        <v>1.682161574357249</v>
      </c>
      <c r="K22" s="4">
        <v>9647770.01</v>
      </c>
      <c r="L22" s="39">
        <f t="shared" si="4"/>
        <v>1.63168394247907</v>
      </c>
      <c r="M22" s="4">
        <v>9916076.630000008</v>
      </c>
      <c r="N22" s="39">
        <f t="shared" si="5"/>
        <v>1.6958628378851612</v>
      </c>
      <c r="O22" s="4">
        <v>10891044.429999998</v>
      </c>
      <c r="P22" s="39">
        <f t="shared" si="6"/>
        <v>1.5166289117316094</v>
      </c>
      <c r="Q22" s="4">
        <v>9123657.079999996</v>
      </c>
      <c r="R22" s="39">
        <f t="shared" si="7"/>
        <v>1.0271185643665468</v>
      </c>
      <c r="S22" s="4">
        <v>13396056.21</v>
      </c>
      <c r="T22" s="39">
        <f t="shared" si="8"/>
        <v>1.9535656311187577</v>
      </c>
      <c r="U22" s="4">
        <v>10620437.129999995</v>
      </c>
      <c r="V22" s="39">
        <f t="shared" si="9"/>
        <v>0.7814684728599978</v>
      </c>
      <c r="W22" s="4">
        <v>10783307.929999998</v>
      </c>
      <c r="X22" s="39">
        <f t="shared" si="10"/>
        <v>1.407589028228119</v>
      </c>
      <c r="Y22" s="4">
        <v>23260803.30000001</v>
      </c>
      <c r="Z22" s="39">
        <f t="shared" si="11"/>
        <v>1.7931726547643367</v>
      </c>
      <c r="AA22" s="24">
        <f t="shared" si="12"/>
        <v>133849114.12000002</v>
      </c>
      <c r="AB22" s="8"/>
    </row>
    <row r="23" spans="1:28" ht="15" customHeight="1">
      <c r="A23" s="2" t="s">
        <v>44</v>
      </c>
      <c r="B23" s="3" t="s">
        <v>75</v>
      </c>
      <c r="C23" s="41">
        <v>13904199.29</v>
      </c>
      <c r="D23" s="39">
        <f t="shared" si="0"/>
        <v>3.2314527923928478</v>
      </c>
      <c r="E23" s="41">
        <v>20226513.590000007</v>
      </c>
      <c r="F23" s="39">
        <f t="shared" si="1"/>
        <v>3.5455862152128095</v>
      </c>
      <c r="G23" s="41">
        <v>21871336.42999999</v>
      </c>
      <c r="H23" s="39">
        <f t="shared" si="2"/>
        <v>3.37383978212447</v>
      </c>
      <c r="I23" s="4">
        <v>19550031.110000033</v>
      </c>
      <c r="J23" s="39">
        <f t="shared" si="3"/>
        <v>3.099172150374881</v>
      </c>
      <c r="K23" s="4">
        <v>28365864.750000045</v>
      </c>
      <c r="L23" s="39">
        <f t="shared" si="4"/>
        <v>4.797391104797714</v>
      </c>
      <c r="M23" s="4">
        <v>20101065.240000002</v>
      </c>
      <c r="N23" s="39">
        <f t="shared" si="5"/>
        <v>3.437715420561564</v>
      </c>
      <c r="O23" s="4">
        <v>23018158.09000001</v>
      </c>
      <c r="P23" s="39">
        <f t="shared" si="6"/>
        <v>3.20538624908565</v>
      </c>
      <c r="Q23" s="4">
        <v>22624437.429999996</v>
      </c>
      <c r="R23" s="39">
        <f t="shared" si="7"/>
        <v>2.547002752179543</v>
      </c>
      <c r="S23" s="4">
        <v>27557590.200000037</v>
      </c>
      <c r="T23" s="39">
        <f t="shared" si="8"/>
        <v>4.018761958537286</v>
      </c>
      <c r="U23" s="4">
        <v>20574119.95999998</v>
      </c>
      <c r="V23" s="39">
        <f t="shared" si="9"/>
        <v>1.5138761153402345</v>
      </c>
      <c r="W23" s="4">
        <v>20461264.239999987</v>
      </c>
      <c r="X23" s="39">
        <f t="shared" si="10"/>
        <v>2.670892015220449</v>
      </c>
      <c r="Y23" s="4">
        <v>46080248.19000001</v>
      </c>
      <c r="Z23" s="39">
        <f t="shared" si="11"/>
        <v>3.5523210403942413</v>
      </c>
      <c r="AA23" s="24">
        <f t="shared" si="12"/>
        <v>284334828.5200001</v>
      </c>
      <c r="AB23" s="8"/>
    </row>
    <row r="24" spans="1:28" ht="15" customHeight="1">
      <c r="A24" s="2" t="s">
        <v>45</v>
      </c>
      <c r="B24" s="3" t="s">
        <v>76</v>
      </c>
      <c r="C24" s="41">
        <v>11768468.619999997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3.1686080893060686</v>
      </c>
      <c r="I24" s="4">
        <v>18397786.470000003</v>
      </c>
      <c r="J24" s="39">
        <f t="shared" si="3"/>
        <v>2.9165123643819975</v>
      </c>
      <c r="K24" s="4">
        <v>19818132.82</v>
      </c>
      <c r="L24" s="39">
        <f t="shared" si="4"/>
        <v>3.3517516544024093</v>
      </c>
      <c r="M24" s="4">
        <v>19650646.729999993</v>
      </c>
      <c r="N24" s="39">
        <f t="shared" si="5"/>
        <v>3.360684146892936</v>
      </c>
      <c r="O24" s="4">
        <v>16059613.149999991</v>
      </c>
      <c r="P24" s="39">
        <f t="shared" si="6"/>
        <v>2.236376297155105</v>
      </c>
      <c r="Q24" s="4">
        <v>17270642.699999988</v>
      </c>
      <c r="R24" s="39">
        <f t="shared" si="7"/>
        <v>1.944285891081691</v>
      </c>
      <c r="S24" s="4">
        <v>21586400.95000002</v>
      </c>
      <c r="T24" s="39">
        <f t="shared" si="8"/>
        <v>3.147975070751763</v>
      </c>
      <c r="U24" s="4">
        <v>17138335.60000001</v>
      </c>
      <c r="V24" s="39">
        <f t="shared" si="9"/>
        <v>1.2610656967086766</v>
      </c>
      <c r="W24" s="4">
        <v>16539946.810000002</v>
      </c>
      <c r="X24" s="39">
        <f t="shared" si="10"/>
        <v>2.159026507298553</v>
      </c>
      <c r="Y24" s="4">
        <v>36527359.11000001</v>
      </c>
      <c r="Z24" s="39">
        <f t="shared" si="11"/>
        <v>2.8158899184194968</v>
      </c>
      <c r="AA24" s="24">
        <f t="shared" si="12"/>
        <v>231247614.31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4.4620085294751854</v>
      </c>
      <c r="E25" s="41">
        <v>22609093.310000006</v>
      </c>
      <c r="F25" s="39">
        <f t="shared" si="1"/>
        <v>3.963238114255564</v>
      </c>
      <c r="G25" s="41">
        <v>24299927.66000002</v>
      </c>
      <c r="H25" s="39">
        <f t="shared" si="2"/>
        <v>3.748470648076209</v>
      </c>
      <c r="I25" s="4">
        <v>24255499.370000005</v>
      </c>
      <c r="J25" s="39">
        <f t="shared" si="3"/>
        <v>3.8451073411585663</v>
      </c>
      <c r="K25" s="4">
        <v>27037192.269999985</v>
      </c>
      <c r="L25" s="39">
        <f t="shared" si="4"/>
        <v>4.572678705125788</v>
      </c>
      <c r="M25" s="4">
        <v>25764118.43</v>
      </c>
      <c r="N25" s="39">
        <f t="shared" si="5"/>
        <v>4.406219579235861</v>
      </c>
      <c r="O25" s="4">
        <v>26809632.940000013</v>
      </c>
      <c r="P25" s="39">
        <f t="shared" si="6"/>
        <v>3.7333668677096874</v>
      </c>
      <c r="Q25" s="4">
        <v>26988122.650000013</v>
      </c>
      <c r="R25" s="39">
        <f t="shared" si="7"/>
        <v>3.038255553464566</v>
      </c>
      <c r="S25" s="4">
        <v>32058086.989999972</v>
      </c>
      <c r="T25" s="39">
        <f t="shared" si="8"/>
        <v>4.675075705962518</v>
      </c>
      <c r="U25" s="4">
        <v>26526341.669999983</v>
      </c>
      <c r="V25" s="39">
        <f t="shared" si="9"/>
        <v>1.951849953224799</v>
      </c>
      <c r="W25" s="4">
        <v>27708279.790000003</v>
      </c>
      <c r="X25" s="39">
        <f t="shared" si="10"/>
        <v>3.616874420786289</v>
      </c>
      <c r="Y25" s="4">
        <v>41098113.85000005</v>
      </c>
      <c r="Z25" s="39">
        <f t="shared" si="11"/>
        <v>3.16824887634949</v>
      </c>
      <c r="AA25" s="24">
        <f t="shared" si="12"/>
        <v>324353406.97</v>
      </c>
      <c r="AB25" s="8"/>
    </row>
    <row r="26" spans="1:28" ht="15" customHeight="1">
      <c r="A26" s="2" t="s">
        <v>47</v>
      </c>
      <c r="B26" s="3" t="s">
        <v>78</v>
      </c>
      <c r="C26" s="41">
        <v>14724472.770000005</v>
      </c>
      <c r="D26" s="39">
        <f t="shared" si="0"/>
        <v>3.422091244286888</v>
      </c>
      <c r="E26" s="41">
        <v>20239523.01000001</v>
      </c>
      <c r="F26" s="39">
        <f t="shared" si="1"/>
        <v>3.5478666883163266</v>
      </c>
      <c r="G26" s="41">
        <v>24620388.44</v>
      </c>
      <c r="H26" s="39">
        <f t="shared" si="2"/>
        <v>3.797904450698876</v>
      </c>
      <c r="I26" s="4">
        <v>22141636.680000003</v>
      </c>
      <c r="J26" s="39">
        <f t="shared" si="3"/>
        <v>3.5100068831744604</v>
      </c>
      <c r="K26" s="4">
        <v>21536563.56</v>
      </c>
      <c r="L26" s="39">
        <f t="shared" si="4"/>
        <v>3.6423821153083096</v>
      </c>
      <c r="M26" s="4">
        <v>22655211.68</v>
      </c>
      <c r="N26" s="39">
        <f t="shared" si="5"/>
        <v>3.8745295146568286</v>
      </c>
      <c r="O26" s="4">
        <v>22576356.549999993</v>
      </c>
      <c r="P26" s="39">
        <f t="shared" si="6"/>
        <v>3.143863316816098</v>
      </c>
      <c r="Q26" s="4">
        <v>19158124.500000022</v>
      </c>
      <c r="R26" s="39">
        <f t="shared" si="7"/>
        <v>2.1567738857185983</v>
      </c>
      <c r="S26" s="4">
        <v>29965816.299999997</v>
      </c>
      <c r="T26" s="39">
        <f t="shared" si="8"/>
        <v>4.369956942133363</v>
      </c>
      <c r="U26" s="4">
        <v>25201386.220000003</v>
      </c>
      <c r="V26" s="39">
        <f t="shared" si="9"/>
        <v>1.8543576466987102</v>
      </c>
      <c r="W26" s="4">
        <v>24822432.07999999</v>
      </c>
      <c r="X26" s="39">
        <f t="shared" si="10"/>
        <v>3.240172985558586</v>
      </c>
      <c r="Y26" s="4">
        <v>52191324.27000002</v>
      </c>
      <c r="Z26" s="39">
        <f t="shared" si="11"/>
        <v>4.023423193510356</v>
      </c>
      <c r="AA26" s="24">
        <f t="shared" si="12"/>
        <v>299833236.06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1.7691666265577208</v>
      </c>
      <c r="E27" s="41">
        <v>9719853.77</v>
      </c>
      <c r="F27" s="39">
        <f t="shared" si="1"/>
        <v>1.703831922760755</v>
      </c>
      <c r="G27" s="41">
        <v>9020740.010000002</v>
      </c>
      <c r="H27" s="39">
        <f t="shared" si="2"/>
        <v>1.3915259182879256</v>
      </c>
      <c r="I27" s="4">
        <v>10270666.14</v>
      </c>
      <c r="J27" s="39">
        <f t="shared" si="3"/>
        <v>1.628159172115314</v>
      </c>
      <c r="K27" s="4">
        <v>12150058.709999986</v>
      </c>
      <c r="L27" s="39">
        <f t="shared" si="4"/>
        <v>2.0548847740707017</v>
      </c>
      <c r="M27" s="4">
        <v>10873931.430000007</v>
      </c>
      <c r="N27" s="39">
        <f t="shared" si="5"/>
        <v>1.859676654581122</v>
      </c>
      <c r="O27" s="4">
        <v>10828219.57000001</v>
      </c>
      <c r="P27" s="39">
        <f t="shared" si="6"/>
        <v>1.5078802559287725</v>
      </c>
      <c r="Q27" s="4">
        <v>12185771.059999995</v>
      </c>
      <c r="R27" s="39">
        <f t="shared" si="7"/>
        <v>1.3718437209004146</v>
      </c>
      <c r="S27" s="4">
        <v>13217617.830000002</v>
      </c>
      <c r="T27" s="39">
        <f t="shared" si="8"/>
        <v>1.9275437123558097</v>
      </c>
      <c r="U27" s="4">
        <v>10122526.100000007</v>
      </c>
      <c r="V27" s="39">
        <f t="shared" si="9"/>
        <v>0.7448313959231995</v>
      </c>
      <c r="W27" s="4">
        <v>12749971.24</v>
      </c>
      <c r="X27" s="39">
        <f t="shared" si="10"/>
        <v>1.664305586388654</v>
      </c>
      <c r="Y27" s="4">
        <v>20917595.089999992</v>
      </c>
      <c r="Z27" s="39">
        <f t="shared" si="11"/>
        <v>1.612535002985934</v>
      </c>
      <c r="AA27" s="24">
        <f t="shared" si="12"/>
        <v>139669268.67</v>
      </c>
      <c r="AB27" s="8"/>
    </row>
    <row r="28" spans="1:28" ht="15" customHeight="1">
      <c r="A28" s="2" t="s">
        <v>49</v>
      </c>
      <c r="B28" s="3" t="s">
        <v>80</v>
      </c>
      <c r="C28" s="41">
        <v>5192820.279999996</v>
      </c>
      <c r="D28" s="39">
        <f t="shared" si="0"/>
        <v>1.2068550834328695</v>
      </c>
      <c r="E28" s="41">
        <v>6799682.72</v>
      </c>
      <c r="F28" s="39">
        <f t="shared" si="1"/>
        <v>1.191943495975113</v>
      </c>
      <c r="G28" s="41">
        <v>8444066.530000003</v>
      </c>
      <c r="H28" s="39">
        <f t="shared" si="2"/>
        <v>1.3025691261711234</v>
      </c>
      <c r="I28" s="4">
        <v>6337775.29</v>
      </c>
      <c r="J28" s="39">
        <f t="shared" si="3"/>
        <v>1.0046969523263358</v>
      </c>
      <c r="K28" s="4">
        <v>7401185.689999997</v>
      </c>
      <c r="L28" s="39">
        <f t="shared" si="4"/>
        <v>1.2517292424219875</v>
      </c>
      <c r="M28" s="4">
        <v>8076312.39</v>
      </c>
      <c r="N28" s="39">
        <f t="shared" si="5"/>
        <v>1.3812234980028062</v>
      </c>
      <c r="O28" s="4">
        <v>7295573.970000004</v>
      </c>
      <c r="P28" s="39">
        <f t="shared" si="6"/>
        <v>1.015942821801395</v>
      </c>
      <c r="Q28" s="4">
        <v>8087787.160000003</v>
      </c>
      <c r="R28" s="39">
        <f t="shared" si="7"/>
        <v>0.9105029116988027</v>
      </c>
      <c r="S28" s="4">
        <v>8506340.450000001</v>
      </c>
      <c r="T28" s="39">
        <f t="shared" si="8"/>
        <v>1.2404915364053455</v>
      </c>
      <c r="U28" s="4">
        <v>7749553.6</v>
      </c>
      <c r="V28" s="39">
        <f t="shared" si="9"/>
        <v>0.5702243460424026</v>
      </c>
      <c r="W28" s="4">
        <v>7780081.839999999</v>
      </c>
      <c r="X28" s="39">
        <f t="shared" si="10"/>
        <v>1.0155657158072864</v>
      </c>
      <c r="Y28" s="4">
        <v>12274023.450000003</v>
      </c>
      <c r="Z28" s="39">
        <f t="shared" si="11"/>
        <v>0.9462030580206239</v>
      </c>
      <c r="AA28" s="24">
        <f t="shared" si="12"/>
        <v>93945203.37000002</v>
      </c>
      <c r="AB28" s="8"/>
    </row>
    <row r="29" spans="1:28" ht="15" customHeight="1">
      <c r="A29" s="2" t="s">
        <v>50</v>
      </c>
      <c r="B29" s="3" t="s">
        <v>81</v>
      </c>
      <c r="C29" s="41">
        <v>3631033.069999999</v>
      </c>
      <c r="D29" s="39">
        <f t="shared" si="0"/>
        <v>0.8438826075918732</v>
      </c>
      <c r="E29" s="41">
        <v>3881595.459999997</v>
      </c>
      <c r="F29" s="39">
        <f t="shared" si="1"/>
        <v>0.6804203450471471</v>
      </c>
      <c r="G29" s="41">
        <v>5572223.39</v>
      </c>
      <c r="H29" s="39">
        <f t="shared" si="2"/>
        <v>0.859562880770267</v>
      </c>
      <c r="I29" s="4">
        <v>4853424.429999998</v>
      </c>
      <c r="J29" s="39">
        <f t="shared" si="3"/>
        <v>0.769389968884047</v>
      </c>
      <c r="K29" s="4">
        <v>5641096.3500000015</v>
      </c>
      <c r="L29" s="39">
        <f t="shared" si="4"/>
        <v>0.9540532498941995</v>
      </c>
      <c r="M29" s="4">
        <v>5659599.5600000005</v>
      </c>
      <c r="N29" s="39">
        <f t="shared" si="5"/>
        <v>0.9679135135036975</v>
      </c>
      <c r="O29" s="4">
        <v>5214443.270000004</v>
      </c>
      <c r="P29" s="39">
        <f t="shared" si="6"/>
        <v>0.7261356312239672</v>
      </c>
      <c r="Q29" s="4">
        <v>4488447.1499999985</v>
      </c>
      <c r="R29" s="39">
        <f t="shared" si="7"/>
        <v>0.5052981882724508</v>
      </c>
      <c r="S29" s="4">
        <v>5929007.460000003</v>
      </c>
      <c r="T29" s="39">
        <f t="shared" si="8"/>
        <v>0.8646354582967765</v>
      </c>
      <c r="U29" s="4">
        <v>4462449.53</v>
      </c>
      <c r="V29" s="39">
        <f t="shared" si="9"/>
        <v>0.32835405706355486</v>
      </c>
      <c r="W29" s="4">
        <v>4770865.189999999</v>
      </c>
      <c r="X29" s="39">
        <f t="shared" si="10"/>
        <v>0.6227604312324836</v>
      </c>
      <c r="Y29" s="4">
        <v>9533037.440000005</v>
      </c>
      <c r="Z29" s="39">
        <f t="shared" si="11"/>
        <v>0.734900761327216</v>
      </c>
      <c r="AA29" s="24">
        <f t="shared" si="12"/>
        <v>63637222.300000004</v>
      </c>
      <c r="AB29" s="8"/>
    </row>
    <row r="30" spans="1:28" ht="15" customHeight="1">
      <c r="A30" s="2" t="s">
        <v>51</v>
      </c>
      <c r="B30" s="3" t="s">
        <v>82</v>
      </c>
      <c r="C30" s="41">
        <v>3760888.419999999</v>
      </c>
      <c r="D30" s="39">
        <f t="shared" si="0"/>
        <v>0.8740620824837819</v>
      </c>
      <c r="E30" s="41">
        <v>4978839.540000001</v>
      </c>
      <c r="F30" s="39">
        <f t="shared" si="1"/>
        <v>0.8727606348089614</v>
      </c>
      <c r="G30" s="41">
        <v>5396962.030000002</v>
      </c>
      <c r="H30" s="39">
        <f t="shared" si="2"/>
        <v>0.832527324414133</v>
      </c>
      <c r="I30" s="4">
        <v>5277532.380000002</v>
      </c>
      <c r="J30" s="39">
        <f t="shared" si="3"/>
        <v>0.8366217569051041</v>
      </c>
      <c r="K30" s="4">
        <v>5332441.570000001</v>
      </c>
      <c r="L30" s="39">
        <f t="shared" si="4"/>
        <v>0.9018518553985392</v>
      </c>
      <c r="M30" s="4">
        <v>5459696.279999999</v>
      </c>
      <c r="N30" s="39">
        <f t="shared" si="5"/>
        <v>0.9337257438471257</v>
      </c>
      <c r="O30" s="4">
        <v>5418893.250000002</v>
      </c>
      <c r="P30" s="39">
        <f t="shared" si="6"/>
        <v>0.7546062478543454</v>
      </c>
      <c r="Q30" s="4">
        <v>5566778.040000001</v>
      </c>
      <c r="R30" s="39">
        <f t="shared" si="7"/>
        <v>0.6266939910670144</v>
      </c>
      <c r="S30" s="4">
        <v>9517625.250000002</v>
      </c>
      <c r="T30" s="39">
        <f t="shared" si="8"/>
        <v>1.3879686145530197</v>
      </c>
      <c r="U30" s="4">
        <v>2047964.7699999998</v>
      </c>
      <c r="V30" s="39">
        <f t="shared" si="9"/>
        <v>0.15069246978188902</v>
      </c>
      <c r="W30" s="4">
        <v>6538911.17</v>
      </c>
      <c r="X30" s="39">
        <f t="shared" si="10"/>
        <v>0.8535506617448785</v>
      </c>
      <c r="Y30" s="4">
        <v>9701774.2</v>
      </c>
      <c r="Z30" s="39">
        <f t="shared" si="11"/>
        <v>0.7479086587752599</v>
      </c>
      <c r="AA30" s="24">
        <f t="shared" si="12"/>
        <v>68998306.9</v>
      </c>
      <c r="AB30" s="8"/>
    </row>
    <row r="31" spans="1:28" ht="15" customHeight="1">
      <c r="A31" s="2" t="s">
        <v>52</v>
      </c>
      <c r="B31" s="3" t="s">
        <v>83</v>
      </c>
      <c r="C31" s="41">
        <v>8246659.300000008</v>
      </c>
      <c r="D31" s="39">
        <f t="shared" si="0"/>
        <v>1.9165929419656262</v>
      </c>
      <c r="E31" s="41">
        <v>10485725.190000001</v>
      </c>
      <c r="F31" s="39">
        <f t="shared" si="1"/>
        <v>1.8380845776878996</v>
      </c>
      <c r="G31" s="41">
        <v>13368935.670000006</v>
      </c>
      <c r="H31" s="39">
        <f t="shared" si="2"/>
        <v>2.062272104517616</v>
      </c>
      <c r="I31" s="4">
        <v>11592191.929999998</v>
      </c>
      <c r="J31" s="39">
        <f t="shared" si="3"/>
        <v>1.8376542824466318</v>
      </c>
      <c r="K31" s="4">
        <v>11893673.799999993</v>
      </c>
      <c r="L31" s="39">
        <f t="shared" si="4"/>
        <v>2.011523547558532</v>
      </c>
      <c r="M31" s="4">
        <v>11628166.600000003</v>
      </c>
      <c r="N31" s="39">
        <f t="shared" si="5"/>
        <v>1.988667125667164</v>
      </c>
      <c r="O31" s="4">
        <v>12873673.270000014</v>
      </c>
      <c r="P31" s="39">
        <f t="shared" si="6"/>
        <v>1.7927192572722277</v>
      </c>
      <c r="Q31" s="4">
        <v>11067258.290000007</v>
      </c>
      <c r="R31" s="39">
        <f t="shared" si="7"/>
        <v>1.2459243422483581</v>
      </c>
      <c r="S31" s="4">
        <v>14898682.080000015</v>
      </c>
      <c r="T31" s="39">
        <f t="shared" si="8"/>
        <v>2.172695665365005</v>
      </c>
      <c r="U31" s="4">
        <v>11788283.020000005</v>
      </c>
      <c r="V31" s="39">
        <f t="shared" si="9"/>
        <v>0.8674004107852434</v>
      </c>
      <c r="W31" s="4">
        <v>12955074.629999997</v>
      </c>
      <c r="X31" s="39">
        <f t="shared" si="10"/>
        <v>1.691078565820429</v>
      </c>
      <c r="Y31" s="4">
        <v>24623901.23000002</v>
      </c>
      <c r="Z31" s="39">
        <f t="shared" si="11"/>
        <v>1.898253717628657</v>
      </c>
      <c r="AA31" s="24">
        <f t="shared" si="12"/>
        <v>155422225.01000005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0.9569701905809944</v>
      </c>
      <c r="E32" s="41">
        <v>4341959.880000001</v>
      </c>
      <c r="F32" s="39">
        <f t="shared" si="1"/>
        <v>0.7611194598136901</v>
      </c>
      <c r="G32" s="41">
        <v>7377426.790000004</v>
      </c>
      <c r="H32" s="39">
        <f t="shared" si="2"/>
        <v>1.1380308685514036</v>
      </c>
      <c r="I32" s="4">
        <v>6720102.459999999</v>
      </c>
      <c r="J32" s="39">
        <f t="shared" si="3"/>
        <v>1.065305434784942</v>
      </c>
      <c r="K32" s="4">
        <v>7799087.920000004</v>
      </c>
      <c r="L32" s="39">
        <f t="shared" si="4"/>
        <v>1.3190246566674213</v>
      </c>
      <c r="M32" s="4">
        <v>6314260.150000005</v>
      </c>
      <c r="N32" s="39">
        <f t="shared" si="5"/>
        <v>1.0798745851487217</v>
      </c>
      <c r="O32" s="4">
        <v>5660506.950000004</v>
      </c>
      <c r="P32" s="39">
        <f t="shared" si="6"/>
        <v>0.7882520864371976</v>
      </c>
      <c r="Q32" s="4">
        <v>7977835.390000005</v>
      </c>
      <c r="R32" s="39">
        <f t="shared" si="7"/>
        <v>0.8981248155952656</v>
      </c>
      <c r="S32" s="4">
        <v>6893736.840000003</v>
      </c>
      <c r="T32" s="39">
        <f t="shared" si="8"/>
        <v>1.005323294369876</v>
      </c>
      <c r="U32" s="4">
        <v>5742867.150000004</v>
      </c>
      <c r="V32" s="39">
        <f t="shared" si="9"/>
        <v>0.422569199988132</v>
      </c>
      <c r="W32" s="4">
        <v>6845706.740000002</v>
      </c>
      <c r="X32" s="39">
        <f t="shared" si="10"/>
        <v>0.8935979349048683</v>
      </c>
      <c r="Y32" s="4">
        <v>14438661.010000011</v>
      </c>
      <c r="Z32" s="39">
        <f t="shared" si="11"/>
        <v>1.1130747189003583</v>
      </c>
      <c r="AA32" s="24">
        <f t="shared" si="12"/>
        <v>84229774.25000004</v>
      </c>
      <c r="AB32" s="8"/>
    </row>
    <row r="33" spans="1:28" ht="15" customHeight="1">
      <c r="A33" s="2" t="s">
        <v>54</v>
      </c>
      <c r="B33" s="3" t="s">
        <v>85</v>
      </c>
      <c r="C33" s="41">
        <v>1877780.4399999992</v>
      </c>
      <c r="D33" s="39">
        <f t="shared" si="0"/>
        <v>0.4364119587024898</v>
      </c>
      <c r="E33" s="41">
        <v>4061529.07</v>
      </c>
      <c r="F33" s="39">
        <f t="shared" si="1"/>
        <v>0.7119616249830476</v>
      </c>
      <c r="G33" s="41">
        <v>4175470.56</v>
      </c>
      <c r="H33" s="39">
        <f t="shared" si="2"/>
        <v>0.6441018695636034</v>
      </c>
      <c r="I33" s="4">
        <v>3945878.519999999</v>
      </c>
      <c r="J33" s="39">
        <f t="shared" si="3"/>
        <v>0.6255210924800636</v>
      </c>
      <c r="K33" s="4">
        <v>4251662.819999998</v>
      </c>
      <c r="L33" s="39">
        <f t="shared" si="4"/>
        <v>0.7190646071619278</v>
      </c>
      <c r="M33" s="4">
        <v>4030633.4299999983</v>
      </c>
      <c r="N33" s="39">
        <f t="shared" si="5"/>
        <v>0.6893251940384202</v>
      </c>
      <c r="O33" s="4">
        <v>3024391.390000001</v>
      </c>
      <c r="P33" s="39">
        <f t="shared" si="6"/>
        <v>0.42116065653275014</v>
      </c>
      <c r="Q33" s="4">
        <v>4727107.020000003</v>
      </c>
      <c r="R33" s="39">
        <f t="shared" si="7"/>
        <v>0.5321659213423034</v>
      </c>
      <c r="S33" s="4">
        <v>5497548.130000003</v>
      </c>
      <c r="T33" s="39">
        <f t="shared" si="8"/>
        <v>0.8017151401747665</v>
      </c>
      <c r="U33" s="4">
        <v>3959899.8799999994</v>
      </c>
      <c r="V33" s="39">
        <f t="shared" si="9"/>
        <v>0.2913756631693454</v>
      </c>
      <c r="W33" s="4">
        <v>5004239.710000003</v>
      </c>
      <c r="X33" s="39">
        <f t="shared" si="10"/>
        <v>0.6532237562114642</v>
      </c>
      <c r="Y33" s="4">
        <v>10649401.61</v>
      </c>
      <c r="Z33" s="39">
        <f t="shared" si="11"/>
        <v>0.82096114697188</v>
      </c>
      <c r="AA33" s="24">
        <f t="shared" si="12"/>
        <v>55205542.580000006</v>
      </c>
      <c r="AB33" s="8"/>
    </row>
    <row r="34" spans="1:28" ht="15" customHeight="1">
      <c r="A34" s="2" t="s">
        <v>55</v>
      </c>
      <c r="B34" s="3" t="s">
        <v>86</v>
      </c>
      <c r="C34" s="41">
        <v>5453773.330000003</v>
      </c>
      <c r="D34" s="39">
        <f t="shared" si="0"/>
        <v>1.2675027657997666</v>
      </c>
      <c r="E34" s="41">
        <v>8390129.800000006</v>
      </c>
      <c r="F34" s="39">
        <f t="shared" si="1"/>
        <v>1.4707393061270633</v>
      </c>
      <c r="G34" s="41">
        <v>11322002.669999996</v>
      </c>
      <c r="H34" s="39">
        <f t="shared" si="2"/>
        <v>1.7465152686769527</v>
      </c>
      <c r="I34" s="4">
        <v>6378410.370000004</v>
      </c>
      <c r="J34" s="39">
        <f t="shared" si="3"/>
        <v>1.011138635593011</v>
      </c>
      <c r="K34" s="4">
        <v>8274703.529999997</v>
      </c>
      <c r="L34" s="39">
        <f t="shared" si="4"/>
        <v>1.3994633852881275</v>
      </c>
      <c r="M34" s="4">
        <v>12236107.099999998</v>
      </c>
      <c r="N34" s="39">
        <f t="shared" si="5"/>
        <v>2.0926380549030457</v>
      </c>
      <c r="O34" s="4">
        <v>8879895.909999996</v>
      </c>
      <c r="P34" s="39">
        <f t="shared" si="6"/>
        <v>1.2365670672664097</v>
      </c>
      <c r="Q34" s="4">
        <v>8709132.620000003</v>
      </c>
      <c r="R34" s="39">
        <f t="shared" si="7"/>
        <v>0.9804524342701697</v>
      </c>
      <c r="S34" s="4">
        <v>12599672.41</v>
      </c>
      <c r="T34" s="39">
        <f t="shared" si="8"/>
        <v>1.837427866655036</v>
      </c>
      <c r="U34" s="4">
        <v>9778466.430000005</v>
      </c>
      <c r="V34" s="39">
        <f t="shared" si="9"/>
        <v>0.7195149441052114</v>
      </c>
      <c r="W34" s="4">
        <v>10335071.449999997</v>
      </c>
      <c r="X34" s="39">
        <f t="shared" si="10"/>
        <v>1.349078897997646</v>
      </c>
      <c r="Y34" s="4">
        <v>16182590.599999996</v>
      </c>
      <c r="Z34" s="39">
        <f t="shared" si="11"/>
        <v>1.247514050693442</v>
      </c>
      <c r="AA34" s="24">
        <f t="shared" si="12"/>
        <v>118539956.22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</v>
      </c>
      <c r="E35" s="41">
        <v>4989696.369999994</v>
      </c>
      <c r="F35" s="39">
        <f t="shared" si="1"/>
        <v>0.8746637718284779</v>
      </c>
      <c r="G35" s="41">
        <v>5166676.029999998</v>
      </c>
      <c r="H35" s="39">
        <f t="shared" si="2"/>
        <v>0.7970037490463002</v>
      </c>
      <c r="I35" s="4">
        <v>5516538.389999999</v>
      </c>
      <c r="J35" s="39">
        <f t="shared" si="3"/>
        <v>0.8745102270459687</v>
      </c>
      <c r="K35" s="4">
        <v>5863733.709999999</v>
      </c>
      <c r="L35" s="39">
        <f t="shared" si="4"/>
        <v>0.9917069050840922</v>
      </c>
      <c r="M35" s="4">
        <v>5268152.069999993</v>
      </c>
      <c r="N35" s="39">
        <f t="shared" si="5"/>
        <v>0.90096755533451</v>
      </c>
      <c r="O35" s="4">
        <v>5388259.109999998</v>
      </c>
      <c r="P35" s="39">
        <f t="shared" si="6"/>
        <v>0.7503403004781634</v>
      </c>
      <c r="Q35" s="4">
        <v>5348174.329999996</v>
      </c>
      <c r="R35" s="39">
        <f t="shared" si="7"/>
        <v>0.6020841304802325</v>
      </c>
      <c r="S35" s="4">
        <v>6483648.38</v>
      </c>
      <c r="T35" s="39">
        <f t="shared" si="8"/>
        <v>0.9455195201384431</v>
      </c>
      <c r="U35" s="4">
        <v>6963494.230000003</v>
      </c>
      <c r="V35" s="39">
        <f t="shared" si="9"/>
        <v>0.5123848609127364</v>
      </c>
      <c r="W35" s="4">
        <v>5937780.930000007</v>
      </c>
      <c r="X35" s="39">
        <f t="shared" si="10"/>
        <v>0.7750826873669895</v>
      </c>
      <c r="Y35" s="4">
        <v>10096551.04000001</v>
      </c>
      <c r="Z35" s="39">
        <f t="shared" si="11"/>
        <v>0.7783419600285444</v>
      </c>
      <c r="AA35" s="24">
        <f t="shared" si="12"/>
        <v>71528038.76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0.8650078507321298</v>
      </c>
      <c r="E36" s="41">
        <v>120496409.03000002</v>
      </c>
      <c r="F36" s="39">
        <f t="shared" si="1"/>
        <v>21.122295987314153</v>
      </c>
      <c r="G36" s="41">
        <v>75262860.43000005</v>
      </c>
      <c r="H36" s="39">
        <f t="shared" si="2"/>
        <v>11.609936752054978</v>
      </c>
      <c r="I36" s="4">
        <v>66862863.59999998</v>
      </c>
      <c r="J36" s="39">
        <f t="shared" si="3"/>
        <v>10.59944731532624</v>
      </c>
      <c r="K36" s="4">
        <v>50092307.949999996</v>
      </c>
      <c r="L36" s="39">
        <f t="shared" si="4"/>
        <v>8.471886709468901</v>
      </c>
      <c r="M36" s="4">
        <v>54579982.81999999</v>
      </c>
      <c r="N36" s="39">
        <f t="shared" si="5"/>
        <v>9.334353495899563</v>
      </c>
      <c r="O36" s="4">
        <v>74102527.85</v>
      </c>
      <c r="P36" s="39">
        <f t="shared" si="6"/>
        <v>10.319123835371846</v>
      </c>
      <c r="Q36" s="4">
        <v>348977890.9600001</v>
      </c>
      <c r="R36" s="39">
        <f t="shared" si="7"/>
        <v>39.287060793225336</v>
      </c>
      <c r="S36" s="4">
        <v>72340675.67999999</v>
      </c>
      <c r="T36" s="39">
        <f t="shared" si="8"/>
        <v>10.549542008853406</v>
      </c>
      <c r="U36" s="4">
        <v>699167767.0399998</v>
      </c>
      <c r="V36" s="39">
        <f t="shared" si="9"/>
        <v>51.445864279758105</v>
      </c>
      <c r="W36" s="4">
        <v>152450022.66000003</v>
      </c>
      <c r="X36" s="39">
        <f t="shared" si="10"/>
        <v>19.899921308223664</v>
      </c>
      <c r="Y36" s="4">
        <v>185781030.38000003</v>
      </c>
      <c r="Z36" s="39">
        <f t="shared" si="11"/>
        <v>14.32183829400932</v>
      </c>
      <c r="AA36" s="24">
        <f t="shared" si="12"/>
        <v>1903836268.5400002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13.827123165536701</v>
      </c>
      <c r="E37" s="41">
        <v>13583683.469999999</v>
      </c>
      <c r="F37" s="39">
        <f t="shared" si="1"/>
        <v>2.381138036901103</v>
      </c>
      <c r="G37" s="41">
        <v>31686150.33999999</v>
      </c>
      <c r="H37" s="39">
        <f t="shared" si="2"/>
        <v>4.887858357518248</v>
      </c>
      <c r="I37" s="4">
        <v>76251988.29999998</v>
      </c>
      <c r="J37" s="39">
        <f t="shared" si="3"/>
        <v>12.08785997425816</v>
      </c>
      <c r="K37" s="4">
        <v>36835266.17999999</v>
      </c>
      <c r="L37" s="39">
        <f t="shared" si="4"/>
        <v>6.229782870088166</v>
      </c>
      <c r="M37" s="4">
        <v>29434926.889999997</v>
      </c>
      <c r="N37" s="39">
        <f t="shared" si="5"/>
        <v>5.034006947626583</v>
      </c>
      <c r="O37" s="4">
        <v>85336715.07999998</v>
      </c>
      <c r="P37" s="39">
        <f t="shared" si="6"/>
        <v>11.883536988061925</v>
      </c>
      <c r="Q37" s="4">
        <v>23722353.070000004</v>
      </c>
      <c r="R37" s="39">
        <f t="shared" si="7"/>
        <v>2.6706033572948313</v>
      </c>
      <c r="S37" s="4">
        <v>21545908.629999995</v>
      </c>
      <c r="T37" s="39">
        <f t="shared" si="8"/>
        <v>3.1420700190383144</v>
      </c>
      <c r="U37" s="4">
        <v>103609399.01</v>
      </c>
      <c r="V37" s="39">
        <f t="shared" si="9"/>
        <v>7.623742584904969</v>
      </c>
      <c r="W37" s="4">
        <v>41326475.42000001</v>
      </c>
      <c r="X37" s="39">
        <f t="shared" si="10"/>
        <v>5.394512866937212</v>
      </c>
      <c r="Y37" s="4">
        <v>41823551.03</v>
      </c>
      <c r="Z37" s="39">
        <f t="shared" si="11"/>
        <v>3.2241727452351903</v>
      </c>
      <c r="AA37" s="24">
        <f t="shared" si="12"/>
        <v>564651353.1199999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1.7676650637361686</v>
      </c>
      <c r="E38" s="41">
        <v>10698577.550000006</v>
      </c>
      <c r="F38" s="39">
        <f t="shared" si="1"/>
        <v>1.875396316566351</v>
      </c>
      <c r="G38" s="41">
        <v>19937026.700000007</v>
      </c>
      <c r="H38" s="39">
        <f t="shared" si="2"/>
        <v>3.075456044170859</v>
      </c>
      <c r="I38" s="4">
        <v>16161542.010000007</v>
      </c>
      <c r="J38" s="39">
        <f t="shared" si="3"/>
        <v>2.56201131459507</v>
      </c>
      <c r="K38" s="4">
        <v>17507463.20000002</v>
      </c>
      <c r="L38" s="39">
        <f t="shared" si="4"/>
        <v>2.960958495836207</v>
      </c>
      <c r="M38" s="4">
        <v>17130813.299999997</v>
      </c>
      <c r="N38" s="39">
        <f t="shared" si="5"/>
        <v>2.9297383171008065</v>
      </c>
      <c r="O38" s="4">
        <v>20747634.46000002</v>
      </c>
      <c r="P38" s="39">
        <f t="shared" si="6"/>
        <v>2.889205206563928</v>
      </c>
      <c r="Q38" s="4">
        <v>19655620.77000002</v>
      </c>
      <c r="R38" s="39">
        <f t="shared" si="7"/>
        <v>2.212780775295832</v>
      </c>
      <c r="S38" s="4">
        <v>18418606.64000001</v>
      </c>
      <c r="T38" s="39">
        <f t="shared" si="8"/>
        <v>2.6860111917222063</v>
      </c>
      <c r="U38" s="4">
        <v>25566043.229999997</v>
      </c>
      <c r="V38" s="39">
        <f t="shared" si="9"/>
        <v>1.8811896831991126</v>
      </c>
      <c r="W38" s="4">
        <v>8278192.589999996</v>
      </c>
      <c r="X38" s="39">
        <f t="shared" si="10"/>
        <v>1.0805861372859185</v>
      </c>
      <c r="Y38" s="4">
        <v>33366467.260000046</v>
      </c>
      <c r="Z38" s="39">
        <f t="shared" si="11"/>
        <v>2.5722171287490134</v>
      </c>
      <c r="AA38" s="24">
        <f t="shared" si="12"/>
        <v>215073844.55000013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0.44236341505883786</v>
      </c>
      <c r="E39" s="41">
        <v>2238168.189999999</v>
      </c>
      <c r="F39" s="39">
        <f t="shared" si="1"/>
        <v>0.3923374261452142</v>
      </c>
      <c r="G39" s="41">
        <v>3507856.0100000002</v>
      </c>
      <c r="H39" s="39">
        <f t="shared" si="2"/>
        <v>0.5411166434378889</v>
      </c>
      <c r="I39" s="4">
        <v>3424845.849999998</v>
      </c>
      <c r="J39" s="39">
        <f t="shared" si="3"/>
        <v>0.5429242960241492</v>
      </c>
      <c r="K39" s="4">
        <v>3310459.6099999994</v>
      </c>
      <c r="L39" s="39">
        <f t="shared" si="4"/>
        <v>0.5598831421420383</v>
      </c>
      <c r="M39" s="4">
        <v>4013014.5200000005</v>
      </c>
      <c r="N39" s="39">
        <f t="shared" si="5"/>
        <v>0.6863119806650338</v>
      </c>
      <c r="O39" s="4">
        <v>4139107.5100000002</v>
      </c>
      <c r="P39" s="39">
        <f t="shared" si="6"/>
        <v>0.5763900936020177</v>
      </c>
      <c r="Q39" s="4">
        <v>4947602.740000002</v>
      </c>
      <c r="R39" s="39">
        <f t="shared" si="7"/>
        <v>0.5569887796971867</v>
      </c>
      <c r="S39" s="4">
        <v>5590067.69</v>
      </c>
      <c r="T39" s="39">
        <f t="shared" si="8"/>
        <v>0.8152073971337439</v>
      </c>
      <c r="U39" s="4">
        <v>3415159.04</v>
      </c>
      <c r="V39" s="39">
        <f t="shared" si="9"/>
        <v>0.2512927751367252</v>
      </c>
      <c r="W39" s="4">
        <v>4056462.5100000007</v>
      </c>
      <c r="X39" s="39">
        <f t="shared" si="10"/>
        <v>0.5295065447041072</v>
      </c>
      <c r="Y39" s="4">
        <v>9242714.890000002</v>
      </c>
      <c r="Z39" s="39">
        <f t="shared" si="11"/>
        <v>0.7125198292928758</v>
      </c>
      <c r="AA39" s="24">
        <f t="shared" si="12"/>
        <v>49788846.75</v>
      </c>
      <c r="AB39" s="8"/>
    </row>
    <row r="40" spans="1:28" ht="15" customHeight="1">
      <c r="A40" s="2" t="s">
        <v>61</v>
      </c>
      <c r="B40" s="3" t="s">
        <v>92</v>
      </c>
      <c r="C40" s="41">
        <v>5879534.8199999975</v>
      </c>
      <c r="D40" s="39">
        <f t="shared" si="0"/>
        <v>1.3664533149869698</v>
      </c>
      <c r="E40" s="41">
        <v>10194040.320000008</v>
      </c>
      <c r="F40" s="39">
        <f t="shared" si="1"/>
        <v>1.7869539738071878</v>
      </c>
      <c r="G40" s="41">
        <v>17576341.71000002</v>
      </c>
      <c r="H40" s="39">
        <f t="shared" si="2"/>
        <v>2.7113002936607353</v>
      </c>
      <c r="I40" s="4">
        <v>14482887.450000014</v>
      </c>
      <c r="J40" s="39">
        <f t="shared" si="3"/>
        <v>2.29590230263597</v>
      </c>
      <c r="K40" s="4">
        <v>14518601.100000005</v>
      </c>
      <c r="L40" s="39">
        <f t="shared" si="4"/>
        <v>2.45546569389344</v>
      </c>
      <c r="M40" s="4">
        <v>12735821.830000004</v>
      </c>
      <c r="N40" s="39">
        <f t="shared" si="5"/>
        <v>2.17810004473751</v>
      </c>
      <c r="O40" s="4">
        <v>13956437.03000001</v>
      </c>
      <c r="P40" s="39">
        <f t="shared" si="6"/>
        <v>1.943499178660467</v>
      </c>
      <c r="Q40" s="4">
        <v>14631171.130000012</v>
      </c>
      <c r="R40" s="39">
        <f t="shared" si="7"/>
        <v>1.6471407632132185</v>
      </c>
      <c r="S40" s="4">
        <v>11061133.130000006</v>
      </c>
      <c r="T40" s="39">
        <f t="shared" si="8"/>
        <v>1.6130605295509626</v>
      </c>
      <c r="U40" s="4">
        <v>12514143.050000012</v>
      </c>
      <c r="V40" s="39">
        <f t="shared" si="9"/>
        <v>0.9208103337677843</v>
      </c>
      <c r="W40" s="4">
        <v>15637399.230000004</v>
      </c>
      <c r="X40" s="39">
        <f t="shared" si="10"/>
        <v>2.041213301990055</v>
      </c>
      <c r="Y40" s="4">
        <v>26719197.320000015</v>
      </c>
      <c r="Z40" s="39">
        <f t="shared" si="11"/>
        <v>2.059779852550344</v>
      </c>
      <c r="AA40" s="24">
        <f t="shared" si="12"/>
        <v>169906708.12000012</v>
      </c>
      <c r="AB40" s="8"/>
    </row>
    <row r="41" spans="1:28" ht="15" customHeight="1">
      <c r="A41" s="2" t="s">
        <v>62</v>
      </c>
      <c r="B41" s="3" t="s">
        <v>93</v>
      </c>
      <c r="C41" s="41">
        <v>19858538.470000014</v>
      </c>
      <c r="D41" s="39">
        <f t="shared" si="0"/>
        <v>4.615291269442265</v>
      </c>
      <c r="E41" s="41">
        <v>25130122.449999984</v>
      </c>
      <c r="F41" s="39">
        <f t="shared" si="1"/>
        <v>4.405159364161575</v>
      </c>
      <c r="G41" s="41">
        <v>25216375.79999999</v>
      </c>
      <c r="H41" s="39">
        <f t="shared" si="2"/>
        <v>3.889840573178032</v>
      </c>
      <c r="I41" s="4">
        <v>26167712.060000002</v>
      </c>
      <c r="J41" s="39">
        <f t="shared" si="3"/>
        <v>4.148241197114943</v>
      </c>
      <c r="K41" s="4">
        <v>23970776.64</v>
      </c>
      <c r="L41" s="39">
        <f t="shared" si="4"/>
        <v>4.054069623519186</v>
      </c>
      <c r="M41" s="4">
        <v>26639913.440000016</v>
      </c>
      <c r="N41" s="39">
        <f t="shared" si="5"/>
        <v>4.555999403099958</v>
      </c>
      <c r="O41" s="4">
        <v>30175629.4</v>
      </c>
      <c r="P41" s="39">
        <f t="shared" si="6"/>
        <v>4.202097629101157</v>
      </c>
      <c r="Q41" s="4">
        <v>29596012.960000012</v>
      </c>
      <c r="R41" s="39">
        <f t="shared" si="7"/>
        <v>3.331845341829631</v>
      </c>
      <c r="S41" s="4">
        <v>29476128.700000037</v>
      </c>
      <c r="T41" s="39">
        <f t="shared" si="8"/>
        <v>4.298545113879699</v>
      </c>
      <c r="U41" s="4">
        <v>28598450.520000022</v>
      </c>
      <c r="V41" s="39">
        <f t="shared" si="9"/>
        <v>2.104318982398292</v>
      </c>
      <c r="W41" s="4">
        <v>36401662.66000003</v>
      </c>
      <c r="X41" s="39">
        <f t="shared" si="10"/>
        <v>4.751657033453302</v>
      </c>
      <c r="Y41" s="4">
        <v>49257619.40000005</v>
      </c>
      <c r="Z41" s="39">
        <f t="shared" si="11"/>
        <v>3.797264222034385</v>
      </c>
      <c r="AA41" s="24">
        <f t="shared" si="12"/>
        <v>350488942.5000002</v>
      </c>
      <c r="AB41" s="8"/>
    </row>
    <row r="42" spans="1:28" ht="15" customHeight="1">
      <c r="A42" s="2" t="s">
        <v>63</v>
      </c>
      <c r="B42" s="3" t="s">
        <v>94</v>
      </c>
      <c r="C42" s="41">
        <v>24865392.58000003</v>
      </c>
      <c r="D42" s="39">
        <f t="shared" si="0"/>
        <v>5.778926251752933</v>
      </c>
      <c r="E42" s="41">
        <v>29246017.51</v>
      </c>
      <c r="F42" s="39">
        <f t="shared" si="1"/>
        <v>5.1266510203021305</v>
      </c>
      <c r="G42" s="41">
        <v>31025876.439999998</v>
      </c>
      <c r="H42" s="39">
        <f t="shared" si="2"/>
        <v>4.786005489128237</v>
      </c>
      <c r="I42" s="4">
        <v>29053032.660000015</v>
      </c>
      <c r="J42" s="39">
        <f t="shared" si="3"/>
        <v>4.605637157157636</v>
      </c>
      <c r="K42" s="4">
        <v>34571892.67999998</v>
      </c>
      <c r="L42" s="39">
        <f t="shared" si="4"/>
        <v>5.846988691541752</v>
      </c>
      <c r="M42" s="4">
        <v>33278161.370000005</v>
      </c>
      <c r="N42" s="39">
        <f t="shared" si="5"/>
        <v>5.691282881960595</v>
      </c>
      <c r="O42" s="4">
        <v>39467190.19000003</v>
      </c>
      <c r="P42" s="39">
        <f t="shared" si="6"/>
        <v>5.495990957679363</v>
      </c>
      <c r="Q42" s="4">
        <v>32032290.090000022</v>
      </c>
      <c r="R42" s="39">
        <f t="shared" si="7"/>
        <v>3.6061153463051463</v>
      </c>
      <c r="S42" s="4">
        <v>40388712.429999985</v>
      </c>
      <c r="T42" s="39">
        <f t="shared" si="8"/>
        <v>5.889942476464641</v>
      </c>
      <c r="U42" s="4">
        <v>37759236.769999996</v>
      </c>
      <c r="V42" s="39">
        <f t="shared" si="9"/>
        <v>2.7783840470802716</v>
      </c>
      <c r="W42" s="4">
        <v>40398646.82999999</v>
      </c>
      <c r="X42" s="39">
        <f t="shared" si="10"/>
        <v>5.2733996286027125</v>
      </c>
      <c r="Y42" s="4">
        <v>58492403.64000005</v>
      </c>
      <c r="Z42" s="39">
        <f t="shared" si="11"/>
        <v>4.50917267842964</v>
      </c>
      <c r="AA42" s="24">
        <f t="shared" si="12"/>
        <v>430578853.19000006</v>
      </c>
      <c r="AB42" s="8"/>
    </row>
    <row r="43" spans="1:28" ht="15" customHeight="1">
      <c r="A43" s="2" t="s">
        <v>64</v>
      </c>
      <c r="B43" s="3" t="s">
        <v>95</v>
      </c>
      <c r="C43" s="41">
        <v>25023305.71999998</v>
      </c>
      <c r="D43" s="39">
        <f t="shared" si="0"/>
        <v>5.815626592891985</v>
      </c>
      <c r="E43" s="41">
        <v>27798724.739999935</v>
      </c>
      <c r="F43" s="39">
        <f t="shared" si="1"/>
        <v>4.8729492999410695</v>
      </c>
      <c r="G43" s="41">
        <v>30272241.419999976</v>
      </c>
      <c r="H43" s="39">
        <f t="shared" si="2"/>
        <v>4.669750873420775</v>
      </c>
      <c r="I43" s="4">
        <v>30833488.689999983</v>
      </c>
      <c r="J43" s="39">
        <f t="shared" si="3"/>
        <v>4.887884265210597</v>
      </c>
      <c r="K43" s="4">
        <v>34344120.13</v>
      </c>
      <c r="L43" s="39">
        <f t="shared" si="4"/>
        <v>5.808466544767187</v>
      </c>
      <c r="M43" s="4">
        <v>36011730.21</v>
      </c>
      <c r="N43" s="39">
        <f t="shared" si="5"/>
        <v>6.158782073781266</v>
      </c>
      <c r="O43" s="4">
        <v>34215165.58999999</v>
      </c>
      <c r="P43" s="39">
        <f t="shared" si="6"/>
        <v>4.764621950355821</v>
      </c>
      <c r="Q43" s="4">
        <v>36663968.33999999</v>
      </c>
      <c r="R43" s="39">
        <f t="shared" si="7"/>
        <v>4.127538134671029</v>
      </c>
      <c r="S43" s="4">
        <v>42467086.90999997</v>
      </c>
      <c r="T43" s="39">
        <f t="shared" si="8"/>
        <v>6.193034736535285</v>
      </c>
      <c r="U43" s="4">
        <v>38267804.33999997</v>
      </c>
      <c r="V43" s="39">
        <f t="shared" si="9"/>
        <v>2.815805248995903</v>
      </c>
      <c r="W43" s="4">
        <v>32114275.50999998</v>
      </c>
      <c r="X43" s="39">
        <f t="shared" si="10"/>
        <v>4.192006956567637</v>
      </c>
      <c r="Y43" s="4">
        <v>62698769.92000006</v>
      </c>
      <c r="Z43" s="39">
        <f t="shared" si="11"/>
        <v>4.833440971830272</v>
      </c>
      <c r="AA43" s="24">
        <f t="shared" si="12"/>
        <v>430710681.51999986</v>
      </c>
      <c r="AB43" s="8"/>
    </row>
    <row r="44" spans="1:28" ht="15" customHeight="1">
      <c r="A44" s="2" t="s">
        <v>65</v>
      </c>
      <c r="B44" s="3" t="s">
        <v>96</v>
      </c>
      <c r="C44" s="41">
        <v>12648254.030000005</v>
      </c>
      <c r="D44" s="39">
        <f t="shared" si="0"/>
        <v>2.939560556610636</v>
      </c>
      <c r="E44" s="41">
        <v>13209425.330000015</v>
      </c>
      <c r="F44" s="39">
        <f t="shared" si="1"/>
        <v>2.3155328352824127</v>
      </c>
      <c r="G44" s="41">
        <v>19388996.13</v>
      </c>
      <c r="H44" s="39">
        <f t="shared" si="2"/>
        <v>2.990917664689383</v>
      </c>
      <c r="I44" s="4">
        <v>16710479.390000004</v>
      </c>
      <c r="J44" s="39">
        <f t="shared" si="3"/>
        <v>2.649031710154724</v>
      </c>
      <c r="K44" s="4">
        <v>19603691.759999987</v>
      </c>
      <c r="L44" s="39">
        <f t="shared" si="4"/>
        <v>3.315484202561462</v>
      </c>
      <c r="M44" s="4">
        <v>18885077.17</v>
      </c>
      <c r="N44" s="39">
        <f t="shared" si="5"/>
        <v>3.2297552508119782</v>
      </c>
      <c r="O44" s="4">
        <v>26715230.94999998</v>
      </c>
      <c r="P44" s="39">
        <f t="shared" si="6"/>
        <v>3.720220948759557</v>
      </c>
      <c r="Q44" s="4">
        <v>19507404.45</v>
      </c>
      <c r="R44" s="39">
        <f t="shared" si="7"/>
        <v>2.1960949515653647</v>
      </c>
      <c r="S44" s="4">
        <v>20419616.310000014</v>
      </c>
      <c r="T44" s="39">
        <f t="shared" si="8"/>
        <v>2.9778212332425005</v>
      </c>
      <c r="U44" s="4">
        <v>18157916.249999985</v>
      </c>
      <c r="V44" s="39">
        <f t="shared" si="9"/>
        <v>1.3360880450131938</v>
      </c>
      <c r="W44" s="4">
        <v>24963213.439999994</v>
      </c>
      <c r="X44" s="39">
        <f t="shared" si="10"/>
        <v>3.2585497488858897</v>
      </c>
      <c r="Y44" s="4">
        <v>32200746.709999964</v>
      </c>
      <c r="Z44" s="39">
        <f t="shared" si="11"/>
        <v>2.4823518654389973</v>
      </c>
      <c r="AA44" s="24">
        <f>+C44+E44+G44+I44+K44+M44+O44+Q44+S44+U44+W44+Y44</f>
        <v>242410051.91999996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0.7993707154752864</v>
      </c>
      <c r="E45" s="41">
        <v>4712162.42</v>
      </c>
      <c r="F45" s="39">
        <f t="shared" si="1"/>
        <v>0.8260137391377209</v>
      </c>
      <c r="G45" s="41">
        <v>5933153.12</v>
      </c>
      <c r="H45" s="39">
        <f t="shared" si="2"/>
        <v>0.9152393633447451</v>
      </c>
      <c r="I45" s="4">
        <v>7400655.02</v>
      </c>
      <c r="J45" s="39">
        <f t="shared" si="3"/>
        <v>1.1731901501059052</v>
      </c>
      <c r="K45" s="4">
        <v>10400468.14</v>
      </c>
      <c r="L45" s="39">
        <f t="shared" si="4"/>
        <v>1.7589843912855836</v>
      </c>
      <c r="M45" s="4">
        <v>8206221.260000002</v>
      </c>
      <c r="N45" s="39">
        <f t="shared" si="5"/>
        <v>1.4034407148684103</v>
      </c>
      <c r="O45" s="4">
        <v>7658923.499999999</v>
      </c>
      <c r="P45" s="39">
        <f t="shared" si="6"/>
        <v>1.066540944488705</v>
      </c>
      <c r="Q45" s="4">
        <v>6253369.779999999</v>
      </c>
      <c r="R45" s="39">
        <f t="shared" si="7"/>
        <v>0.7039887771501765</v>
      </c>
      <c r="S45" s="4">
        <v>7785276.649999999</v>
      </c>
      <c r="T45" s="39">
        <f t="shared" si="8"/>
        <v>1.1353377929870134</v>
      </c>
      <c r="U45" s="4">
        <v>9452687.78</v>
      </c>
      <c r="V45" s="39">
        <f t="shared" si="9"/>
        <v>0.695543638499837</v>
      </c>
      <c r="W45" s="4">
        <v>8436025.270000001</v>
      </c>
      <c r="X45" s="39">
        <f t="shared" si="10"/>
        <v>1.101188678742216</v>
      </c>
      <c r="Y45" s="4">
        <v>18184695.460000005</v>
      </c>
      <c r="Z45" s="39">
        <f t="shared" si="11"/>
        <v>1.401856084397961</v>
      </c>
      <c r="AA45" s="24">
        <f>+C45+E45+G45+I45+K45+M45+O45+Q45+S45+U45+W45+Y45</f>
        <v>97863147.02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0.10563273475706686</v>
      </c>
      <c r="E46" s="41">
        <v>931076.6699999999</v>
      </c>
      <c r="F46" s="39">
        <f t="shared" si="1"/>
        <v>0.163212141913096</v>
      </c>
      <c r="G46" s="41">
        <v>18721535.009999998</v>
      </c>
      <c r="H46" s="39">
        <f t="shared" si="2"/>
        <v>2.887956106446947</v>
      </c>
      <c r="I46" s="4">
        <v>6677709.100000001</v>
      </c>
      <c r="J46" s="39">
        <f t="shared" si="3"/>
        <v>1.058585019869305</v>
      </c>
      <c r="K46" s="4">
        <v>2664979.5300000003</v>
      </c>
      <c r="L46" s="39">
        <f t="shared" si="4"/>
        <v>0.45071599982475324</v>
      </c>
      <c r="M46" s="4">
        <v>3194967.7199999993</v>
      </c>
      <c r="N46" s="39">
        <f t="shared" si="5"/>
        <v>0.5464083454335587</v>
      </c>
      <c r="O46" s="4">
        <v>14604653.360000001</v>
      </c>
      <c r="P46" s="39">
        <f t="shared" si="6"/>
        <v>2.0337663365490646</v>
      </c>
      <c r="Q46" s="4">
        <v>3960425.040000001</v>
      </c>
      <c r="R46" s="39">
        <f t="shared" si="7"/>
        <v>0.44585477574373356</v>
      </c>
      <c r="S46" s="4">
        <v>9373196.48</v>
      </c>
      <c r="T46" s="39">
        <f t="shared" si="8"/>
        <v>1.3669063648286466</v>
      </c>
      <c r="U46" s="4">
        <v>10365308.53</v>
      </c>
      <c r="V46" s="39">
        <f t="shared" si="9"/>
        <v>0.7626957090853578</v>
      </c>
      <c r="W46" s="4">
        <v>14301435.260000002</v>
      </c>
      <c r="X46" s="39">
        <f t="shared" si="10"/>
        <v>1.8668244930561642</v>
      </c>
      <c r="Y46" s="4">
        <v>16185769.319999998</v>
      </c>
      <c r="Z46" s="39">
        <f t="shared" si="11"/>
        <v>1.2477590978531483</v>
      </c>
      <c r="AA46" s="24">
        <f t="shared" si="12"/>
        <v>101435569.42</v>
      </c>
      <c r="AB46" s="8"/>
    </row>
    <row r="47" spans="1:28" ht="18" customHeight="1">
      <c r="A47" s="56" t="s">
        <v>7</v>
      </c>
      <c r="B47" s="57"/>
      <c r="C47" s="42">
        <f>SUM(C13:C46)</f>
        <v>430277035.85</v>
      </c>
      <c r="D47" s="40">
        <f t="shared" si="0"/>
        <v>100</v>
      </c>
      <c r="E47" s="42">
        <f>SUM(E13:E46)</f>
        <v>570470223.04</v>
      </c>
      <c r="F47" s="40">
        <f t="shared" si="1"/>
        <v>100</v>
      </c>
      <c r="G47" s="6">
        <f aca="true" t="shared" si="13" ref="G47:AA47">SUM(G13:G46)</f>
        <v>648262449.9800001</v>
      </c>
      <c r="H47" s="40">
        <f t="shared" si="2"/>
        <v>100</v>
      </c>
      <c r="I47" s="6">
        <f t="shared" si="13"/>
        <v>630814622.7899998</v>
      </c>
      <c r="J47" s="40">
        <f t="shared" si="3"/>
        <v>100</v>
      </c>
      <c r="K47" s="6">
        <f t="shared" si="13"/>
        <v>591276886.3399999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718108717.68</v>
      </c>
      <c r="P47" s="40">
        <f t="shared" si="6"/>
        <v>100</v>
      </c>
      <c r="Q47" s="6">
        <f t="shared" si="13"/>
        <v>888276913.3500001</v>
      </c>
      <c r="R47" s="40">
        <f t="shared" si="7"/>
        <v>100</v>
      </c>
      <c r="S47" s="6">
        <f t="shared" si="13"/>
        <v>685723376.6099999</v>
      </c>
      <c r="T47" s="40">
        <f t="shared" si="8"/>
        <v>100</v>
      </c>
      <c r="U47" s="6">
        <f t="shared" si="13"/>
        <v>1359035904.6899996</v>
      </c>
      <c r="V47" s="40">
        <f t="shared" si="9"/>
        <v>100</v>
      </c>
      <c r="W47" s="6">
        <f t="shared" si="13"/>
        <v>766083545.25</v>
      </c>
      <c r="X47" s="40">
        <f t="shared" si="10"/>
        <v>100</v>
      </c>
      <c r="Y47" s="6">
        <f t="shared" si="13"/>
        <v>1297187040.98</v>
      </c>
      <c r="Z47" s="40">
        <f t="shared" si="11"/>
        <v>100</v>
      </c>
      <c r="AA47" s="6">
        <f t="shared" si="13"/>
        <v>9170238334.87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1450223729.3199997</v>
      </c>
      <c r="C51" s="51">
        <f>+B51/$B$85*100</f>
        <v>15.814460610096656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49531623.9</v>
      </c>
      <c r="C52" s="51">
        <f aca="true" t="shared" si="15" ref="C52:C84">+B52/$B$85*100</f>
        <v>0.5401345318545875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74496055.15</v>
      </c>
      <c r="C53" s="51">
        <f t="shared" si="15"/>
        <v>0.8123677098634109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59839909.610000014</v>
      </c>
      <c r="C54" s="51">
        <f t="shared" si="15"/>
        <v>0.6525447586510118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52058968.82999999</v>
      </c>
      <c r="C55" s="51">
        <f t="shared" si="15"/>
        <v>0.567694828956024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285308282.5200001</v>
      </c>
      <c r="C56" s="51">
        <f t="shared" si="15"/>
        <v>3.11124173768865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196347131.38999996</v>
      </c>
      <c r="C57" s="51">
        <f t="shared" si="15"/>
        <v>2.1411344418758054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265211395.01999998</v>
      </c>
      <c r="C58" s="51">
        <f t="shared" si="15"/>
        <v>2.8920883551251744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55683234.44</v>
      </c>
      <c r="C59" s="51">
        <f t="shared" si="15"/>
        <v>0.6072168727421562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133849114.12000002</v>
      </c>
      <c r="C60" s="51">
        <f t="shared" si="15"/>
        <v>1.4596034392152741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284334828.5200001</v>
      </c>
      <c r="C61" s="51">
        <f t="shared" si="15"/>
        <v>3.1006263756396786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231247614.31</v>
      </c>
      <c r="C62" s="51">
        <f t="shared" si="15"/>
        <v>2.521718693293681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324353406.97</v>
      </c>
      <c r="C63" s="51">
        <f t="shared" si="15"/>
        <v>3.537022650072683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299833236.06</v>
      </c>
      <c r="C64" s="51">
        <f t="shared" si="15"/>
        <v>3.269634060871445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139669268.67</v>
      </c>
      <c r="C65" s="51">
        <f t="shared" si="15"/>
        <v>1.5230713049071474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93945203.37000002</v>
      </c>
      <c r="C66" s="51">
        <f t="shared" si="15"/>
        <v>1.0244575979314698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63637222.300000004</v>
      </c>
      <c r="C67" s="51">
        <f t="shared" si="15"/>
        <v>0.693953853500386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68998306.9</v>
      </c>
      <c r="C68" s="51">
        <f t="shared" si="15"/>
        <v>0.7524156339277756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155422225.01000005</v>
      </c>
      <c r="C69" s="51">
        <f t="shared" si="15"/>
        <v>1.6948548045802057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84229774.25000004</v>
      </c>
      <c r="C70" s="51">
        <f t="shared" si="15"/>
        <v>0.9185123785683385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55205542.580000006</v>
      </c>
      <c r="C71" s="51">
        <f t="shared" si="15"/>
        <v>0.6020077184916767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118539956.22</v>
      </c>
      <c r="C72" s="51">
        <f t="shared" si="15"/>
        <v>1.2926594914032892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71528038.76</v>
      </c>
      <c r="C73" s="51">
        <f t="shared" si="15"/>
        <v>0.7800019601236896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1903836268.5400002</v>
      </c>
      <c r="C74" s="51">
        <f t="shared" si="15"/>
        <v>20.76103367238153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564651353.1199999</v>
      </c>
      <c r="C75" s="51">
        <f t="shared" si="15"/>
        <v>6.157433781986916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215073844.55000013</v>
      </c>
      <c r="C76" s="51">
        <f t="shared" si="15"/>
        <v>2.345346289770658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49788846.75</v>
      </c>
      <c r="C77" s="51">
        <f t="shared" si="15"/>
        <v>0.5429395063885852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169906708.12000012</v>
      </c>
      <c r="C78" s="51">
        <f t="shared" si="15"/>
        <v>1.8528058041188167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350488942.5000002</v>
      </c>
      <c r="C79" s="51">
        <f t="shared" si="15"/>
        <v>3.82202653520203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430578853.19000006</v>
      </c>
      <c r="C80" s="51">
        <f t="shared" si="15"/>
        <v>4.695394355812063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430710681.51999986</v>
      </c>
      <c r="C81" s="51">
        <f t="shared" si="15"/>
        <v>4.696831922919762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242410051.91999996</v>
      </c>
      <c r="C82" s="51">
        <f t="shared" si="15"/>
        <v>2.6434433115901825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97863147.02</v>
      </c>
      <c r="C83" s="51">
        <f t="shared" si="15"/>
        <v>1.0671821543380566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101435569.42</v>
      </c>
      <c r="C84" s="51">
        <f t="shared" si="15"/>
        <v>1.1061388561111807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9170238334.87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1449737594.4399993</v>
      </c>
      <c r="D12" s="15">
        <v>0</v>
      </c>
      <c r="E12" s="15">
        <v>0</v>
      </c>
      <c r="F12" s="15">
        <v>486134.88</v>
      </c>
      <c r="G12" s="15">
        <v>0</v>
      </c>
      <c r="H12" s="24">
        <f>SUM(C12:G12)</f>
        <v>1450223729.3199995</v>
      </c>
    </row>
    <row r="13" spans="1:8" ht="15" customHeight="1">
      <c r="A13" s="2" t="s">
        <v>35</v>
      </c>
      <c r="B13" s="3" t="s">
        <v>66</v>
      </c>
      <c r="C13" s="15">
        <v>47170840.13000003</v>
      </c>
      <c r="D13" s="15">
        <v>0</v>
      </c>
      <c r="E13" s="15">
        <v>0</v>
      </c>
      <c r="F13" s="15">
        <v>2360783.77</v>
      </c>
      <c r="G13" s="15">
        <v>0</v>
      </c>
      <c r="H13" s="24">
        <f aca="true" t="shared" si="0" ref="H13:H45">SUM(C13:G13)</f>
        <v>49531623.900000036</v>
      </c>
    </row>
    <row r="14" spans="1:8" ht="15" customHeight="1">
      <c r="A14" s="2" t="s">
        <v>36</v>
      </c>
      <c r="B14" s="3" t="s">
        <v>67</v>
      </c>
      <c r="C14" s="15">
        <v>62564761.18000004</v>
      </c>
      <c r="D14" s="15">
        <v>0</v>
      </c>
      <c r="E14" s="15">
        <v>0</v>
      </c>
      <c r="F14" s="15">
        <v>11931293.969999999</v>
      </c>
      <c r="G14" s="15">
        <v>0</v>
      </c>
      <c r="H14" s="24">
        <f t="shared" si="0"/>
        <v>74496055.15000004</v>
      </c>
    </row>
    <row r="15" spans="1:8" ht="15" customHeight="1">
      <c r="A15" s="2" t="s">
        <v>37</v>
      </c>
      <c r="B15" s="3" t="s">
        <v>68</v>
      </c>
      <c r="C15" s="15">
        <v>43908987.269999996</v>
      </c>
      <c r="D15" s="15">
        <v>0</v>
      </c>
      <c r="E15" s="15">
        <v>0</v>
      </c>
      <c r="F15" s="15">
        <v>15930922.339999998</v>
      </c>
      <c r="G15" s="15">
        <v>0</v>
      </c>
      <c r="H15" s="24">
        <f t="shared" si="0"/>
        <v>59839909.60999999</v>
      </c>
    </row>
    <row r="16" spans="1:8" ht="15" customHeight="1">
      <c r="A16" s="2" t="s">
        <v>38</v>
      </c>
      <c r="B16" s="3" t="s">
        <v>69</v>
      </c>
      <c r="C16" s="15">
        <v>49300384.00000001</v>
      </c>
      <c r="D16" s="15">
        <v>0</v>
      </c>
      <c r="E16" s="15">
        <v>0</v>
      </c>
      <c r="F16" s="15">
        <v>2758584.83</v>
      </c>
      <c r="G16" s="15">
        <v>0</v>
      </c>
      <c r="H16" s="24">
        <f t="shared" si="0"/>
        <v>52058968.830000006</v>
      </c>
    </row>
    <row r="17" spans="1:8" ht="15" customHeight="1">
      <c r="A17" s="2" t="s">
        <v>39</v>
      </c>
      <c r="B17" s="3" t="s">
        <v>70</v>
      </c>
      <c r="C17" s="15">
        <v>244944609.24000004</v>
      </c>
      <c r="D17" s="15">
        <v>0</v>
      </c>
      <c r="E17" s="15">
        <v>0</v>
      </c>
      <c r="F17" s="15">
        <v>40363673.28000001</v>
      </c>
      <c r="G17" s="15">
        <v>0</v>
      </c>
      <c r="H17" s="24">
        <f t="shared" si="0"/>
        <v>285308282.52000004</v>
      </c>
    </row>
    <row r="18" spans="1:8" ht="15" customHeight="1">
      <c r="A18" s="2" t="s">
        <v>40</v>
      </c>
      <c r="B18" s="3" t="s">
        <v>71</v>
      </c>
      <c r="C18" s="15">
        <v>169933555.44999993</v>
      </c>
      <c r="D18" s="15">
        <v>0</v>
      </c>
      <c r="E18" s="15">
        <v>0</v>
      </c>
      <c r="F18" s="15">
        <v>26413575.940000005</v>
      </c>
      <c r="G18" s="15">
        <v>0</v>
      </c>
      <c r="H18" s="24">
        <f t="shared" si="0"/>
        <v>196347131.38999993</v>
      </c>
    </row>
    <row r="19" spans="1:8" ht="15" customHeight="1">
      <c r="A19" s="2" t="s">
        <v>41</v>
      </c>
      <c r="B19" s="3" t="s">
        <v>72</v>
      </c>
      <c r="C19" s="15">
        <v>222094684.66000012</v>
      </c>
      <c r="D19" s="15">
        <v>0</v>
      </c>
      <c r="E19" s="15">
        <v>0</v>
      </c>
      <c r="F19" s="15">
        <v>43116710.36</v>
      </c>
      <c r="G19" s="15">
        <v>0</v>
      </c>
      <c r="H19" s="24">
        <f t="shared" si="0"/>
        <v>265211395.0200001</v>
      </c>
    </row>
    <row r="20" spans="1:8" ht="15" customHeight="1">
      <c r="A20" s="2" t="s">
        <v>42</v>
      </c>
      <c r="B20" s="3" t="s">
        <v>73</v>
      </c>
      <c r="C20" s="15">
        <v>48989207.01</v>
      </c>
      <c r="D20" s="15">
        <v>0</v>
      </c>
      <c r="E20" s="15">
        <v>0</v>
      </c>
      <c r="F20" s="15">
        <v>6694027.43</v>
      </c>
      <c r="G20" s="15">
        <v>0</v>
      </c>
      <c r="H20" s="24">
        <f t="shared" si="0"/>
        <v>55683234.44</v>
      </c>
    </row>
    <row r="21" spans="1:8" ht="15" customHeight="1">
      <c r="A21" s="2" t="s">
        <v>43</v>
      </c>
      <c r="B21" s="3" t="s">
        <v>74</v>
      </c>
      <c r="C21" s="15">
        <v>122837068.8499999</v>
      </c>
      <c r="D21" s="15">
        <v>0</v>
      </c>
      <c r="E21" s="15">
        <v>0</v>
      </c>
      <c r="F21" s="15">
        <v>11012045.27</v>
      </c>
      <c r="G21" s="15">
        <v>0</v>
      </c>
      <c r="H21" s="24">
        <f t="shared" si="0"/>
        <v>133849114.1199999</v>
      </c>
    </row>
    <row r="22" spans="1:8" ht="15" customHeight="1">
      <c r="A22" s="2" t="s">
        <v>44</v>
      </c>
      <c r="B22" s="3" t="s">
        <v>75</v>
      </c>
      <c r="C22" s="15">
        <v>230376594.03000003</v>
      </c>
      <c r="D22" s="15">
        <v>0</v>
      </c>
      <c r="E22" s="15">
        <v>0</v>
      </c>
      <c r="F22" s="15">
        <v>53958234.489999995</v>
      </c>
      <c r="G22" s="15">
        <v>0</v>
      </c>
      <c r="H22" s="24">
        <f t="shared" si="0"/>
        <v>284334828.52000004</v>
      </c>
    </row>
    <row r="23" spans="1:8" ht="15" customHeight="1">
      <c r="A23" s="2" t="s">
        <v>45</v>
      </c>
      <c r="B23" s="3" t="s">
        <v>76</v>
      </c>
      <c r="C23" s="15">
        <v>185119380.98000008</v>
      </c>
      <c r="D23" s="15">
        <v>0</v>
      </c>
      <c r="E23" s="15">
        <v>0</v>
      </c>
      <c r="F23" s="15">
        <v>46128233.33</v>
      </c>
      <c r="G23" s="15">
        <v>0</v>
      </c>
      <c r="H23" s="24">
        <f t="shared" si="0"/>
        <v>231247614.31000006</v>
      </c>
    </row>
    <row r="24" spans="1:8" ht="15" customHeight="1">
      <c r="A24" s="2" t="s">
        <v>46</v>
      </c>
      <c r="B24" s="3" t="s">
        <v>77</v>
      </c>
      <c r="C24" s="15">
        <v>279331768.3299999</v>
      </c>
      <c r="D24" s="15">
        <v>0</v>
      </c>
      <c r="E24" s="15">
        <v>0</v>
      </c>
      <c r="F24" s="15">
        <v>45021638.63999999</v>
      </c>
      <c r="G24" s="15">
        <v>0</v>
      </c>
      <c r="H24" s="24">
        <f t="shared" si="0"/>
        <v>324353406.9699999</v>
      </c>
    </row>
    <row r="25" spans="1:8" ht="15" customHeight="1">
      <c r="A25" s="2" t="s">
        <v>47</v>
      </c>
      <c r="B25" s="3" t="s">
        <v>78</v>
      </c>
      <c r="C25" s="15">
        <v>256398338.23000035</v>
      </c>
      <c r="D25" s="15">
        <v>0</v>
      </c>
      <c r="E25" s="15">
        <v>0</v>
      </c>
      <c r="F25" s="15">
        <v>43434897.83</v>
      </c>
      <c r="G25" s="15">
        <v>0</v>
      </c>
      <c r="H25" s="24">
        <f t="shared" si="0"/>
        <v>299833236.06000036</v>
      </c>
    </row>
    <row r="26" spans="1:8" ht="15" customHeight="1">
      <c r="A26" s="2" t="s">
        <v>48</v>
      </c>
      <c r="B26" s="3" t="s">
        <v>79</v>
      </c>
      <c r="C26" s="15">
        <v>127476981.43999998</v>
      </c>
      <c r="D26" s="15">
        <v>0</v>
      </c>
      <c r="E26" s="15">
        <v>0</v>
      </c>
      <c r="F26" s="15">
        <v>12192287.229999999</v>
      </c>
      <c r="G26" s="15">
        <v>0</v>
      </c>
      <c r="H26" s="24">
        <f t="shared" si="0"/>
        <v>139669268.67</v>
      </c>
    </row>
    <row r="27" spans="1:8" ht="15" customHeight="1">
      <c r="A27" s="2" t="s">
        <v>49</v>
      </c>
      <c r="B27" s="3" t="s">
        <v>80</v>
      </c>
      <c r="C27" s="15">
        <v>83555063.64000002</v>
      </c>
      <c r="D27" s="15">
        <v>0</v>
      </c>
      <c r="E27" s="15">
        <v>0</v>
      </c>
      <c r="F27" s="15">
        <v>10390139.729999999</v>
      </c>
      <c r="G27" s="15">
        <v>0</v>
      </c>
      <c r="H27" s="24">
        <f t="shared" si="0"/>
        <v>93945203.37000002</v>
      </c>
    </row>
    <row r="28" spans="1:8" ht="15" customHeight="1">
      <c r="A28" s="2" t="s">
        <v>50</v>
      </c>
      <c r="B28" s="3" t="s">
        <v>81</v>
      </c>
      <c r="C28" s="15">
        <v>57369692.91000001</v>
      </c>
      <c r="D28" s="15">
        <v>0</v>
      </c>
      <c r="E28" s="15">
        <v>0</v>
      </c>
      <c r="F28" s="15">
        <v>6267529.390000001</v>
      </c>
      <c r="G28" s="15">
        <v>0</v>
      </c>
      <c r="H28" s="24">
        <f t="shared" si="0"/>
        <v>63637222.30000001</v>
      </c>
    </row>
    <row r="29" spans="1:8" ht="15" customHeight="1">
      <c r="A29" s="2" t="s">
        <v>51</v>
      </c>
      <c r="B29" s="3" t="s">
        <v>82</v>
      </c>
      <c r="C29" s="15">
        <v>64218613.860000014</v>
      </c>
      <c r="D29" s="15">
        <v>0</v>
      </c>
      <c r="E29" s="15">
        <v>0</v>
      </c>
      <c r="F29" s="15">
        <v>4779693.040000001</v>
      </c>
      <c r="G29" s="15">
        <v>0</v>
      </c>
      <c r="H29" s="24">
        <f t="shared" si="0"/>
        <v>68998306.90000002</v>
      </c>
    </row>
    <row r="30" spans="1:8" ht="15" customHeight="1">
      <c r="A30" s="2" t="s">
        <v>52</v>
      </c>
      <c r="B30" s="3" t="s">
        <v>83</v>
      </c>
      <c r="C30" s="15">
        <v>129908681.03999995</v>
      </c>
      <c r="D30" s="15">
        <v>0</v>
      </c>
      <c r="E30" s="15">
        <v>0</v>
      </c>
      <c r="F30" s="15">
        <v>25513543.97</v>
      </c>
      <c r="G30" s="15">
        <v>0</v>
      </c>
      <c r="H30" s="24">
        <f t="shared" si="0"/>
        <v>155422225.00999993</v>
      </c>
    </row>
    <row r="31" spans="1:8" ht="15" customHeight="1">
      <c r="A31" s="2" t="s">
        <v>53</v>
      </c>
      <c r="B31" s="3" t="s">
        <v>84</v>
      </c>
      <c r="C31" s="15">
        <v>77897501.35</v>
      </c>
      <c r="D31" s="15">
        <v>0</v>
      </c>
      <c r="E31" s="15">
        <v>0</v>
      </c>
      <c r="F31" s="15">
        <v>6332272.900000001</v>
      </c>
      <c r="G31" s="15">
        <v>0</v>
      </c>
      <c r="H31" s="24">
        <f t="shared" si="0"/>
        <v>84229774.25</v>
      </c>
    </row>
    <row r="32" spans="1:8" ht="15" customHeight="1">
      <c r="A32" s="2" t="s">
        <v>54</v>
      </c>
      <c r="B32" s="3" t="s">
        <v>85</v>
      </c>
      <c r="C32" s="15">
        <v>51373932.74999995</v>
      </c>
      <c r="D32" s="15">
        <v>0</v>
      </c>
      <c r="E32" s="15">
        <v>0</v>
      </c>
      <c r="F32" s="15">
        <v>3831609.83</v>
      </c>
      <c r="G32" s="15">
        <v>0</v>
      </c>
      <c r="H32" s="24">
        <f t="shared" si="0"/>
        <v>55205542.579999946</v>
      </c>
    </row>
    <row r="33" spans="1:8" ht="15" customHeight="1">
      <c r="A33" s="2" t="s">
        <v>55</v>
      </c>
      <c r="B33" s="3" t="s">
        <v>86</v>
      </c>
      <c r="C33" s="15">
        <v>104759310.42999993</v>
      </c>
      <c r="D33" s="15">
        <v>0</v>
      </c>
      <c r="E33" s="15">
        <v>0</v>
      </c>
      <c r="F33" s="15">
        <v>13780645.790000001</v>
      </c>
      <c r="G33" s="15">
        <v>0</v>
      </c>
      <c r="H33" s="24">
        <f t="shared" si="0"/>
        <v>118539956.21999994</v>
      </c>
    </row>
    <row r="34" spans="1:8" ht="15" customHeight="1">
      <c r="A34" s="2" t="s">
        <v>56</v>
      </c>
      <c r="B34" s="3" t="s">
        <v>87</v>
      </c>
      <c r="C34" s="15">
        <v>66192211.11000004</v>
      </c>
      <c r="D34" s="15">
        <v>0</v>
      </c>
      <c r="E34" s="15">
        <v>0</v>
      </c>
      <c r="F34" s="15">
        <v>5335827.649999999</v>
      </c>
      <c r="G34" s="15">
        <v>0</v>
      </c>
      <c r="H34" s="24">
        <f t="shared" si="0"/>
        <v>71528038.76000004</v>
      </c>
    </row>
    <row r="35" spans="1:8" ht="15" customHeight="1">
      <c r="A35" s="2" t="s">
        <v>57</v>
      </c>
      <c r="B35" s="3" t="s">
        <v>88</v>
      </c>
      <c r="C35" s="15">
        <v>1903836268.5399992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1903836268.5399992</v>
      </c>
    </row>
    <row r="36" spans="1:8" ht="15" customHeight="1">
      <c r="A36" s="2" t="s">
        <v>58</v>
      </c>
      <c r="B36" s="3" t="s">
        <v>89</v>
      </c>
      <c r="C36" s="15">
        <v>558144161.0400001</v>
      </c>
      <c r="D36" s="15">
        <v>0</v>
      </c>
      <c r="E36" s="15">
        <v>0</v>
      </c>
      <c r="F36" s="15">
        <v>6507192.08</v>
      </c>
      <c r="G36" s="15">
        <v>0</v>
      </c>
      <c r="H36" s="24">
        <f t="shared" si="0"/>
        <v>564651353.1200001</v>
      </c>
    </row>
    <row r="37" spans="1:8" ht="15" customHeight="1">
      <c r="A37" s="2" t="s">
        <v>59</v>
      </c>
      <c r="B37" s="3" t="s">
        <v>90</v>
      </c>
      <c r="C37" s="15">
        <v>155283553.1199999</v>
      </c>
      <c r="D37" s="15">
        <v>0</v>
      </c>
      <c r="E37" s="15">
        <v>0</v>
      </c>
      <c r="F37" s="15">
        <v>59790291.43</v>
      </c>
      <c r="G37" s="15">
        <v>0</v>
      </c>
      <c r="H37" s="24">
        <f t="shared" si="0"/>
        <v>215073844.5499999</v>
      </c>
    </row>
    <row r="38" spans="1:8" ht="15" customHeight="1">
      <c r="A38" s="2" t="s">
        <v>60</v>
      </c>
      <c r="B38" s="3" t="s">
        <v>91</v>
      </c>
      <c r="C38" s="15">
        <v>45499314.32999999</v>
      </c>
      <c r="D38" s="15">
        <v>0</v>
      </c>
      <c r="E38" s="15">
        <v>0</v>
      </c>
      <c r="F38" s="15">
        <v>4289532.42</v>
      </c>
      <c r="G38" s="15">
        <v>0</v>
      </c>
      <c r="H38" s="24">
        <f t="shared" si="0"/>
        <v>49788846.74999999</v>
      </c>
    </row>
    <row r="39" spans="1:8" ht="15" customHeight="1">
      <c r="A39" s="2" t="s">
        <v>61</v>
      </c>
      <c r="B39" s="3" t="s">
        <v>92</v>
      </c>
      <c r="C39" s="15">
        <v>130040557.61999996</v>
      </c>
      <c r="D39" s="15">
        <v>0</v>
      </c>
      <c r="E39" s="15">
        <v>0</v>
      </c>
      <c r="F39" s="15">
        <v>39866150.50000001</v>
      </c>
      <c r="G39" s="15">
        <v>0</v>
      </c>
      <c r="H39" s="24">
        <f t="shared" si="0"/>
        <v>169906708.11999997</v>
      </c>
    </row>
    <row r="40" spans="1:8" ht="15" customHeight="1">
      <c r="A40" s="2" t="s">
        <v>62</v>
      </c>
      <c r="B40" s="3" t="s">
        <v>93</v>
      </c>
      <c r="C40" s="15">
        <v>310383831.06999964</v>
      </c>
      <c r="D40" s="15">
        <v>0</v>
      </c>
      <c r="E40" s="15">
        <v>0</v>
      </c>
      <c r="F40" s="15">
        <v>40105111.430000015</v>
      </c>
      <c r="G40" s="15">
        <v>0</v>
      </c>
      <c r="H40" s="24">
        <f t="shared" si="0"/>
        <v>350488942.49999964</v>
      </c>
    </row>
    <row r="41" spans="1:8" ht="15" customHeight="1">
      <c r="A41" s="2" t="s">
        <v>63</v>
      </c>
      <c r="B41" s="3" t="s">
        <v>94</v>
      </c>
      <c r="C41" s="15">
        <v>377056411.6699996</v>
      </c>
      <c r="D41" s="15">
        <v>0</v>
      </c>
      <c r="E41" s="15">
        <v>0</v>
      </c>
      <c r="F41" s="15">
        <v>53500441.52000002</v>
      </c>
      <c r="G41" s="15">
        <v>22000</v>
      </c>
      <c r="H41" s="24">
        <f t="shared" si="0"/>
        <v>430578853.18999964</v>
      </c>
    </row>
    <row r="42" spans="1:8" ht="15" customHeight="1">
      <c r="A42" s="2" t="s">
        <v>64</v>
      </c>
      <c r="B42" s="3" t="s">
        <v>95</v>
      </c>
      <c r="C42" s="15">
        <v>393802109.2099997</v>
      </c>
      <c r="D42" s="15">
        <v>0</v>
      </c>
      <c r="E42" s="15">
        <v>0</v>
      </c>
      <c r="F42" s="15">
        <v>36649562.379999995</v>
      </c>
      <c r="G42" s="15">
        <v>259009.93</v>
      </c>
      <c r="H42" s="24">
        <f>SUM(C42:G42)</f>
        <v>430710681.5199997</v>
      </c>
    </row>
    <row r="43" spans="1:8" ht="15" customHeight="1">
      <c r="A43" s="2" t="s">
        <v>65</v>
      </c>
      <c r="B43" s="3" t="s">
        <v>96</v>
      </c>
      <c r="C43" s="15">
        <v>211949532.20000002</v>
      </c>
      <c r="D43" s="15">
        <v>0</v>
      </c>
      <c r="E43" s="15">
        <v>0</v>
      </c>
      <c r="F43" s="15">
        <v>30175694.219999995</v>
      </c>
      <c r="G43" s="15">
        <v>284825.5</v>
      </c>
      <c r="H43" s="24">
        <f>SUM(C43:G43)</f>
        <v>242410051.92000002</v>
      </c>
    </row>
    <row r="44" spans="1:8" ht="15" customHeight="1">
      <c r="A44" s="2" t="s">
        <v>164</v>
      </c>
      <c r="B44" s="3" t="s">
        <v>162</v>
      </c>
      <c r="C44" s="15">
        <v>76585170.29000002</v>
      </c>
      <c r="D44" s="15">
        <v>0</v>
      </c>
      <c r="E44" s="15">
        <v>0</v>
      </c>
      <c r="F44" s="15">
        <v>21277976.730000008</v>
      </c>
      <c r="G44" s="15">
        <v>0</v>
      </c>
      <c r="H44" s="24">
        <f>SUM(C44:G44)</f>
        <v>97863147.02000003</v>
      </c>
    </row>
    <row r="45" spans="1:8" ht="15" customHeight="1">
      <c r="A45" s="2" t="s">
        <v>165</v>
      </c>
      <c r="B45" s="3" t="s">
        <v>166</v>
      </c>
      <c r="C45" s="15">
        <v>28298402.19</v>
      </c>
      <c r="D45" s="15">
        <v>0</v>
      </c>
      <c r="E45" s="15">
        <v>73137167.22999999</v>
      </c>
      <c r="F45" s="15">
        <v>0</v>
      </c>
      <c r="G45" s="15">
        <v>0</v>
      </c>
      <c r="H45" s="24">
        <f t="shared" si="0"/>
        <v>101435569.41999999</v>
      </c>
    </row>
    <row r="46" spans="1:9" ht="19.5" customHeight="1">
      <c r="A46" s="56" t="s">
        <v>7</v>
      </c>
      <c r="B46" s="57"/>
      <c r="C46" s="6">
        <f aca="true" t="shared" si="1" ref="C46:H46">SUM(C12:C45)</f>
        <v>8366339073.609999</v>
      </c>
      <c r="D46" s="6">
        <f t="shared" si="1"/>
        <v>0</v>
      </c>
      <c r="E46" s="6">
        <f t="shared" si="1"/>
        <v>73137167.22999999</v>
      </c>
      <c r="F46" s="6">
        <f t="shared" si="1"/>
        <v>730196258.6000001</v>
      </c>
      <c r="G46" s="6">
        <f t="shared" si="1"/>
        <v>565835.4299999999</v>
      </c>
      <c r="H46" s="6">
        <f t="shared" si="1"/>
        <v>9170238334.869999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8366.33907361</v>
      </c>
      <c r="E60" s="25">
        <f>+C46/H46*100</f>
        <v>91.23360558467539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73.13716722999999</v>
      </c>
      <c r="E62" s="25">
        <f>+E46/H46*100</f>
        <v>0.7975492518214558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730.1962586000002</v>
      </c>
      <c r="E63" s="25">
        <f>+F46/H46*100</f>
        <v>7.962674817549894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0.5658354299999999</v>
      </c>
      <c r="E64" s="25">
        <f>+G46/H46*100</f>
        <v>0.006170345953260564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912892265.43</v>
      </c>
      <c r="D12" s="15">
        <v>24563586.789999995</v>
      </c>
      <c r="E12" s="15">
        <v>377369073.74999976</v>
      </c>
      <c r="F12" s="15">
        <v>17089124</v>
      </c>
      <c r="G12" s="15">
        <v>17629033.55</v>
      </c>
      <c r="H12" s="43">
        <v>539912</v>
      </c>
      <c r="I12" s="43">
        <v>99654598.92</v>
      </c>
      <c r="J12" s="24">
        <f>SUM(C12:I12)</f>
        <v>1449737594.4399998</v>
      </c>
      <c r="M12" s="31"/>
    </row>
    <row r="13" spans="1:13" ht="15" customHeight="1">
      <c r="A13" s="2" t="s">
        <v>35</v>
      </c>
      <c r="B13" s="3" t="s">
        <v>66</v>
      </c>
      <c r="C13" s="15">
        <v>31506431.039999988</v>
      </c>
      <c r="D13" s="15">
        <v>994903.94</v>
      </c>
      <c r="E13" s="15">
        <v>14400142.380000003</v>
      </c>
      <c r="F13" s="15">
        <v>0</v>
      </c>
      <c r="G13" s="15">
        <v>171252.21999999997</v>
      </c>
      <c r="H13" s="43">
        <v>0</v>
      </c>
      <c r="I13" s="43">
        <v>98110.55</v>
      </c>
      <c r="J13" s="24">
        <f aca="true" t="shared" si="0" ref="J13:J45">SUM(C13:I13)</f>
        <v>47170840.12999999</v>
      </c>
      <c r="M13" s="31"/>
    </row>
    <row r="14" spans="1:13" ht="15" customHeight="1">
      <c r="A14" s="2" t="s">
        <v>36</v>
      </c>
      <c r="B14" s="3" t="s">
        <v>67</v>
      </c>
      <c r="C14" s="15">
        <v>34902921.739999995</v>
      </c>
      <c r="D14" s="15">
        <v>2012474.8000000003</v>
      </c>
      <c r="E14" s="15">
        <v>25075300.290000003</v>
      </c>
      <c r="F14" s="15">
        <v>0</v>
      </c>
      <c r="G14" s="15">
        <v>39484.99</v>
      </c>
      <c r="H14" s="43">
        <v>0</v>
      </c>
      <c r="I14" s="43">
        <v>534579.36</v>
      </c>
      <c r="J14" s="24">
        <f t="shared" si="0"/>
        <v>62564761.18</v>
      </c>
      <c r="M14" s="31"/>
    </row>
    <row r="15" spans="1:13" ht="15" customHeight="1">
      <c r="A15" s="2" t="s">
        <v>37</v>
      </c>
      <c r="B15" s="3" t="s">
        <v>68</v>
      </c>
      <c r="C15" s="15">
        <v>17276539.609999996</v>
      </c>
      <c r="D15" s="15">
        <v>689290.4099999999</v>
      </c>
      <c r="E15" s="15">
        <v>25715833.799999997</v>
      </c>
      <c r="F15" s="15">
        <v>0</v>
      </c>
      <c r="G15" s="15">
        <v>75465.88</v>
      </c>
      <c r="H15" s="43">
        <v>0</v>
      </c>
      <c r="I15" s="43">
        <v>151857.57</v>
      </c>
      <c r="J15" s="24">
        <f t="shared" si="0"/>
        <v>43908987.269999996</v>
      </c>
      <c r="M15" s="31"/>
    </row>
    <row r="16" spans="1:13" ht="15" customHeight="1">
      <c r="A16" s="2" t="s">
        <v>38</v>
      </c>
      <c r="B16" s="3" t="s">
        <v>69</v>
      </c>
      <c r="C16" s="15">
        <v>23409972.060000002</v>
      </c>
      <c r="D16" s="15">
        <v>1705541.8999999997</v>
      </c>
      <c r="E16" s="15">
        <v>23876822.129999995</v>
      </c>
      <c r="F16" s="15">
        <v>0</v>
      </c>
      <c r="G16" s="15">
        <v>147773.11</v>
      </c>
      <c r="H16" s="43">
        <v>0</v>
      </c>
      <c r="I16" s="43">
        <v>160274.8</v>
      </c>
      <c r="J16" s="24">
        <f t="shared" si="0"/>
        <v>49300383.99999999</v>
      </c>
      <c r="M16" s="31"/>
    </row>
    <row r="17" spans="1:13" ht="15" customHeight="1">
      <c r="A17" s="2" t="s">
        <v>39</v>
      </c>
      <c r="B17" s="3" t="s">
        <v>70</v>
      </c>
      <c r="C17" s="15">
        <v>137558595.13999996</v>
      </c>
      <c r="D17" s="15">
        <v>13643215.650000002</v>
      </c>
      <c r="E17" s="15">
        <v>81902143.84000002</v>
      </c>
      <c r="F17" s="15">
        <v>0</v>
      </c>
      <c r="G17" s="15">
        <v>357350.46</v>
      </c>
      <c r="H17" s="43">
        <v>0</v>
      </c>
      <c r="I17" s="43">
        <v>11483304.150000002</v>
      </c>
      <c r="J17" s="24">
        <f t="shared" si="0"/>
        <v>244944609.24</v>
      </c>
      <c r="M17" s="31"/>
    </row>
    <row r="18" spans="1:13" ht="15" customHeight="1">
      <c r="A18" s="2" t="s">
        <v>40</v>
      </c>
      <c r="B18" s="3" t="s">
        <v>71</v>
      </c>
      <c r="C18" s="15">
        <v>105296681.57</v>
      </c>
      <c r="D18" s="15">
        <v>9427018.430000002</v>
      </c>
      <c r="E18" s="15">
        <v>54492695.28</v>
      </c>
      <c r="F18" s="15">
        <v>0</v>
      </c>
      <c r="G18" s="15">
        <v>351699</v>
      </c>
      <c r="H18" s="43">
        <v>0</v>
      </c>
      <c r="I18" s="43">
        <v>365461.1699999999</v>
      </c>
      <c r="J18" s="24">
        <f t="shared" si="0"/>
        <v>169933555.45</v>
      </c>
      <c r="M18" s="31"/>
    </row>
    <row r="19" spans="1:13" ht="15" customHeight="1">
      <c r="A19" s="2" t="s">
        <v>41</v>
      </c>
      <c r="B19" s="3" t="s">
        <v>72</v>
      </c>
      <c r="C19" s="15">
        <v>103036402.94000001</v>
      </c>
      <c r="D19" s="15">
        <v>9137724.38</v>
      </c>
      <c r="E19" s="15">
        <v>106250340.04000002</v>
      </c>
      <c r="F19" s="15">
        <v>0</v>
      </c>
      <c r="G19" s="15">
        <v>74851.20999999999</v>
      </c>
      <c r="H19" s="43">
        <v>0</v>
      </c>
      <c r="I19" s="43">
        <v>3595366.09</v>
      </c>
      <c r="J19" s="24">
        <f t="shared" si="0"/>
        <v>222094684.66000003</v>
      </c>
      <c r="M19" s="31"/>
    </row>
    <row r="20" spans="1:13" ht="15" customHeight="1">
      <c r="A20" s="2" t="s">
        <v>42</v>
      </c>
      <c r="B20" s="3" t="s">
        <v>73</v>
      </c>
      <c r="C20" s="15">
        <v>27658554.74</v>
      </c>
      <c r="D20" s="15">
        <v>2026674.15</v>
      </c>
      <c r="E20" s="15">
        <v>18992407.12000001</v>
      </c>
      <c r="F20" s="15">
        <v>0</v>
      </c>
      <c r="G20" s="15">
        <v>294257</v>
      </c>
      <c r="H20" s="43">
        <v>0</v>
      </c>
      <c r="I20" s="43">
        <v>17314</v>
      </c>
      <c r="J20" s="24">
        <f t="shared" si="0"/>
        <v>48989207.010000005</v>
      </c>
      <c r="M20" s="31"/>
    </row>
    <row r="21" spans="1:13" ht="15" customHeight="1">
      <c r="A21" s="2" t="s">
        <v>43</v>
      </c>
      <c r="B21" s="3" t="s">
        <v>74</v>
      </c>
      <c r="C21" s="15">
        <v>68006548.50999999</v>
      </c>
      <c r="D21" s="15">
        <v>5272488.11</v>
      </c>
      <c r="E21" s="15">
        <v>47296583.97000001</v>
      </c>
      <c r="F21" s="15">
        <v>0</v>
      </c>
      <c r="G21" s="15">
        <v>886946.6</v>
      </c>
      <c r="H21" s="43">
        <v>0</v>
      </c>
      <c r="I21" s="43">
        <v>1374501.6600000001</v>
      </c>
      <c r="J21" s="24">
        <f t="shared" si="0"/>
        <v>122837068.85</v>
      </c>
      <c r="M21" s="31"/>
    </row>
    <row r="22" spans="1:13" ht="15" customHeight="1">
      <c r="A22" s="2" t="s">
        <v>44</v>
      </c>
      <c r="B22" s="3" t="s">
        <v>75</v>
      </c>
      <c r="C22" s="15">
        <v>110554071.84999985</v>
      </c>
      <c r="D22" s="15">
        <v>8656942.569999998</v>
      </c>
      <c r="E22" s="15">
        <v>109726057.31999986</v>
      </c>
      <c r="F22" s="15">
        <v>0</v>
      </c>
      <c r="G22" s="15">
        <v>254441.41999999998</v>
      </c>
      <c r="H22" s="43">
        <v>0</v>
      </c>
      <c r="I22" s="43">
        <v>1185080.87</v>
      </c>
      <c r="J22" s="24">
        <f t="shared" si="0"/>
        <v>230376594.0299997</v>
      </c>
      <c r="M22" s="31"/>
    </row>
    <row r="23" spans="1:13" ht="15" customHeight="1">
      <c r="A23" s="2" t="s">
        <v>45</v>
      </c>
      <c r="B23" s="3" t="s">
        <v>76</v>
      </c>
      <c r="C23" s="15">
        <v>107636741.92000006</v>
      </c>
      <c r="D23" s="15">
        <v>4655897.44</v>
      </c>
      <c r="E23" s="15">
        <v>70684575.91999994</v>
      </c>
      <c r="F23" s="15">
        <v>0</v>
      </c>
      <c r="G23" s="15">
        <v>765449.03</v>
      </c>
      <c r="H23" s="43">
        <v>0</v>
      </c>
      <c r="I23" s="43">
        <v>1376716.67</v>
      </c>
      <c r="J23" s="24">
        <f t="shared" si="0"/>
        <v>185119380.98</v>
      </c>
      <c r="M23" s="31"/>
    </row>
    <row r="24" spans="1:13" ht="15" customHeight="1">
      <c r="A24" s="2" t="s">
        <v>46</v>
      </c>
      <c r="B24" s="3" t="s">
        <v>77</v>
      </c>
      <c r="C24" s="15">
        <v>167356004.6999999</v>
      </c>
      <c r="D24" s="15">
        <v>15853147.959999999</v>
      </c>
      <c r="E24" s="15">
        <v>94271514.08999997</v>
      </c>
      <c r="F24" s="15">
        <v>0</v>
      </c>
      <c r="G24" s="15">
        <v>421743.69</v>
      </c>
      <c r="H24" s="43">
        <v>0</v>
      </c>
      <c r="I24" s="43">
        <v>1429357.89</v>
      </c>
      <c r="J24" s="24">
        <f t="shared" si="0"/>
        <v>279331768.32999986</v>
      </c>
      <c r="M24" s="31"/>
    </row>
    <row r="25" spans="1:13" ht="15" customHeight="1">
      <c r="A25" s="2" t="s">
        <v>47</v>
      </c>
      <c r="B25" s="3" t="s">
        <v>78</v>
      </c>
      <c r="C25" s="15">
        <v>124959439.29999991</v>
      </c>
      <c r="D25" s="15">
        <v>14118551.52</v>
      </c>
      <c r="E25" s="15">
        <v>109516789.92999993</v>
      </c>
      <c r="F25" s="15">
        <v>0</v>
      </c>
      <c r="G25" s="15">
        <v>142000.21000000002</v>
      </c>
      <c r="H25" s="43">
        <v>0</v>
      </c>
      <c r="I25" s="43">
        <v>7661557.2700000005</v>
      </c>
      <c r="J25" s="24">
        <f t="shared" si="0"/>
        <v>256398338.22999984</v>
      </c>
      <c r="M25" s="31"/>
    </row>
    <row r="26" spans="1:13" ht="15" customHeight="1">
      <c r="A26" s="2" t="s">
        <v>48</v>
      </c>
      <c r="B26" s="3" t="s">
        <v>79</v>
      </c>
      <c r="C26" s="15">
        <v>63482142.61999999</v>
      </c>
      <c r="D26" s="15">
        <v>9716926.950000001</v>
      </c>
      <c r="E26" s="15">
        <v>49339943.42000001</v>
      </c>
      <c r="F26" s="15">
        <v>0</v>
      </c>
      <c r="G26" s="15">
        <v>41024.490000000005</v>
      </c>
      <c r="H26" s="43">
        <v>0</v>
      </c>
      <c r="I26" s="43">
        <v>4896943.96</v>
      </c>
      <c r="J26" s="24">
        <f t="shared" si="0"/>
        <v>127476981.44</v>
      </c>
      <c r="M26" s="31"/>
    </row>
    <row r="27" spans="1:13" ht="15" customHeight="1">
      <c r="A27" s="2" t="s">
        <v>49</v>
      </c>
      <c r="B27" s="3" t="s">
        <v>80</v>
      </c>
      <c r="C27" s="15">
        <v>45615279.81</v>
      </c>
      <c r="D27" s="15">
        <v>2559810.7800000003</v>
      </c>
      <c r="E27" s="15">
        <v>35089058.72</v>
      </c>
      <c r="F27" s="15">
        <v>0</v>
      </c>
      <c r="G27" s="15">
        <v>43371.899999999994</v>
      </c>
      <c r="H27" s="43">
        <v>790</v>
      </c>
      <c r="I27" s="43">
        <v>246752.43</v>
      </c>
      <c r="J27" s="24">
        <f t="shared" si="0"/>
        <v>83555063.64000002</v>
      </c>
      <c r="M27" s="31"/>
    </row>
    <row r="28" spans="1:13" ht="15" customHeight="1">
      <c r="A28" s="2" t="s">
        <v>50</v>
      </c>
      <c r="B28" s="3" t="s">
        <v>81</v>
      </c>
      <c r="C28" s="15">
        <v>35738710.19999999</v>
      </c>
      <c r="D28" s="15">
        <v>208997.29</v>
      </c>
      <c r="E28" s="15">
        <v>21227994.42</v>
      </c>
      <c r="F28" s="15">
        <v>0</v>
      </c>
      <c r="G28" s="15">
        <v>179216</v>
      </c>
      <c r="H28" s="43">
        <v>0</v>
      </c>
      <c r="I28" s="43">
        <v>14775</v>
      </c>
      <c r="J28" s="24">
        <f t="shared" si="0"/>
        <v>57369692.90999999</v>
      </c>
      <c r="M28" s="31"/>
    </row>
    <row r="29" spans="1:13" ht="15" customHeight="1">
      <c r="A29" s="2" t="s">
        <v>51</v>
      </c>
      <c r="B29" s="3" t="s">
        <v>82</v>
      </c>
      <c r="C29" s="15">
        <v>44404258.08000001</v>
      </c>
      <c r="D29" s="15">
        <v>3797859.75</v>
      </c>
      <c r="E29" s="15">
        <v>15680477.519999992</v>
      </c>
      <c r="F29" s="15">
        <v>0</v>
      </c>
      <c r="G29" s="15">
        <v>93500.91</v>
      </c>
      <c r="H29" s="43">
        <v>0</v>
      </c>
      <c r="I29" s="43">
        <v>242517.59999999998</v>
      </c>
      <c r="J29" s="24">
        <f t="shared" si="0"/>
        <v>64218613.86000001</v>
      </c>
      <c r="M29" s="31"/>
    </row>
    <row r="30" spans="1:13" ht="15" customHeight="1">
      <c r="A30" s="2" t="s">
        <v>52</v>
      </c>
      <c r="B30" s="3" t="s">
        <v>83</v>
      </c>
      <c r="C30" s="15">
        <v>79128487.16999999</v>
      </c>
      <c r="D30" s="15">
        <v>6047687.31</v>
      </c>
      <c r="E30" s="15">
        <v>43769110.70999998</v>
      </c>
      <c r="F30" s="15">
        <v>0</v>
      </c>
      <c r="G30" s="15">
        <v>152322.82</v>
      </c>
      <c r="H30" s="43">
        <v>0</v>
      </c>
      <c r="I30" s="43">
        <v>811073.03</v>
      </c>
      <c r="J30" s="24">
        <f t="shared" si="0"/>
        <v>129908681.03999996</v>
      </c>
      <c r="M30" s="31"/>
    </row>
    <row r="31" spans="1:13" ht="15" customHeight="1">
      <c r="A31" s="2" t="s">
        <v>53</v>
      </c>
      <c r="B31" s="3" t="s">
        <v>84</v>
      </c>
      <c r="C31" s="15">
        <v>34041784.93</v>
      </c>
      <c r="D31" s="15">
        <v>951496.0000000001</v>
      </c>
      <c r="E31" s="15">
        <v>42532706.419999994</v>
      </c>
      <c r="F31" s="15">
        <v>0</v>
      </c>
      <c r="G31" s="15">
        <v>27541.84</v>
      </c>
      <c r="H31" s="43">
        <v>0</v>
      </c>
      <c r="I31" s="43">
        <v>343972.16000000003</v>
      </c>
      <c r="J31" s="24">
        <f t="shared" si="0"/>
        <v>77897501.35</v>
      </c>
      <c r="M31" s="31"/>
    </row>
    <row r="32" spans="1:13" ht="15" customHeight="1">
      <c r="A32" s="2" t="s">
        <v>54</v>
      </c>
      <c r="B32" s="3" t="s">
        <v>85</v>
      </c>
      <c r="C32" s="15">
        <v>18522224.530000005</v>
      </c>
      <c r="D32" s="15">
        <v>107108.57999999999</v>
      </c>
      <c r="E32" s="15">
        <v>32639573.220000014</v>
      </c>
      <c r="F32" s="15">
        <v>0</v>
      </c>
      <c r="G32" s="15">
        <v>0</v>
      </c>
      <c r="H32" s="43">
        <v>0</v>
      </c>
      <c r="I32" s="43">
        <v>105026.42</v>
      </c>
      <c r="J32" s="24">
        <f t="shared" si="0"/>
        <v>51373932.750000015</v>
      </c>
      <c r="M32" s="31"/>
    </row>
    <row r="33" spans="1:13" ht="15" customHeight="1">
      <c r="A33" s="2" t="s">
        <v>55</v>
      </c>
      <c r="B33" s="3" t="s">
        <v>86</v>
      </c>
      <c r="C33" s="15">
        <v>42345409.38000002</v>
      </c>
      <c r="D33" s="15">
        <v>267091.13</v>
      </c>
      <c r="E33" s="15">
        <v>61328789.55</v>
      </c>
      <c r="F33" s="15">
        <v>0</v>
      </c>
      <c r="G33" s="15">
        <v>20682</v>
      </c>
      <c r="H33" s="43">
        <v>0</v>
      </c>
      <c r="I33" s="43">
        <v>797338.3700000003</v>
      </c>
      <c r="J33" s="24">
        <f t="shared" si="0"/>
        <v>104759310.43000002</v>
      </c>
      <c r="M33" s="31"/>
    </row>
    <row r="34" spans="1:13" ht="15" customHeight="1">
      <c r="A34" s="2" t="s">
        <v>56</v>
      </c>
      <c r="B34" s="3" t="s">
        <v>87</v>
      </c>
      <c r="C34" s="15">
        <v>39776235.94000001</v>
      </c>
      <c r="D34" s="15">
        <v>156432.76</v>
      </c>
      <c r="E34" s="15">
        <v>26139427.329999994</v>
      </c>
      <c r="F34" s="15">
        <v>0</v>
      </c>
      <c r="G34" s="15">
        <v>0</v>
      </c>
      <c r="H34" s="43">
        <v>0</v>
      </c>
      <c r="I34" s="43">
        <v>120115.08</v>
      </c>
      <c r="J34" s="24">
        <f t="shared" si="0"/>
        <v>66192211.11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1239310520.6299996</v>
      </c>
      <c r="F35" s="15">
        <v>491139759.76999986</v>
      </c>
      <c r="G35" s="15">
        <v>167762431.2</v>
      </c>
      <c r="H35" s="43">
        <v>0</v>
      </c>
      <c r="I35" s="43">
        <v>5623556.94</v>
      </c>
      <c r="J35" s="24">
        <f t="shared" si="0"/>
        <v>1903836268.5399997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81964635.96</v>
      </c>
      <c r="F36" s="15">
        <v>0</v>
      </c>
      <c r="G36" s="15">
        <v>4408.46</v>
      </c>
      <c r="H36" s="43">
        <v>64516</v>
      </c>
      <c r="I36" s="43">
        <v>476110600.6199999</v>
      </c>
      <c r="J36" s="24">
        <f t="shared" si="0"/>
        <v>558144161.0399998</v>
      </c>
      <c r="M36" s="31"/>
    </row>
    <row r="37" spans="1:13" ht="15" customHeight="1">
      <c r="A37" s="2" t="s">
        <v>59</v>
      </c>
      <c r="B37" s="3" t="s">
        <v>90</v>
      </c>
      <c r="C37" s="15">
        <v>20097493.080000024</v>
      </c>
      <c r="D37" s="15">
        <v>6000</v>
      </c>
      <c r="E37" s="15">
        <v>122078119.99999987</v>
      </c>
      <c r="F37" s="15">
        <v>0</v>
      </c>
      <c r="G37" s="15">
        <v>101734</v>
      </c>
      <c r="H37" s="43">
        <v>0</v>
      </c>
      <c r="I37" s="43">
        <v>13000206.040000001</v>
      </c>
      <c r="J37" s="24">
        <f t="shared" si="0"/>
        <v>155283553.1199999</v>
      </c>
      <c r="M37" s="31"/>
    </row>
    <row r="38" spans="1:13" ht="15" customHeight="1">
      <c r="A38" s="2" t="s">
        <v>60</v>
      </c>
      <c r="B38" s="3" t="s">
        <v>91</v>
      </c>
      <c r="C38" s="15">
        <v>13485537.579999994</v>
      </c>
      <c r="D38" s="15">
        <v>49964.92</v>
      </c>
      <c r="E38" s="15">
        <v>31639749.02999999</v>
      </c>
      <c r="F38" s="15">
        <v>0</v>
      </c>
      <c r="G38" s="15">
        <v>41876.66</v>
      </c>
      <c r="H38" s="43">
        <v>0</v>
      </c>
      <c r="I38" s="43">
        <v>282186.14000000013</v>
      </c>
      <c r="J38" s="24">
        <f t="shared" si="0"/>
        <v>45499314.32999998</v>
      </c>
      <c r="M38" s="31"/>
    </row>
    <row r="39" spans="1:13" ht="15" customHeight="1">
      <c r="A39" s="2" t="s">
        <v>61</v>
      </c>
      <c r="B39" s="3" t="s">
        <v>92</v>
      </c>
      <c r="C39" s="15">
        <v>2711074.7700000005</v>
      </c>
      <c r="D39" s="15">
        <v>3000</v>
      </c>
      <c r="E39" s="15">
        <v>126654574.50999998</v>
      </c>
      <c r="F39" s="15">
        <v>0</v>
      </c>
      <c r="G39" s="15">
        <v>0</v>
      </c>
      <c r="H39" s="43">
        <v>0</v>
      </c>
      <c r="I39" s="43">
        <v>671908.34</v>
      </c>
      <c r="J39" s="24">
        <f t="shared" si="0"/>
        <v>130040557.61999997</v>
      </c>
      <c r="M39" s="31"/>
    </row>
    <row r="40" spans="1:13" ht="15" customHeight="1">
      <c r="A40" s="2" t="s">
        <v>62</v>
      </c>
      <c r="B40" s="3" t="s">
        <v>93</v>
      </c>
      <c r="C40" s="15">
        <v>159143587.73999998</v>
      </c>
      <c r="D40" s="15">
        <v>6071881.58</v>
      </c>
      <c r="E40" s="15">
        <v>141282891.96</v>
      </c>
      <c r="F40" s="15">
        <v>0</v>
      </c>
      <c r="G40" s="15">
        <v>549462.72</v>
      </c>
      <c r="H40" s="43">
        <v>0</v>
      </c>
      <c r="I40" s="43">
        <v>3336007.0700000008</v>
      </c>
      <c r="J40" s="24">
        <f t="shared" si="0"/>
        <v>310383831.07</v>
      </c>
      <c r="M40" s="31"/>
    </row>
    <row r="41" spans="1:13" ht="15" customHeight="1">
      <c r="A41" s="2" t="s">
        <v>63</v>
      </c>
      <c r="B41" s="3" t="s">
        <v>94</v>
      </c>
      <c r="C41" s="15">
        <v>182541883.68</v>
      </c>
      <c r="D41" s="15">
        <v>3118731.9999999995</v>
      </c>
      <c r="E41" s="15">
        <v>186370121.23000008</v>
      </c>
      <c r="F41" s="15">
        <v>0</v>
      </c>
      <c r="G41" s="15">
        <v>2439756.58</v>
      </c>
      <c r="H41" s="43">
        <v>0</v>
      </c>
      <c r="I41" s="43">
        <v>2585918.18</v>
      </c>
      <c r="J41" s="24">
        <f t="shared" si="0"/>
        <v>377056411.6700001</v>
      </c>
      <c r="M41" s="31"/>
    </row>
    <row r="42" spans="1:13" ht="15" customHeight="1">
      <c r="A42" s="2" t="s">
        <v>64</v>
      </c>
      <c r="B42" s="3" t="s">
        <v>95</v>
      </c>
      <c r="C42" s="15">
        <v>224797357.2699998</v>
      </c>
      <c r="D42" s="15">
        <v>8861883.09</v>
      </c>
      <c r="E42" s="15">
        <v>157077045.81000006</v>
      </c>
      <c r="F42" s="15">
        <v>0</v>
      </c>
      <c r="G42" s="15">
        <v>802912.08</v>
      </c>
      <c r="H42" s="43">
        <v>0</v>
      </c>
      <c r="I42" s="43">
        <v>2262910.96</v>
      </c>
      <c r="J42" s="24">
        <f t="shared" si="0"/>
        <v>393802109.2099998</v>
      </c>
      <c r="M42" s="31"/>
    </row>
    <row r="43" spans="1:13" ht="15" customHeight="1">
      <c r="A43" s="2" t="s">
        <v>65</v>
      </c>
      <c r="B43" s="3" t="s">
        <v>96</v>
      </c>
      <c r="C43" s="15">
        <v>104699845.59999993</v>
      </c>
      <c r="D43" s="15">
        <v>2419661.2199999997</v>
      </c>
      <c r="E43" s="15">
        <v>102679543.68000002</v>
      </c>
      <c r="F43" s="15">
        <v>0</v>
      </c>
      <c r="G43" s="15">
        <v>59881.45</v>
      </c>
      <c r="H43" s="43">
        <v>0</v>
      </c>
      <c r="I43" s="43">
        <v>2090600.2499999998</v>
      </c>
      <c r="J43" s="24">
        <f t="shared" si="0"/>
        <v>211949532.19999993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76203831.80000001</v>
      </c>
      <c r="F44" s="15">
        <v>0</v>
      </c>
      <c r="G44" s="15">
        <v>0</v>
      </c>
      <c r="H44" s="43">
        <v>0</v>
      </c>
      <c r="I44" s="43">
        <v>381338.49</v>
      </c>
      <c r="J44" s="24">
        <f>SUM(C44:I44)</f>
        <v>76585170.29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94377</v>
      </c>
      <c r="G45" s="15">
        <v>0</v>
      </c>
      <c r="H45" s="43">
        <v>0</v>
      </c>
      <c r="I45" s="43">
        <v>28204025.19</v>
      </c>
      <c r="J45" s="24">
        <f t="shared" si="0"/>
        <v>28298402.19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3082582482.929999</v>
      </c>
      <c r="D46" s="6">
        <f t="shared" si="1"/>
        <v>157101991.41</v>
      </c>
      <c r="E46" s="6">
        <f t="shared" si="1"/>
        <v>3752578395.7799993</v>
      </c>
      <c r="F46" s="6">
        <f t="shared" si="1"/>
        <v>508323260.76999986</v>
      </c>
      <c r="G46" s="6">
        <f t="shared" si="1"/>
        <v>193931871.48000002</v>
      </c>
      <c r="H46" s="6">
        <f t="shared" si="1"/>
        <v>605218</v>
      </c>
      <c r="I46" s="6">
        <f t="shared" si="1"/>
        <v>671215853.24</v>
      </c>
      <c r="J46" s="6">
        <f t="shared" si="1"/>
        <v>8366339073.609998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3082.582482929999</v>
      </c>
      <c r="E61" s="25">
        <f>+C46/J46*100</f>
        <v>36.84505798543846</v>
      </c>
      <c r="L61" s="35"/>
    </row>
    <row r="62" spans="1:12" s="16" customFormat="1" ht="12.75">
      <c r="A62" s="44"/>
      <c r="C62" s="27" t="s">
        <v>106</v>
      </c>
      <c r="D62" s="37">
        <f>+D46/$C$59</f>
        <v>157.10199140999998</v>
      </c>
      <c r="E62" s="25">
        <f>+D46/J46*100</f>
        <v>1.8777865686265085</v>
      </c>
      <c r="L62" s="35"/>
    </row>
    <row r="63" spans="1:12" s="16" customFormat="1" ht="12.75">
      <c r="A63" s="44"/>
      <c r="C63" s="27" t="s">
        <v>107</v>
      </c>
      <c r="D63" s="37">
        <f>+E46/$C$59</f>
        <v>3752.5783957799995</v>
      </c>
      <c r="E63" s="25">
        <f>+E46/J46*100</f>
        <v>44.85329082127192</v>
      </c>
      <c r="L63" s="35"/>
    </row>
    <row r="64" spans="1:12" s="16" customFormat="1" ht="12.75">
      <c r="A64" s="44"/>
      <c r="C64" s="27" t="s">
        <v>108</v>
      </c>
      <c r="D64" s="37">
        <f>+F46/$C$59</f>
        <v>508.3232607699999</v>
      </c>
      <c r="E64" s="25">
        <f>+F46/J46*100</f>
        <v>6.075814717734875</v>
      </c>
      <c r="L64" s="35"/>
    </row>
    <row r="65" spans="1:12" s="16" customFormat="1" ht="12.75">
      <c r="A65" s="44"/>
      <c r="C65" s="27" t="s">
        <v>109</v>
      </c>
      <c r="D65" s="37">
        <f>+G46/$C$59</f>
        <v>193.93187148</v>
      </c>
      <c r="E65" s="25">
        <f>+G46/J46*100</f>
        <v>2.3180015748073215</v>
      </c>
      <c r="L65" s="35"/>
    </row>
    <row r="66" spans="1:12" s="16" customFormat="1" ht="12.75">
      <c r="A66" s="44"/>
      <c r="C66" s="27" t="s">
        <v>110</v>
      </c>
      <c r="D66" s="37">
        <f>+H46/$C$59</f>
        <v>0.605218</v>
      </c>
      <c r="E66" s="25">
        <f>+H46/J46*100</f>
        <v>0.007233964517515712</v>
      </c>
      <c r="L66" s="35"/>
    </row>
    <row r="67" spans="1:12" s="16" customFormat="1" ht="12.75">
      <c r="A67" s="44"/>
      <c r="C67" s="27" t="s">
        <v>117</v>
      </c>
      <c r="D67" s="37">
        <f>+I46/$C$59</f>
        <v>671.21585324</v>
      </c>
      <c r="E67" s="25">
        <f>+I46/J46*100</f>
        <v>8.022814367603399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6" t="s">
        <v>7</v>
      </c>
      <c r="B46" s="57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73137167.22999999</v>
      </c>
      <c r="J44" s="24">
        <f t="shared" si="0"/>
        <v>73137167.22999999</v>
      </c>
    </row>
    <row r="45" spans="1:10" ht="12.75">
      <c r="A45" s="56" t="s">
        <v>7</v>
      </c>
      <c r="B45" s="57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73137167.22999999</v>
      </c>
      <c r="J45" s="6">
        <f t="shared" si="1"/>
        <v>73137167.22999999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73.13716722999999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383838.22</v>
      </c>
      <c r="E12" s="15">
        <v>24210</v>
      </c>
      <c r="F12" s="15">
        <v>1231</v>
      </c>
      <c r="G12" s="15">
        <v>76855.66</v>
      </c>
      <c r="H12" s="24">
        <f>SUM(C12:G12)</f>
        <v>486134.88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2354925.14</v>
      </c>
      <c r="E13" s="15">
        <v>0</v>
      </c>
      <c r="F13" s="15">
        <v>0</v>
      </c>
      <c r="G13" s="15">
        <v>5858.63</v>
      </c>
      <c r="H13" s="24">
        <f aca="true" t="shared" si="0" ref="H13:H43">SUM(C13:G13)</f>
        <v>2360783.77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11923015.97</v>
      </c>
      <c r="E14" s="15">
        <v>0</v>
      </c>
      <c r="F14" s="15">
        <v>0</v>
      </c>
      <c r="G14" s="15">
        <v>8278</v>
      </c>
      <c r="H14" s="24">
        <f t="shared" si="0"/>
        <v>11931293.97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15930922.34</v>
      </c>
      <c r="E15" s="15">
        <v>0</v>
      </c>
      <c r="F15" s="15">
        <v>0</v>
      </c>
      <c r="G15" s="15">
        <v>0</v>
      </c>
      <c r="H15" s="24">
        <f t="shared" si="0"/>
        <v>15930922.34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2758584.83</v>
      </c>
      <c r="E16" s="15">
        <v>0</v>
      </c>
      <c r="F16" s="15">
        <v>0</v>
      </c>
      <c r="G16" s="15">
        <v>0</v>
      </c>
      <c r="H16" s="24">
        <f t="shared" si="0"/>
        <v>2758584.83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40345531.65</v>
      </c>
      <c r="E17" s="15">
        <v>0</v>
      </c>
      <c r="F17" s="15">
        <v>4500</v>
      </c>
      <c r="G17" s="15">
        <v>13641.630000000001</v>
      </c>
      <c r="H17" s="24">
        <f t="shared" si="0"/>
        <v>40363673.28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26413575.94</v>
      </c>
      <c r="E18" s="15">
        <v>0</v>
      </c>
      <c r="F18" s="15">
        <v>0</v>
      </c>
      <c r="G18" s="15">
        <v>0</v>
      </c>
      <c r="H18" s="24">
        <f t="shared" si="0"/>
        <v>26413575.94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43113550.35999999</v>
      </c>
      <c r="E19" s="15">
        <v>0</v>
      </c>
      <c r="F19" s="15">
        <v>0</v>
      </c>
      <c r="G19" s="15">
        <v>3160</v>
      </c>
      <c r="H19" s="24">
        <f t="shared" si="0"/>
        <v>43116710.35999999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6546339.43</v>
      </c>
      <c r="E20" s="15">
        <v>0</v>
      </c>
      <c r="F20" s="15">
        <v>0</v>
      </c>
      <c r="G20" s="15">
        <v>147688</v>
      </c>
      <c r="H20" s="24">
        <f t="shared" si="0"/>
        <v>6694027.43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10804371.349999998</v>
      </c>
      <c r="E21" s="15">
        <v>0</v>
      </c>
      <c r="F21" s="15">
        <v>0</v>
      </c>
      <c r="G21" s="15">
        <v>207673.91999999998</v>
      </c>
      <c r="H21" s="24">
        <f t="shared" si="0"/>
        <v>11012045.269999998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53788716.22999999</v>
      </c>
      <c r="E22" s="15">
        <v>0</v>
      </c>
      <c r="F22" s="15">
        <v>0</v>
      </c>
      <c r="G22" s="15">
        <v>169518.26</v>
      </c>
      <c r="H22" s="24">
        <f t="shared" si="0"/>
        <v>53958234.48999999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46128233.33</v>
      </c>
      <c r="E23" s="15">
        <v>0</v>
      </c>
      <c r="F23" s="15">
        <v>0</v>
      </c>
      <c r="G23" s="15">
        <v>0</v>
      </c>
      <c r="H23" s="24">
        <f t="shared" si="0"/>
        <v>46128233.33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44551759.14000001</v>
      </c>
      <c r="E24" s="15">
        <v>0</v>
      </c>
      <c r="F24" s="15">
        <v>0</v>
      </c>
      <c r="G24" s="15">
        <v>469879.5</v>
      </c>
      <c r="H24" s="24">
        <f t="shared" si="0"/>
        <v>45021638.64000001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43434897.83000003</v>
      </c>
      <c r="E25" s="15">
        <v>0</v>
      </c>
      <c r="F25" s="15">
        <v>0</v>
      </c>
      <c r="G25" s="15">
        <v>0</v>
      </c>
      <c r="H25" s="24">
        <f t="shared" si="0"/>
        <v>43434897.83000003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12117873.510000002</v>
      </c>
      <c r="E26" s="15">
        <v>0</v>
      </c>
      <c r="F26" s="15">
        <v>0</v>
      </c>
      <c r="G26" s="15">
        <v>74413.72</v>
      </c>
      <c r="H26" s="24">
        <f t="shared" si="0"/>
        <v>12192287.230000002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10381837.45</v>
      </c>
      <c r="E27" s="15">
        <v>0</v>
      </c>
      <c r="F27" s="15">
        <v>0</v>
      </c>
      <c r="G27" s="15">
        <v>8302.28</v>
      </c>
      <c r="H27" s="24">
        <f t="shared" si="0"/>
        <v>10390139.729999999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6160269.8900000015</v>
      </c>
      <c r="E28" s="15">
        <v>0</v>
      </c>
      <c r="F28" s="15">
        <v>0</v>
      </c>
      <c r="G28" s="15">
        <v>107259.5</v>
      </c>
      <c r="H28" s="24">
        <f t="shared" si="0"/>
        <v>6267529.3900000015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4626555.36</v>
      </c>
      <c r="E29" s="15">
        <v>0</v>
      </c>
      <c r="F29" s="15">
        <v>0</v>
      </c>
      <c r="G29" s="15">
        <v>153137.68000000002</v>
      </c>
      <c r="H29" s="24">
        <f t="shared" si="0"/>
        <v>4779693.04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24887102.05</v>
      </c>
      <c r="E30" s="15">
        <v>0</v>
      </c>
      <c r="F30" s="15">
        <v>0</v>
      </c>
      <c r="G30" s="15">
        <v>626441.92</v>
      </c>
      <c r="H30" s="24">
        <f t="shared" si="0"/>
        <v>25513543.970000003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6078147.820000001</v>
      </c>
      <c r="E31" s="15">
        <v>0</v>
      </c>
      <c r="F31" s="15">
        <v>0</v>
      </c>
      <c r="G31" s="15">
        <v>254125.08000000002</v>
      </c>
      <c r="H31" s="24">
        <f t="shared" si="0"/>
        <v>6332272.900000001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3799568.6299999994</v>
      </c>
      <c r="E32" s="15">
        <v>0</v>
      </c>
      <c r="F32" s="15">
        <v>0</v>
      </c>
      <c r="G32" s="15">
        <v>32041.199999999997</v>
      </c>
      <c r="H32" s="24">
        <f t="shared" si="0"/>
        <v>3831609.8299999996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13141094.639999997</v>
      </c>
      <c r="E33" s="15">
        <v>0</v>
      </c>
      <c r="F33" s="15">
        <v>0</v>
      </c>
      <c r="G33" s="15">
        <v>639551.15</v>
      </c>
      <c r="H33" s="24">
        <f t="shared" si="0"/>
        <v>13780645.789999997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5335827.649999999</v>
      </c>
      <c r="E34" s="15">
        <v>0</v>
      </c>
      <c r="F34" s="15">
        <v>0</v>
      </c>
      <c r="G34" s="15">
        <v>0</v>
      </c>
      <c r="H34" s="24">
        <f t="shared" si="0"/>
        <v>5335827.649999999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6507192.08</v>
      </c>
      <c r="H35" s="24">
        <f t="shared" si="0"/>
        <v>6507192.08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59790291.42999999</v>
      </c>
      <c r="E36" s="15">
        <v>0</v>
      </c>
      <c r="F36" s="15">
        <v>0</v>
      </c>
      <c r="G36" s="15">
        <v>0</v>
      </c>
      <c r="H36" s="24">
        <f t="shared" si="0"/>
        <v>59790291.42999999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4286659.73</v>
      </c>
      <c r="E37" s="15">
        <v>0</v>
      </c>
      <c r="F37" s="15">
        <v>0</v>
      </c>
      <c r="G37" s="15">
        <v>2872.69</v>
      </c>
      <c r="H37" s="24">
        <f t="shared" si="0"/>
        <v>4289532.420000001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39799510.910000004</v>
      </c>
      <c r="E38" s="15">
        <v>0</v>
      </c>
      <c r="F38" s="15">
        <v>0</v>
      </c>
      <c r="G38" s="15">
        <v>66639.59</v>
      </c>
      <c r="H38" s="24">
        <f t="shared" si="0"/>
        <v>39866150.50000001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37534133.269999996</v>
      </c>
      <c r="E39" s="15">
        <v>0</v>
      </c>
      <c r="F39" s="15">
        <v>0</v>
      </c>
      <c r="G39" s="15">
        <v>2570978.16</v>
      </c>
      <c r="H39" s="24">
        <f t="shared" si="0"/>
        <v>40105111.42999999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50526788.06000002</v>
      </c>
      <c r="E40" s="15">
        <v>0</v>
      </c>
      <c r="F40" s="15">
        <v>0</v>
      </c>
      <c r="G40" s="15">
        <v>2973653.46</v>
      </c>
      <c r="H40" s="24">
        <f t="shared" si="0"/>
        <v>53500441.52000002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35924573.07999999</v>
      </c>
      <c r="E41" s="15">
        <v>0</v>
      </c>
      <c r="F41" s="15">
        <v>0</v>
      </c>
      <c r="G41" s="15">
        <v>724989.3</v>
      </c>
      <c r="H41" s="24">
        <f t="shared" si="0"/>
        <v>36649562.37999999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25901422.84</v>
      </c>
      <c r="E42" s="15">
        <v>0</v>
      </c>
      <c r="F42" s="15">
        <v>0</v>
      </c>
      <c r="G42" s="15">
        <v>4274271.379999999</v>
      </c>
      <c r="H42" s="24">
        <f t="shared" si="0"/>
        <v>30175694.22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21168814.73</v>
      </c>
      <c r="E43" s="15">
        <v>0</v>
      </c>
      <c r="F43" s="15">
        <v>0</v>
      </c>
      <c r="G43" s="15">
        <v>109162</v>
      </c>
      <c r="H43" s="24">
        <f t="shared" si="0"/>
        <v>21277976.73</v>
      </c>
      <c r="J43" s="18"/>
      <c r="K43" s="31"/>
    </row>
    <row r="44" spans="1:11" ht="15" customHeight="1">
      <c r="A44" s="56" t="s">
        <v>7</v>
      </c>
      <c r="B44" s="57"/>
      <c r="C44" s="6">
        <f aca="true" t="shared" si="1" ref="C44:H44">SUM(C12:C43)</f>
        <v>0</v>
      </c>
      <c r="D44" s="6">
        <f t="shared" si="1"/>
        <v>709938732.8100001</v>
      </c>
      <c r="E44" s="6">
        <f t="shared" si="1"/>
        <v>24210</v>
      </c>
      <c r="F44" s="6">
        <f t="shared" si="1"/>
        <v>5731</v>
      </c>
      <c r="G44" s="6">
        <f t="shared" si="1"/>
        <v>20227584.79</v>
      </c>
      <c r="H44" s="6">
        <f t="shared" si="1"/>
        <v>730196258.6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709.93873281</v>
      </c>
      <c r="E64" s="29">
        <f>+D44/H44*100</f>
        <v>97.22574231908013</v>
      </c>
    </row>
    <row r="65" spans="3:5" ht="12.75">
      <c r="C65" s="28" t="s">
        <v>114</v>
      </c>
      <c r="D65" s="29">
        <f>+E44/$C$61</f>
        <v>0.02421</v>
      </c>
      <c r="E65" s="29">
        <f>+E44/H44*100</f>
        <v>0.0033155469799883196</v>
      </c>
    </row>
    <row r="66" spans="3:5" ht="12.75">
      <c r="C66" s="28" t="s">
        <v>116</v>
      </c>
      <c r="D66" s="29">
        <f>+F44/$C$61</f>
        <v>0.005731</v>
      </c>
      <c r="E66" s="29">
        <f>+F44/H44*100</f>
        <v>0.0007848574862582841</v>
      </c>
    </row>
    <row r="67" spans="3:5" ht="12.75">
      <c r="C67" s="28" t="s">
        <v>118</v>
      </c>
      <c r="D67" s="29">
        <f>+G44/$C$61</f>
        <v>20.227584789999998</v>
      </c>
      <c r="E67" s="29">
        <f>+G44/H44*100</f>
        <v>2.770157276453621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259009.93</v>
      </c>
      <c r="F14" s="15">
        <v>0</v>
      </c>
      <c r="G14" s="15">
        <v>0</v>
      </c>
      <c r="H14" s="41">
        <f>SUM(C14:G14)</f>
        <v>259009.93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284825.5</v>
      </c>
      <c r="F15" s="15">
        <v>0</v>
      </c>
      <c r="G15" s="15">
        <v>0</v>
      </c>
      <c r="H15" s="41">
        <f>SUM(C15:G15)</f>
        <v>284825.5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565835.4299999999</v>
      </c>
      <c r="F16" s="6">
        <f t="shared" si="0"/>
        <v>0</v>
      </c>
      <c r="G16" s="6">
        <f t="shared" si="0"/>
        <v>0</v>
      </c>
      <c r="H16" s="42">
        <f t="shared" si="0"/>
        <v>565835.4299999999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2024-01-03T21:00:43Z</dcterms:modified>
  <cp:category/>
  <cp:version/>
  <cp:contentType/>
  <cp:contentStatus/>
</cp:coreProperties>
</file>