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3\2.- Informacion Portal MINSA - Transparencia\PpR - Pliego MINSA 2023\"/>
    </mc:Choice>
  </mc:AlternateContent>
  <bookViews>
    <workbookView xWindow="30" yWindow="30" windowWidth="28770" windowHeight="15570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state="hidden" r:id="rId7"/>
  </sheets>
  <definedNames>
    <definedName name="_xlnm.Print_Area" localSheetId="2">RDR!$B$5:$F$50</definedName>
    <definedName name="_xlnm.Print_Area" localSheetId="1">RO!$B$5:$F$88</definedName>
    <definedName name="_xlnm.Print_Area" localSheetId="4">ROCC!$B$5:$F$37</definedName>
    <definedName name="_xlnm.Print_Area" localSheetId="3">ROOC!$B$2:$F$10</definedName>
    <definedName name="_xlnm.Print_Area" localSheetId="0">'TODA FUENTE'!$B$5:$F$85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3" l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E9" i="8"/>
  <c r="D9" i="8"/>
  <c r="C9" i="8"/>
  <c r="F43" i="2"/>
  <c r="C48" i="2"/>
  <c r="D48" i="2"/>
  <c r="E48" i="2"/>
  <c r="F15" i="2"/>
  <c r="F20" i="1"/>
  <c r="C22" i="1"/>
  <c r="D22" i="1"/>
  <c r="E22" i="1"/>
  <c r="F39" i="5" l="1"/>
  <c r="E15" i="8"/>
  <c r="D15" i="8"/>
  <c r="C15" i="8"/>
  <c r="E32" i="8"/>
  <c r="D32" i="8"/>
  <c r="C32" i="8"/>
  <c r="F35" i="8"/>
  <c r="F34" i="8"/>
  <c r="C28" i="8"/>
  <c r="D28" i="8"/>
  <c r="E28" i="8"/>
  <c r="F28" i="8" s="1"/>
  <c r="F29" i="8"/>
  <c r="F33" i="2"/>
  <c r="F32" i="2"/>
  <c r="F31" i="2"/>
  <c r="F30" i="2"/>
  <c r="F29" i="2"/>
  <c r="F28" i="2"/>
  <c r="F28" i="1"/>
  <c r="F27" i="1"/>
  <c r="F26" i="1"/>
  <c r="F25" i="1"/>
  <c r="F48" i="3"/>
  <c r="F47" i="3"/>
  <c r="F46" i="3"/>
  <c r="F45" i="3"/>
  <c r="F44" i="3"/>
  <c r="F43" i="3"/>
  <c r="F42" i="3"/>
  <c r="F41" i="3"/>
  <c r="F39" i="3"/>
  <c r="F38" i="3"/>
  <c r="F37" i="3"/>
  <c r="F36" i="3"/>
  <c r="E40" i="3"/>
  <c r="D40" i="3"/>
  <c r="F40" i="3" s="1"/>
  <c r="F40" i="5"/>
  <c r="F31" i="3"/>
  <c r="F51" i="1"/>
  <c r="F27" i="2" l="1"/>
  <c r="F25" i="2"/>
  <c r="F24" i="2"/>
  <c r="F24" i="1"/>
  <c r="F16" i="5" l="1"/>
  <c r="C25" i="5"/>
  <c r="D25" i="5"/>
  <c r="E25" i="5"/>
  <c r="E30" i="8"/>
  <c r="D30" i="8"/>
  <c r="D36" i="8" s="1"/>
  <c r="C30" i="8"/>
  <c r="C36" i="8" s="1"/>
  <c r="F13" i="8" l="1"/>
  <c r="E36" i="8"/>
  <c r="F30" i="8"/>
  <c r="F34" i="5"/>
  <c r="F27" i="5"/>
  <c r="F18" i="5"/>
  <c r="F35" i="3"/>
  <c r="F77" i="1"/>
  <c r="F43" i="1"/>
  <c r="F41" i="1"/>
  <c r="C46" i="1"/>
  <c r="D46" i="1"/>
  <c r="E46" i="1"/>
  <c r="F29" i="1"/>
  <c r="F26" i="5" l="1"/>
  <c r="C31" i="1"/>
  <c r="D31" i="1"/>
  <c r="E31" i="1"/>
  <c r="F25" i="5" l="1"/>
  <c r="F33" i="8"/>
  <c r="F16" i="8"/>
  <c r="F79" i="2"/>
  <c r="F78" i="2"/>
  <c r="F77" i="2"/>
  <c r="F76" i="2"/>
  <c r="F79" i="1"/>
  <c r="F78" i="1"/>
  <c r="F32" i="8" l="1"/>
  <c r="F15" i="8"/>
  <c r="C72" i="2"/>
  <c r="F36" i="8" l="1"/>
  <c r="F76" i="1"/>
  <c r="F17" i="5" l="1"/>
  <c r="F11" i="3" l="1"/>
  <c r="F53" i="2"/>
  <c r="F52" i="2"/>
  <c r="F51" i="2"/>
  <c r="F50" i="2"/>
  <c r="F38" i="2"/>
  <c r="F53" i="1"/>
  <c r="F52" i="1"/>
  <c r="F50" i="1"/>
  <c r="F49" i="1"/>
  <c r="F38" i="1"/>
  <c r="F14" i="7" l="1"/>
  <c r="F13" i="7"/>
  <c r="E12" i="7"/>
  <c r="D12" i="7"/>
  <c r="C12" i="7"/>
  <c r="E28" i="5"/>
  <c r="D28" i="5"/>
  <c r="C28" i="5"/>
  <c r="C34" i="3"/>
  <c r="D34" i="3"/>
  <c r="E34" i="3"/>
  <c r="F71" i="2"/>
  <c r="E70" i="2"/>
  <c r="F70" i="2" s="1"/>
  <c r="D70" i="2"/>
  <c r="C70" i="2"/>
  <c r="E67" i="1"/>
  <c r="F67" i="1" s="1"/>
  <c r="D67" i="1"/>
  <c r="C67" i="1"/>
  <c r="F68" i="1"/>
  <c r="F12" i="7" l="1"/>
  <c r="F32" i="3"/>
  <c r="F30" i="1"/>
  <c r="F23" i="1"/>
  <c r="F35" i="5" l="1"/>
  <c r="F32" i="5"/>
  <c r="F29" i="5"/>
  <c r="F28" i="5"/>
  <c r="C34" i="2"/>
  <c r="D34" i="2"/>
  <c r="E34" i="2"/>
  <c r="E11" i="5" l="1"/>
  <c r="D11" i="5"/>
  <c r="C11" i="5"/>
  <c r="E9" i="5"/>
  <c r="D9" i="5"/>
  <c r="C9" i="5"/>
  <c r="E59" i="2"/>
  <c r="D59" i="2"/>
  <c r="C59" i="2"/>
  <c r="E57" i="1"/>
  <c r="D57" i="1"/>
  <c r="C57" i="1"/>
  <c r="F64" i="1"/>
  <c r="F63" i="1"/>
  <c r="F62" i="1"/>
  <c r="C69" i="1"/>
  <c r="D69" i="1"/>
  <c r="E69" i="1"/>
  <c r="F15" i="5" l="1"/>
  <c r="F14" i="5"/>
  <c r="F13" i="5"/>
  <c r="F12" i="5"/>
  <c r="F11" i="5"/>
  <c r="F33" i="3" l="1"/>
  <c r="E29" i="3"/>
  <c r="D29" i="3"/>
  <c r="C29" i="3"/>
  <c r="E9" i="7" l="1"/>
  <c r="E15" i="7" s="1"/>
  <c r="D9" i="7"/>
  <c r="D15" i="7" s="1"/>
  <c r="C9" i="7"/>
  <c r="C15" i="7" s="1"/>
  <c r="F30" i="3"/>
  <c r="F28" i="3"/>
  <c r="F27" i="3"/>
  <c r="F26" i="3"/>
  <c r="F25" i="3"/>
  <c r="F24" i="3"/>
  <c r="F23" i="3"/>
  <c r="F22" i="3"/>
  <c r="F21" i="3"/>
  <c r="F20" i="3"/>
  <c r="F19" i="3"/>
  <c r="F18" i="3"/>
  <c r="F17" i="3"/>
  <c r="F13" i="3"/>
  <c r="F12" i="3"/>
  <c r="F10" i="3"/>
  <c r="F33" i="5" l="1"/>
  <c r="F63" i="2"/>
  <c r="F54" i="2"/>
  <c r="F49" i="2"/>
  <c r="F61" i="1"/>
  <c r="F48" i="1"/>
  <c r="F83" i="2" l="1"/>
  <c r="F75" i="1"/>
  <c r="F56" i="1"/>
  <c r="F55" i="1"/>
  <c r="F54" i="1"/>
  <c r="F29" i="3" l="1"/>
  <c r="F34" i="3"/>
  <c r="F68" i="2"/>
  <c r="F67" i="2"/>
  <c r="D72" i="2"/>
  <c r="E72" i="2"/>
  <c r="F11" i="7"/>
  <c r="F10" i="7"/>
  <c r="F69" i="2" l="1"/>
  <c r="F66" i="1"/>
  <c r="F65" i="2" l="1"/>
  <c r="F64" i="2"/>
  <c r="F62" i="2"/>
  <c r="F60" i="1"/>
  <c r="F26" i="2" l="1"/>
  <c r="F23" i="2"/>
  <c r="F58" i="2" l="1"/>
  <c r="F57" i="2"/>
  <c r="F56" i="2"/>
  <c r="F55" i="2"/>
  <c r="F47" i="1"/>
  <c r="C30" i="5" l="1"/>
  <c r="C41" i="5" s="1"/>
  <c r="D30" i="5"/>
  <c r="D41" i="5" s="1"/>
  <c r="E30" i="5"/>
  <c r="E41" i="5" s="1"/>
  <c r="F38" i="5" l="1"/>
  <c r="F24" i="5" l="1"/>
  <c r="F10" i="8" l="1"/>
  <c r="F37" i="5" l="1"/>
  <c r="F36" i="5"/>
  <c r="F31" i="5"/>
  <c r="F23" i="5"/>
  <c r="F22" i="5"/>
  <c r="F21" i="5"/>
  <c r="F20" i="5"/>
  <c r="F19" i="5"/>
  <c r="F10" i="5"/>
  <c r="F86" i="2"/>
  <c r="F85" i="2"/>
  <c r="F84" i="2"/>
  <c r="F82" i="2"/>
  <c r="F81" i="2"/>
  <c r="F80" i="2"/>
  <c r="F75" i="2"/>
  <c r="F74" i="2"/>
  <c r="F73" i="2"/>
  <c r="F66" i="2"/>
  <c r="F61" i="2"/>
  <c r="F60" i="2"/>
  <c r="F47" i="2"/>
  <c r="F46" i="2"/>
  <c r="F45" i="2"/>
  <c r="F44" i="2"/>
  <c r="F42" i="2"/>
  <c r="F41" i="2"/>
  <c r="F40" i="2"/>
  <c r="F39" i="2"/>
  <c r="F37" i="2"/>
  <c r="F36" i="2"/>
  <c r="F35" i="2"/>
  <c r="F21" i="2"/>
  <c r="F20" i="2"/>
  <c r="F19" i="2"/>
  <c r="F18" i="2"/>
  <c r="F17" i="2"/>
  <c r="F16" i="2"/>
  <c r="F14" i="2"/>
  <c r="F13" i="2"/>
  <c r="F12" i="2"/>
  <c r="F11" i="2"/>
  <c r="F10" i="2"/>
  <c r="F83" i="1"/>
  <c r="F82" i="1"/>
  <c r="F81" i="1"/>
  <c r="F80" i="1"/>
  <c r="F74" i="1"/>
  <c r="F73" i="1"/>
  <c r="F72" i="1"/>
  <c r="F71" i="1"/>
  <c r="F70" i="1"/>
  <c r="F65" i="1"/>
  <c r="F59" i="1"/>
  <c r="F58" i="1"/>
  <c r="F45" i="1"/>
  <c r="F44" i="1"/>
  <c r="F42" i="1"/>
  <c r="F40" i="1"/>
  <c r="F39" i="1"/>
  <c r="F37" i="1"/>
  <c r="F36" i="1"/>
  <c r="F35" i="1"/>
  <c r="F34" i="1"/>
  <c r="F33" i="1"/>
  <c r="F32" i="1"/>
  <c r="F21" i="1"/>
  <c r="F19" i="1"/>
  <c r="F18" i="1"/>
  <c r="F17" i="1"/>
  <c r="F16" i="1"/>
  <c r="F15" i="1"/>
  <c r="F14" i="1"/>
  <c r="F13" i="1"/>
  <c r="F12" i="1"/>
  <c r="F11" i="1"/>
  <c r="F10" i="1"/>
  <c r="F69" i="1" l="1"/>
  <c r="F72" i="2"/>
  <c r="E9" i="3"/>
  <c r="D9" i="3"/>
  <c r="C9" i="3"/>
  <c r="F9" i="3" l="1"/>
  <c r="F9" i="5"/>
  <c r="F46" i="1"/>
  <c r="F22" i="1"/>
  <c r="F9" i="8"/>
  <c r="F30" i="5"/>
  <c r="F41" i="5"/>
  <c r="F48" i="2"/>
  <c r="E14" i="3"/>
  <c r="D14" i="3"/>
  <c r="C14" i="3"/>
  <c r="F14" i="3" l="1"/>
  <c r="F15" i="7" l="1"/>
  <c r="F9" i="7"/>
  <c r="E6" i="4"/>
  <c r="E9" i="4" s="1"/>
  <c r="D6" i="4"/>
  <c r="D9" i="4" s="1"/>
  <c r="C6" i="4"/>
  <c r="C9" i="4" s="1"/>
  <c r="C40" i="3"/>
  <c r="E16" i="3"/>
  <c r="D16" i="3"/>
  <c r="C16" i="3"/>
  <c r="E22" i="2"/>
  <c r="D22" i="2"/>
  <c r="C22" i="2"/>
  <c r="E9" i="2"/>
  <c r="D9" i="2"/>
  <c r="C9" i="2"/>
  <c r="E9" i="1"/>
  <c r="E84" i="1" s="1"/>
  <c r="D9" i="1"/>
  <c r="D84" i="1" s="1"/>
  <c r="C9" i="1"/>
  <c r="C84" i="1" s="1"/>
  <c r="E49" i="3" l="1"/>
  <c r="D49" i="3"/>
  <c r="D87" i="2"/>
  <c r="E87" i="2"/>
  <c r="C87" i="2"/>
  <c r="F84" i="1"/>
  <c r="C49" i="3"/>
  <c r="F16" i="3"/>
  <c r="F34" i="2"/>
  <c r="F22" i="2"/>
  <c r="F31" i="1"/>
  <c r="F59" i="2"/>
  <c r="F57" i="1"/>
  <c r="F9" i="2"/>
  <c r="F9" i="1"/>
  <c r="F9" i="4"/>
  <c r="F8" i="4"/>
  <c r="F7" i="4"/>
  <c r="F6" i="4"/>
  <c r="F49" i="3" l="1"/>
  <c r="F87" i="2"/>
</calcChain>
</file>

<file path=xl/sharedStrings.xml><?xml version="1.0" encoding="utf-8"?>
<sst xmlns="http://schemas.openxmlformats.org/spreadsheetml/2006/main" count="263" uniqueCount="53">
  <si>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</si>
  <si>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</si>
  <si>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</si>
  <si>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</si>
  <si>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</si>
  <si>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</si>
  <si>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</si>
  <si>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</si>
  <si>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</si>
  <si>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</si>
  <si>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</si>
  <si>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</si>
  <si>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</si>
  <si>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</si>
  <si>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</si>
  <si>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</si>
  <si>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</si>
  <si>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</si>
  <si>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</si>
  <si>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</si>
  <si>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</si>
  <si>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</si>
  <si>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</si>
  <si>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</si>
  <si>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0104  REDUCCION DE LA MORTALIDAD POR EMERGENCIAS Y URGENCIAS MEDICAS</t>
  </si>
  <si>
    <t>0016: TBC-VIH/SIDA</t>
  </si>
  <si>
    <t>0017: ENFERMEDADES METAXENICAS Y ZOONOSIS</t>
  </si>
  <si>
    <t>9002: ASIGNACIONES PRESUPUESTARIAS QUE NO RESULTAN EN PRODUCTOS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</si>
  <si>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</si>
  <si>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</si>
  <si>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</si>
  <si>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</si>
  <si>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</si>
  <si>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</si>
  <si>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</si>
  <si>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</si>
  <si>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</si>
  <si>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</si>
  <si>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</si>
  <si>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</si>
  <si>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0137.DESARROLLO DE LA CIENCIA, TECNOLOGIA E INNOVACION TECNOLOGICA</t>
  </si>
  <si>
    <t>1002.PRODUCTOS ESPECIFICOS PARA REDUCCION DE LA VIOLENCIA CONTRA LA MUJER</t>
  </si>
  <si>
    <t>DEVENGADO
AL 31.01.22</t>
  </si>
  <si>
    <t>Fuente: SIAF, Consulta Amigable y Base de Datos al 31 de Enero del 2022</t>
  </si>
  <si>
    <t>EJECUCION DE LOS PROGRAMAS PRESUPUESTALES AL MES DE ENERO
DEL AÑO FISCAL 2022 DEL PLIEGO 011 MINSA - RECURSOS DETERMINADOS</t>
  </si>
  <si>
    <t>1001.PRODUCTOS ESPECIFICOS PARA DESARROLLO INFANTIL TEMPRANO</t>
  </si>
  <si>
    <t>EJECUCION DE LOS PROGRAMAS PRESUPUESTALES AL MES DE ENERO
DEL AÑO FISCAL 2023 DEL PLIEGO 011 MINSA - TODA FUENTE</t>
  </si>
  <si>
    <t>DEVENGADO
AL 31.01.23</t>
  </si>
  <si>
    <t>Fuente: SIAF, Consulta Amigable y Base de Datos al 31 de Enero del 2023</t>
  </si>
  <si>
    <t>EJECUCION DE LOS PROGRAMAS PRESUPUESTALES AL MES DE ENERO
DEL AÑO FISCAL 2023 DEL PLIEGO 011 MINSA - RECURSOS ORDINARIOS</t>
  </si>
  <si>
    <t>EJECUCION DE LOS PROGRAMAS PRESUPUESTALES AL MES DE ENERO
DEL AÑO FISCAL 2023 DEL PLIEGO 011 MINSA - RECURSOS DIRECTAMENTE RECAUDADOS</t>
  </si>
  <si>
    <t>EJECUCION DE LOS PROGRAMAS PRESUPUESTALES AL MES DE ENERO
DEL AÑO FISCAL 2023 DEL PLIEGO 011 MINSA - ROOC</t>
  </si>
  <si>
    <t>EJECUCION DE LOS PROGRAMAS PRESUPUESTALES AL MES DE ENERO
DEL AÑO FISCAL 2023 DEL PLIEGO 011 MINSA - DONACIONES Y TRANSFERENCIAS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</si>
</sst>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=""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=""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8"/>
  <sheetViews>
    <sheetView showGridLines="0" tabSelected="1" zoomScale="120" zoomScaleNormal="120" workbookViewId="0"/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4" customWidth="1"/>
    <col min="7" max="16384" width="11.42578125" style="1"/>
  </cols>
  <sheetData>
    <row r="5" spans="2:6" ht="51.75" customHeight="1" x14ac:dyDescent="0.25">
      <c r="B5" s="69" t="s">
        <v>46</v>
      </c>
      <c r="C5" s="69"/>
      <c r="D5" s="69"/>
      <c r="E5" s="69"/>
      <c r="F5" s="69"/>
    </row>
    <row r="7" spans="2:6" x14ac:dyDescent="0.25">
      <c r="F7" s="63" t="s">
        <v>22</v>
      </c>
    </row>
    <row r="8" spans="2:6" ht="38.25" x14ac:dyDescent="0.25">
      <c r="B8" s="48" t="s">
        <v>4</v>
      </c>
      <c r="C8" s="49" t="s">
        <v>1</v>
      </c>
      <c r="D8" s="49" t="s">
        <v>2</v>
      </c>
      <c r="E8" s="50" t="s">
        <v>47</v>
      </c>
      <c r="F8" s="51" t="s">
        <v>5</v>
      </c>
    </row>
    <row r="9" spans="2:6" x14ac:dyDescent="0.25">
      <c r="B9" s="42" t="s">
        <v>14</v>
      </c>
      <c r="C9" s="43">
        <f>SUM(C10:C21)</f>
        <v>2979673033</v>
      </c>
      <c r="D9" s="43">
        <f>SUM(D10:D21)</f>
        <v>3216586043</v>
      </c>
      <c r="E9" s="43">
        <f>SUM(E10:E21)</f>
        <v>255229180.38</v>
      </c>
      <c r="F9" s="55">
        <f t="shared" ref="F9:F84" si="0">IF(E9=0,"%",E9/D9)</f>
        <v>7.9347847987910947E-2</v>
      </c>
    </row>
    <row r="10" spans="2:6" x14ac:dyDescent="0.25">
      <c r="B10" s="16" t="s">
        <v>29</v>
      </c>
      <c r="C10" s="30">
        <v>275192233</v>
      </c>
      <c r="D10" s="30">
        <v>282231422</v>
      </c>
      <c r="E10" s="30">
        <v>27582687.290000014</v>
      </c>
      <c r="F10" s="56">
        <f t="shared" si="0"/>
        <v>9.7730745551074805E-2</v>
      </c>
    </row>
    <row r="11" spans="2:6" x14ac:dyDescent="0.25">
      <c r="B11" s="17" t="s">
        <v>30</v>
      </c>
      <c r="C11" s="31">
        <v>61128019</v>
      </c>
      <c r="D11" s="31">
        <v>63487768</v>
      </c>
      <c r="E11" s="31">
        <v>5714821.5000000028</v>
      </c>
      <c r="F11" s="57">
        <f t="shared" si="0"/>
        <v>9.0014528467909014E-2</v>
      </c>
    </row>
    <row r="12" spans="2:6" x14ac:dyDescent="0.25">
      <c r="B12" s="17" t="s">
        <v>31</v>
      </c>
      <c r="C12" s="31">
        <v>34247147</v>
      </c>
      <c r="D12" s="31">
        <v>35292233</v>
      </c>
      <c r="E12" s="31">
        <v>2835628.87</v>
      </c>
      <c r="F12" s="57">
        <f t="shared" si="0"/>
        <v>8.0347108385009247E-2</v>
      </c>
    </row>
    <row r="13" spans="2:6" x14ac:dyDescent="0.25">
      <c r="B13" s="17" t="s">
        <v>32</v>
      </c>
      <c r="C13" s="31">
        <v>113499551</v>
      </c>
      <c r="D13" s="31">
        <v>116880285</v>
      </c>
      <c r="E13" s="31">
        <v>10412536.969999997</v>
      </c>
      <c r="F13" s="57">
        <f t="shared" si="0"/>
        <v>8.9087196955414658E-2</v>
      </c>
    </row>
    <row r="14" spans="2:6" x14ac:dyDescent="0.25">
      <c r="B14" s="17" t="s">
        <v>33</v>
      </c>
      <c r="C14" s="31">
        <v>55422734</v>
      </c>
      <c r="D14" s="31">
        <v>58927922</v>
      </c>
      <c r="E14" s="31">
        <v>5191533.8600000003</v>
      </c>
      <c r="F14" s="57">
        <f t="shared" si="0"/>
        <v>8.8099727324510102E-2</v>
      </c>
    </row>
    <row r="15" spans="2:6" x14ac:dyDescent="0.25">
      <c r="B15" s="17" t="s">
        <v>34</v>
      </c>
      <c r="C15" s="31">
        <v>6943067</v>
      </c>
      <c r="D15" s="31">
        <v>8131930</v>
      </c>
      <c r="E15" s="31">
        <v>632359.39</v>
      </c>
      <c r="F15" s="57">
        <f t="shared" si="0"/>
        <v>7.7762522549997354E-2</v>
      </c>
    </row>
    <row r="16" spans="2:6" x14ac:dyDescent="0.25">
      <c r="B16" s="17" t="s">
        <v>35</v>
      </c>
      <c r="C16" s="31">
        <v>257903093</v>
      </c>
      <c r="D16" s="31">
        <v>272572163</v>
      </c>
      <c r="E16" s="31">
        <v>23727301.67999997</v>
      </c>
      <c r="F16" s="57">
        <f t="shared" si="0"/>
        <v>8.7049614380467641E-2</v>
      </c>
    </row>
    <row r="17" spans="2:6" x14ac:dyDescent="0.25">
      <c r="B17" s="17" t="s">
        <v>36</v>
      </c>
      <c r="C17" s="31">
        <v>35761385</v>
      </c>
      <c r="D17" s="31">
        <v>38742274</v>
      </c>
      <c r="E17" s="31">
        <v>3462347.9799999972</v>
      </c>
      <c r="F17" s="57">
        <f t="shared" si="0"/>
        <v>8.9368734008747064E-2</v>
      </c>
    </row>
    <row r="18" spans="2:6" x14ac:dyDescent="0.25">
      <c r="B18" s="17" t="s">
        <v>37</v>
      </c>
      <c r="C18" s="31">
        <v>47373772</v>
      </c>
      <c r="D18" s="31">
        <v>50486869</v>
      </c>
      <c r="E18" s="31">
        <v>4062313.6000000015</v>
      </c>
      <c r="F18" s="57">
        <f t="shared" si="0"/>
        <v>8.046277538026772E-2</v>
      </c>
    </row>
    <row r="19" spans="2:6" x14ac:dyDescent="0.25">
      <c r="B19" s="17" t="s">
        <v>45</v>
      </c>
      <c r="C19" s="31">
        <v>156694519</v>
      </c>
      <c r="D19" s="31">
        <v>159995066</v>
      </c>
      <c r="E19" s="31">
        <v>14858441.969999995</v>
      </c>
      <c r="F19" s="57">
        <f t="shared" si="0"/>
        <v>9.2868126133339612E-2</v>
      </c>
    </row>
    <row r="20" spans="2:6" x14ac:dyDescent="0.25">
      <c r="B20" s="17" t="s">
        <v>38</v>
      </c>
      <c r="C20" s="31">
        <v>1114797427</v>
      </c>
      <c r="D20" s="31">
        <v>1304897043</v>
      </c>
      <c r="E20" s="31">
        <v>85913845.249999955</v>
      </c>
      <c r="F20" s="57">
        <f t="shared" si="0"/>
        <v>6.5839558539025636E-2</v>
      </c>
    </row>
    <row r="21" spans="2:6" x14ac:dyDescent="0.25">
      <c r="B21" s="17" t="s">
        <v>39</v>
      </c>
      <c r="C21" s="31">
        <v>820710086</v>
      </c>
      <c r="D21" s="31">
        <v>824941068</v>
      </c>
      <c r="E21" s="31">
        <v>70835362.020000041</v>
      </c>
      <c r="F21" s="57">
        <f t="shared" si="0"/>
        <v>8.58671785994779E-2</v>
      </c>
    </row>
    <row r="22" spans="2:6" x14ac:dyDescent="0.25">
      <c r="B22" s="42" t="s">
        <v>13</v>
      </c>
      <c r="C22" s="43">
        <f>SUM(C23:C30)</f>
        <v>153149141</v>
      </c>
      <c r="D22" s="43">
        <f>SUM(D23:D30)</f>
        <v>156422449</v>
      </c>
      <c r="E22" s="43">
        <f>SUM(E23:E30)</f>
        <v>14991760.979999999</v>
      </c>
      <c r="F22" s="55">
        <f t="shared" si="0"/>
        <v>9.5841492546891394E-2</v>
      </c>
    </row>
    <row r="23" spans="2:6" x14ac:dyDescent="0.25">
      <c r="B23" s="17" t="s">
        <v>38</v>
      </c>
      <c r="C23" s="31">
        <v>3542637</v>
      </c>
      <c r="D23" s="31">
        <v>3513744</v>
      </c>
      <c r="E23" s="31">
        <v>16185.23</v>
      </c>
      <c r="F23" s="57">
        <f t="shared" si="0"/>
        <v>4.6062632906665934E-3</v>
      </c>
    </row>
    <row r="24" spans="2:6" x14ac:dyDescent="0.25">
      <c r="B24" s="17" t="s">
        <v>39</v>
      </c>
      <c r="C24" s="31">
        <v>149606504</v>
      </c>
      <c r="D24" s="31">
        <v>152908705</v>
      </c>
      <c r="E24" s="31">
        <v>14975575.749999998</v>
      </c>
      <c r="F24" s="57">
        <f t="shared" si="0"/>
        <v>9.7938019617653541E-2</v>
      </c>
    </row>
    <row r="25" spans="2:6" hidden="1" x14ac:dyDescent="0.25">
      <c r="B25" s="17"/>
      <c r="C25" s="31"/>
      <c r="D25" s="31"/>
      <c r="E25" s="31"/>
      <c r="F25" s="57" t="str">
        <f t="shared" si="0"/>
        <v>%</v>
      </c>
    </row>
    <row r="26" spans="2:6" hidden="1" x14ac:dyDescent="0.25">
      <c r="B26" s="17"/>
      <c r="C26" s="31"/>
      <c r="D26" s="31"/>
      <c r="E26" s="31"/>
      <c r="F26" s="57" t="str">
        <f t="shared" si="0"/>
        <v>%</v>
      </c>
    </row>
    <row r="27" spans="2:6" hidden="1" x14ac:dyDescent="0.25">
      <c r="B27" s="17"/>
      <c r="C27" s="31"/>
      <c r="D27" s="31"/>
      <c r="E27" s="31"/>
      <c r="F27" s="57" t="str">
        <f t="shared" si="0"/>
        <v>%</v>
      </c>
    </row>
    <row r="28" spans="2:6" hidden="1" x14ac:dyDescent="0.25">
      <c r="B28" s="17"/>
      <c r="C28" s="31"/>
      <c r="D28" s="31"/>
      <c r="E28" s="31"/>
      <c r="F28" s="57" t="str">
        <f t="shared" si="0"/>
        <v>%</v>
      </c>
    </row>
    <row r="29" spans="2:6" hidden="1" x14ac:dyDescent="0.25">
      <c r="B29" s="17"/>
      <c r="C29" s="31"/>
      <c r="D29" s="31"/>
      <c r="E29" s="31"/>
      <c r="F29" s="57" t="str">
        <f t="shared" si="0"/>
        <v>%</v>
      </c>
    </row>
    <row r="30" spans="2:6" hidden="1" x14ac:dyDescent="0.25">
      <c r="B30" s="17"/>
      <c r="C30" s="31"/>
      <c r="D30" s="31"/>
      <c r="E30" s="31"/>
      <c r="F30" s="57" t="str">
        <f t="shared" si="0"/>
        <v>%</v>
      </c>
    </row>
    <row r="31" spans="2:6" x14ac:dyDescent="0.25">
      <c r="B31" s="42" t="s">
        <v>12</v>
      </c>
      <c r="C31" s="43">
        <f>SUM(C32:C45)</f>
        <v>3266312559</v>
      </c>
      <c r="D31" s="43">
        <f t="shared" ref="D31:E31" si="1">SUM(D32:D45)</f>
        <v>3812652374</v>
      </c>
      <c r="E31" s="43">
        <f t="shared" si="1"/>
        <v>99170034.139999986</v>
      </c>
      <c r="F31" s="55">
        <f t="shared" si="0"/>
        <v>2.6010772662170847E-2</v>
      </c>
    </row>
    <row r="32" spans="2:6" x14ac:dyDescent="0.25">
      <c r="B32" s="16" t="s">
        <v>29</v>
      </c>
      <c r="C32" s="30">
        <v>88310509</v>
      </c>
      <c r="D32" s="30">
        <v>124877204</v>
      </c>
      <c r="E32" s="30">
        <v>1772426.3799999969</v>
      </c>
      <c r="F32" s="56">
        <f t="shared" si="0"/>
        <v>1.4193354136916749E-2</v>
      </c>
    </row>
    <row r="33" spans="2:6" x14ac:dyDescent="0.25">
      <c r="B33" s="17" t="s">
        <v>30</v>
      </c>
      <c r="C33" s="31">
        <v>138438154</v>
      </c>
      <c r="D33" s="31">
        <v>139127164</v>
      </c>
      <c r="E33" s="31">
        <v>1760652.4499999995</v>
      </c>
      <c r="F33" s="57">
        <f t="shared" si="0"/>
        <v>1.2654986987300334E-2</v>
      </c>
    </row>
    <row r="34" spans="2:6" x14ac:dyDescent="0.25">
      <c r="B34" s="17" t="s">
        <v>31</v>
      </c>
      <c r="C34" s="31">
        <v>30911780</v>
      </c>
      <c r="D34" s="31">
        <v>46489360</v>
      </c>
      <c r="E34" s="31">
        <v>252770.21000000002</v>
      </c>
      <c r="F34" s="57">
        <f t="shared" si="0"/>
        <v>5.4371626109716289E-3</v>
      </c>
    </row>
    <row r="35" spans="2:6" x14ac:dyDescent="0.25">
      <c r="B35" s="17" t="s">
        <v>32</v>
      </c>
      <c r="C35" s="31">
        <v>33846778</v>
      </c>
      <c r="D35" s="31">
        <v>49725239</v>
      </c>
      <c r="E35" s="31">
        <v>967462.64999999956</v>
      </c>
      <c r="F35" s="57">
        <f t="shared" si="0"/>
        <v>1.9456168928619923E-2</v>
      </c>
    </row>
    <row r="36" spans="2:6" x14ac:dyDescent="0.25">
      <c r="B36" s="17" t="s">
        <v>33</v>
      </c>
      <c r="C36" s="31">
        <v>480760630</v>
      </c>
      <c r="D36" s="31">
        <v>378698159</v>
      </c>
      <c r="E36" s="31">
        <v>2375841.8099999991</v>
      </c>
      <c r="F36" s="57">
        <f t="shared" si="0"/>
        <v>6.273708370470317E-3</v>
      </c>
    </row>
    <row r="37" spans="2:6" x14ac:dyDescent="0.25">
      <c r="B37" s="17" t="s">
        <v>34</v>
      </c>
      <c r="C37" s="31">
        <v>23328647</v>
      </c>
      <c r="D37" s="31">
        <v>43653079</v>
      </c>
      <c r="E37" s="31">
        <v>277687.34000000008</v>
      </c>
      <c r="F37" s="57">
        <f t="shared" si="0"/>
        <v>6.3612314723550216E-3</v>
      </c>
    </row>
    <row r="38" spans="2:6" x14ac:dyDescent="0.25">
      <c r="B38" s="17" t="s">
        <v>35</v>
      </c>
      <c r="C38" s="31">
        <v>51065479</v>
      </c>
      <c r="D38" s="31">
        <v>71320768</v>
      </c>
      <c r="E38" s="31">
        <v>2123541.7299999981</v>
      </c>
      <c r="F38" s="57">
        <f t="shared" si="0"/>
        <v>2.9774521356808695E-2</v>
      </c>
    </row>
    <row r="39" spans="2:6" x14ac:dyDescent="0.25">
      <c r="B39" s="17" t="s">
        <v>36</v>
      </c>
      <c r="C39" s="31">
        <v>14653843</v>
      </c>
      <c r="D39" s="31">
        <v>18246029</v>
      </c>
      <c r="E39" s="31">
        <v>680076.32999999973</v>
      </c>
      <c r="F39" s="57">
        <f t="shared" si="0"/>
        <v>3.7272566540368854E-2</v>
      </c>
    </row>
    <row r="40" spans="2:6" x14ac:dyDescent="0.25">
      <c r="B40" s="17" t="s">
        <v>37</v>
      </c>
      <c r="C40" s="31">
        <v>50233929</v>
      </c>
      <c r="D40" s="31">
        <v>65176782</v>
      </c>
      <c r="E40" s="31">
        <v>2023203.8699999996</v>
      </c>
      <c r="F40" s="57">
        <f t="shared" si="0"/>
        <v>3.104178831658181E-2</v>
      </c>
    </row>
    <row r="41" spans="2:6" x14ac:dyDescent="0.25">
      <c r="B41" s="17" t="s">
        <v>40</v>
      </c>
      <c r="C41" s="31">
        <v>0</v>
      </c>
      <c r="D41" s="31">
        <v>169</v>
      </c>
      <c r="E41" s="31">
        <v>0</v>
      </c>
      <c r="F41" s="57" t="str">
        <f t="shared" si="0"/>
        <v>%</v>
      </c>
    </row>
    <row r="42" spans="2:6" x14ac:dyDescent="0.25">
      <c r="B42" s="17" t="s">
        <v>45</v>
      </c>
      <c r="C42" s="31">
        <v>70037114</v>
      </c>
      <c r="D42" s="31">
        <v>109698401</v>
      </c>
      <c r="E42" s="31">
        <v>1522074.9199999992</v>
      </c>
      <c r="F42" s="57">
        <f t="shared" si="0"/>
        <v>1.3875087568505208E-2</v>
      </c>
    </row>
    <row r="43" spans="2:6" x14ac:dyDescent="0.25">
      <c r="B43" s="17" t="s">
        <v>41</v>
      </c>
      <c r="C43" s="31">
        <v>23915230</v>
      </c>
      <c r="D43" s="31">
        <v>23863965</v>
      </c>
      <c r="E43" s="31">
        <v>105570.23</v>
      </c>
      <c r="F43" s="57">
        <f t="shared" si="0"/>
        <v>4.4238344298610892E-3</v>
      </c>
    </row>
    <row r="44" spans="2:6" x14ac:dyDescent="0.25">
      <c r="B44" s="17" t="s">
        <v>38</v>
      </c>
      <c r="C44" s="31">
        <v>507488235</v>
      </c>
      <c r="D44" s="31">
        <v>464316290</v>
      </c>
      <c r="E44" s="31">
        <v>27257604.980000008</v>
      </c>
      <c r="F44" s="57">
        <f t="shared" si="0"/>
        <v>5.8704821620624181E-2</v>
      </c>
    </row>
    <row r="45" spans="2:6" x14ac:dyDescent="0.25">
      <c r="B45" s="18" t="s">
        <v>39</v>
      </c>
      <c r="C45" s="32">
        <v>1753322231</v>
      </c>
      <c r="D45" s="32">
        <v>2277459765</v>
      </c>
      <c r="E45" s="32">
        <v>58051121.239999987</v>
      </c>
      <c r="F45" s="58">
        <f t="shared" si="0"/>
        <v>2.5489416819620515E-2</v>
      </c>
    </row>
    <row r="46" spans="2:6" x14ac:dyDescent="0.25">
      <c r="B46" s="42" t="s">
        <v>11</v>
      </c>
      <c r="C46" s="43">
        <f>SUM(C47:C56)</f>
        <v>1336396309</v>
      </c>
      <c r="D46" s="43">
        <f>SUM(D47:D56)</f>
        <v>637803242</v>
      </c>
      <c r="E46" s="43">
        <f>SUM(E47:E56)</f>
        <v>0</v>
      </c>
      <c r="F46" s="55" t="str">
        <f t="shared" si="0"/>
        <v>%</v>
      </c>
    </row>
    <row r="47" spans="2:6" x14ac:dyDescent="0.25">
      <c r="B47" s="17" t="s">
        <v>29</v>
      </c>
      <c r="C47" s="31">
        <v>7200122</v>
      </c>
      <c r="D47" s="31">
        <v>4398372</v>
      </c>
      <c r="E47" s="31">
        <v>0</v>
      </c>
      <c r="F47" s="57" t="str">
        <f t="shared" si="0"/>
        <v>%</v>
      </c>
    </row>
    <row r="48" spans="2:6" x14ac:dyDescent="0.25">
      <c r="B48" s="17" t="s">
        <v>30</v>
      </c>
      <c r="C48" s="31">
        <v>0</v>
      </c>
      <c r="D48" s="31">
        <v>1653410</v>
      </c>
      <c r="E48" s="31">
        <v>0</v>
      </c>
      <c r="F48" s="57" t="str">
        <f t="shared" ref="F48:F53" si="2">IF(E48=0,"%",E48/D48)</f>
        <v>%</v>
      </c>
    </row>
    <row r="49" spans="2:6" x14ac:dyDescent="0.25">
      <c r="B49" s="17" t="s">
        <v>31</v>
      </c>
      <c r="C49" s="31">
        <v>12000000</v>
      </c>
      <c r="D49" s="31">
        <v>18470782</v>
      </c>
      <c r="E49" s="31">
        <v>0</v>
      </c>
      <c r="F49" s="57" t="str">
        <f t="shared" si="2"/>
        <v>%</v>
      </c>
    </row>
    <row r="50" spans="2:6" x14ac:dyDescent="0.25">
      <c r="B50" s="17" t="s">
        <v>33</v>
      </c>
      <c r="C50" s="31">
        <v>21990134</v>
      </c>
      <c r="D50" s="31">
        <v>12890753</v>
      </c>
      <c r="E50" s="31">
        <v>0</v>
      </c>
      <c r="F50" s="57" t="str">
        <f t="shared" si="2"/>
        <v>%</v>
      </c>
    </row>
    <row r="51" spans="2:6" x14ac:dyDescent="0.25">
      <c r="B51" s="17" t="s">
        <v>45</v>
      </c>
      <c r="C51" s="31">
        <v>282129845</v>
      </c>
      <c r="D51" s="31">
        <v>272414461</v>
      </c>
      <c r="E51" s="31">
        <v>0</v>
      </c>
      <c r="F51" s="57" t="str">
        <f>IF(E51=0,"%",E51/D51)</f>
        <v>%</v>
      </c>
    </row>
    <row r="52" spans="2:6" x14ac:dyDescent="0.25">
      <c r="B52" s="17" t="s">
        <v>38</v>
      </c>
      <c r="C52" s="31">
        <v>843018347</v>
      </c>
      <c r="D52" s="31">
        <v>185672262</v>
      </c>
      <c r="E52" s="31">
        <v>0</v>
      </c>
      <c r="F52" s="57" t="str">
        <f t="shared" si="2"/>
        <v>%</v>
      </c>
    </row>
    <row r="53" spans="2:6" x14ac:dyDescent="0.25">
      <c r="B53" s="17" t="s">
        <v>39</v>
      </c>
      <c r="C53" s="31">
        <v>170057861</v>
      </c>
      <c r="D53" s="31">
        <v>142303202</v>
      </c>
      <c r="E53" s="31">
        <v>0</v>
      </c>
      <c r="F53" s="57" t="str">
        <f t="shared" si="2"/>
        <v>%</v>
      </c>
    </row>
    <row r="54" spans="2:6" hidden="1" x14ac:dyDescent="0.25">
      <c r="B54" s="17"/>
      <c r="C54" s="31"/>
      <c r="D54" s="31"/>
      <c r="E54" s="31"/>
      <c r="F54" s="57" t="str">
        <f t="shared" si="0"/>
        <v>%</v>
      </c>
    </row>
    <row r="55" spans="2:6" hidden="1" x14ac:dyDescent="0.25">
      <c r="B55" s="17"/>
      <c r="C55" s="31"/>
      <c r="D55" s="31"/>
      <c r="E55" s="31"/>
      <c r="F55" s="57" t="str">
        <f t="shared" si="0"/>
        <v>%</v>
      </c>
    </row>
    <row r="56" spans="2:6" hidden="1" x14ac:dyDescent="0.25">
      <c r="B56" s="17"/>
      <c r="C56" s="31"/>
      <c r="D56" s="31"/>
      <c r="E56" s="31"/>
      <c r="F56" s="57" t="str">
        <f t="shared" si="0"/>
        <v>%</v>
      </c>
    </row>
    <row r="57" spans="2:6" x14ac:dyDescent="0.25">
      <c r="B57" s="42" t="s">
        <v>10</v>
      </c>
      <c r="C57" s="43">
        <f>+SUM(C58:C66)</f>
        <v>283082289</v>
      </c>
      <c r="D57" s="43">
        <f>+SUM(D58:D66)</f>
        <v>310803738</v>
      </c>
      <c r="E57" s="43">
        <f>+SUM(E58:E66)</f>
        <v>6568213.6899999995</v>
      </c>
      <c r="F57" s="55">
        <f t="shared" si="0"/>
        <v>2.11329945137275E-2</v>
      </c>
    </row>
    <row r="58" spans="2:6" x14ac:dyDescent="0.25">
      <c r="B58" s="16" t="s">
        <v>29</v>
      </c>
      <c r="C58" s="30">
        <v>124732</v>
      </c>
      <c r="D58" s="30">
        <v>5940805</v>
      </c>
      <c r="E58" s="30">
        <v>0</v>
      </c>
      <c r="F58" s="56" t="str">
        <f t="shared" si="0"/>
        <v>%</v>
      </c>
    </row>
    <row r="59" spans="2:6" x14ac:dyDescent="0.25">
      <c r="B59" s="17" t="s">
        <v>30</v>
      </c>
      <c r="C59" s="31">
        <v>0</v>
      </c>
      <c r="D59" s="31">
        <v>617771</v>
      </c>
      <c r="E59" s="31">
        <v>0</v>
      </c>
      <c r="F59" s="57" t="str">
        <f t="shared" si="0"/>
        <v>%</v>
      </c>
    </row>
    <row r="60" spans="2:6" x14ac:dyDescent="0.25">
      <c r="B60" s="17" t="s">
        <v>31</v>
      </c>
      <c r="C60" s="31">
        <v>128000</v>
      </c>
      <c r="D60" s="31">
        <v>1516625</v>
      </c>
      <c r="E60" s="31">
        <v>1289126</v>
      </c>
      <c r="F60" s="57">
        <f t="shared" si="0"/>
        <v>0.84999653836643863</v>
      </c>
    </row>
    <row r="61" spans="2:6" x14ac:dyDescent="0.25">
      <c r="B61" s="17" t="s">
        <v>33</v>
      </c>
      <c r="C61" s="31">
        <v>0</v>
      </c>
      <c r="D61" s="31">
        <v>8943718</v>
      </c>
      <c r="E61" s="31">
        <v>0</v>
      </c>
      <c r="F61" s="57" t="str">
        <f t="shared" ref="F61" si="3">IF(E61=0,"%",E61/D61)</f>
        <v>%</v>
      </c>
    </row>
    <row r="62" spans="2:6" x14ac:dyDescent="0.25">
      <c r="B62" s="17" t="s">
        <v>37</v>
      </c>
      <c r="C62" s="31">
        <v>0</v>
      </c>
      <c r="D62" s="31">
        <v>62344</v>
      </c>
      <c r="E62" s="31">
        <v>0</v>
      </c>
      <c r="F62" s="57" t="str">
        <f t="shared" si="0"/>
        <v>%</v>
      </c>
    </row>
    <row r="63" spans="2:6" x14ac:dyDescent="0.25">
      <c r="B63" s="17" t="s">
        <v>45</v>
      </c>
      <c r="C63" s="31">
        <v>43956363</v>
      </c>
      <c r="D63" s="31">
        <v>43006861</v>
      </c>
      <c r="E63" s="31">
        <v>77007</v>
      </c>
      <c r="F63" s="57">
        <f t="shared" si="0"/>
        <v>1.7905747643381831E-3</v>
      </c>
    </row>
    <row r="64" spans="2:6" x14ac:dyDescent="0.25">
      <c r="B64" s="17" t="s">
        <v>38</v>
      </c>
      <c r="C64" s="31">
        <v>184275701</v>
      </c>
      <c r="D64" s="31">
        <v>186722355</v>
      </c>
      <c r="E64" s="31">
        <v>1549653.44</v>
      </c>
      <c r="F64" s="57">
        <f t="shared" si="0"/>
        <v>8.299238942225208E-3</v>
      </c>
    </row>
    <row r="65" spans="2:6" x14ac:dyDescent="0.25">
      <c r="B65" s="17" t="s">
        <v>39</v>
      </c>
      <c r="C65" s="31">
        <v>54597493</v>
      </c>
      <c r="D65" s="31">
        <v>63993259</v>
      </c>
      <c r="E65" s="31">
        <v>3652427.25</v>
      </c>
      <c r="F65" s="57">
        <f t="shared" si="0"/>
        <v>5.7075187403723256E-2</v>
      </c>
    </row>
    <row r="66" spans="2:6" hidden="1" x14ac:dyDescent="0.25">
      <c r="B66" s="17"/>
      <c r="C66" s="31"/>
      <c r="D66" s="31"/>
      <c r="E66" s="31"/>
      <c r="F66" s="57" t="str">
        <f t="shared" si="0"/>
        <v>%</v>
      </c>
    </row>
    <row r="67" spans="2:6" hidden="1" x14ac:dyDescent="0.25">
      <c r="B67" s="42" t="s">
        <v>23</v>
      </c>
      <c r="C67" s="43">
        <f>+C68</f>
        <v>0</v>
      </c>
      <c r="D67" s="43">
        <f t="shared" ref="D67:E67" si="4">+D68</f>
        <v>0</v>
      </c>
      <c r="E67" s="43">
        <f t="shared" si="4"/>
        <v>0</v>
      </c>
      <c r="F67" s="55" t="str">
        <f t="shared" ref="F67:F68" si="5">IF(E67=0,"%",E67/D67)</f>
        <v>%</v>
      </c>
    </row>
    <row r="68" spans="2:6" hidden="1" x14ac:dyDescent="0.25">
      <c r="B68" s="17"/>
      <c r="C68" s="30"/>
      <c r="D68" s="30"/>
      <c r="E68" s="30"/>
      <c r="F68" s="56" t="str">
        <f t="shared" si="5"/>
        <v>%</v>
      </c>
    </row>
    <row r="69" spans="2:6" x14ac:dyDescent="0.25">
      <c r="B69" s="42" t="s">
        <v>9</v>
      </c>
      <c r="C69" s="43">
        <f>SUM(C70:C83)</f>
        <v>1688965760</v>
      </c>
      <c r="D69" s="43">
        <f>SUM(D70:D83)</f>
        <v>1686538519</v>
      </c>
      <c r="E69" s="43">
        <f>SUM(E70:E83)</f>
        <v>54317846.660000004</v>
      </c>
      <c r="F69" s="55">
        <f t="shared" si="0"/>
        <v>3.2206703877837729E-2</v>
      </c>
    </row>
    <row r="70" spans="2:6" x14ac:dyDescent="0.25">
      <c r="B70" s="16" t="s">
        <v>29</v>
      </c>
      <c r="C70" s="30">
        <v>164465288</v>
      </c>
      <c r="D70" s="30">
        <v>111533339</v>
      </c>
      <c r="E70" s="30">
        <v>272123.69</v>
      </c>
      <c r="F70" s="56">
        <f t="shared" si="0"/>
        <v>2.4398416871568777E-3</v>
      </c>
    </row>
    <row r="71" spans="2:6" x14ac:dyDescent="0.25">
      <c r="B71" s="17" t="s">
        <v>30</v>
      </c>
      <c r="C71" s="31">
        <v>0</v>
      </c>
      <c r="D71" s="31">
        <v>352443</v>
      </c>
      <c r="E71" s="31">
        <v>0</v>
      </c>
      <c r="F71" s="57" t="str">
        <f t="shared" si="0"/>
        <v>%</v>
      </c>
    </row>
    <row r="72" spans="2:6" x14ac:dyDescent="0.25">
      <c r="B72" s="17" t="s">
        <v>31</v>
      </c>
      <c r="C72" s="31">
        <v>0</v>
      </c>
      <c r="D72" s="31">
        <v>131677</v>
      </c>
      <c r="E72" s="31">
        <v>0</v>
      </c>
      <c r="F72" s="57" t="str">
        <f t="shared" si="0"/>
        <v>%</v>
      </c>
    </row>
    <row r="73" spans="2:6" x14ac:dyDescent="0.25">
      <c r="B73" s="17" t="s">
        <v>32</v>
      </c>
      <c r="C73" s="31">
        <v>0</v>
      </c>
      <c r="D73" s="31">
        <v>258683</v>
      </c>
      <c r="E73" s="31">
        <v>0</v>
      </c>
      <c r="F73" s="57" t="str">
        <f t="shared" si="0"/>
        <v>%</v>
      </c>
    </row>
    <row r="74" spans="2:6" x14ac:dyDescent="0.25">
      <c r="B74" s="17" t="s">
        <v>33</v>
      </c>
      <c r="C74" s="31">
        <v>100000000</v>
      </c>
      <c r="D74" s="31">
        <v>101658553</v>
      </c>
      <c r="E74" s="31">
        <v>0</v>
      </c>
      <c r="F74" s="57" t="str">
        <f t="shared" si="0"/>
        <v>%</v>
      </c>
    </row>
    <row r="75" spans="2:6" x14ac:dyDescent="0.25">
      <c r="B75" s="17" t="s">
        <v>34</v>
      </c>
      <c r="C75" s="31">
        <v>0</v>
      </c>
      <c r="D75" s="31">
        <v>25778654</v>
      </c>
      <c r="E75" s="31">
        <v>0</v>
      </c>
      <c r="F75" s="57" t="str">
        <f t="shared" si="0"/>
        <v>%</v>
      </c>
    </row>
    <row r="76" spans="2:6" x14ac:dyDescent="0.25">
      <c r="B76" s="17" t="s">
        <v>35</v>
      </c>
      <c r="C76" s="31">
        <v>0</v>
      </c>
      <c r="D76" s="31">
        <v>174884</v>
      </c>
      <c r="E76" s="31">
        <v>0</v>
      </c>
      <c r="F76" s="57" t="str">
        <f t="shared" si="0"/>
        <v>%</v>
      </c>
    </row>
    <row r="77" spans="2:6" x14ac:dyDescent="0.25">
      <c r="B77" s="17" t="s">
        <v>36</v>
      </c>
      <c r="C77" s="31">
        <v>0</v>
      </c>
      <c r="D77" s="31">
        <v>297822</v>
      </c>
      <c r="E77" s="31">
        <v>0</v>
      </c>
      <c r="F77" s="57" t="str">
        <f t="shared" si="0"/>
        <v>%</v>
      </c>
    </row>
    <row r="78" spans="2:6" x14ac:dyDescent="0.25">
      <c r="B78" s="17" t="s">
        <v>37</v>
      </c>
      <c r="C78" s="31">
        <v>0</v>
      </c>
      <c r="D78" s="31">
        <v>69779</v>
      </c>
      <c r="E78" s="31">
        <v>0</v>
      </c>
      <c r="F78" s="57" t="str">
        <f t="shared" si="0"/>
        <v>%</v>
      </c>
    </row>
    <row r="79" spans="2:6" x14ac:dyDescent="0.25">
      <c r="B79" s="17" t="s">
        <v>45</v>
      </c>
      <c r="C79" s="31">
        <v>0</v>
      </c>
      <c r="D79" s="31">
        <v>170061</v>
      </c>
      <c r="E79" s="31">
        <v>0</v>
      </c>
      <c r="F79" s="57" t="str">
        <f t="shared" si="0"/>
        <v>%</v>
      </c>
    </row>
    <row r="80" spans="2:6" x14ac:dyDescent="0.25">
      <c r="B80" s="17" t="s">
        <v>41</v>
      </c>
      <c r="C80" s="31">
        <v>1838520</v>
      </c>
      <c r="D80" s="31">
        <v>1921616</v>
      </c>
      <c r="E80" s="31">
        <v>0</v>
      </c>
      <c r="F80" s="57" t="str">
        <f t="shared" si="0"/>
        <v>%</v>
      </c>
    </row>
    <row r="81" spans="2:6" x14ac:dyDescent="0.25">
      <c r="B81" s="17" t="s">
        <v>38</v>
      </c>
      <c r="C81" s="31">
        <v>0</v>
      </c>
      <c r="D81" s="31">
        <v>5375568</v>
      </c>
      <c r="E81" s="31">
        <v>0</v>
      </c>
      <c r="F81" s="57" t="str">
        <f t="shared" si="0"/>
        <v>%</v>
      </c>
    </row>
    <row r="82" spans="2:6" x14ac:dyDescent="0.25">
      <c r="B82" s="17" t="s">
        <v>39</v>
      </c>
      <c r="C82" s="31">
        <v>1422661952</v>
      </c>
      <c r="D82" s="31">
        <v>1438815440</v>
      </c>
      <c r="E82" s="31">
        <v>54045722.970000006</v>
      </c>
      <c r="F82" s="57">
        <f t="shared" si="0"/>
        <v>3.7562651517000681E-2</v>
      </c>
    </row>
    <row r="83" spans="2:6" hidden="1" x14ac:dyDescent="0.25">
      <c r="B83" s="17"/>
      <c r="C83" s="31"/>
      <c r="D83" s="31"/>
      <c r="E83" s="31"/>
      <c r="F83" s="57" t="str">
        <f t="shared" si="0"/>
        <v>%</v>
      </c>
    </row>
    <row r="84" spans="2:6" x14ac:dyDescent="0.25">
      <c r="B84" s="45" t="s">
        <v>3</v>
      </c>
      <c r="C84" s="46">
        <f>+C69+C67+C57+C46+C31+C22+C9</f>
        <v>9707579091</v>
      </c>
      <c r="D84" s="46">
        <f>+D69+D67+D57+D46+D31+D22+D9</f>
        <v>9820806365</v>
      </c>
      <c r="E84" s="46">
        <f>+E69+E67+E57+E46+E31+E22+E9</f>
        <v>430277035.84999996</v>
      </c>
      <c r="F84" s="59">
        <f t="shared" si="0"/>
        <v>4.3812801093752136E-2</v>
      </c>
    </row>
    <row r="85" spans="2:6" x14ac:dyDescent="0.2">
      <c r="B85" s="36" t="s">
        <v>48</v>
      </c>
      <c r="C85" s="21"/>
      <c r="D85" s="21"/>
      <c r="E85" s="21"/>
    </row>
    <row r="86" spans="2:6" x14ac:dyDescent="0.25">
      <c r="C86" s="21"/>
      <c r="D86" s="21"/>
      <c r="E86" s="21"/>
      <c r="F86" s="60"/>
    </row>
    <row r="87" spans="2:6" x14ac:dyDescent="0.25">
      <c r="C87" s="21"/>
      <c r="D87" s="21"/>
      <c r="E87" s="21"/>
    </row>
    <row r="88" spans="2:6" x14ac:dyDescent="0.25">
      <c r="D88" s="21"/>
      <c r="E88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8"/>
  <sheetViews>
    <sheetView showGridLines="0" zoomScale="115" zoomScaleNormal="115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9" t="s">
        <v>49</v>
      </c>
      <c r="C5" s="69"/>
      <c r="D5" s="69"/>
      <c r="E5" s="69"/>
      <c r="F5" s="69"/>
    </row>
    <row r="7" spans="2:6" x14ac:dyDescent="0.25">
      <c r="E7" s="62"/>
      <c r="F7" s="63" t="s">
        <v>22</v>
      </c>
    </row>
    <row r="8" spans="2:6" ht="38.25" x14ac:dyDescent="0.25">
      <c r="B8" s="48" t="s">
        <v>4</v>
      </c>
      <c r="C8" s="48" t="s">
        <v>1</v>
      </c>
      <c r="D8" s="48" t="s">
        <v>2</v>
      </c>
      <c r="E8" s="50" t="s">
        <v>47</v>
      </c>
      <c r="F8" s="50" t="s">
        <v>5</v>
      </c>
    </row>
    <row r="9" spans="2:6" x14ac:dyDescent="0.25">
      <c r="B9" s="42" t="s">
        <v>20</v>
      </c>
      <c r="C9" s="43">
        <f>SUM(C10:C21)</f>
        <v>2979673033</v>
      </c>
      <c r="D9" s="43">
        <f>SUM(D10:D21)</f>
        <v>3216586043</v>
      </c>
      <c r="E9" s="43">
        <f>SUM(E10:E21)</f>
        <v>255229180.38</v>
      </c>
      <c r="F9" s="44">
        <f t="shared" ref="F9:F87" si="0">IF(E9=0,"%",E9/D9)</f>
        <v>7.9347847987910947E-2</v>
      </c>
    </row>
    <row r="10" spans="2:6" x14ac:dyDescent="0.25">
      <c r="B10" s="11" t="s">
        <v>29</v>
      </c>
      <c r="C10" s="27">
        <v>275192233</v>
      </c>
      <c r="D10" s="27">
        <v>282231422</v>
      </c>
      <c r="E10" s="27">
        <v>27582687.290000025</v>
      </c>
      <c r="F10" s="33">
        <f t="shared" si="0"/>
        <v>9.7730745551074832E-2</v>
      </c>
    </row>
    <row r="11" spans="2:6" x14ac:dyDescent="0.25">
      <c r="B11" s="13" t="s">
        <v>30</v>
      </c>
      <c r="C11" s="28">
        <v>61128019</v>
      </c>
      <c r="D11" s="28">
        <v>63487768</v>
      </c>
      <c r="E11" s="28">
        <v>5714821.5000000009</v>
      </c>
      <c r="F11" s="23">
        <f t="shared" si="0"/>
        <v>9.0014528467908986E-2</v>
      </c>
    </row>
    <row r="12" spans="2:6" x14ac:dyDescent="0.25">
      <c r="B12" s="13" t="s">
        <v>31</v>
      </c>
      <c r="C12" s="28">
        <v>34247147</v>
      </c>
      <c r="D12" s="28">
        <v>35292233</v>
      </c>
      <c r="E12" s="28">
        <v>2835628.87</v>
      </c>
      <c r="F12" s="23">
        <f t="shared" si="0"/>
        <v>8.0347108385009247E-2</v>
      </c>
    </row>
    <row r="13" spans="2:6" x14ac:dyDescent="0.25">
      <c r="B13" s="13" t="s">
        <v>32</v>
      </c>
      <c r="C13" s="28">
        <v>113499551</v>
      </c>
      <c r="D13" s="28">
        <v>116880285</v>
      </c>
      <c r="E13" s="28">
        <v>10412536.969999993</v>
      </c>
      <c r="F13" s="23">
        <f t="shared" si="0"/>
        <v>8.9087196955414616E-2</v>
      </c>
    </row>
    <row r="14" spans="2:6" x14ac:dyDescent="0.25">
      <c r="B14" s="13" t="s">
        <v>33</v>
      </c>
      <c r="C14" s="28">
        <v>55422734</v>
      </c>
      <c r="D14" s="28">
        <v>58927922</v>
      </c>
      <c r="E14" s="28">
        <v>5191533.8599999985</v>
      </c>
      <c r="F14" s="23">
        <f t="shared" si="0"/>
        <v>8.8099727324510074E-2</v>
      </c>
    </row>
    <row r="15" spans="2:6" x14ac:dyDescent="0.25">
      <c r="B15" s="13" t="s">
        <v>34</v>
      </c>
      <c r="C15" s="28">
        <v>6943067</v>
      </c>
      <c r="D15" s="28">
        <v>8131930</v>
      </c>
      <c r="E15" s="28">
        <v>632359.39</v>
      </c>
      <c r="F15" s="23">
        <f t="shared" si="0"/>
        <v>7.7762522549997354E-2</v>
      </c>
    </row>
    <row r="16" spans="2:6" x14ac:dyDescent="0.25">
      <c r="B16" s="13" t="s">
        <v>35</v>
      </c>
      <c r="C16" s="28">
        <v>257903093</v>
      </c>
      <c r="D16" s="28">
        <v>272572163</v>
      </c>
      <c r="E16" s="28">
        <v>23727301.67999997</v>
      </c>
      <c r="F16" s="23">
        <f t="shared" si="0"/>
        <v>8.7049614380467641E-2</v>
      </c>
    </row>
    <row r="17" spans="2:6" x14ac:dyDescent="0.25">
      <c r="B17" s="13" t="s">
        <v>36</v>
      </c>
      <c r="C17" s="28">
        <v>35761385</v>
      </c>
      <c r="D17" s="28">
        <v>38742274</v>
      </c>
      <c r="E17" s="28">
        <v>3462347.9799999972</v>
      </c>
      <c r="F17" s="23">
        <f t="shared" si="0"/>
        <v>8.9368734008747064E-2</v>
      </c>
    </row>
    <row r="18" spans="2:6" x14ac:dyDescent="0.25">
      <c r="B18" s="13" t="s">
        <v>37</v>
      </c>
      <c r="C18" s="28">
        <v>47373772</v>
      </c>
      <c r="D18" s="28">
        <v>50486869</v>
      </c>
      <c r="E18" s="28">
        <v>4062313.6000000015</v>
      </c>
      <c r="F18" s="23">
        <f t="shared" si="0"/>
        <v>8.046277538026772E-2</v>
      </c>
    </row>
    <row r="19" spans="2:6" x14ac:dyDescent="0.25">
      <c r="B19" s="13" t="s">
        <v>45</v>
      </c>
      <c r="C19" s="28">
        <v>156694519</v>
      </c>
      <c r="D19" s="28">
        <v>159995066</v>
      </c>
      <c r="E19" s="28">
        <v>14858441.969999993</v>
      </c>
      <c r="F19" s="23">
        <f t="shared" si="0"/>
        <v>9.2868126133339599E-2</v>
      </c>
    </row>
    <row r="20" spans="2:6" x14ac:dyDescent="0.25">
      <c r="B20" s="13" t="s">
        <v>38</v>
      </c>
      <c r="C20" s="28">
        <v>1114797427</v>
      </c>
      <c r="D20" s="28">
        <v>1304897043</v>
      </c>
      <c r="E20" s="28">
        <v>85913845.249999955</v>
      </c>
      <c r="F20" s="23">
        <f t="shared" si="0"/>
        <v>6.5839558539025636E-2</v>
      </c>
    </row>
    <row r="21" spans="2:6" x14ac:dyDescent="0.25">
      <c r="B21" s="13" t="s">
        <v>39</v>
      </c>
      <c r="C21" s="28">
        <v>820710086</v>
      </c>
      <c r="D21" s="28">
        <v>824941068</v>
      </c>
      <c r="E21" s="28">
        <v>70835362.020000041</v>
      </c>
      <c r="F21" s="23">
        <f t="shared" si="0"/>
        <v>8.58671785994779E-2</v>
      </c>
    </row>
    <row r="22" spans="2:6" x14ac:dyDescent="0.25">
      <c r="B22" s="42" t="s">
        <v>19</v>
      </c>
      <c r="C22" s="43">
        <f>SUM(C23:C33)</f>
        <v>153149141</v>
      </c>
      <c r="D22" s="43">
        <f>SUM(D23:D33)</f>
        <v>156422449</v>
      </c>
      <c r="E22" s="43">
        <f>SUM(E23:E33)</f>
        <v>14991760.979999999</v>
      </c>
      <c r="F22" s="44">
        <f t="shared" si="0"/>
        <v>9.5841492546891394E-2</v>
      </c>
    </row>
    <row r="23" spans="2:6" x14ac:dyDescent="0.25">
      <c r="B23" s="13" t="s">
        <v>38</v>
      </c>
      <c r="C23" s="28">
        <v>3542637</v>
      </c>
      <c r="D23" s="28">
        <v>3513744</v>
      </c>
      <c r="E23" s="28">
        <v>16185.23</v>
      </c>
      <c r="F23" s="23">
        <f t="shared" si="0"/>
        <v>4.6062632906665934E-3</v>
      </c>
    </row>
    <row r="24" spans="2:6" x14ac:dyDescent="0.25">
      <c r="B24" s="13" t="s">
        <v>39</v>
      </c>
      <c r="C24" s="28">
        <v>149606504</v>
      </c>
      <c r="D24" s="28">
        <v>152908705</v>
      </c>
      <c r="E24" s="28">
        <v>14975575.749999998</v>
      </c>
      <c r="F24" s="23">
        <f t="shared" si="0"/>
        <v>9.7938019617653541E-2</v>
      </c>
    </row>
    <row r="25" spans="2:6" hidden="1" x14ac:dyDescent="0.25">
      <c r="B25" s="13"/>
      <c r="C25" s="28"/>
      <c r="D25" s="28"/>
      <c r="E25" s="28"/>
      <c r="F25" s="23" t="str">
        <f t="shared" si="0"/>
        <v>%</v>
      </c>
    </row>
    <row r="26" spans="2:6" hidden="1" x14ac:dyDescent="0.25">
      <c r="B26" s="13"/>
      <c r="C26" s="28"/>
      <c r="D26" s="28"/>
      <c r="E26" s="28"/>
      <c r="F26" s="23" t="str">
        <f t="shared" si="0"/>
        <v>%</v>
      </c>
    </row>
    <row r="27" spans="2:6" hidden="1" x14ac:dyDescent="0.25">
      <c r="B27" s="13"/>
      <c r="C27" s="28"/>
      <c r="D27" s="28"/>
      <c r="E27" s="28"/>
      <c r="F27" s="23" t="str">
        <f t="shared" si="0"/>
        <v>%</v>
      </c>
    </row>
    <row r="28" spans="2:6" hidden="1" x14ac:dyDescent="0.25">
      <c r="B28" s="13"/>
      <c r="C28" s="28"/>
      <c r="D28" s="28"/>
      <c r="E28" s="28"/>
      <c r="F28" s="23" t="str">
        <f t="shared" si="0"/>
        <v>%</v>
      </c>
    </row>
    <row r="29" spans="2:6" hidden="1" x14ac:dyDescent="0.25">
      <c r="B29" s="13"/>
      <c r="C29" s="28"/>
      <c r="D29" s="28"/>
      <c r="E29" s="28"/>
      <c r="F29" s="23" t="str">
        <f t="shared" si="0"/>
        <v>%</v>
      </c>
    </row>
    <row r="30" spans="2:6" hidden="1" x14ac:dyDescent="0.25">
      <c r="B30" s="13"/>
      <c r="C30" s="28"/>
      <c r="D30" s="28"/>
      <c r="E30" s="28"/>
      <c r="F30" s="23" t="str">
        <f t="shared" si="0"/>
        <v>%</v>
      </c>
    </row>
    <row r="31" spans="2:6" hidden="1" x14ac:dyDescent="0.25">
      <c r="B31" s="13"/>
      <c r="C31" s="28"/>
      <c r="D31" s="28"/>
      <c r="E31" s="28"/>
      <c r="F31" s="23" t="str">
        <f t="shared" si="0"/>
        <v>%</v>
      </c>
    </row>
    <row r="32" spans="2:6" hidden="1" x14ac:dyDescent="0.25">
      <c r="B32" s="13"/>
      <c r="C32" s="28"/>
      <c r="D32" s="28"/>
      <c r="E32" s="28"/>
      <c r="F32" s="23" t="str">
        <f t="shared" si="0"/>
        <v>%</v>
      </c>
    </row>
    <row r="33" spans="2:6" hidden="1" x14ac:dyDescent="0.25">
      <c r="B33" s="13"/>
      <c r="C33" s="28"/>
      <c r="D33" s="28"/>
      <c r="E33" s="28"/>
      <c r="F33" s="23" t="str">
        <f t="shared" si="0"/>
        <v>%</v>
      </c>
    </row>
    <row r="34" spans="2:6" x14ac:dyDescent="0.25">
      <c r="B34" s="42" t="s">
        <v>18</v>
      </c>
      <c r="C34" s="43">
        <f>SUM(C35:C47)</f>
        <v>3266211439</v>
      </c>
      <c r="D34" s="43">
        <f>SUM(D35:D47)</f>
        <v>3177737561</v>
      </c>
      <c r="E34" s="43">
        <f>SUM(E35:E47)</f>
        <v>99063214.139999956</v>
      </c>
      <c r="F34" s="44">
        <f t="shared" si="0"/>
        <v>3.1174133243660883E-2</v>
      </c>
    </row>
    <row r="35" spans="2:6" x14ac:dyDescent="0.25">
      <c r="B35" s="37" t="s">
        <v>29</v>
      </c>
      <c r="C35" s="12">
        <v>88310509</v>
      </c>
      <c r="D35" s="12">
        <v>88091074</v>
      </c>
      <c r="E35" s="12">
        <v>1772426.3799999973</v>
      </c>
      <c r="F35" s="33">
        <f t="shared" si="0"/>
        <v>2.0120385636347188E-2</v>
      </c>
    </row>
    <row r="36" spans="2:6" x14ac:dyDescent="0.25">
      <c r="B36" s="38" t="s">
        <v>30</v>
      </c>
      <c r="C36" s="39">
        <v>138438154</v>
      </c>
      <c r="D36" s="39">
        <v>136629539</v>
      </c>
      <c r="E36" s="39">
        <v>1760652.449999999</v>
      </c>
      <c r="F36" s="23">
        <f t="shared" si="0"/>
        <v>1.2886323578973643E-2</v>
      </c>
    </row>
    <row r="37" spans="2:6" x14ac:dyDescent="0.25">
      <c r="B37" s="38" t="s">
        <v>31</v>
      </c>
      <c r="C37" s="39">
        <v>30911780</v>
      </c>
      <c r="D37" s="39">
        <v>46323602</v>
      </c>
      <c r="E37" s="39">
        <v>252770.21000000002</v>
      </c>
      <c r="F37" s="23">
        <f t="shared" si="0"/>
        <v>5.4566182051214414E-3</v>
      </c>
    </row>
    <row r="38" spans="2:6" x14ac:dyDescent="0.25">
      <c r="B38" s="38" t="s">
        <v>32</v>
      </c>
      <c r="C38" s="39">
        <v>33846778</v>
      </c>
      <c r="D38" s="39">
        <v>33635897</v>
      </c>
      <c r="E38" s="39">
        <v>967462.64999999956</v>
      </c>
      <c r="F38" s="23">
        <f t="shared" si="0"/>
        <v>2.8762802133684724E-2</v>
      </c>
    </row>
    <row r="39" spans="2:6" x14ac:dyDescent="0.25">
      <c r="B39" s="38" t="s">
        <v>33</v>
      </c>
      <c r="C39" s="39">
        <v>480760630</v>
      </c>
      <c r="D39" s="39">
        <v>358641443</v>
      </c>
      <c r="E39" s="39">
        <v>2375841.8099999991</v>
      </c>
      <c r="F39" s="23">
        <f t="shared" si="0"/>
        <v>6.6245601459951715E-3</v>
      </c>
    </row>
    <row r="40" spans="2:6" x14ac:dyDescent="0.25">
      <c r="B40" s="38" t="s">
        <v>34</v>
      </c>
      <c r="C40" s="39">
        <v>23328647</v>
      </c>
      <c r="D40" s="39">
        <v>43653079</v>
      </c>
      <c r="E40" s="39">
        <v>277687.34000000003</v>
      </c>
      <c r="F40" s="23">
        <f t="shared" si="0"/>
        <v>6.3612314723550207E-3</v>
      </c>
    </row>
    <row r="41" spans="2:6" x14ac:dyDescent="0.25">
      <c r="B41" s="38" t="s">
        <v>35</v>
      </c>
      <c r="C41" s="39">
        <v>51065479</v>
      </c>
      <c r="D41" s="39">
        <v>54845054</v>
      </c>
      <c r="E41" s="39">
        <v>2123541.7299999981</v>
      </c>
      <c r="F41" s="23">
        <f t="shared" si="0"/>
        <v>3.8718928602021217E-2</v>
      </c>
    </row>
    <row r="42" spans="2:6" x14ac:dyDescent="0.25">
      <c r="B42" s="38" t="s">
        <v>36</v>
      </c>
      <c r="C42" s="39">
        <v>14653843</v>
      </c>
      <c r="D42" s="39">
        <v>16202698</v>
      </c>
      <c r="E42" s="39">
        <v>680076.32999999973</v>
      </c>
      <c r="F42" s="23">
        <f t="shared" si="0"/>
        <v>4.1973030047218043E-2</v>
      </c>
    </row>
    <row r="43" spans="2:6" x14ac:dyDescent="0.25">
      <c r="B43" s="38" t="s">
        <v>37</v>
      </c>
      <c r="C43" s="39">
        <v>50233929</v>
      </c>
      <c r="D43" s="39">
        <v>61730319</v>
      </c>
      <c r="E43" s="39">
        <v>2023203.8699999996</v>
      </c>
      <c r="F43" s="23">
        <f t="shared" si="0"/>
        <v>3.2774881173058566E-2</v>
      </c>
    </row>
    <row r="44" spans="2:6" x14ac:dyDescent="0.25">
      <c r="B44" s="38" t="s">
        <v>45</v>
      </c>
      <c r="C44" s="39">
        <v>70037114</v>
      </c>
      <c r="D44" s="39">
        <v>82382952</v>
      </c>
      <c r="E44" s="39">
        <v>1522074.9199999992</v>
      </c>
      <c r="F44" s="23">
        <f t="shared" si="0"/>
        <v>1.8475605486921606E-2</v>
      </c>
    </row>
    <row r="45" spans="2:6" x14ac:dyDescent="0.25">
      <c r="B45" s="38" t="s">
        <v>41</v>
      </c>
      <c r="C45" s="39">
        <v>23915230</v>
      </c>
      <c r="D45" s="39">
        <v>23863965</v>
      </c>
      <c r="E45" s="39">
        <v>105570.23</v>
      </c>
      <c r="F45" s="23">
        <f t="shared" si="0"/>
        <v>4.4238344298610892E-3</v>
      </c>
    </row>
    <row r="46" spans="2:6" x14ac:dyDescent="0.25">
      <c r="B46" s="38" t="s">
        <v>38</v>
      </c>
      <c r="C46" s="39">
        <v>507387115</v>
      </c>
      <c r="D46" s="39">
        <v>464214960</v>
      </c>
      <c r="E46" s="39">
        <v>27257604.980000019</v>
      </c>
      <c r="F46" s="23">
        <f t="shared" si="0"/>
        <v>5.8717635855595904E-2</v>
      </c>
    </row>
    <row r="47" spans="2:6" x14ac:dyDescent="0.25">
      <c r="B47" s="38" t="s">
        <v>39</v>
      </c>
      <c r="C47" s="39">
        <v>1753322231</v>
      </c>
      <c r="D47" s="39">
        <v>1767522979</v>
      </c>
      <c r="E47" s="39">
        <v>57944301.239999942</v>
      </c>
      <c r="F47" s="23">
        <f t="shared" si="0"/>
        <v>3.2782771103085015E-2</v>
      </c>
    </row>
    <row r="48" spans="2:6" x14ac:dyDescent="0.25">
      <c r="B48" s="42" t="s">
        <v>17</v>
      </c>
      <c r="C48" s="43">
        <f>SUM(C49:C58)</f>
        <v>1336396309</v>
      </c>
      <c r="D48" s="43">
        <f>SUM(D49:D58)</f>
        <v>637803242</v>
      </c>
      <c r="E48" s="43">
        <f>SUM(E49:E58)</f>
        <v>0</v>
      </c>
      <c r="F48" s="44" t="str">
        <f t="shared" si="0"/>
        <v>%</v>
      </c>
    </row>
    <row r="49" spans="2:6" x14ac:dyDescent="0.25">
      <c r="B49" s="13" t="s">
        <v>29</v>
      </c>
      <c r="C49" s="28">
        <v>7200122</v>
      </c>
      <c r="D49" s="28">
        <v>4398372</v>
      </c>
      <c r="E49" s="28">
        <v>0</v>
      </c>
      <c r="F49" s="23" t="str">
        <f t="shared" si="0"/>
        <v>%</v>
      </c>
    </row>
    <row r="50" spans="2:6" x14ac:dyDescent="0.25">
      <c r="B50" s="13" t="s">
        <v>30</v>
      </c>
      <c r="C50" s="28">
        <v>0</v>
      </c>
      <c r="D50" s="28">
        <v>1653410</v>
      </c>
      <c r="E50" s="28">
        <v>0</v>
      </c>
      <c r="F50" s="23" t="str">
        <f t="shared" si="0"/>
        <v>%</v>
      </c>
    </row>
    <row r="51" spans="2:6" x14ac:dyDescent="0.25">
      <c r="B51" s="13" t="s">
        <v>31</v>
      </c>
      <c r="C51" s="28">
        <v>12000000</v>
      </c>
      <c r="D51" s="28">
        <v>18470782</v>
      </c>
      <c r="E51" s="28">
        <v>0</v>
      </c>
      <c r="F51" s="23" t="str">
        <f t="shared" si="0"/>
        <v>%</v>
      </c>
    </row>
    <row r="52" spans="2:6" x14ac:dyDescent="0.25">
      <c r="B52" s="13" t="s">
        <v>33</v>
      </c>
      <c r="C52" s="28">
        <v>21990134</v>
      </c>
      <c r="D52" s="28">
        <v>12890753</v>
      </c>
      <c r="E52" s="28">
        <v>0</v>
      </c>
      <c r="F52" s="23" t="str">
        <f t="shared" si="0"/>
        <v>%</v>
      </c>
    </row>
    <row r="53" spans="2:6" x14ac:dyDescent="0.25">
      <c r="B53" s="13" t="s">
        <v>45</v>
      </c>
      <c r="C53" s="28">
        <v>282129845</v>
      </c>
      <c r="D53" s="28">
        <v>272414461</v>
      </c>
      <c r="E53" s="28">
        <v>0</v>
      </c>
      <c r="F53" s="23" t="str">
        <f t="shared" si="0"/>
        <v>%</v>
      </c>
    </row>
    <row r="54" spans="2:6" x14ac:dyDescent="0.25">
      <c r="B54" s="13" t="s">
        <v>38</v>
      </c>
      <c r="C54" s="28">
        <v>843018347</v>
      </c>
      <c r="D54" s="28">
        <v>185672262</v>
      </c>
      <c r="E54" s="28">
        <v>0</v>
      </c>
      <c r="F54" s="23" t="str">
        <f t="shared" si="0"/>
        <v>%</v>
      </c>
    </row>
    <row r="55" spans="2:6" x14ac:dyDescent="0.25">
      <c r="B55" s="13" t="s">
        <v>39</v>
      </c>
      <c r="C55" s="28">
        <v>170057861</v>
      </c>
      <c r="D55" s="28">
        <v>142303202</v>
      </c>
      <c r="E55" s="28">
        <v>0</v>
      </c>
      <c r="F55" s="23" t="str">
        <f t="shared" si="0"/>
        <v>%</v>
      </c>
    </row>
    <row r="56" spans="2:6" hidden="1" x14ac:dyDescent="0.25">
      <c r="B56" s="13"/>
      <c r="C56" s="28"/>
      <c r="D56" s="28"/>
      <c r="E56" s="28"/>
      <c r="F56" s="23" t="str">
        <f t="shared" si="0"/>
        <v>%</v>
      </c>
    </row>
    <row r="57" spans="2:6" hidden="1" x14ac:dyDescent="0.25">
      <c r="B57" s="13"/>
      <c r="C57" s="28"/>
      <c r="D57" s="28"/>
      <c r="E57" s="28"/>
      <c r="F57" s="23" t="str">
        <f t="shared" si="0"/>
        <v>%</v>
      </c>
    </row>
    <row r="58" spans="2:6" hidden="1" x14ac:dyDescent="0.25">
      <c r="B58" s="13"/>
      <c r="C58" s="28"/>
      <c r="D58" s="28"/>
      <c r="E58" s="28"/>
      <c r="F58" s="23" t="str">
        <f t="shared" si="0"/>
        <v>%</v>
      </c>
    </row>
    <row r="59" spans="2:6" x14ac:dyDescent="0.25">
      <c r="B59" s="42" t="s">
        <v>16</v>
      </c>
      <c r="C59" s="43">
        <f>+SUM(C60:C69)</f>
        <v>283082289</v>
      </c>
      <c r="D59" s="43">
        <f t="shared" ref="D59:E59" si="1">+SUM(D60:D69)</f>
        <v>310798438</v>
      </c>
      <c r="E59" s="43">
        <f t="shared" si="1"/>
        <v>6568213.6899999995</v>
      </c>
      <c r="F59" s="44">
        <f t="shared" si="0"/>
        <v>2.1133354891571237E-2</v>
      </c>
    </row>
    <row r="60" spans="2:6" x14ac:dyDescent="0.25">
      <c r="B60" s="11" t="s">
        <v>29</v>
      </c>
      <c r="C60" s="27">
        <v>124732</v>
      </c>
      <c r="D60" s="27">
        <v>5940805</v>
      </c>
      <c r="E60" s="27">
        <v>0</v>
      </c>
      <c r="F60" s="33" t="str">
        <f t="shared" si="0"/>
        <v>%</v>
      </c>
    </row>
    <row r="61" spans="2:6" x14ac:dyDescent="0.25">
      <c r="B61" s="13" t="s">
        <v>30</v>
      </c>
      <c r="C61" s="28">
        <v>0</v>
      </c>
      <c r="D61" s="28">
        <v>617771</v>
      </c>
      <c r="E61" s="28">
        <v>0</v>
      </c>
      <c r="F61" s="23" t="str">
        <f t="shared" si="0"/>
        <v>%</v>
      </c>
    </row>
    <row r="62" spans="2:6" x14ac:dyDescent="0.25">
      <c r="B62" s="13" t="s">
        <v>31</v>
      </c>
      <c r="C62" s="28">
        <v>128000</v>
      </c>
      <c r="D62" s="28">
        <v>1516625</v>
      </c>
      <c r="E62" s="28">
        <v>1289126</v>
      </c>
      <c r="F62" s="23">
        <f t="shared" si="0"/>
        <v>0.84999653836643863</v>
      </c>
    </row>
    <row r="63" spans="2:6" x14ac:dyDescent="0.25">
      <c r="B63" s="13" t="s">
        <v>33</v>
      </c>
      <c r="C63" s="28">
        <v>0</v>
      </c>
      <c r="D63" s="28">
        <v>8943718</v>
      </c>
      <c r="E63" s="28">
        <v>0</v>
      </c>
      <c r="F63" s="23" t="str">
        <f t="shared" ref="F63" si="2">IF(E63=0,"%",E63/D63)</f>
        <v>%</v>
      </c>
    </row>
    <row r="64" spans="2:6" x14ac:dyDescent="0.25">
      <c r="B64" s="13" t="s">
        <v>37</v>
      </c>
      <c r="C64" s="28">
        <v>0</v>
      </c>
      <c r="D64" s="28">
        <v>62344</v>
      </c>
      <c r="E64" s="28">
        <v>0</v>
      </c>
      <c r="F64" s="23" t="str">
        <f t="shared" si="0"/>
        <v>%</v>
      </c>
    </row>
    <row r="65" spans="2:6" x14ac:dyDescent="0.25">
      <c r="B65" s="13" t="s">
        <v>45</v>
      </c>
      <c r="C65" s="28">
        <v>43956363</v>
      </c>
      <c r="D65" s="28">
        <v>43006861</v>
      </c>
      <c r="E65" s="28">
        <v>77007</v>
      </c>
      <c r="F65" s="23">
        <f t="shared" si="0"/>
        <v>1.7905747643381831E-3</v>
      </c>
    </row>
    <row r="66" spans="2:6" x14ac:dyDescent="0.25">
      <c r="B66" s="13" t="s">
        <v>38</v>
      </c>
      <c r="C66" s="28">
        <v>184275701</v>
      </c>
      <c r="D66" s="28">
        <v>186722355</v>
      </c>
      <c r="E66" s="28">
        <v>1549653.44</v>
      </c>
      <c r="F66" s="23">
        <f t="shared" si="0"/>
        <v>8.299238942225208E-3</v>
      </c>
    </row>
    <row r="67" spans="2:6" x14ac:dyDescent="0.25">
      <c r="B67" s="13" t="s">
        <v>39</v>
      </c>
      <c r="C67" s="28">
        <v>54597493</v>
      </c>
      <c r="D67" s="28">
        <v>63987959</v>
      </c>
      <c r="E67" s="28">
        <v>3652427.25</v>
      </c>
      <c r="F67" s="23">
        <f t="shared" ref="F67:F68" si="3">IF(E67=0,"%",E67/D67)</f>
        <v>5.707991483210146E-2</v>
      </c>
    </row>
    <row r="68" spans="2:6" hidden="1" x14ac:dyDescent="0.25">
      <c r="B68" s="13"/>
      <c r="C68" s="28"/>
      <c r="D68" s="28"/>
      <c r="E68" s="28"/>
      <c r="F68" s="23" t="str">
        <f t="shared" si="3"/>
        <v>%</v>
      </c>
    </row>
    <row r="69" spans="2:6" ht="16.5" hidden="1" customHeight="1" x14ac:dyDescent="0.25">
      <c r="B69" s="13"/>
      <c r="C69" s="28"/>
      <c r="D69" s="28"/>
      <c r="E69" s="28"/>
      <c r="F69" s="23" t="str">
        <f t="shared" si="0"/>
        <v>%</v>
      </c>
    </row>
    <row r="70" spans="2:6" hidden="1" x14ac:dyDescent="0.25">
      <c r="B70" s="42" t="s">
        <v>23</v>
      </c>
      <c r="C70" s="43">
        <f>+C71</f>
        <v>0</v>
      </c>
      <c r="D70" s="43">
        <f t="shared" ref="D70:E70" si="4">+D71</f>
        <v>0</v>
      </c>
      <c r="E70" s="43">
        <f t="shared" si="4"/>
        <v>0</v>
      </c>
      <c r="F70" s="55" t="str">
        <f t="shared" si="0"/>
        <v>%</v>
      </c>
    </row>
    <row r="71" spans="2:6" hidden="1" x14ac:dyDescent="0.25">
      <c r="B71" s="17"/>
      <c r="C71" s="30"/>
      <c r="D71" s="30"/>
      <c r="E71" s="30"/>
      <c r="F71" s="56" t="str">
        <f t="shared" si="0"/>
        <v>%</v>
      </c>
    </row>
    <row r="72" spans="2:6" x14ac:dyDescent="0.25">
      <c r="B72" s="42" t="s">
        <v>15</v>
      </c>
      <c r="C72" s="43">
        <f>+SUM(C73:C86)</f>
        <v>944877541</v>
      </c>
      <c r="D72" s="43">
        <f>+SUM(D73:D86)</f>
        <v>922860236</v>
      </c>
      <c r="E72" s="43">
        <f>+SUM(E73:E86)</f>
        <v>54317846.659999996</v>
      </c>
      <c r="F72" s="44">
        <f t="shared" si="0"/>
        <v>5.8858150498966776E-2</v>
      </c>
    </row>
    <row r="73" spans="2:6" x14ac:dyDescent="0.25">
      <c r="B73" s="11" t="s">
        <v>29</v>
      </c>
      <c r="C73" s="27">
        <v>164465288</v>
      </c>
      <c r="D73" s="27">
        <v>110572339</v>
      </c>
      <c r="E73" s="27">
        <v>272123.69</v>
      </c>
      <c r="F73" s="33">
        <f t="shared" si="0"/>
        <v>2.4610466999346013E-3</v>
      </c>
    </row>
    <row r="74" spans="2:6" x14ac:dyDescent="0.25">
      <c r="B74" s="13" t="s">
        <v>30</v>
      </c>
      <c r="C74" s="28">
        <v>0</v>
      </c>
      <c r="D74" s="28">
        <v>350612</v>
      </c>
      <c r="E74" s="28">
        <v>0</v>
      </c>
      <c r="F74" s="23" t="str">
        <f t="shared" si="0"/>
        <v>%</v>
      </c>
    </row>
    <row r="75" spans="2:6" x14ac:dyDescent="0.25">
      <c r="B75" s="13" t="s">
        <v>31</v>
      </c>
      <c r="C75" s="28">
        <v>0</v>
      </c>
      <c r="D75" s="28">
        <v>128350</v>
      </c>
      <c r="E75" s="28">
        <v>0</v>
      </c>
      <c r="F75" s="23" t="str">
        <f t="shared" si="0"/>
        <v>%</v>
      </c>
    </row>
    <row r="76" spans="2:6" x14ac:dyDescent="0.25">
      <c r="B76" s="13" t="s">
        <v>32</v>
      </c>
      <c r="C76" s="28">
        <v>0</v>
      </c>
      <c r="D76" s="28">
        <v>258683</v>
      </c>
      <c r="E76" s="28">
        <v>0</v>
      </c>
      <c r="F76" s="23" t="str">
        <f t="shared" si="0"/>
        <v>%</v>
      </c>
    </row>
    <row r="77" spans="2:6" x14ac:dyDescent="0.25">
      <c r="B77" s="13" t="s">
        <v>33</v>
      </c>
      <c r="C77" s="28">
        <v>100000000</v>
      </c>
      <c r="D77" s="28">
        <v>101658553</v>
      </c>
      <c r="E77" s="28">
        <v>0</v>
      </c>
      <c r="F77" s="23" t="str">
        <f t="shared" si="0"/>
        <v>%</v>
      </c>
    </row>
    <row r="78" spans="2:6" x14ac:dyDescent="0.25">
      <c r="B78" s="13" t="s">
        <v>34</v>
      </c>
      <c r="C78" s="28">
        <v>0</v>
      </c>
      <c r="D78" s="28">
        <v>25778654</v>
      </c>
      <c r="E78" s="28">
        <v>0</v>
      </c>
      <c r="F78" s="23" t="str">
        <f t="shared" si="0"/>
        <v>%</v>
      </c>
    </row>
    <row r="79" spans="2:6" x14ac:dyDescent="0.25">
      <c r="B79" s="13" t="s">
        <v>35</v>
      </c>
      <c r="C79" s="28">
        <v>0</v>
      </c>
      <c r="D79" s="28">
        <v>174884</v>
      </c>
      <c r="E79" s="28">
        <v>0</v>
      </c>
      <c r="F79" s="23" t="str">
        <f t="shared" si="0"/>
        <v>%</v>
      </c>
    </row>
    <row r="80" spans="2:6" x14ac:dyDescent="0.25">
      <c r="B80" s="13" t="s">
        <v>36</v>
      </c>
      <c r="C80" s="28">
        <v>0</v>
      </c>
      <c r="D80" s="28">
        <v>297822</v>
      </c>
      <c r="E80" s="28">
        <v>0</v>
      </c>
      <c r="F80" s="23" t="str">
        <f t="shared" si="0"/>
        <v>%</v>
      </c>
    </row>
    <row r="81" spans="2:6" x14ac:dyDescent="0.25">
      <c r="B81" s="13" t="s">
        <v>37</v>
      </c>
      <c r="C81" s="28">
        <v>0</v>
      </c>
      <c r="D81" s="28">
        <v>69779</v>
      </c>
      <c r="E81" s="28">
        <v>0</v>
      </c>
      <c r="F81" s="23" t="str">
        <f t="shared" si="0"/>
        <v>%</v>
      </c>
    </row>
    <row r="82" spans="2:6" x14ac:dyDescent="0.25">
      <c r="B82" s="13" t="s">
        <v>45</v>
      </c>
      <c r="C82" s="28">
        <v>0</v>
      </c>
      <c r="D82" s="28">
        <v>170061</v>
      </c>
      <c r="E82" s="28">
        <v>0</v>
      </c>
      <c r="F82" s="23" t="str">
        <f t="shared" si="0"/>
        <v>%</v>
      </c>
    </row>
    <row r="83" spans="2:6" x14ac:dyDescent="0.25">
      <c r="B83" s="13" t="s">
        <v>41</v>
      </c>
      <c r="C83" s="28">
        <v>1838520</v>
      </c>
      <c r="D83" s="28">
        <v>1921616</v>
      </c>
      <c r="E83" s="28">
        <v>0</v>
      </c>
      <c r="F83" s="23" t="str">
        <f t="shared" si="0"/>
        <v>%</v>
      </c>
    </row>
    <row r="84" spans="2:6" x14ac:dyDescent="0.25">
      <c r="B84" s="13" t="s">
        <v>38</v>
      </c>
      <c r="C84" s="28">
        <v>0</v>
      </c>
      <c r="D84" s="28">
        <v>5375026</v>
      </c>
      <c r="E84" s="28">
        <v>0</v>
      </c>
      <c r="F84" s="23" t="str">
        <f t="shared" si="0"/>
        <v>%</v>
      </c>
    </row>
    <row r="85" spans="2:6" x14ac:dyDescent="0.25">
      <c r="B85" s="13" t="s">
        <v>39</v>
      </c>
      <c r="C85" s="28">
        <v>678573733</v>
      </c>
      <c r="D85" s="28">
        <v>676103857</v>
      </c>
      <c r="E85" s="28">
        <v>54045722.969999999</v>
      </c>
      <c r="F85" s="23">
        <f t="shared" si="0"/>
        <v>7.9937013242035088E-2</v>
      </c>
    </row>
    <row r="86" spans="2:6" hidden="1" x14ac:dyDescent="0.25">
      <c r="B86" s="13"/>
      <c r="C86" s="28"/>
      <c r="D86" s="28"/>
      <c r="E86" s="28"/>
      <c r="F86" s="23" t="str">
        <f t="shared" si="0"/>
        <v>%</v>
      </c>
    </row>
    <row r="87" spans="2:6" x14ac:dyDescent="0.25">
      <c r="B87" s="45" t="s">
        <v>3</v>
      </c>
      <c r="C87" s="46">
        <f>+C72+C70+C59+C48+C34+C22+C9</f>
        <v>8963389752</v>
      </c>
      <c r="D87" s="46">
        <f>+D72+D70+D59+D48+D34+D22+D9</f>
        <v>8422207969</v>
      </c>
      <c r="E87" s="46">
        <f>+E72+E70+E59+E48+E34+E22+E9</f>
        <v>430170215.8499999</v>
      </c>
      <c r="F87" s="47">
        <f t="shared" si="0"/>
        <v>5.1075705733383311E-2</v>
      </c>
    </row>
    <row r="88" spans="2:6" x14ac:dyDescent="0.2">
      <c r="B88" s="36" t="s">
        <v>48</v>
      </c>
      <c r="C88" s="9"/>
      <c r="D88" s="9"/>
      <c r="E88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0"/>
  <sheetViews>
    <sheetView showGridLines="0" zoomScale="120" zoomScaleNormal="120" workbookViewId="0"/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9" t="s">
        <v>50</v>
      </c>
      <c r="C5" s="69"/>
      <c r="D5" s="69"/>
      <c r="E5" s="69"/>
      <c r="F5" s="69"/>
    </row>
    <row r="7" spans="2:6" x14ac:dyDescent="0.25">
      <c r="E7" s="61"/>
      <c r="F7" s="63" t="s">
        <v>22</v>
      </c>
    </row>
    <row r="8" spans="2:6" ht="38.25" x14ac:dyDescent="0.25">
      <c r="B8" s="48" t="s">
        <v>4</v>
      </c>
      <c r="C8" s="48" t="s">
        <v>1</v>
      </c>
      <c r="D8" s="48" t="s">
        <v>2</v>
      </c>
      <c r="E8" s="50" t="s">
        <v>47</v>
      </c>
      <c r="F8" s="50" t="s">
        <v>5</v>
      </c>
    </row>
    <row r="9" spans="2:6" x14ac:dyDescent="0.25">
      <c r="B9" s="42" t="s">
        <v>20</v>
      </c>
      <c r="C9" s="43">
        <f>SUM(C10:C13)</f>
        <v>0</v>
      </c>
      <c r="D9" s="43">
        <f>SUM(D10:D13)</f>
        <v>0</v>
      </c>
      <c r="E9" s="43">
        <f>SUM(E10:E13)</f>
        <v>0</v>
      </c>
      <c r="F9" s="44" t="str">
        <f>IF(D9=0,"%",E9/D9)</f>
        <v>%</v>
      </c>
    </row>
    <row r="10" spans="2:6" x14ac:dyDescent="0.25">
      <c r="B10" s="11" t="s">
        <v>35</v>
      </c>
      <c r="C10" s="27">
        <v>0</v>
      </c>
      <c r="D10" s="27">
        <v>0</v>
      </c>
      <c r="E10" s="27">
        <v>0</v>
      </c>
      <c r="F10" s="34" t="str">
        <f t="shared" ref="F10:F49" si="0">IF(D10=0,"%",E10/D10)</f>
        <v>%</v>
      </c>
    </row>
    <row r="11" spans="2:6" x14ac:dyDescent="0.25">
      <c r="B11" s="66" t="s">
        <v>38</v>
      </c>
      <c r="C11" s="67">
        <v>0</v>
      </c>
      <c r="D11" s="67">
        <v>0</v>
      </c>
      <c r="E11" s="67">
        <v>0</v>
      </c>
      <c r="F11" s="34" t="str">
        <f t="shared" si="0"/>
        <v>%</v>
      </c>
    </row>
    <row r="12" spans="2:6" x14ac:dyDescent="0.25">
      <c r="B12" s="66" t="s">
        <v>39</v>
      </c>
      <c r="C12" s="67">
        <v>0</v>
      </c>
      <c r="D12" s="67">
        <v>0</v>
      </c>
      <c r="E12" s="67">
        <v>0</v>
      </c>
      <c r="F12" s="34" t="str">
        <f t="shared" si="0"/>
        <v>%</v>
      </c>
    </row>
    <row r="13" spans="2:6" hidden="1" x14ac:dyDescent="0.25">
      <c r="B13" s="13"/>
      <c r="C13" s="28">
        <v>0</v>
      </c>
      <c r="D13" s="28">
        <v>0</v>
      </c>
      <c r="E13" s="28">
        <v>0</v>
      </c>
      <c r="F13" s="34" t="str">
        <f t="shared" si="0"/>
        <v>%</v>
      </c>
    </row>
    <row r="14" spans="2:6" x14ac:dyDescent="0.25">
      <c r="B14" s="42" t="s">
        <v>19</v>
      </c>
      <c r="C14" s="43">
        <f>SUM(C15:C15)</f>
        <v>0</v>
      </c>
      <c r="D14" s="43">
        <f>SUM(D15:D15)</f>
        <v>0</v>
      </c>
      <c r="E14" s="43">
        <f>SUM(E15:E15)</f>
        <v>0</v>
      </c>
      <c r="F14" s="44" t="str">
        <f t="shared" si="0"/>
        <v>%</v>
      </c>
    </row>
    <row r="15" spans="2:6" x14ac:dyDescent="0.25">
      <c r="B15" s="22" t="s">
        <v>38</v>
      </c>
      <c r="C15" s="27">
        <v>0</v>
      </c>
      <c r="D15" s="27">
        <v>0</v>
      </c>
      <c r="E15" s="27">
        <v>0</v>
      </c>
      <c r="F15" s="24" t="str">
        <f t="shared" si="0"/>
        <v>%</v>
      </c>
    </row>
    <row r="16" spans="2:6" x14ac:dyDescent="0.25">
      <c r="B16" s="42" t="s">
        <v>18</v>
      </c>
      <c r="C16" s="43">
        <f>+SUM(C17:C28)</f>
        <v>101120</v>
      </c>
      <c r="D16" s="43">
        <f>+SUM(D17:D28)</f>
        <v>101120</v>
      </c>
      <c r="E16" s="43">
        <f>+SUM(E17:E28)</f>
        <v>0</v>
      </c>
      <c r="F16" s="44">
        <f t="shared" si="0"/>
        <v>0</v>
      </c>
    </row>
    <row r="17" spans="2:6" x14ac:dyDescent="0.25">
      <c r="B17" s="11" t="s">
        <v>28</v>
      </c>
      <c r="C17" s="27">
        <v>0</v>
      </c>
      <c r="D17" s="27">
        <v>0</v>
      </c>
      <c r="E17" s="27">
        <v>0</v>
      </c>
      <c r="F17" s="24" t="str">
        <f t="shared" si="0"/>
        <v>%</v>
      </c>
    </row>
    <row r="18" spans="2:6" x14ac:dyDescent="0.25">
      <c r="B18" s="13" t="s">
        <v>29</v>
      </c>
      <c r="C18" s="28">
        <v>0</v>
      </c>
      <c r="D18" s="28">
        <v>0</v>
      </c>
      <c r="E18" s="28">
        <v>0</v>
      </c>
      <c r="F18" s="34" t="str">
        <f t="shared" si="0"/>
        <v>%</v>
      </c>
    </row>
    <row r="19" spans="2:6" x14ac:dyDescent="0.25">
      <c r="B19" s="13" t="s">
        <v>30</v>
      </c>
      <c r="C19" s="28">
        <v>0</v>
      </c>
      <c r="D19" s="28">
        <v>0</v>
      </c>
      <c r="E19" s="28">
        <v>0</v>
      </c>
      <c r="F19" s="34" t="str">
        <f t="shared" si="0"/>
        <v>%</v>
      </c>
    </row>
    <row r="20" spans="2:6" x14ac:dyDescent="0.25">
      <c r="B20" s="13" t="s">
        <v>31</v>
      </c>
      <c r="C20" s="28">
        <v>0</v>
      </c>
      <c r="D20" s="28">
        <v>0</v>
      </c>
      <c r="E20" s="28">
        <v>0</v>
      </c>
      <c r="F20" s="34" t="str">
        <f t="shared" si="0"/>
        <v>%</v>
      </c>
    </row>
    <row r="21" spans="2:6" x14ac:dyDescent="0.25">
      <c r="B21" s="13" t="s">
        <v>32</v>
      </c>
      <c r="C21" s="28">
        <v>0</v>
      </c>
      <c r="D21" s="28">
        <v>0</v>
      </c>
      <c r="E21" s="28">
        <v>0</v>
      </c>
      <c r="F21" s="34" t="str">
        <f t="shared" si="0"/>
        <v>%</v>
      </c>
    </row>
    <row r="22" spans="2:6" x14ac:dyDescent="0.25">
      <c r="B22" s="13" t="s">
        <v>33</v>
      </c>
      <c r="C22" s="28">
        <v>0</v>
      </c>
      <c r="D22" s="28">
        <v>0</v>
      </c>
      <c r="E22" s="28">
        <v>0</v>
      </c>
      <c r="F22" s="34" t="str">
        <f t="shared" si="0"/>
        <v>%</v>
      </c>
    </row>
    <row r="23" spans="2:6" x14ac:dyDescent="0.25">
      <c r="B23" s="13" t="s">
        <v>34</v>
      </c>
      <c r="C23" s="28">
        <v>0</v>
      </c>
      <c r="D23" s="28">
        <v>0</v>
      </c>
      <c r="E23" s="28">
        <v>0</v>
      </c>
      <c r="F23" s="34" t="str">
        <f t="shared" si="0"/>
        <v>%</v>
      </c>
    </row>
    <row r="24" spans="2:6" x14ac:dyDescent="0.25">
      <c r="B24" s="13" t="s">
        <v>35</v>
      </c>
      <c r="C24" s="28">
        <v>0</v>
      </c>
      <c r="D24" s="28">
        <v>0</v>
      </c>
      <c r="E24" s="28">
        <v>0</v>
      </c>
      <c r="F24" s="34" t="str">
        <f t="shared" si="0"/>
        <v>%</v>
      </c>
    </row>
    <row r="25" spans="2:6" x14ac:dyDescent="0.25">
      <c r="B25" s="13" t="s">
        <v>36</v>
      </c>
      <c r="C25" s="28">
        <v>0</v>
      </c>
      <c r="D25" s="28">
        <v>0</v>
      </c>
      <c r="E25" s="28">
        <v>0</v>
      </c>
      <c r="F25" s="34" t="str">
        <f t="shared" si="0"/>
        <v>%</v>
      </c>
    </row>
    <row r="26" spans="2:6" x14ac:dyDescent="0.25">
      <c r="B26" s="13" t="s">
        <v>45</v>
      </c>
      <c r="C26" s="28">
        <v>0</v>
      </c>
      <c r="D26" s="28">
        <v>0</v>
      </c>
      <c r="E26" s="28">
        <v>0</v>
      </c>
      <c r="F26" s="34" t="str">
        <f t="shared" si="0"/>
        <v>%</v>
      </c>
    </row>
    <row r="27" spans="2:6" x14ac:dyDescent="0.25">
      <c r="B27" s="13" t="s">
        <v>38</v>
      </c>
      <c r="C27" s="28">
        <v>101120</v>
      </c>
      <c r="D27" s="28">
        <v>101120</v>
      </c>
      <c r="E27" s="28">
        <v>0</v>
      </c>
      <c r="F27" s="34">
        <f t="shared" si="0"/>
        <v>0</v>
      </c>
    </row>
    <row r="28" spans="2:6" x14ac:dyDescent="0.25">
      <c r="B28" s="13" t="s">
        <v>39</v>
      </c>
      <c r="C28" s="28">
        <v>0</v>
      </c>
      <c r="D28" s="28">
        <v>0</v>
      </c>
      <c r="E28" s="28">
        <v>0</v>
      </c>
      <c r="F28" s="34" t="str">
        <f t="shared" si="0"/>
        <v>%</v>
      </c>
    </row>
    <row r="29" spans="2:6" hidden="1" x14ac:dyDescent="0.25">
      <c r="B29" s="42" t="s">
        <v>17</v>
      </c>
      <c r="C29" s="43">
        <f>+SUM(C30:C33)</f>
        <v>0</v>
      </c>
      <c r="D29" s="43">
        <f t="shared" ref="D29:E29" si="1">+SUM(D30:D33)</f>
        <v>0</v>
      </c>
      <c r="E29" s="43">
        <f t="shared" si="1"/>
        <v>0</v>
      </c>
      <c r="F29" s="44" t="str">
        <f t="shared" ref="F29:F33" si="2">IF(D29=0,"%",E29/D29)</f>
        <v>%</v>
      </c>
    </row>
    <row r="30" spans="2:6" hidden="1" x14ac:dyDescent="0.25">
      <c r="B30" s="13" t="s">
        <v>25</v>
      </c>
      <c r="C30" s="28">
        <v>0</v>
      </c>
      <c r="D30" s="28">
        <v>0</v>
      </c>
      <c r="E30" s="28">
        <v>0</v>
      </c>
      <c r="F30" s="34" t="str">
        <f t="shared" si="2"/>
        <v>%</v>
      </c>
    </row>
    <row r="31" spans="2:6" hidden="1" x14ac:dyDescent="0.25">
      <c r="B31" s="13" t="s">
        <v>26</v>
      </c>
      <c r="C31" s="28">
        <v>0</v>
      </c>
      <c r="D31" s="28">
        <v>0</v>
      </c>
      <c r="E31" s="28">
        <v>0</v>
      </c>
      <c r="F31" s="34" t="str">
        <f t="shared" si="2"/>
        <v>%</v>
      </c>
    </row>
    <row r="32" spans="2:6" hidden="1" x14ac:dyDescent="0.25">
      <c r="B32" s="13" t="s">
        <v>27</v>
      </c>
      <c r="C32" s="28">
        <v>0</v>
      </c>
      <c r="D32" s="28">
        <v>0</v>
      </c>
      <c r="E32" s="28">
        <v>0</v>
      </c>
      <c r="F32" s="34" t="str">
        <f t="shared" si="2"/>
        <v>%</v>
      </c>
    </row>
    <row r="33" spans="2:6" hidden="1" x14ac:dyDescent="0.25">
      <c r="B33" s="14"/>
      <c r="C33" s="29">
        <v>0</v>
      </c>
      <c r="D33" s="29">
        <v>0</v>
      </c>
      <c r="E33" s="29">
        <v>0</v>
      </c>
      <c r="F33" s="35" t="str">
        <f t="shared" si="2"/>
        <v>%</v>
      </c>
    </row>
    <row r="34" spans="2:6" x14ac:dyDescent="0.25">
      <c r="B34" s="42" t="s">
        <v>16</v>
      </c>
      <c r="C34" s="43">
        <f>+SUM(C35:C39)</f>
        <v>0</v>
      </c>
      <c r="D34" s="43">
        <f>+SUM(D35:D39)</f>
        <v>0</v>
      </c>
      <c r="E34" s="43">
        <f>+SUM(E35:E39)</f>
        <v>0</v>
      </c>
      <c r="F34" s="44" t="str">
        <f t="shared" si="0"/>
        <v>%</v>
      </c>
    </row>
    <row r="35" spans="2:6" x14ac:dyDescent="0.25">
      <c r="B35" s="11" t="s">
        <v>38</v>
      </c>
      <c r="C35" s="27">
        <v>0</v>
      </c>
      <c r="D35" s="27">
        <v>0</v>
      </c>
      <c r="E35" s="27">
        <v>0</v>
      </c>
      <c r="F35" s="34" t="str">
        <f t="shared" si="0"/>
        <v>%</v>
      </c>
    </row>
    <row r="36" spans="2:6" hidden="1" x14ac:dyDescent="0.25">
      <c r="B36" s="40"/>
      <c r="C36" s="41">
        <v>0</v>
      </c>
      <c r="D36" s="41">
        <v>0</v>
      </c>
      <c r="E36" s="41">
        <v>0</v>
      </c>
      <c r="F36" s="34" t="str">
        <f t="shared" si="0"/>
        <v>%</v>
      </c>
    </row>
    <row r="37" spans="2:6" hidden="1" x14ac:dyDescent="0.25">
      <c r="B37" s="40"/>
      <c r="C37" s="41">
        <v>0</v>
      </c>
      <c r="D37" s="41">
        <v>0</v>
      </c>
      <c r="E37" s="41">
        <v>0</v>
      </c>
      <c r="F37" s="34" t="str">
        <f t="shared" si="0"/>
        <v>%</v>
      </c>
    </row>
    <row r="38" spans="2:6" hidden="1" x14ac:dyDescent="0.25">
      <c r="B38" s="40"/>
      <c r="C38" s="41">
        <v>0</v>
      </c>
      <c r="D38" s="41">
        <v>0</v>
      </c>
      <c r="E38" s="41">
        <v>0</v>
      </c>
      <c r="F38" s="34" t="str">
        <f t="shared" si="0"/>
        <v>%</v>
      </c>
    </row>
    <row r="39" spans="2:6" hidden="1" x14ac:dyDescent="0.25">
      <c r="B39" s="40"/>
      <c r="C39" s="41">
        <v>0</v>
      </c>
      <c r="D39" s="41">
        <v>0</v>
      </c>
      <c r="E39" s="41">
        <v>0</v>
      </c>
      <c r="F39" s="34" t="str">
        <f t="shared" si="0"/>
        <v>%</v>
      </c>
    </row>
    <row r="40" spans="2:6" x14ac:dyDescent="0.25">
      <c r="B40" s="42" t="s">
        <v>15</v>
      </c>
      <c r="C40" s="43">
        <f>+SUM(C41:C48)</f>
        <v>0</v>
      </c>
      <c r="D40" s="43">
        <f t="shared" ref="D40:E40" si="3">+SUM(D41:D48)</f>
        <v>0</v>
      </c>
      <c r="E40" s="43">
        <f t="shared" si="3"/>
        <v>0</v>
      </c>
      <c r="F40" s="44" t="str">
        <f t="shared" si="0"/>
        <v>%</v>
      </c>
    </row>
    <row r="41" spans="2:6" x14ac:dyDescent="0.25">
      <c r="B41" s="13" t="s">
        <v>38</v>
      </c>
      <c r="C41" s="28">
        <v>0</v>
      </c>
      <c r="D41" s="28">
        <v>0</v>
      </c>
      <c r="E41" s="28">
        <v>0</v>
      </c>
      <c r="F41" s="34" t="str">
        <f t="shared" si="0"/>
        <v>%</v>
      </c>
    </row>
    <row r="42" spans="2:6" x14ac:dyDescent="0.25">
      <c r="B42" s="13" t="s">
        <v>39</v>
      </c>
      <c r="C42" s="28">
        <v>0</v>
      </c>
      <c r="D42" s="28">
        <v>0</v>
      </c>
      <c r="E42" s="28">
        <v>0</v>
      </c>
      <c r="F42" s="34" t="str">
        <f t="shared" si="0"/>
        <v>%</v>
      </c>
    </row>
    <row r="43" spans="2:6" hidden="1" x14ac:dyDescent="0.25">
      <c r="B43" s="13"/>
      <c r="C43" s="28"/>
      <c r="D43" s="28"/>
      <c r="E43" s="28"/>
      <c r="F43" s="34" t="str">
        <f t="shared" si="0"/>
        <v>%</v>
      </c>
    </row>
    <row r="44" spans="2:6" hidden="1" x14ac:dyDescent="0.25">
      <c r="B44" s="13"/>
      <c r="C44" s="28"/>
      <c r="D44" s="28"/>
      <c r="E44" s="28"/>
      <c r="F44" s="34" t="str">
        <f t="shared" si="0"/>
        <v>%</v>
      </c>
    </row>
    <row r="45" spans="2:6" ht="15" hidden="1" customHeight="1" x14ac:dyDescent="0.25">
      <c r="B45" s="13"/>
      <c r="C45" s="28"/>
      <c r="D45" s="28"/>
      <c r="E45" s="28"/>
      <c r="F45" s="34" t="str">
        <f t="shared" si="0"/>
        <v>%</v>
      </c>
    </row>
    <row r="46" spans="2:6" hidden="1" x14ac:dyDescent="0.25">
      <c r="B46" s="13"/>
      <c r="C46" s="28"/>
      <c r="D46" s="28"/>
      <c r="E46" s="28"/>
      <c r="F46" s="34" t="str">
        <f t="shared" si="0"/>
        <v>%</v>
      </c>
    </row>
    <row r="47" spans="2:6" hidden="1" x14ac:dyDescent="0.25">
      <c r="B47" s="13"/>
      <c r="C47" s="28"/>
      <c r="D47" s="28"/>
      <c r="E47" s="28"/>
      <c r="F47" s="34" t="str">
        <f t="shared" si="0"/>
        <v>%</v>
      </c>
    </row>
    <row r="48" spans="2:6" hidden="1" x14ac:dyDescent="0.25">
      <c r="B48" s="13"/>
      <c r="C48" s="28"/>
      <c r="D48" s="28"/>
      <c r="E48" s="28"/>
      <c r="F48" s="34" t="str">
        <f t="shared" si="0"/>
        <v>%</v>
      </c>
    </row>
    <row r="49" spans="2:6" x14ac:dyDescent="0.25">
      <c r="B49" s="45" t="s">
        <v>3</v>
      </c>
      <c r="C49" s="46">
        <f>+C40+C34+C29+C16+C14+C9</f>
        <v>101120</v>
      </c>
      <c r="D49" s="46">
        <f t="shared" ref="D49:E49" si="4">+D40+D34+D29+D16+D14+D9</f>
        <v>101120</v>
      </c>
      <c r="E49" s="46">
        <f t="shared" si="4"/>
        <v>0</v>
      </c>
      <c r="F49" s="47">
        <f t="shared" si="0"/>
        <v>0</v>
      </c>
    </row>
    <row r="50" spans="2:6" x14ac:dyDescent="0.25">
      <c r="B50" s="36" t="s">
        <v>48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9" t="s">
        <v>8</v>
      </c>
      <c r="C2" s="69"/>
      <c r="D2" s="69"/>
      <c r="E2" s="69"/>
      <c r="F2" s="69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/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69" t="s">
        <v>51</v>
      </c>
      <c r="C5" s="69"/>
      <c r="D5" s="69"/>
      <c r="E5" s="69"/>
      <c r="F5" s="69"/>
    </row>
    <row r="7" spans="2:6" x14ac:dyDescent="0.25">
      <c r="E7" s="61"/>
      <c r="F7" s="63" t="s">
        <v>22</v>
      </c>
    </row>
    <row r="8" spans="2:6" ht="38.25" x14ac:dyDescent="0.25">
      <c r="B8" s="48" t="s">
        <v>4</v>
      </c>
      <c r="C8" s="48" t="s">
        <v>1</v>
      </c>
      <c r="D8" s="48" t="s">
        <v>2</v>
      </c>
      <c r="E8" s="50" t="s">
        <v>47</v>
      </c>
      <c r="F8" s="50" t="s">
        <v>5</v>
      </c>
    </row>
    <row r="9" spans="2:6" x14ac:dyDescent="0.25">
      <c r="B9" s="42" t="s">
        <v>20</v>
      </c>
      <c r="C9" s="43">
        <f>SUM(C10:C12)</f>
        <v>0</v>
      </c>
      <c r="D9" s="43">
        <f t="shared" ref="D9:E9" si="0">SUM(D10:D12)</f>
        <v>0</v>
      </c>
      <c r="E9" s="43">
        <f t="shared" si="0"/>
        <v>0</v>
      </c>
      <c r="F9" s="44" t="str">
        <f t="shared" ref="F9:F14" si="1">IF(E9=0,"%",E9/D9)</f>
        <v>%</v>
      </c>
    </row>
    <row r="10" spans="2:6" x14ac:dyDescent="0.25">
      <c r="B10" s="11" t="s">
        <v>39</v>
      </c>
      <c r="C10" s="27"/>
      <c r="D10" s="27"/>
      <c r="E10" s="27"/>
      <c r="F10" s="24" t="str">
        <f t="shared" si="1"/>
        <v>%</v>
      </c>
    </row>
    <row r="11" spans="2:6" hidden="1" x14ac:dyDescent="0.25">
      <c r="B11" s="66"/>
      <c r="C11" s="67"/>
      <c r="D11" s="67"/>
      <c r="E11" s="67"/>
      <c r="F11" s="24" t="str">
        <f t="shared" si="1"/>
        <v>%</v>
      </c>
    </row>
    <row r="12" spans="2:6" hidden="1" x14ac:dyDescent="0.25">
      <c r="B12" s="66"/>
      <c r="C12" s="67"/>
      <c r="D12" s="67"/>
      <c r="E12" s="67"/>
      <c r="F12" s="24" t="str">
        <f t="shared" si="1"/>
        <v>%</v>
      </c>
    </row>
    <row r="13" spans="2:6" s="1" customFormat="1" hidden="1" x14ac:dyDescent="0.25">
      <c r="B13" s="42" t="s">
        <v>19</v>
      </c>
      <c r="C13" s="43">
        <f>+C14</f>
        <v>0</v>
      </c>
      <c r="D13" s="43">
        <f t="shared" ref="D13:E13" si="2">+D14</f>
        <v>0</v>
      </c>
      <c r="E13" s="43">
        <f t="shared" si="2"/>
        <v>0</v>
      </c>
      <c r="F13" s="44" t="str">
        <f t="shared" si="1"/>
        <v>%</v>
      </c>
    </row>
    <row r="14" spans="2:6" s="1" customFormat="1" hidden="1" x14ac:dyDescent="0.25">
      <c r="B14" s="13"/>
      <c r="C14" s="28"/>
      <c r="D14" s="28"/>
      <c r="E14" s="28"/>
      <c r="F14" s="23" t="str">
        <f t="shared" si="1"/>
        <v>%</v>
      </c>
    </row>
    <row r="15" spans="2:6" x14ac:dyDescent="0.25">
      <c r="B15" s="42" t="s">
        <v>18</v>
      </c>
      <c r="C15" s="43">
        <f>SUM(C16:C27)</f>
        <v>0</v>
      </c>
      <c r="D15" s="43">
        <f>SUM(D16:D27)</f>
        <v>0</v>
      </c>
      <c r="E15" s="43">
        <f>SUM(E16:E27)</f>
        <v>0</v>
      </c>
      <c r="F15" s="44" t="str">
        <f t="shared" ref="F15:F27" si="3">IF(E15=0,"%",E15/D15)</f>
        <v>%</v>
      </c>
    </row>
    <row r="16" spans="2:6" x14ac:dyDescent="0.25">
      <c r="B16" s="11" t="s">
        <v>39</v>
      </c>
      <c r="C16" s="27"/>
      <c r="D16" s="27"/>
      <c r="E16" s="27"/>
      <c r="F16" s="24" t="str">
        <f t="shared" si="3"/>
        <v>%</v>
      </c>
    </row>
    <row r="17" spans="2:6" hidden="1" x14ac:dyDescent="0.25">
      <c r="B17" s="66"/>
      <c r="C17" s="67"/>
      <c r="D17" s="67"/>
      <c r="E17" s="67"/>
      <c r="F17" s="24" t="str">
        <f t="shared" si="3"/>
        <v>%</v>
      </c>
    </row>
    <row r="18" spans="2:6" hidden="1" x14ac:dyDescent="0.25">
      <c r="B18" s="66"/>
      <c r="C18" s="67"/>
      <c r="D18" s="67"/>
      <c r="E18" s="67"/>
      <c r="F18" s="24" t="str">
        <f t="shared" si="3"/>
        <v>%</v>
      </c>
    </row>
    <row r="19" spans="2:6" hidden="1" x14ac:dyDescent="0.25">
      <c r="B19" s="66"/>
      <c r="C19" s="67"/>
      <c r="D19" s="67"/>
      <c r="E19" s="67"/>
      <c r="F19" s="24" t="str">
        <f t="shared" si="3"/>
        <v>%</v>
      </c>
    </row>
    <row r="20" spans="2:6" hidden="1" x14ac:dyDescent="0.25">
      <c r="B20" s="66"/>
      <c r="C20" s="67"/>
      <c r="D20" s="67"/>
      <c r="E20" s="67"/>
      <c r="F20" s="24" t="str">
        <f t="shared" si="3"/>
        <v>%</v>
      </c>
    </row>
    <row r="21" spans="2:6" hidden="1" x14ac:dyDescent="0.25">
      <c r="B21" s="66"/>
      <c r="C21" s="67"/>
      <c r="D21" s="67"/>
      <c r="E21" s="67"/>
      <c r="F21" s="24" t="str">
        <f t="shared" si="3"/>
        <v>%</v>
      </c>
    </row>
    <row r="22" spans="2:6" hidden="1" x14ac:dyDescent="0.25">
      <c r="B22" s="66"/>
      <c r="C22" s="67"/>
      <c r="D22" s="67"/>
      <c r="E22" s="67"/>
      <c r="F22" s="24" t="str">
        <f t="shared" si="3"/>
        <v>%</v>
      </c>
    </row>
    <row r="23" spans="2:6" hidden="1" x14ac:dyDescent="0.25">
      <c r="B23" s="66"/>
      <c r="C23" s="67"/>
      <c r="D23" s="67"/>
      <c r="E23" s="67"/>
      <c r="F23" s="24" t="str">
        <f t="shared" si="3"/>
        <v>%</v>
      </c>
    </row>
    <row r="24" spans="2:6" hidden="1" x14ac:dyDescent="0.25">
      <c r="B24" s="66"/>
      <c r="C24" s="67"/>
      <c r="D24" s="67"/>
      <c r="E24" s="67"/>
      <c r="F24" s="24" t="str">
        <f t="shared" si="3"/>
        <v>%</v>
      </c>
    </row>
    <row r="25" spans="2:6" hidden="1" x14ac:dyDescent="0.25">
      <c r="B25" s="66"/>
      <c r="C25" s="67"/>
      <c r="D25" s="67"/>
      <c r="E25" s="67"/>
      <c r="F25" s="24" t="str">
        <f t="shared" si="3"/>
        <v>%</v>
      </c>
    </row>
    <row r="26" spans="2:6" hidden="1" x14ac:dyDescent="0.25">
      <c r="B26" s="66"/>
      <c r="C26" s="67"/>
      <c r="D26" s="67"/>
      <c r="E26" s="67"/>
      <c r="F26" s="24" t="str">
        <f t="shared" si="3"/>
        <v>%</v>
      </c>
    </row>
    <row r="27" spans="2:6" hidden="1" x14ac:dyDescent="0.25">
      <c r="B27" s="66"/>
      <c r="C27" s="67"/>
      <c r="D27" s="67"/>
      <c r="E27" s="67"/>
      <c r="F27" s="24" t="str">
        <f t="shared" si="3"/>
        <v>%</v>
      </c>
    </row>
    <row r="28" spans="2:6" hidden="1" x14ac:dyDescent="0.25">
      <c r="B28" s="42" t="s">
        <v>17</v>
      </c>
      <c r="C28" s="43">
        <f>++C29</f>
        <v>0</v>
      </c>
      <c r="D28" s="43">
        <f t="shared" ref="D28:E30" si="4">++D29</f>
        <v>0</v>
      </c>
      <c r="E28" s="43">
        <f t="shared" si="4"/>
        <v>0</v>
      </c>
      <c r="F28" s="44" t="str">
        <f t="shared" ref="F28:F29" si="5">IF(E28=0,"%",E28/D28)</f>
        <v>%</v>
      </c>
    </row>
    <row r="29" spans="2:6" hidden="1" x14ac:dyDescent="0.25">
      <c r="B29" s="11"/>
      <c r="C29" s="27">
        <v>0</v>
      </c>
      <c r="D29" s="27">
        <v>0</v>
      </c>
      <c r="E29" s="27">
        <v>0</v>
      </c>
      <c r="F29" s="24" t="str">
        <f t="shared" si="5"/>
        <v>%</v>
      </c>
    </row>
    <row r="30" spans="2:6" x14ac:dyDescent="0.25">
      <c r="B30" s="42" t="s">
        <v>16</v>
      </c>
      <c r="C30" s="43">
        <f>++C31</f>
        <v>0</v>
      </c>
      <c r="D30" s="43">
        <f t="shared" si="4"/>
        <v>0</v>
      </c>
      <c r="E30" s="43">
        <f t="shared" si="4"/>
        <v>0</v>
      </c>
      <c r="F30" s="44" t="str">
        <f t="shared" ref="F30:F31" si="6">IF(E30=0,"%",E30/D30)</f>
        <v>%</v>
      </c>
    </row>
    <row r="31" spans="2:6" x14ac:dyDescent="0.25">
      <c r="B31" s="11" t="s">
        <v>39</v>
      </c>
      <c r="C31" s="27"/>
      <c r="D31" s="27"/>
      <c r="E31" s="27"/>
      <c r="F31" s="24" t="str">
        <f t="shared" si="6"/>
        <v>%</v>
      </c>
    </row>
    <row r="32" spans="2:6" x14ac:dyDescent="0.25">
      <c r="B32" s="42" t="s">
        <v>15</v>
      </c>
      <c r="C32" s="43">
        <f>SUM(C33:C35)</f>
        <v>744088219</v>
      </c>
      <c r="D32" s="43">
        <f>SUM(D33:D35)</f>
        <v>744088219</v>
      </c>
      <c r="E32" s="43">
        <f>SUM(E33:E35)</f>
        <v>0</v>
      </c>
      <c r="F32" s="44" t="str">
        <f t="shared" ref="F32:F35" si="7">IF(E32=0,"%",E32/D32)</f>
        <v>%</v>
      </c>
    </row>
    <row r="33" spans="2:6" x14ac:dyDescent="0.25">
      <c r="B33" s="11" t="s">
        <v>39</v>
      </c>
      <c r="C33" s="27">
        <v>744088219</v>
      </c>
      <c r="D33" s="27">
        <v>744088219</v>
      </c>
      <c r="E33" s="27">
        <v>0</v>
      </c>
      <c r="F33" s="24" t="str">
        <f t="shared" si="7"/>
        <v>%</v>
      </c>
    </row>
    <row r="34" spans="2:6" hidden="1" x14ac:dyDescent="0.25">
      <c r="B34" s="68"/>
      <c r="C34" s="67"/>
      <c r="D34" s="67"/>
      <c r="E34" s="67"/>
      <c r="F34" s="24" t="str">
        <f t="shared" si="7"/>
        <v>%</v>
      </c>
    </row>
    <row r="35" spans="2:6" hidden="1" x14ac:dyDescent="0.25">
      <c r="B35" s="68"/>
      <c r="C35" s="67"/>
      <c r="D35" s="67"/>
      <c r="E35" s="67"/>
      <c r="F35" s="24" t="str">
        <f t="shared" si="7"/>
        <v>%</v>
      </c>
    </row>
    <row r="36" spans="2:6" x14ac:dyDescent="0.25">
      <c r="B36" s="45" t="s">
        <v>3</v>
      </c>
      <c r="C36" s="46">
        <f>+C9+C13+C15+C28+C30+C32</f>
        <v>744088219</v>
      </c>
      <c r="D36" s="46">
        <f>+D9+D13+D15+D28+D30+D32</f>
        <v>744088219</v>
      </c>
      <c r="E36" s="46">
        <f>+E9+E13+E15+E28+E30+E32</f>
        <v>0</v>
      </c>
      <c r="F36" s="47">
        <f t="shared" ref="F36" si="8">IF(D36=0,"%",E36/D36)</f>
        <v>0</v>
      </c>
    </row>
    <row r="37" spans="2:6" x14ac:dyDescent="0.25">
      <c r="B37" s="36" t="s">
        <v>48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2"/>
  <sheetViews>
    <sheetView showGridLines="0" zoomScale="120" zoomScaleNormal="120" workbookViewId="0"/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9" t="s">
        <v>52</v>
      </c>
      <c r="C5" s="69"/>
      <c r="D5" s="69"/>
      <c r="E5" s="69"/>
      <c r="F5" s="69"/>
    </row>
    <row r="7" spans="2:6" x14ac:dyDescent="0.25">
      <c r="E7" s="61"/>
      <c r="F7" s="63" t="s">
        <v>22</v>
      </c>
    </row>
    <row r="8" spans="2:6" ht="38.25" x14ac:dyDescent="0.25">
      <c r="B8" s="48" t="s">
        <v>4</v>
      </c>
      <c r="C8" s="48" t="s">
        <v>1</v>
      </c>
      <c r="D8" s="48" t="s">
        <v>2</v>
      </c>
      <c r="E8" s="50" t="s">
        <v>47</v>
      </c>
      <c r="F8" s="50" t="s">
        <v>5</v>
      </c>
    </row>
    <row r="9" spans="2:6" x14ac:dyDescent="0.25">
      <c r="B9" s="42" t="s">
        <v>20</v>
      </c>
      <c r="C9" s="43">
        <f>+C10</f>
        <v>0</v>
      </c>
      <c r="D9" s="43">
        <f t="shared" ref="D9:E9" si="0">+D10</f>
        <v>0</v>
      </c>
      <c r="E9" s="43">
        <f t="shared" si="0"/>
        <v>0</v>
      </c>
      <c r="F9" s="44" t="str">
        <f t="shared" ref="F9:F41" si="1">IF(E9=0,"%",E9/D9)</f>
        <v>%</v>
      </c>
    </row>
    <row r="10" spans="2:6" x14ac:dyDescent="0.25">
      <c r="B10" s="26" t="s">
        <v>39</v>
      </c>
      <c r="C10" s="27">
        <v>0</v>
      </c>
      <c r="D10" s="27">
        <v>0</v>
      </c>
      <c r="E10" s="27">
        <v>0</v>
      </c>
      <c r="F10" s="24" t="str">
        <f t="shared" si="1"/>
        <v>%</v>
      </c>
    </row>
    <row r="11" spans="2:6" x14ac:dyDescent="0.25">
      <c r="B11" s="42" t="s">
        <v>18</v>
      </c>
      <c r="C11" s="43">
        <f>+SUM(C12:C24)</f>
        <v>0</v>
      </c>
      <c r="D11" s="43">
        <f>+SUM(D12:D24)</f>
        <v>634103844</v>
      </c>
      <c r="E11" s="43">
        <f>+SUM(E12:E24)</f>
        <v>106820</v>
      </c>
      <c r="F11" s="44">
        <f t="shared" ref="F11:F12" si="2">IF(E11=0,"%",E11/D11)</f>
        <v>1.6845821234289822E-4</v>
      </c>
    </row>
    <row r="12" spans="2:6" x14ac:dyDescent="0.25">
      <c r="B12" s="26" t="s">
        <v>29</v>
      </c>
      <c r="C12" s="27">
        <v>0</v>
      </c>
      <c r="D12" s="27">
        <v>36598498</v>
      </c>
      <c r="E12" s="27">
        <v>0</v>
      </c>
      <c r="F12" s="24" t="str">
        <f t="shared" si="2"/>
        <v>%</v>
      </c>
    </row>
    <row r="13" spans="2:6" x14ac:dyDescent="0.25">
      <c r="B13" s="25" t="s">
        <v>30</v>
      </c>
      <c r="C13" s="28">
        <v>0</v>
      </c>
      <c r="D13" s="28">
        <v>2497625</v>
      </c>
      <c r="E13" s="28">
        <v>0</v>
      </c>
      <c r="F13" s="34" t="str">
        <f t="shared" si="1"/>
        <v>%</v>
      </c>
    </row>
    <row r="14" spans="2:6" x14ac:dyDescent="0.25">
      <c r="B14" s="25" t="s">
        <v>31</v>
      </c>
      <c r="C14" s="28">
        <v>0</v>
      </c>
      <c r="D14" s="28">
        <v>165758</v>
      </c>
      <c r="E14" s="28">
        <v>0</v>
      </c>
      <c r="F14" s="34" t="str">
        <f t="shared" si="1"/>
        <v>%</v>
      </c>
    </row>
    <row r="15" spans="2:6" x14ac:dyDescent="0.25">
      <c r="B15" s="25" t="s">
        <v>32</v>
      </c>
      <c r="C15" s="28">
        <v>0</v>
      </c>
      <c r="D15" s="28">
        <v>16089342</v>
      </c>
      <c r="E15" s="28">
        <v>0</v>
      </c>
      <c r="F15" s="34" t="str">
        <f t="shared" si="1"/>
        <v>%</v>
      </c>
    </row>
    <row r="16" spans="2:6" x14ac:dyDescent="0.25">
      <c r="B16" s="25" t="s">
        <v>33</v>
      </c>
      <c r="C16" s="28">
        <v>0</v>
      </c>
      <c r="D16" s="28">
        <v>20056716</v>
      </c>
      <c r="E16" s="28">
        <v>0</v>
      </c>
      <c r="F16" s="34" t="str">
        <f t="shared" si="1"/>
        <v>%</v>
      </c>
    </row>
    <row r="17" spans="2:6" x14ac:dyDescent="0.25">
      <c r="B17" s="25" t="s">
        <v>34</v>
      </c>
      <c r="C17" s="28">
        <v>0</v>
      </c>
      <c r="D17" s="28">
        <v>0</v>
      </c>
      <c r="E17" s="28">
        <v>0</v>
      </c>
      <c r="F17" s="34" t="str">
        <f t="shared" si="1"/>
        <v>%</v>
      </c>
    </row>
    <row r="18" spans="2:6" x14ac:dyDescent="0.25">
      <c r="B18" s="25" t="s">
        <v>35</v>
      </c>
      <c r="C18" s="28">
        <v>0</v>
      </c>
      <c r="D18" s="28">
        <v>16475714</v>
      </c>
      <c r="E18" s="28">
        <v>0</v>
      </c>
      <c r="F18" s="34" t="str">
        <f t="shared" si="1"/>
        <v>%</v>
      </c>
    </row>
    <row r="19" spans="2:6" x14ac:dyDescent="0.25">
      <c r="B19" s="25" t="s">
        <v>36</v>
      </c>
      <c r="C19" s="28">
        <v>0</v>
      </c>
      <c r="D19" s="28">
        <v>2043331</v>
      </c>
      <c r="E19" s="28">
        <v>0</v>
      </c>
      <c r="F19" s="34" t="str">
        <f t="shared" si="1"/>
        <v>%</v>
      </c>
    </row>
    <row r="20" spans="2:6" x14ac:dyDescent="0.25">
      <c r="B20" s="25" t="s">
        <v>37</v>
      </c>
      <c r="C20" s="28">
        <v>0</v>
      </c>
      <c r="D20" s="28">
        <v>3446463</v>
      </c>
      <c r="E20" s="28">
        <v>0</v>
      </c>
      <c r="F20" s="34" t="str">
        <f t="shared" si="1"/>
        <v>%</v>
      </c>
    </row>
    <row r="21" spans="2:6" x14ac:dyDescent="0.25">
      <c r="B21" s="25" t="s">
        <v>40</v>
      </c>
      <c r="C21" s="28">
        <v>0</v>
      </c>
      <c r="D21" s="28">
        <v>169</v>
      </c>
      <c r="E21" s="28">
        <v>0</v>
      </c>
      <c r="F21" s="34" t="str">
        <f t="shared" si="1"/>
        <v>%</v>
      </c>
    </row>
    <row r="22" spans="2:6" x14ac:dyDescent="0.25">
      <c r="B22" s="25" t="s">
        <v>45</v>
      </c>
      <c r="C22" s="28">
        <v>0</v>
      </c>
      <c r="D22" s="28">
        <v>26793232</v>
      </c>
      <c r="E22" s="28">
        <v>0</v>
      </c>
      <c r="F22" s="34" t="str">
        <f t="shared" si="1"/>
        <v>%</v>
      </c>
    </row>
    <row r="23" spans="2:6" x14ac:dyDescent="0.25">
      <c r="B23" s="25" t="s">
        <v>38</v>
      </c>
      <c r="C23" s="28">
        <v>0</v>
      </c>
      <c r="D23" s="28">
        <v>210</v>
      </c>
      <c r="E23" s="28">
        <v>0</v>
      </c>
      <c r="F23" s="34" t="str">
        <f t="shared" si="1"/>
        <v>%</v>
      </c>
    </row>
    <row r="24" spans="2:6" x14ac:dyDescent="0.25">
      <c r="B24" s="25" t="s">
        <v>39</v>
      </c>
      <c r="C24" s="28">
        <v>0</v>
      </c>
      <c r="D24" s="28">
        <v>509936786</v>
      </c>
      <c r="E24" s="28">
        <v>106820</v>
      </c>
      <c r="F24" s="34">
        <f t="shared" si="1"/>
        <v>2.0947694485410197E-4</v>
      </c>
    </row>
    <row r="25" spans="2:6" x14ac:dyDescent="0.25">
      <c r="B25" s="42" t="s">
        <v>17</v>
      </c>
      <c r="C25" s="43">
        <f>SUM(C26:C27)</f>
        <v>0</v>
      </c>
      <c r="D25" s="43">
        <f t="shared" ref="D25:E25" si="3">SUM(D26:D27)</f>
        <v>0</v>
      </c>
      <c r="E25" s="43">
        <f t="shared" si="3"/>
        <v>0</v>
      </c>
      <c r="F25" s="44" t="str">
        <f t="shared" ref="F25:F26" si="4">IF(E25=0,"%",E25/D25)</f>
        <v>%</v>
      </c>
    </row>
    <row r="26" spans="2:6" x14ac:dyDescent="0.25">
      <c r="B26" s="25" t="s">
        <v>24</v>
      </c>
      <c r="C26" s="28">
        <v>0</v>
      </c>
      <c r="D26" s="28">
        <v>0</v>
      </c>
      <c r="E26" s="28">
        <v>0</v>
      </c>
      <c r="F26" s="34" t="str">
        <f t="shared" si="4"/>
        <v>%</v>
      </c>
    </row>
    <row r="27" spans="2:6" x14ac:dyDescent="0.25">
      <c r="B27" s="64" t="s">
        <v>27</v>
      </c>
      <c r="C27" s="65">
        <v>0</v>
      </c>
      <c r="D27" s="65">
        <v>0</v>
      </c>
      <c r="E27" s="65">
        <v>0</v>
      </c>
      <c r="F27" s="34" t="str">
        <f t="shared" si="1"/>
        <v>%</v>
      </c>
    </row>
    <row r="28" spans="2:6" x14ac:dyDescent="0.25">
      <c r="B28" s="42" t="s">
        <v>16</v>
      </c>
      <c r="C28" s="43">
        <f>+C29</f>
        <v>0</v>
      </c>
      <c r="D28" s="43">
        <f t="shared" ref="D28:E28" si="5">+D29</f>
        <v>5300</v>
      </c>
      <c r="E28" s="43">
        <f t="shared" si="5"/>
        <v>0</v>
      </c>
      <c r="F28" s="44" t="str">
        <f t="shared" si="1"/>
        <v>%</v>
      </c>
    </row>
    <row r="29" spans="2:6" x14ac:dyDescent="0.25">
      <c r="B29" s="25" t="s">
        <v>39</v>
      </c>
      <c r="C29" s="28">
        <v>0</v>
      </c>
      <c r="D29" s="28">
        <v>5300</v>
      </c>
      <c r="E29" s="28">
        <v>0</v>
      </c>
      <c r="F29" s="34" t="str">
        <f t="shared" si="1"/>
        <v>%</v>
      </c>
    </row>
    <row r="30" spans="2:6" x14ac:dyDescent="0.25">
      <c r="B30" s="42" t="s">
        <v>15</v>
      </c>
      <c r="C30" s="43">
        <f>+SUM(C31:C40)</f>
        <v>0</v>
      </c>
      <c r="D30" s="43">
        <f>+SUM(D31:D40)</f>
        <v>19590064</v>
      </c>
      <c r="E30" s="43">
        <f>+SUM(E31:E40)</f>
        <v>0</v>
      </c>
      <c r="F30" s="44" t="str">
        <f t="shared" si="1"/>
        <v>%</v>
      </c>
    </row>
    <row r="31" spans="2:6" x14ac:dyDescent="0.25">
      <c r="B31" s="26" t="s">
        <v>29</v>
      </c>
      <c r="C31" s="27">
        <v>0</v>
      </c>
      <c r="D31" s="27">
        <v>961000</v>
      </c>
      <c r="E31" s="27">
        <v>0</v>
      </c>
      <c r="F31" s="24" t="str">
        <f t="shared" si="1"/>
        <v>%</v>
      </c>
    </row>
    <row r="32" spans="2:6" x14ac:dyDescent="0.25">
      <c r="B32" s="25" t="s">
        <v>30</v>
      </c>
      <c r="C32" s="28">
        <v>0</v>
      </c>
      <c r="D32" s="28">
        <v>1831</v>
      </c>
      <c r="E32" s="28">
        <v>0</v>
      </c>
      <c r="F32" s="34" t="str">
        <f>IF(E32=0,"%",E32/D32)</f>
        <v>%</v>
      </c>
    </row>
    <row r="33" spans="2:6" x14ac:dyDescent="0.25">
      <c r="B33" s="25" t="s">
        <v>31</v>
      </c>
      <c r="C33" s="28">
        <v>0</v>
      </c>
      <c r="D33" s="28">
        <v>3327</v>
      </c>
      <c r="E33" s="28">
        <v>0</v>
      </c>
      <c r="F33" s="34" t="str">
        <f t="shared" ref="F33" si="6">IF(E33=0,"%",E33/D33)</f>
        <v>%</v>
      </c>
    </row>
    <row r="34" spans="2:6" x14ac:dyDescent="0.25">
      <c r="B34" s="25" t="s">
        <v>32</v>
      </c>
      <c r="C34" s="28">
        <v>0</v>
      </c>
      <c r="D34" s="28">
        <v>0</v>
      </c>
      <c r="E34" s="28">
        <v>0</v>
      </c>
      <c r="F34" s="34" t="str">
        <f t="shared" si="1"/>
        <v>%</v>
      </c>
    </row>
    <row r="35" spans="2:6" x14ac:dyDescent="0.25">
      <c r="B35" s="25" t="s">
        <v>33</v>
      </c>
      <c r="C35" s="28">
        <v>0</v>
      </c>
      <c r="D35" s="28">
        <v>0</v>
      </c>
      <c r="E35" s="28">
        <v>0</v>
      </c>
      <c r="F35" s="34" t="str">
        <f t="shared" si="1"/>
        <v>%</v>
      </c>
    </row>
    <row r="36" spans="2:6" x14ac:dyDescent="0.25">
      <c r="B36" s="25" t="s">
        <v>35</v>
      </c>
      <c r="C36" s="28">
        <v>0</v>
      </c>
      <c r="D36" s="28">
        <v>0</v>
      </c>
      <c r="E36" s="28">
        <v>0</v>
      </c>
      <c r="F36" s="34" t="str">
        <f t="shared" si="1"/>
        <v>%</v>
      </c>
    </row>
    <row r="37" spans="2:6" x14ac:dyDescent="0.25">
      <c r="B37" s="25" t="s">
        <v>37</v>
      </c>
      <c r="C37" s="28">
        <v>0</v>
      </c>
      <c r="D37" s="28">
        <v>0</v>
      </c>
      <c r="E37" s="28">
        <v>0</v>
      </c>
      <c r="F37" s="34" t="str">
        <f t="shared" si="1"/>
        <v>%</v>
      </c>
    </row>
    <row r="38" spans="2:6" x14ac:dyDescent="0.25">
      <c r="B38" s="25" t="s">
        <v>45</v>
      </c>
      <c r="C38" s="28">
        <v>0</v>
      </c>
      <c r="D38" s="28">
        <v>0</v>
      </c>
      <c r="E38" s="28">
        <v>0</v>
      </c>
      <c r="F38" s="34" t="str">
        <f t="shared" si="1"/>
        <v>%</v>
      </c>
    </row>
    <row r="39" spans="2:6" x14ac:dyDescent="0.25">
      <c r="B39" s="25" t="s">
        <v>38</v>
      </c>
      <c r="C39" s="28">
        <v>0</v>
      </c>
      <c r="D39" s="28">
        <v>542</v>
      </c>
      <c r="E39" s="28">
        <v>0</v>
      </c>
      <c r="F39" s="34" t="str">
        <f t="shared" si="1"/>
        <v>%</v>
      </c>
    </row>
    <row r="40" spans="2:6" x14ac:dyDescent="0.25">
      <c r="B40" s="25" t="s">
        <v>39</v>
      </c>
      <c r="C40" s="28">
        <v>0</v>
      </c>
      <c r="D40" s="28">
        <v>18623364</v>
      </c>
      <c r="E40" s="28">
        <v>0</v>
      </c>
      <c r="F40" s="34" t="str">
        <f t="shared" ref="F40" si="7">IF(E40=0,"%",E40/D40)</f>
        <v>%</v>
      </c>
    </row>
    <row r="41" spans="2:6" x14ac:dyDescent="0.25">
      <c r="B41" s="45" t="s">
        <v>3</v>
      </c>
      <c r="C41" s="46">
        <f>+C30+C28+C25+C11</f>
        <v>0</v>
      </c>
      <c r="D41" s="46">
        <f t="shared" ref="D41:E41" si="8">+D30+D28+D25+D11</f>
        <v>653699208</v>
      </c>
      <c r="E41" s="46">
        <f t="shared" si="8"/>
        <v>106820</v>
      </c>
      <c r="F41" s="47">
        <f t="shared" si="1"/>
        <v>1.6340848924510247E-4</v>
      </c>
    </row>
    <row r="42" spans="2:6" x14ac:dyDescent="0.25">
      <c r="B42" s="36" t="s">
        <v>48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6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0" t="s">
        <v>44</v>
      </c>
      <c r="C5" s="70"/>
      <c r="D5" s="70"/>
      <c r="E5" s="70"/>
      <c r="F5" s="70"/>
    </row>
    <row r="8" spans="2:6" ht="38.25" x14ac:dyDescent="0.25">
      <c r="B8" s="48" t="s">
        <v>4</v>
      </c>
      <c r="C8" s="48" t="s">
        <v>1</v>
      </c>
      <c r="D8" s="48" t="s">
        <v>2</v>
      </c>
      <c r="E8" s="50" t="s">
        <v>42</v>
      </c>
      <c r="F8" s="50" t="s">
        <v>5</v>
      </c>
    </row>
    <row r="9" spans="2:6" x14ac:dyDescent="0.25">
      <c r="B9" s="42" t="s">
        <v>21</v>
      </c>
      <c r="C9" s="43">
        <f>SUM(C10:C11)</f>
        <v>0</v>
      </c>
      <c r="D9" s="43">
        <f t="shared" ref="D9:E9" si="0">SUM(D10:D11)</f>
        <v>0</v>
      </c>
      <c r="E9" s="43">
        <f t="shared" si="0"/>
        <v>0</v>
      </c>
      <c r="F9" s="44" t="str">
        <f t="shared" ref="F9:F15" si="1">IF(E9=0,"%",E9/D9)</f>
        <v>%</v>
      </c>
    </row>
    <row r="10" spans="2:6" x14ac:dyDescent="0.25">
      <c r="B10" s="25" t="s">
        <v>28</v>
      </c>
      <c r="C10" s="28"/>
      <c r="D10" s="28"/>
      <c r="E10" s="28"/>
      <c r="F10" s="34" t="str">
        <f t="shared" si="1"/>
        <v>%</v>
      </c>
    </row>
    <row r="11" spans="2:6" x14ac:dyDescent="0.25">
      <c r="B11" s="52" t="s">
        <v>29</v>
      </c>
      <c r="C11" s="29"/>
      <c r="D11" s="29"/>
      <c r="E11" s="29"/>
      <c r="F11" s="35" t="str">
        <f t="shared" si="1"/>
        <v>%</v>
      </c>
    </row>
    <row r="12" spans="2:6" x14ac:dyDescent="0.25">
      <c r="B12" s="42" t="s">
        <v>15</v>
      </c>
      <c r="C12" s="43">
        <f>SUM(C13:C14)</f>
        <v>0</v>
      </c>
      <c r="D12" s="43">
        <f t="shared" ref="D12:E12" si="2">SUM(D13:D14)</f>
        <v>0</v>
      </c>
      <c r="E12" s="43">
        <f t="shared" si="2"/>
        <v>0</v>
      </c>
      <c r="F12" s="53" t="str">
        <f t="shared" si="1"/>
        <v>%</v>
      </c>
    </row>
    <row r="13" spans="2:6" x14ac:dyDescent="0.25">
      <c r="B13" s="25" t="s">
        <v>28</v>
      </c>
      <c r="C13" s="28"/>
      <c r="D13" s="28"/>
      <c r="E13" s="28"/>
      <c r="F13" s="34" t="str">
        <f t="shared" si="1"/>
        <v>%</v>
      </c>
    </row>
    <row r="14" spans="2:6" x14ac:dyDescent="0.25">
      <c r="B14" s="52" t="s">
        <v>29</v>
      </c>
      <c r="C14" s="29"/>
      <c r="D14" s="29"/>
      <c r="E14" s="29"/>
      <c r="F14" s="35" t="str">
        <f t="shared" si="1"/>
        <v>%</v>
      </c>
    </row>
    <row r="15" spans="2:6" x14ac:dyDescent="0.25">
      <c r="B15" s="45" t="s">
        <v>3</v>
      </c>
      <c r="C15" s="46">
        <f>+C12+C9</f>
        <v>0</v>
      </c>
      <c r="D15" s="46">
        <f t="shared" ref="D15:E15" si="3">+D12+D9</f>
        <v>0</v>
      </c>
      <c r="E15" s="46">
        <f t="shared" si="3"/>
        <v>0</v>
      </c>
      <c r="F15" s="47" t="str">
        <f t="shared" si="1"/>
        <v>%</v>
      </c>
    </row>
    <row r="16" spans="2:6" x14ac:dyDescent="0.25">
      <c r="B16" s="36" t="s">
        <v>43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2023-05-29T21:25:49Z</dcterms:modified>
</cp:coreProperties>
</file>