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O D\Mis documentos\Seguimiento Proyectos\ENLACE.Trans\Transparencia\Transparencia Deveng 2016\"/>
    </mc:Choice>
  </mc:AlternateContent>
  <bookViews>
    <workbookView xWindow="10725" yWindow="150" windowWidth="7065" windowHeight="8190" activeTab="1"/>
  </bookViews>
  <sheets>
    <sheet name="CONSOLIDADO" sheetId="11" r:id="rId1"/>
    <sheet name="PLIEGO MINSA" sheetId="5" r:id="rId2"/>
    <sheet name="UE ADSCRITAS AL PLIEGO MINSA" sheetId="9" r:id="rId3"/>
  </sheets>
  <definedNames>
    <definedName name="_xlnm._FilterDatabase" localSheetId="2" hidden="1">'UE ADSCRITAS AL PLIEGO MINSA'!#REF!</definedName>
    <definedName name="_xlnm.Print_Area" localSheetId="0">CONSOLIDADO!$B$2:$E$20</definedName>
    <definedName name="_xlnm.Print_Area" localSheetId="1">'PLIEGO MINSA'!$A$1:$J$63</definedName>
    <definedName name="_xlnm.Print_Area" localSheetId="2">'UE ADSCRITAS AL PLIEGO MINSA'!$A$1:$J$12</definedName>
    <definedName name="_xlnm.Print_Titles" localSheetId="1">'PLIEGO MINSA'!$4:$5</definedName>
    <definedName name="_xlnm.Print_Titles" localSheetId="2">'UE ADSCRITAS AL PLIEGO MINSA'!$5:$5</definedName>
  </definedNames>
  <calcPr calcId="152511"/>
</workbook>
</file>

<file path=xl/calcChain.xml><?xml version="1.0" encoding="utf-8"?>
<calcChain xmlns="http://schemas.openxmlformats.org/spreadsheetml/2006/main">
  <c r="G57" i="5" l="1"/>
  <c r="I57" i="5" s="1"/>
  <c r="J57" i="5" s="1"/>
  <c r="G56" i="5"/>
  <c r="I56" i="5" s="1"/>
  <c r="J56" i="5" s="1"/>
  <c r="H57" i="5" l="1"/>
  <c r="H56" i="5"/>
  <c r="F50" i="5" l="1"/>
  <c r="F7" i="5"/>
  <c r="F6" i="9" l="1"/>
  <c r="D7" i="9"/>
  <c r="D6" i="9" s="1"/>
  <c r="G49" i="5" l="1"/>
  <c r="I49" i="5" s="1"/>
  <c r="J49" i="5" s="1"/>
  <c r="G48" i="5"/>
  <c r="H48" i="5" s="1"/>
  <c r="G47" i="5"/>
  <c r="I47" i="5" s="1"/>
  <c r="J47" i="5" s="1"/>
  <c r="G46" i="5"/>
  <c r="I46" i="5" s="1"/>
  <c r="J46" i="5" s="1"/>
  <c r="G45" i="5"/>
  <c r="H45" i="5" s="1"/>
  <c r="G44" i="5"/>
  <c r="I44" i="5" s="1"/>
  <c r="J44" i="5" s="1"/>
  <c r="G43" i="5"/>
  <c r="I43" i="5" s="1"/>
  <c r="J43" i="5" s="1"/>
  <c r="G42" i="5"/>
  <c r="H42" i="5" s="1"/>
  <c r="G41" i="5"/>
  <c r="I41" i="5" s="1"/>
  <c r="J41" i="5" s="1"/>
  <c r="G40" i="5"/>
  <c r="H40" i="5" s="1"/>
  <c r="G39" i="5"/>
  <c r="I39" i="5" s="1"/>
  <c r="J39" i="5" s="1"/>
  <c r="G38" i="5"/>
  <c r="I38" i="5" s="1"/>
  <c r="J38" i="5" s="1"/>
  <c r="G37" i="5"/>
  <c r="H37" i="5" s="1"/>
  <c r="G36" i="5"/>
  <c r="I36" i="5" s="1"/>
  <c r="J36" i="5" s="1"/>
  <c r="G35" i="5"/>
  <c r="I35" i="5" s="1"/>
  <c r="J35" i="5" s="1"/>
  <c r="G34" i="5"/>
  <c r="I34" i="5" s="1"/>
  <c r="J34" i="5" s="1"/>
  <c r="G33" i="5"/>
  <c r="I33" i="5" s="1"/>
  <c r="J33" i="5" s="1"/>
  <c r="G32" i="5"/>
  <c r="I32" i="5" s="1"/>
  <c r="J32" i="5" s="1"/>
  <c r="G31" i="5"/>
  <c r="I31" i="5" s="1"/>
  <c r="J31" i="5" s="1"/>
  <c r="G30" i="5"/>
  <c r="I30" i="5" s="1"/>
  <c r="J30" i="5" s="1"/>
  <c r="G29" i="5"/>
  <c r="I29" i="5" s="1"/>
  <c r="J29" i="5" s="1"/>
  <c r="G28" i="5"/>
  <c r="I28" i="5" s="1"/>
  <c r="J28" i="5" s="1"/>
  <c r="G27" i="5"/>
  <c r="I27" i="5" s="1"/>
  <c r="J27" i="5" s="1"/>
  <c r="G26" i="5"/>
  <c r="H26" i="5" s="1"/>
  <c r="G25" i="5"/>
  <c r="I25" i="5" s="1"/>
  <c r="J25" i="5" s="1"/>
  <c r="G24" i="5"/>
  <c r="I24" i="5" s="1"/>
  <c r="J24" i="5" s="1"/>
  <c r="G23" i="5"/>
  <c r="I23" i="5" s="1"/>
  <c r="G22" i="5"/>
  <c r="I22" i="5" s="1"/>
  <c r="J22" i="5" s="1"/>
  <c r="G21" i="5"/>
  <c r="I21" i="5" s="1"/>
  <c r="J21" i="5" s="1"/>
  <c r="G20" i="5"/>
  <c r="I20" i="5" s="1"/>
  <c r="J20" i="5" s="1"/>
  <c r="G19" i="5"/>
  <c r="I19" i="5" s="1"/>
  <c r="J19" i="5" s="1"/>
  <c r="G18" i="5"/>
  <c r="I18" i="5" s="1"/>
  <c r="J18" i="5" s="1"/>
  <c r="G17" i="5"/>
  <c r="I17" i="5" s="1"/>
  <c r="J17" i="5" s="1"/>
  <c r="G16" i="5"/>
  <c r="I16" i="5" s="1"/>
  <c r="J16" i="5" s="1"/>
  <c r="G15" i="5"/>
  <c r="I15" i="5" s="1"/>
  <c r="J15" i="5" s="1"/>
  <c r="G14" i="5"/>
  <c r="I14" i="5" s="1"/>
  <c r="J14" i="5" s="1"/>
  <c r="G13" i="5"/>
  <c r="I13" i="5" s="1"/>
  <c r="J13" i="5" s="1"/>
  <c r="G12" i="5"/>
  <c r="I12" i="5" s="1"/>
  <c r="J12" i="5" s="1"/>
  <c r="G11" i="5"/>
  <c r="I11" i="5" s="1"/>
  <c r="J11" i="5" s="1"/>
  <c r="G10" i="5"/>
  <c r="H10" i="5" s="1"/>
  <c r="H13" i="5" l="1"/>
  <c r="I40" i="5"/>
  <c r="J40" i="5" s="1"/>
  <c r="I37" i="5"/>
  <c r="J37" i="5" s="1"/>
  <c r="I45" i="5"/>
  <c r="J45" i="5" s="1"/>
  <c r="H16" i="5"/>
  <c r="I48" i="5"/>
  <c r="J48" i="5" s="1"/>
  <c r="H21" i="5"/>
  <c r="H24" i="5"/>
  <c r="H29" i="5"/>
  <c r="H32" i="5"/>
  <c r="H25" i="5"/>
  <c r="H18" i="5"/>
  <c r="H34" i="5"/>
  <c r="I10" i="5"/>
  <c r="I26" i="5"/>
  <c r="J26" i="5" s="1"/>
  <c r="I42" i="5"/>
  <c r="J42" i="5" s="1"/>
  <c r="H12" i="5"/>
  <c r="H20" i="5"/>
  <c r="H28" i="5"/>
  <c r="H36" i="5"/>
  <c r="H44" i="5"/>
  <c r="H33" i="5"/>
  <c r="H14" i="5"/>
  <c r="H22" i="5"/>
  <c r="H30" i="5"/>
  <c r="H38" i="5"/>
  <c r="H46" i="5"/>
  <c r="H41" i="5"/>
  <c r="H15" i="5"/>
  <c r="H23" i="5"/>
  <c r="H31" i="5"/>
  <c r="H39" i="5"/>
  <c r="H47" i="5"/>
  <c r="H17" i="5"/>
  <c r="H49" i="5"/>
  <c r="H11" i="5"/>
  <c r="H19" i="5"/>
  <c r="H27" i="5"/>
  <c r="H35" i="5"/>
  <c r="H43" i="5"/>
  <c r="G55" i="5" l="1"/>
  <c r="I55" i="5" s="1"/>
  <c r="J55" i="5" s="1"/>
  <c r="G54" i="5"/>
  <c r="H54" i="5" s="1"/>
  <c r="G53" i="5"/>
  <c r="I53" i="5" s="1"/>
  <c r="J53" i="5" s="1"/>
  <c r="I54" i="5" l="1"/>
  <c r="J54" i="5" s="1"/>
  <c r="H53" i="5"/>
  <c r="H55" i="5"/>
  <c r="G8" i="5"/>
  <c r="I8" i="5" l="1"/>
  <c r="J8" i="5" s="1"/>
  <c r="H8" i="5"/>
  <c r="D7" i="5"/>
  <c r="E7" i="5" l="1"/>
  <c r="D50" i="5" l="1"/>
  <c r="D58" i="5" l="1"/>
  <c r="E58" i="5" l="1"/>
  <c r="E50" i="5" l="1"/>
  <c r="G52" i="5" l="1"/>
  <c r="I52" i="5" s="1"/>
  <c r="J52" i="5" s="1"/>
  <c r="G51" i="5"/>
  <c r="I51" i="5" s="1"/>
  <c r="J51" i="5" s="1"/>
  <c r="G9" i="5"/>
  <c r="I9" i="5" s="1"/>
  <c r="J9" i="5" s="1"/>
  <c r="G50" i="5" l="1"/>
  <c r="I50" i="5" s="1"/>
  <c r="H52" i="5"/>
  <c r="D6" i="5"/>
  <c r="H51" i="5"/>
  <c r="H9" i="5"/>
  <c r="C17" i="11"/>
  <c r="H50" i="5" l="1"/>
  <c r="D17" i="11"/>
  <c r="E17" i="11" s="1"/>
  <c r="E6" i="5"/>
  <c r="G7" i="9" l="1"/>
  <c r="D19" i="11" s="1"/>
  <c r="F6" i="5"/>
  <c r="G8" i="9"/>
  <c r="I8" i="9" s="1"/>
  <c r="J8" i="9" s="1"/>
  <c r="E7" i="9"/>
  <c r="G59" i="5"/>
  <c r="I59" i="5" s="1"/>
  <c r="C18" i="11"/>
  <c r="C19" i="11" l="1"/>
  <c r="E19" i="11" s="1"/>
  <c r="E6" i="9"/>
  <c r="H7" i="9"/>
  <c r="I7" i="9"/>
  <c r="H59" i="5"/>
  <c r="J10" i="5"/>
  <c r="C16" i="11"/>
  <c r="C15" i="11" s="1"/>
  <c r="C14" i="11" s="1"/>
  <c r="G58" i="5"/>
  <c r="H8" i="9"/>
  <c r="H58" i="5" l="1"/>
  <c r="I58" i="5"/>
  <c r="D18" i="11"/>
  <c r="E18" i="11" s="1"/>
  <c r="G6" i="9" l="1"/>
  <c r="H6" i="9" l="1"/>
  <c r="I6" i="9"/>
  <c r="G6" i="5" l="1"/>
  <c r="G7" i="5"/>
  <c r="I6" i="5" l="1"/>
  <c r="H6" i="5"/>
  <c r="I7" i="5"/>
  <c r="D16" i="11"/>
  <c r="H7" i="5"/>
  <c r="E16" i="11" l="1"/>
  <c r="D15" i="11"/>
  <c r="D14" i="11" s="1"/>
  <c r="E15" i="11" l="1"/>
  <c r="E14" i="11" l="1"/>
</calcChain>
</file>

<file path=xl/sharedStrings.xml><?xml version="1.0" encoding="utf-8"?>
<sst xmlns="http://schemas.openxmlformats.org/spreadsheetml/2006/main" count="105" uniqueCount="93">
  <si>
    <t>Código SNIP</t>
  </si>
  <si>
    <t>Denominación del Proyecto</t>
  </si>
  <si>
    <t>Cód. SNIP</t>
  </si>
  <si>
    <t>Ppto. Total del Proyecto</t>
  </si>
  <si>
    <t>Sector 11: SALUD</t>
  </si>
  <si>
    <t>Pliego</t>
  </si>
  <si>
    <t>PIM</t>
  </si>
  <si>
    <t>011: M. DE SALUD</t>
  </si>
  <si>
    <r>
      <t xml:space="preserve">Incluye: </t>
    </r>
    <r>
      <rPr>
        <b/>
        <sz val="10"/>
        <rFont val="Arial"/>
        <family val="2"/>
      </rPr>
      <t>Sólo Proyectos</t>
    </r>
  </si>
  <si>
    <t>123-1315: PROGRAMA DE APOYO A LA REFORMA DEL SECTOR SALUD - PARSALUD</t>
  </si>
  <si>
    <t>Unidad Ejecutora / Nombre del Proyecto</t>
  </si>
  <si>
    <t>Página Web: www.mef.gob.pe</t>
  </si>
  <si>
    <t xml:space="preserve">EJECUCIONES DE LAS UNIDADES EJECUTORAS ADSCRITAS AL PLIEGO DEL </t>
  </si>
  <si>
    <t>%      Avance Ejecución</t>
  </si>
  <si>
    <t>2088781: FORTALECIMIENTO DE LA ATENCION DE LOS SERVICIOS DE EMERGENCIAS Y SERVICIOS ESPECIALIZADOS - NUEVO HOSPITAL DE LIMA ESTE - VITARTE</t>
  </si>
  <si>
    <t>2112841: FORTALECIMIENTO DE LA CAPACIDAD RESOLUTIVA DEL CENTRO DE SALUD I-4 VILLA MARIA DEL TRIUNFO DE LA DISA II LIMA SUR</t>
  </si>
  <si>
    <t>FUENTE DE INFORMACION: Transparencia Económica - MEF</t>
  </si>
  <si>
    <t>2088779: FORTALECIMIENTO DE LA ATENCION DE LOS SERVICIOS DE EMERGENCIA Y SERVICIOS ESPECIALIZADOS - NUEVO HOSPITAL EMERGENCIAS VILLA EL SALVADOR</t>
  </si>
  <si>
    <t>2113029: CONSTRUCCION E IMPLEMENTACION DEL HOSPITAL II-2 DE JAEN</t>
  </si>
  <si>
    <t>CONSOLIDADO GENERAL DE LAS EJECUCIONES DEL SECTOR 11: SALUD</t>
  </si>
  <si>
    <t>Pliego 136: INSTITUTO NACIONAL DE ENFERMEDADES NEOPLASICAS - INEN</t>
  </si>
  <si>
    <t>136: INSTITUTO NACIONAL DE ENFERMEDADES NEOPLASICAS - INEN</t>
  </si>
  <si>
    <t>2001621: ESTUDIOS DE PRE-INVERSION</t>
  </si>
  <si>
    <t>Ejecución Total Acumulada del PIP</t>
  </si>
  <si>
    <t>Nivel de Ejecución     Mes Enero  (Devengado)</t>
  </si>
  <si>
    <t>Nivel de Ejecución  Mes Enero   (Devengado)</t>
  </si>
  <si>
    <t>%
Avance  Ejecución respecto al Ppto. Total del Proyecto</t>
  </si>
  <si>
    <t>2157301: MEJORA DE LA CAPACIDAD RESOLUTIVA Y OPERATIVA DEL HOSPITAL ROMAN EGOAVIL PANDO DEL DISTRITO DE VILLA RICA, PROVINCIA OXAPAMPA</t>
  </si>
  <si>
    <t>2183980: CONSTRUCCION DE ESTABLECIMIENTOS DE SALUD ESTRATEGICOS</t>
  </si>
  <si>
    <t>2231055: MEJORAMIENTO DE LOS SERVICIOS EN EL CENTRO DE SALUD DEL CENTRO POBLADO DE JERILLO - JEPELACIO - MOYOBAMBA - SAN MARTIN</t>
  </si>
  <si>
    <t>2092092: MEJORAMIENTO DE LA PRESTACION DE SERVICIOS DE SALUD DEL PUESTO DE SALUD JESUS PODEROSO, MICRORED LEONOR SAAVEDRA - VILLA SAN LUIS, DRS SAN JUAN DE MIRAFLORES - VILLA MARIA DEL TRIUNFO - DISA II LIMA SUR</t>
  </si>
  <si>
    <t>2113092: FORTALECIMIENTO DE LA CAPACIDAD OPERATIVA DEL CENTRO DE SALUD MANCHAY ALTO - MICRORED PACHACAMAC DRS VILLA EL SALVADOR LURIN PACHACAMAC PUCUSANA - DISA II LIMA SUR</t>
  </si>
  <si>
    <t>2112851: CONSTRUCCION DEL ALMACEN PARA VACUNAS DE LA DIRECCION DE SALUD II LIMA SUR</t>
  </si>
  <si>
    <t>2193841: MEJORAMIENTO DE LA CAPACIDAD RESOLUTIVA DEL ESTABLECIMIENTO DE SALUD DEL AMBITO DE INFLUENCIA DE LA PROVINCIA DE ATALAYA, REGION UCAYALI</t>
  </si>
  <si>
    <t>2202471: MEJORAMIENTO DE LA CAPACIDAD RESOLUTIVA DEL CENTRO DE SALUD DE SORAS, DISTRITO DE SORAS - PROVINCIA DE SUCRE - AYACUCHO</t>
  </si>
  <si>
    <t>2234505: MEJORAMIENTO DE LOS SERVICIOS DE SALUD EN EL HOSPITAL BELLAVISTA, PROVINCIA DE BELLAVISTA-REGION SAN MARTIN</t>
  </si>
  <si>
    <t>2234506: MEJORAMIENTO DE LOS SERVICIOS DE SALUD EN EL ESTABLECIMIENTO DE SALUD SAPOSOA, PROVINCIA DE HUALLAGA-REGION SAN MARTIN</t>
  </si>
  <si>
    <t>2234508: MEJORAMIENTO DE LOS SERVICIOS DE SALUD EN EL HOSPITAL RIOJA, PROVINCIA DE RIOJA-REGION SAN MARTIN</t>
  </si>
  <si>
    <t>2234509: MEJORAMIENTO DE LOS SERVICIOS DE SALUD EN EL HOSPITAL TOCACHE, PROVINCIA DE TOCACHE-REGION SAN MARTIN</t>
  </si>
  <si>
    <t>2234510: MEJORAMIENTO DE LOS SERVICIOS DE SALUD EN EL ESTABLECIMIENTO DE SALUD SAN JOSE DE SISA, PROVINCIA EL DORADO-REGION SAN MARTIN.</t>
  </si>
  <si>
    <t>001-117 ADMINISTRACION CENTRAL - MINSA</t>
  </si>
  <si>
    <t>TOTAL PLIEGO 011: MINISTERIO DE SALUD</t>
  </si>
  <si>
    <t xml:space="preserve">       001-117    ADMINISTRACION CENTRAL - MINSA</t>
  </si>
  <si>
    <t xml:space="preserve">       123-1315  PROGRAMA DE APOYO A LA REFORMA DEL SECTOR 
                         SALUD - PARSALUD </t>
  </si>
  <si>
    <t>3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</si>
  <si>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2193990: AMPLIACION DE LA CAPACIDAD DE RESPUESTA EN EL TRATAMIENTO AMBULATORIO DEL CANCER DEL INSTITUTO NACIONAL DE ENFERMEDADES NEOPLASICAS, LIMA - PERU</t>
  </si>
  <si>
    <t>2164566: MEJORAMIENTO DEL SISTEMA DE REFERENCIA Y CONTRAREFERENCIA DE LOS ESTABLECIMIENTOS DE SALUD DE LA REGION PASCO</t>
  </si>
  <si>
    <t>2235623: AMPLIACION DE LA CAPACIDAD DE ATENCION HOSPITALARIA FLEXIBLE ANTE EMERGENCIAS Y DESASTRES EN LIMA METROPOLITANA</t>
  </si>
  <si>
    <t>2250021: MEJORAMIENTO DE LOS SERVICIOS DE ATENCION DOMICILIARIA AL ADULTO MAYOR Y PACIENTE ONCOLOGICO EN SITUACION DE DEPENDENCIA EN LA REGION CALLAO</t>
  </si>
  <si>
    <t>022-138: DIRECCION DE SALUD II LIMA SUR</t>
  </si>
  <si>
    <t>2057397: MEJORAMIENTO DE LA CAPACIDAD RESOLUTIVA DEL CENTRO DE SALUD SAN GENARO DE VILLA - MICRORED SAN GENARO DE VILLA - RED BARRANCO CHORRILLOS SURCO - DISA II LIMA SUR</t>
  </si>
  <si>
    <t xml:space="preserve">       022-138: DIRECCION DE SALUD II LIMA SUR</t>
  </si>
  <si>
    <t>TOTAL UE ADSCRITAS AL PLIEGO MINSA</t>
  </si>
  <si>
    <t>EJECUCIONES DE LAS UNIDADES EJECUTORAS DEL PLIEGO 011 DEL MINISTERIO DE SALUD</t>
  </si>
  <si>
    <t>2262442: MEJORAMIENTO DE LA CAPACIDAD DE ATENCION DE LOS PUESTOS DE SALUD JOSE OLAYA, JOSE GALVEZ Y SANTA ROSA DE CAMONASHARI, CATEGORIA I-1, DEL DISTRITO DE PERENE, PROVINCIA DE CHANCHAMAYO - DEPARTAMENTO DE JUNIN EN EL MARCO DE LA ESTRATEGIA SANITARIA NACI</t>
  </si>
  <si>
    <t>2262719: MEJORAMIENTO DE LA CAPACIDAD DE ATENCION DEL PUESTO DE SALUD VILLA VICTORIA, CHONTAKIARI Y MIGUEL GRAU DEL DISTRITO DE RIO NEGRO Y SAN ANDRES Y PALMAPAMPA DEL DISTRITO DE COVIRIALI, CATEGORIA I-1 PROVINCIA DE SATIPO - DEPARTAMENTO DE JUNIN EN EL MARC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</si>
  <si>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</si>
  <si>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MES DE ENERO 2016</t>
  </si>
  <si>
    <t>2058271: MEJORAMIENTO DE LOS SERVICIOS DE SALUD DEL HOSPITAL SANTA ROSA DE PUERTO MALDONADO</t>
  </si>
  <si>
    <t>2078213: FORTALECIMIENTO DE LA ATENCION DE LOS SERVICIOS DE SALUD EN EL SEGUNDO NIVEL DE ATENCION, CATEGORIA II-2, 6° NIVEL DE COMPLEJIDAD NUEVO HOSPITAL DE ANDAHUAYLAS - APURIMAC</t>
  </si>
  <si>
    <t>2094811: MEJORAMIENTO DE LA CAPACIDAD RESOLUTIVA DEL HOSPITAL DE TINGO MARIA</t>
  </si>
  <si>
    <t>2107892: CONSTRUCCION Y EQUIPAMIENTO DEL HOSPITAL SANTA MARIA NIVEL II-1, PROVINCIA DE CUTERVO, DEPARTAMENTO DE CAJAMARCA.</t>
  </si>
  <si>
    <t>2134861: MEJORAMIENTO DE LA CAPACIDAD OPERATIVA DEL CENTRO DE SALUD I -4 PUEBLO NUEVO DE COLAN - PAITA</t>
  </si>
  <si>
    <t>2159738: MEJORAMIENTO DE LOS SERVICIOS DE SALUD DEL CENTRO DE SALUD DE MACHUPICCHU, MICRO RED URUBAMBA, EN EL DISTRITO DE MACHUPICCHU, PROVINCIA DE URUBAMBA - CUSCO</t>
  </si>
  <si>
    <t>2160319: MEJORAMIENTO Y AMPLIACION DE LA CAPACIDAD RESOLUTIVA DE LOS SERVICIOS DE SALUD DEL HOSPITAL REGIONAL DANIEL A CARRION - DISTRITO DE YANACANCHA - PROVINCIA DE PASCO - REGION PASCO</t>
  </si>
  <si>
    <t>2166218: INSTALACION Y MEJORAMIENTO DE LOS SERVICIOS DE SALUD EN LOS PUESTOS DE SALUD CHALLAPAMPA, BATALLA, ANCOPUTO, BAJO VILLCALLAMAS, PICHUPICHUNI AURINCOTA Y CHACOCOLLO DE LA RED CHUCUITO, PROVINCIA DE CHUCUITO - PUNO</t>
  </si>
  <si>
    <t>2175057: MEJORAMIENTO DE LA CAPACIDAD OPERATIVA Y RESOLUTIVA DEL CENTRO DE SALUD I-3 TIRUNTAN, CABECERA DE LA MICRORED PADRE MARQUEZ, DISTRITO DE PADRE MARQUEZ, PROVINCIA DE UCAYALI - LORETO</t>
  </si>
  <si>
    <t>2183907: MEJORAMIENTO Y AMPLIACION DE LOS SERVICIOS DE SALUD DEL HOSPITAL QUILLABAMBA DISTRITO DE SANTA ANA, PROVINCIA DE LA CONVENCION Y DEPARTAMENTO DE CUSCO</t>
  </si>
  <si>
    <t>2189846: MEJORAMIENTO DE LOS SERVICIOS DE SALUD EN EL ESTABLECIMIENTO DE SALUD I-3 VICTOR RAUL HAYA DE LA TORRE, DEL DISTRITO DE PIURA, PROVINCIA DE PIURA, DEPARTAMENTO DE PIURA</t>
  </si>
  <si>
    <t>2194674: MEJORAMIENTO DE LA CAPACIDAD RESOLUTIVA DE LOS PUESTOS DE SALUD DE LAS LOCALIDADES DE SARHUA, AUQUILLA, HUARCAYA Y TOMANGA, DEL DISTRITO DE SARHUA, PROVINCIA DE VICTOR FAJARDO - AYACUCHO</t>
  </si>
  <si>
    <t>2194947: MEJORAMIENTO DE LOS SERVICIOS DE SALUD DEL PUESTO DE SALUD NINANTAYA, DEL CENTRO POBLADO DE NINANTAYA, DISTRITO DE MOHO, PROVINCIA DE MOHO - PUNO</t>
  </si>
  <si>
    <t>2196667: MEJORAMIENTO DE LA CAPACIDAD RESOLUTIVA DEL ESTABLECIMIENTO DE SALUD CACHORA DE LA MICRO RED MICAELA BASTIDAS DEL DISTRITO DE SAN PEDRO DE CACHORA, PROVINCIA DE ABANCAY - APURIMAC</t>
  </si>
  <si>
    <t>2198318: MEJORAMIENTO DEL ACCESO DE LA POBLACION A LOS SERVICIOS DEL CENTRO DE SALUD FREDY VALLEJO ORE DISTRITO DE YANAHUANCA, PROVINCIA DE DANIEL CARRION, REGION PASCO</t>
  </si>
  <si>
    <t>2198319: MEJORAMIENTO DE LA COBERTURA DE LOS SERVICIOS DE SALUD DEL HOSPITAL ERNESTO GERMAN GUZMAN GONZALES PROVINCIA DE OXAPAMPA,DEPARTAMENTO DE PASCO, REGION PASCO</t>
  </si>
  <si>
    <t>2204215: AMPLIACION Y MEJORAMIENTO DE LOS SERVICIOS DE SALUD EN EL PUESTO DE SALUD PUEBLO LIBRE - MICRORED LA ESPERANZA- RED TRUJILLO, DISTRITO DE LA ESPERANZA - TRUJILLO - LA LIBERTAD</t>
  </si>
  <si>
    <t>2233815: AMPLIACION Y REMODELACION DEL CENTRO DE SALUD SANTA JULIA, COMPONENTE ATENCION INTEGRAL DE SALUD, Y ATENCION INTEGRAL A LAS PERSONAS AFECTADAS POR VIOLENCIA BASADA EN GENERO, DISTRITO, PROVINCIA Y DEPARTAMENTO DE PIURA</t>
  </si>
  <si>
    <t>2250037: MEJORAMIENTO DE LA CAPACIDAD RESOLUTIVA DEL ESTABLECIMIENTO DE SALUD ESTRATEGICO DE PUTINA, PROVINCIA SAN ANTONIO DE PUTINA - REGION PUNO</t>
  </si>
  <si>
    <t>2250416: MEJORAMIENTO DE LOS SERVICIOS DE ATENCION DE SALUD EN EL PRIMER NIVEL DEL CENTRO DE SALUD PALCA DE CATEGORIA I-3, NUCLEO PALCA, MICRORRED HUANDO, RED HUANCAVELICA, REGION DE HUANCAVELICA</t>
  </si>
  <si>
    <t>2251136: MEJORAMIENTO DE LA CAPACIDAD RESOLUTIVA DEL HOSPITAL LUCIO ALDAZABAL PAUCA DE REDES HUANCANE, PROVINCIA DE HUANCANE - REGION PUNO</t>
  </si>
  <si>
    <t>2255793: CONSTRUCCION Y EQUIPAMIENTO DEL NUEVO HOSPITAL DE IQUITOS CESAR GARAYAR GARCIAS / PROVINCIA DE MAYNAS</t>
  </si>
  <si>
    <t>2260211: FORTALECIMIENTO DE LOS SERVICIOS DE SALUD DEL HOSPITAL REGIONAL DE PUCALLPA - REGION UCAYALI</t>
  </si>
  <si>
    <t>2281019: MEJORAMIENTO DE LOS SERVICIOS DE SALUD EN EL PUESTO DE SALUD DE NIVEL I-2 DE LA COMUNIDAD POMACOCHA, DISTRITO DE POMACOCHA - ANDAHUAYLAS - APURIMAC</t>
  </si>
  <si>
    <t>Ppto. Ejecución Acumulada al 2015</t>
  </si>
  <si>
    <t>MINISTERIO DE SALUD - MES DE ENERO 2016</t>
  </si>
  <si>
    <t>AÑO 2016</t>
  </si>
  <si>
    <t>Ppto 2016 (PIM)</t>
  </si>
  <si>
    <t>Ppto. Ejecución acumulada 2016</t>
  </si>
  <si>
    <t>Ppto. 2016                     (PIM)</t>
  </si>
  <si>
    <t>2168944: CONSTRUCCION E IMPLEMENTACION DEL PUESTO DE SALUD DE VILLA JARDIN DE LA MICRORED DANIEL ALCIDES CARRION - TABLADA DE LURIN, RED SAN JUAN DE MIRAFLORES - VILLA MARIA DEL TRIUNFO, DISA II LIMA SUR - MINSA</t>
  </si>
  <si>
    <t>2171361: MEJORAMIENTO DE LA CAPACIDAD RESOLUTIVA DEL CENTRO DE SALUD TUPAC AMARU - MICRORRED VILLA - RED BARRANCO CHORRILLOS SURCO - DISA II LIMA SUR</t>
  </si>
  <si>
    <r>
      <t xml:space="preserve">Año de Ejecución: </t>
    </r>
    <r>
      <rPr>
        <b/>
        <sz val="10"/>
        <rFont val="Arial"/>
        <family val="2"/>
      </rPr>
      <t>2016</t>
    </r>
  </si>
  <si>
    <t>Ejecución acumulada al 2016  (Devengado)</t>
  </si>
  <si>
    <t>http://apps5.mineco.gob.pe/transparencia/Navegador/default.aspx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</si>
</sst>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 * #,##0_ ;_ * \-#,##0_ ;_ * &quot;-&quot;??_ ;_ @_ "/>
    <numFmt numFmtId="165" formatCode="_(* #,##0_);_(* \(#,##0\);_(* &quot;-&quot;??_);_(@_)"/>
    <numFmt numFmtId="166" formatCode="#,##0.0"/>
    <numFmt numFmtId="167" formatCode="0.0"/>
    <numFmt numFmtId="168" formatCode="_ * #,##0.00_ ;_ * \-#,##0.00_ ;_ * \-??_ ;_ @_ "/>
  </numFmts>
  <fonts count="3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Black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Verdana"/>
      <family val="2"/>
    </font>
    <font>
      <sz val="7"/>
      <name val="Arial"/>
      <family val="2"/>
    </font>
    <font>
      <b/>
      <sz val="10"/>
      <name val="Arial"/>
      <family val="2"/>
    </font>
    <font>
      <b/>
      <sz val="9"/>
      <color indexed="9"/>
      <name val="Arial"/>
      <family val="2"/>
    </font>
    <font>
      <sz val="12"/>
      <name val="Arial Black"/>
      <family val="2"/>
    </font>
    <font>
      <sz val="11"/>
      <name val="Arial Black"/>
      <family val="2"/>
    </font>
    <font>
      <sz val="9"/>
      <name val="Arial"/>
      <family val="2"/>
    </font>
    <font>
      <sz val="14"/>
      <name val="Arial"/>
      <family val="2"/>
    </font>
    <font>
      <sz val="9"/>
      <color indexed="9"/>
      <name val="Arial"/>
      <family val="2"/>
    </font>
    <font>
      <b/>
      <sz val="11"/>
      <color indexed="8"/>
      <name val="Arial Black"/>
      <family val="2"/>
    </font>
    <font>
      <sz val="9"/>
      <color indexed="16"/>
      <name val="Arial"/>
      <family val="2"/>
    </font>
    <font>
      <b/>
      <sz val="9"/>
      <name val="Arial"/>
      <family val="2"/>
    </font>
    <font>
      <b/>
      <sz val="9"/>
      <color indexed="16"/>
      <name val="Arial"/>
      <family val="2"/>
    </font>
    <font>
      <sz val="9"/>
      <color indexed="8"/>
      <name val="Arial"/>
      <family val="2"/>
    </font>
    <font>
      <b/>
      <sz val="9"/>
      <color indexed="18"/>
      <name val="Arial"/>
      <family val="2"/>
    </font>
    <font>
      <sz val="10"/>
      <name val="Arial Black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3"/>
      <name val="Arial"/>
      <family val="2"/>
    </font>
    <font>
      <sz val="2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34" fillId="0" borderId="0" applyNumberFormat="0" applyFill="0" applyBorder="0" applyAlignment="0" applyProtection="0"/>
  </cellStyleXfs>
  <cellXfs count="163">
    <xf numFmtId="0" fontId="0" fillId="0" borderId="0" xfId="0"/>
    <xf numFmtId="0" fontId="9" fillId="2" borderId="0" xfId="9" applyFont="1" applyFill="1"/>
    <xf numFmtId="0" fontId="9" fillId="2" borderId="0" xfId="9" applyFont="1" applyFill="1" applyAlignment="1">
      <alignment wrapText="1"/>
    </xf>
    <xf numFmtId="0" fontId="4" fillId="2" borderId="0" xfId="9" applyFont="1" applyFill="1" applyAlignment="1">
      <alignment wrapText="1"/>
    </xf>
    <xf numFmtId="0" fontId="9" fillId="2" borderId="0" xfId="9" applyFont="1" applyFill="1" applyAlignment="1">
      <alignment horizontal="center"/>
    </xf>
    <xf numFmtId="0" fontId="12" fillId="0" borderId="0" xfId="0" applyFont="1" applyFill="1" applyBorder="1" applyAlignment="1">
      <alignment vertical="center" wrapText="1"/>
    </xf>
    <xf numFmtId="0" fontId="10" fillId="2" borderId="1" xfId="9" applyFont="1" applyFill="1" applyBorder="1" applyAlignment="1">
      <alignment horizontal="left" wrapText="1"/>
    </xf>
    <xf numFmtId="3" fontId="9" fillId="2" borderId="0" xfId="9" applyNumberFormat="1" applyFont="1" applyFill="1"/>
    <xf numFmtId="3" fontId="14" fillId="2" borderId="0" xfId="9" applyNumberFormat="1" applyFont="1" applyFill="1"/>
    <xf numFmtId="3" fontId="12" fillId="0" borderId="0" xfId="0" applyNumberFormat="1" applyFont="1" applyFill="1" applyBorder="1" applyAlignment="1">
      <alignment vertical="center" wrapText="1"/>
    </xf>
    <xf numFmtId="3" fontId="15" fillId="2" borderId="0" xfId="9" applyNumberFormat="1" applyFont="1" applyFill="1"/>
    <xf numFmtId="3" fontId="9" fillId="2" borderId="0" xfId="9" applyNumberFormat="1" applyFont="1" applyFill="1" applyAlignment="1">
      <alignment horizontal="center"/>
    </xf>
    <xf numFmtId="3" fontId="10" fillId="2" borderId="3" xfId="9" applyNumberFormat="1" applyFont="1" applyFill="1" applyBorder="1" applyAlignment="1">
      <alignment horizontal="right"/>
    </xf>
    <xf numFmtId="0" fontId="5" fillId="2" borderId="0" xfId="9" applyFont="1" applyFill="1"/>
    <xf numFmtId="3" fontId="5" fillId="2" borderId="0" xfId="9" applyNumberFormat="1" applyFont="1" applyFill="1"/>
    <xf numFmtId="0" fontId="10" fillId="5" borderId="1" xfId="9" applyFont="1" applyFill="1" applyBorder="1" applyAlignment="1">
      <alignment horizontal="left" wrapText="1"/>
    </xf>
    <xf numFmtId="3" fontId="10" fillId="5" borderId="4" xfId="9" applyNumberFormat="1" applyFont="1" applyFill="1" applyBorder="1" applyAlignment="1">
      <alignment horizontal="right"/>
    </xf>
    <xf numFmtId="0" fontId="14" fillId="2" borderId="5" xfId="9" applyFont="1" applyFill="1" applyBorder="1" applyAlignment="1">
      <alignment horizontal="left" wrapText="1"/>
    </xf>
    <xf numFmtId="3" fontId="14" fillId="5" borderId="2" xfId="9" applyNumberFormat="1" applyFont="1" applyFill="1" applyBorder="1" applyAlignment="1">
      <alignment horizontal="right"/>
    </xf>
    <xf numFmtId="167" fontId="14" fillId="5" borderId="6" xfId="9" applyNumberFormat="1" applyFont="1" applyFill="1" applyBorder="1" applyAlignment="1">
      <alignment horizontal="right"/>
    </xf>
    <xf numFmtId="43" fontId="9" fillId="2" borderId="0" xfId="1" applyFont="1" applyFill="1"/>
    <xf numFmtId="43" fontId="9" fillId="2" borderId="0" xfId="9" applyNumberFormat="1" applyFont="1" applyFill="1"/>
    <xf numFmtId="43" fontId="5" fillId="2" borderId="0" xfId="9" applyNumberFormat="1" applyFont="1" applyFill="1"/>
    <xf numFmtId="0" fontId="7" fillId="2" borderId="0" xfId="9" applyFont="1" applyFill="1" applyAlignment="1">
      <alignment horizontal="center"/>
    </xf>
    <xf numFmtId="3" fontId="14" fillId="5" borderId="0" xfId="9" applyNumberFormat="1" applyFont="1" applyFill="1" applyBorder="1" applyAlignment="1">
      <alignment horizontal="right"/>
    </xf>
    <xf numFmtId="0" fontId="9" fillId="2" borderId="0" xfId="9" applyFont="1" applyFill="1" applyBorder="1"/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167" fontId="11" fillId="3" borderId="8" xfId="0" applyNumberFormat="1" applyFont="1" applyFill="1" applyBorder="1" applyAlignment="1">
      <alignment horizontal="center" vertical="center" wrapText="1"/>
    </xf>
    <xf numFmtId="167" fontId="11" fillId="3" borderId="23" xfId="10" applyNumberFormat="1" applyFont="1" applyFill="1" applyBorder="1" applyAlignment="1">
      <alignment horizontal="center" vertical="center" wrapText="1"/>
    </xf>
    <xf numFmtId="0" fontId="14" fillId="0" borderId="0" xfId="10" applyFont="1" applyFill="1" applyBorder="1"/>
    <xf numFmtId="0" fontId="14" fillId="0" borderId="0" xfId="10" applyFont="1" applyAlignment="1">
      <alignment horizontal="center" vertical="center" wrapText="1"/>
    </xf>
    <xf numFmtId="3" fontId="18" fillId="0" borderId="9" xfId="10" applyNumberFormat="1" applyFont="1" applyFill="1" applyBorder="1" applyAlignment="1">
      <alignment horizontal="right" vertical="center" wrapText="1"/>
    </xf>
    <xf numFmtId="3" fontId="19" fillId="0" borderId="0" xfId="10" applyNumberFormat="1" applyFont="1" applyFill="1" applyBorder="1" applyAlignment="1">
      <alignment horizontal="right" vertical="center" wrapText="1"/>
    </xf>
    <xf numFmtId="0" fontId="14" fillId="0" borderId="0" xfId="10" applyFont="1"/>
    <xf numFmtId="0" fontId="20" fillId="5" borderId="2" xfId="10" applyFont="1" applyFill="1" applyBorder="1" applyAlignment="1">
      <alignment horizontal="center" vertical="center" wrapText="1"/>
    </xf>
    <xf numFmtId="4" fontId="7" fillId="2" borderId="0" xfId="9" applyNumberFormat="1" applyFont="1" applyFill="1"/>
    <xf numFmtId="4" fontId="23" fillId="0" borderId="0" xfId="0" applyNumberFormat="1" applyFont="1" applyFill="1" applyBorder="1" applyAlignment="1">
      <alignment vertical="center" wrapText="1"/>
    </xf>
    <xf numFmtId="0" fontId="11" fillId="3" borderId="23" xfId="1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6" fillId="0" borderId="0" xfId="0" applyFont="1"/>
    <xf numFmtId="0" fontId="21" fillId="0" borderId="0" xfId="0" applyFont="1" applyAlignment="1">
      <alignment vertical="center" wrapText="1"/>
    </xf>
    <xf numFmtId="0" fontId="21" fillId="0" borderId="0" xfId="0" applyFont="1"/>
    <xf numFmtId="167" fontId="19" fillId="6" borderId="4" xfId="2" applyNumberFormat="1" applyFont="1" applyFill="1" applyBorder="1" applyAlignment="1">
      <alignment horizontal="right" vertical="center" wrapText="1"/>
    </xf>
    <xf numFmtId="0" fontId="22" fillId="0" borderId="2" xfId="0" applyFont="1" applyBorder="1" applyAlignment="1">
      <alignment horizontal="justify" vertical="center" wrapText="1"/>
    </xf>
    <xf numFmtId="3" fontId="22" fillId="0" borderId="2" xfId="0" applyNumberFormat="1" applyFont="1" applyBorder="1" applyAlignment="1">
      <alignment horizontal="right" vertical="center" wrapText="1"/>
    </xf>
    <xf numFmtId="167" fontId="22" fillId="0" borderId="10" xfId="2" applyNumberFormat="1" applyFont="1" applyBorder="1" applyAlignment="1">
      <alignment horizontal="righ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left" vertical="center" wrapText="1"/>
    </xf>
    <xf numFmtId="165" fontId="19" fillId="6" borderId="2" xfId="2" applyNumberFormat="1" applyFont="1" applyFill="1" applyBorder="1" applyAlignment="1">
      <alignment horizontal="right" vertical="center" wrapText="1"/>
    </xf>
    <xf numFmtId="3" fontId="19" fillId="6" borderId="2" xfId="2" applyNumberFormat="1" applyFont="1" applyFill="1" applyBorder="1" applyAlignment="1">
      <alignment horizontal="right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left" vertical="center" wrapText="1"/>
    </xf>
    <xf numFmtId="49" fontId="20" fillId="2" borderId="2" xfId="0" applyNumberFormat="1" applyFont="1" applyFill="1" applyBorder="1" applyAlignment="1">
      <alignment vertical="center" wrapText="1"/>
    </xf>
    <xf numFmtId="167" fontId="26" fillId="0" borderId="0" xfId="0" applyNumberFormat="1" applyFont="1"/>
    <xf numFmtId="4" fontId="26" fillId="0" borderId="0" xfId="0" applyNumberFormat="1" applyFont="1"/>
    <xf numFmtId="0" fontId="24" fillId="0" borderId="0" xfId="0" applyFont="1" applyAlignment="1">
      <alignment horizontal="center" vertical="center" wrapText="1"/>
    </xf>
    <xf numFmtId="0" fontId="14" fillId="2" borderId="0" xfId="10" applyFont="1" applyFill="1"/>
    <xf numFmtId="0" fontId="14" fillId="0" borderId="0" xfId="10" applyFont="1" applyAlignment="1">
      <alignment vertical="center"/>
    </xf>
    <xf numFmtId="167" fontId="14" fillId="0" borderId="0" xfId="10" applyNumberFormat="1" applyFont="1" applyFill="1"/>
    <xf numFmtId="0" fontId="18" fillId="5" borderId="0" xfId="10" applyFont="1" applyFill="1" applyBorder="1" applyAlignment="1">
      <alignment horizontal="center" vertical="center" wrapText="1"/>
    </xf>
    <xf numFmtId="0" fontId="14" fillId="0" borderId="0" xfId="10" applyFont="1" applyAlignment="1">
      <alignment vertical="center" wrapText="1"/>
    </xf>
    <xf numFmtId="0" fontId="19" fillId="0" borderId="0" xfId="10" applyFont="1" applyAlignment="1">
      <alignment vertical="center" wrapText="1"/>
    </xf>
    <xf numFmtId="167" fontId="14" fillId="0" borderId="0" xfId="10" applyNumberFormat="1" applyFont="1"/>
    <xf numFmtId="167" fontId="14" fillId="0" borderId="0" xfId="10" applyNumberFormat="1" applyFont="1" applyAlignment="1">
      <alignment vertical="center"/>
    </xf>
    <xf numFmtId="165" fontId="19" fillId="6" borderId="11" xfId="1" applyNumberFormat="1" applyFont="1" applyFill="1" applyBorder="1" applyAlignment="1">
      <alignment horizontal="right" vertical="center" wrapText="1"/>
    </xf>
    <xf numFmtId="3" fontId="19" fillId="6" borderId="11" xfId="1" applyNumberFormat="1" applyFont="1" applyFill="1" applyBorder="1" applyAlignment="1">
      <alignment horizontal="right" vertical="center" wrapText="1"/>
    </xf>
    <xf numFmtId="167" fontId="19" fillId="6" borderId="11" xfId="1" applyNumberFormat="1" applyFont="1" applyFill="1" applyBorder="1" applyAlignment="1">
      <alignment horizontal="right" vertical="center" wrapText="1"/>
    </xf>
    <xf numFmtId="167" fontId="22" fillId="0" borderId="2" xfId="0" applyNumberFormat="1" applyFont="1" applyBorder="1" applyAlignment="1">
      <alignment horizontal="right" vertical="center" wrapText="1"/>
    </xf>
    <xf numFmtId="165" fontId="19" fillId="6" borderId="12" xfId="2" applyNumberFormat="1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 vertical="center" wrapText="1"/>
    </xf>
    <xf numFmtId="167" fontId="28" fillId="0" borderId="0" xfId="10" applyNumberFormat="1" applyFont="1" applyFill="1" applyBorder="1"/>
    <xf numFmtId="167" fontId="28" fillId="0" borderId="0" xfId="10" applyNumberFormat="1" applyFont="1" applyFill="1" applyBorder="1" applyAlignment="1">
      <alignment vertical="center"/>
    </xf>
    <xf numFmtId="0" fontId="14" fillId="2" borderId="0" xfId="10" applyFont="1" applyFill="1" applyAlignment="1">
      <alignment horizontal="right"/>
    </xf>
    <xf numFmtId="167" fontId="14" fillId="2" borderId="0" xfId="10" applyNumberFormat="1" applyFont="1" applyFill="1" applyAlignment="1">
      <alignment horizontal="right"/>
    </xf>
    <xf numFmtId="167" fontId="14" fillId="0" borderId="0" xfId="10" applyNumberFormat="1" applyFont="1" applyFill="1" applyAlignment="1">
      <alignment horizontal="right"/>
    </xf>
    <xf numFmtId="0" fontId="14" fillId="2" borderId="0" xfId="10" applyFont="1" applyFill="1" applyAlignment="1">
      <alignment horizontal="right" wrapText="1"/>
    </xf>
    <xf numFmtId="0" fontId="28" fillId="0" borderId="0" xfId="0" applyFont="1" applyAlignment="1">
      <alignment vertical="center" wrapText="1"/>
    </xf>
    <xf numFmtId="167" fontId="28" fillId="0" borderId="0" xfId="0" applyNumberFormat="1" applyFont="1" applyAlignment="1">
      <alignment horizontal="center" vertical="center" wrapText="1"/>
    </xf>
    <xf numFmtId="0" fontId="14" fillId="2" borderId="0" xfId="10" applyFont="1" applyFill="1" applyAlignment="1">
      <alignment horizontal="justify" vertical="top"/>
    </xf>
    <xf numFmtId="0" fontId="14" fillId="0" borderId="0" xfId="10" applyFont="1" applyAlignment="1">
      <alignment horizontal="justify" vertical="top"/>
    </xf>
    <xf numFmtId="166" fontId="10" fillId="2" borderId="14" xfId="9" applyNumberFormat="1" applyFont="1" applyFill="1" applyBorder="1" applyAlignment="1">
      <alignment horizontal="right"/>
    </xf>
    <xf numFmtId="3" fontId="10" fillId="5" borderId="0" xfId="9" applyNumberFormat="1" applyFont="1" applyFill="1" applyBorder="1" applyAlignment="1">
      <alignment horizontal="right"/>
    </xf>
    <xf numFmtId="0" fontId="10" fillId="5" borderId="15" xfId="9" applyFont="1" applyFill="1" applyBorder="1" applyAlignment="1">
      <alignment horizontal="left" wrapText="1"/>
    </xf>
    <xf numFmtId="3" fontId="10" fillId="5" borderId="16" xfId="9" applyNumberFormat="1" applyFont="1" applyFill="1" applyBorder="1" applyAlignment="1">
      <alignment horizontal="right"/>
    </xf>
    <xf numFmtId="0" fontId="20" fillId="5" borderId="11" xfId="1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horizontal="left" wrapText="1"/>
    </xf>
    <xf numFmtId="165" fontId="28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justify" vertical="top" wrapText="1"/>
    </xf>
    <xf numFmtId="167" fontId="19" fillId="5" borderId="6" xfId="9" applyNumberFormat="1" applyFont="1" applyFill="1" applyBorder="1" applyAlignment="1">
      <alignment horizontal="right"/>
    </xf>
    <xf numFmtId="167" fontId="19" fillId="5" borderId="17" xfId="9" applyNumberFormat="1" applyFont="1" applyFill="1" applyBorder="1" applyAlignment="1">
      <alignment horizontal="right"/>
    </xf>
    <xf numFmtId="0" fontId="11" fillId="3" borderId="23" xfId="10" applyFont="1" applyFill="1" applyBorder="1" applyAlignment="1">
      <alignment horizontal="center" vertical="center" wrapText="1"/>
    </xf>
    <xf numFmtId="3" fontId="28" fillId="0" borderId="0" xfId="0" applyNumberFormat="1" applyFont="1" applyAlignment="1">
      <alignment horizontal="center" vertical="center" wrapText="1"/>
    </xf>
    <xf numFmtId="3" fontId="19" fillId="0" borderId="0" xfId="10" applyNumberFormat="1" applyFont="1" applyBorder="1" applyAlignment="1">
      <alignment horizontal="right" vertical="center" wrapText="1"/>
    </xf>
    <xf numFmtId="0" fontId="14" fillId="0" borderId="0" xfId="10" applyFont="1" applyBorder="1" applyAlignment="1">
      <alignment vertical="center"/>
    </xf>
    <xf numFmtId="0" fontId="14" fillId="2" borderId="0" xfId="10" applyFont="1" applyFill="1" applyBorder="1" applyAlignment="1">
      <alignment horizontal="justify" vertical="top"/>
    </xf>
    <xf numFmtId="3" fontId="27" fillId="0" borderId="0" xfId="0" applyNumberFormat="1" applyFont="1" applyAlignment="1">
      <alignment horizontal="center" vertical="center" wrapText="1"/>
    </xf>
    <xf numFmtId="0" fontId="20" fillId="5" borderId="0" xfId="10" applyFont="1" applyFill="1" applyBorder="1" applyAlignment="1">
      <alignment horizontal="center" vertical="center" wrapText="1"/>
    </xf>
    <xf numFmtId="3" fontId="19" fillId="5" borderId="0" xfId="10" applyNumberFormat="1" applyFont="1" applyFill="1" applyBorder="1" applyAlignment="1">
      <alignment horizontal="right" vertical="center" wrapText="1"/>
    </xf>
    <xf numFmtId="3" fontId="29" fillId="7" borderId="0" xfId="0" applyNumberFormat="1" applyFont="1" applyFill="1" applyBorder="1" applyAlignment="1">
      <alignment horizontal="right" vertical="center" wrapText="1"/>
    </xf>
    <xf numFmtId="3" fontId="19" fillId="5" borderId="0" xfId="0" applyNumberFormat="1" applyFont="1" applyFill="1" applyBorder="1" applyAlignment="1">
      <alignment horizontal="right" vertical="center"/>
    </xf>
    <xf numFmtId="167" fontId="31" fillId="0" borderId="0" xfId="10" applyNumberFormat="1" applyFont="1" applyFill="1" applyBorder="1" applyAlignment="1">
      <alignment horizontal="right" vertical="center" wrapText="1"/>
    </xf>
    <xf numFmtId="167" fontId="19" fillId="0" borderId="0" xfId="10" applyNumberFormat="1" applyFont="1" applyBorder="1" applyAlignment="1">
      <alignment horizontal="right" vertical="center"/>
    </xf>
    <xf numFmtId="0" fontId="19" fillId="2" borderId="0" xfId="10" applyFont="1" applyFill="1" applyBorder="1" applyAlignment="1">
      <alignment horizontal="right" wrapText="1"/>
    </xf>
    <xf numFmtId="165" fontId="4" fillId="6" borderId="2" xfId="2" applyNumberFormat="1" applyFont="1" applyFill="1" applyBorder="1" applyAlignment="1">
      <alignment horizontal="right" vertical="center" wrapText="1"/>
    </xf>
    <xf numFmtId="3" fontId="19" fillId="6" borderId="2" xfId="2" applyNumberFormat="1" applyFont="1" applyFill="1" applyBorder="1" applyAlignment="1">
      <alignment horizontal="left" vertical="center" wrapText="1"/>
    </xf>
    <xf numFmtId="166" fontId="19" fillId="6" borderId="2" xfId="2" applyNumberFormat="1" applyFont="1" applyFill="1" applyBorder="1" applyAlignment="1">
      <alignment horizontal="right" vertical="center" wrapText="1"/>
    </xf>
    <xf numFmtId="3" fontId="24" fillId="4" borderId="2" xfId="0" applyNumberFormat="1" applyFont="1" applyFill="1" applyBorder="1" applyAlignment="1">
      <alignment horizontal="right" vertical="center"/>
    </xf>
    <xf numFmtId="167" fontId="24" fillId="4" borderId="2" xfId="0" applyNumberFormat="1" applyFont="1" applyFill="1" applyBorder="1" applyAlignment="1">
      <alignment horizontal="right" vertical="center"/>
    </xf>
    <xf numFmtId="0" fontId="20" fillId="5" borderId="2" xfId="10" applyFont="1" applyFill="1" applyBorder="1" applyAlignment="1">
      <alignment horizontal="right" vertical="center" wrapText="1"/>
    </xf>
    <xf numFmtId="0" fontId="24" fillId="4" borderId="2" xfId="0" applyFont="1" applyFill="1" applyBorder="1" applyAlignment="1">
      <alignment horizontal="right" vertical="center"/>
    </xf>
    <xf numFmtId="0" fontId="14" fillId="0" borderId="0" xfId="10" applyFont="1" applyAlignment="1">
      <alignment horizontal="right"/>
    </xf>
    <xf numFmtId="0" fontId="14" fillId="2" borderId="5" xfId="9" applyFont="1" applyFill="1" applyBorder="1" applyAlignment="1">
      <alignment wrapText="1"/>
    </xf>
    <xf numFmtId="0" fontId="24" fillId="4" borderId="11" xfId="0" applyFont="1" applyFill="1" applyBorder="1" applyAlignment="1">
      <alignment horizontal="left" vertical="center"/>
    </xf>
    <xf numFmtId="0" fontId="21" fillId="0" borderId="0" xfId="0" quotePrefix="1" applyFont="1" applyAlignment="1">
      <alignment vertical="center" wrapText="1"/>
    </xf>
    <xf numFmtId="0" fontId="19" fillId="4" borderId="19" xfId="0" applyFont="1" applyFill="1" applyBorder="1" applyAlignment="1">
      <alignment horizontal="center" vertical="center" wrapText="1"/>
    </xf>
    <xf numFmtId="3" fontId="32" fillId="0" borderId="2" xfId="0" applyNumberFormat="1" applyFont="1" applyBorder="1" applyAlignment="1">
      <alignment horizontal="right" vertical="center" wrapText="1"/>
    </xf>
    <xf numFmtId="0" fontId="19" fillId="4" borderId="19" xfId="0" applyFont="1" applyFill="1" applyBorder="1" applyAlignment="1">
      <alignment vertical="center" wrapText="1"/>
    </xf>
    <xf numFmtId="167" fontId="19" fillId="4" borderId="19" xfId="0" applyNumberFormat="1" applyFont="1" applyFill="1" applyBorder="1" applyAlignment="1">
      <alignment horizontal="right" vertical="center"/>
    </xf>
    <xf numFmtId="3" fontId="19" fillId="4" borderId="18" xfId="0" applyNumberFormat="1" applyFont="1" applyFill="1" applyBorder="1" applyAlignment="1">
      <alignment horizontal="right" vertical="center"/>
    </xf>
    <xf numFmtId="3" fontId="14" fillId="0" borderId="0" xfId="10" applyNumberFormat="1" applyFont="1"/>
    <xf numFmtId="43" fontId="33" fillId="2" borderId="0" xfId="1" applyFont="1" applyFill="1"/>
    <xf numFmtId="3" fontId="22" fillId="5" borderId="2" xfId="0" applyNumberFormat="1" applyFont="1" applyFill="1" applyBorder="1" applyAlignment="1">
      <alignment horizontal="right" vertical="center" wrapText="1"/>
    </xf>
    <xf numFmtId="3" fontId="19" fillId="4" borderId="13" xfId="0" applyNumberFormat="1" applyFont="1" applyFill="1" applyBorder="1" applyAlignment="1">
      <alignment horizontal="right" vertical="center"/>
    </xf>
    <xf numFmtId="0" fontId="31" fillId="0" borderId="0" xfId="0" applyFont="1" applyBorder="1" applyAlignment="1">
      <alignment vertical="center"/>
    </xf>
    <xf numFmtId="3" fontId="19" fillId="4" borderId="19" xfId="0" applyNumberFormat="1" applyFont="1" applyFill="1" applyBorder="1" applyAlignment="1">
      <alignment vertical="center" wrapText="1"/>
    </xf>
    <xf numFmtId="3" fontId="19" fillId="0" borderId="2" xfId="0" applyNumberFormat="1" applyFont="1" applyBorder="1" applyAlignment="1">
      <alignment horizontal="right" vertical="center" wrapText="1"/>
    </xf>
    <xf numFmtId="0" fontId="10" fillId="6" borderId="20" xfId="9" applyFont="1" applyFill="1" applyBorder="1" applyAlignment="1">
      <alignment horizontal="center" vertical="center" wrapText="1"/>
    </xf>
    <xf numFmtId="0" fontId="10" fillId="6" borderId="20" xfId="9" applyFont="1" applyFill="1" applyBorder="1" applyAlignment="1">
      <alignment horizontal="center" vertical="center"/>
    </xf>
    <xf numFmtId="0" fontId="10" fillId="6" borderId="21" xfId="9" applyFont="1" applyFill="1" applyBorder="1" applyAlignment="1">
      <alignment horizontal="center" vertical="center" wrapText="1"/>
    </xf>
    <xf numFmtId="0" fontId="10" fillId="6" borderId="22" xfId="9" applyFont="1" applyFill="1" applyBorder="1" applyAlignment="1">
      <alignment horizontal="center" vertical="center" wrapText="1"/>
    </xf>
    <xf numFmtId="0" fontId="8" fillId="2" borderId="0" xfId="9" applyFont="1" applyFill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0" fontId="9" fillId="2" borderId="0" xfId="9" applyFont="1" applyFill="1" applyAlignment="1">
      <alignment wrapText="1"/>
    </xf>
    <xf numFmtId="0" fontId="4" fillId="2" borderId="0" xfId="9" applyFont="1" applyFill="1" applyAlignment="1">
      <alignment wrapText="1"/>
    </xf>
    <xf numFmtId="0" fontId="11" fillId="3" borderId="23" xfId="10" applyFont="1" applyFill="1" applyBorder="1" applyAlignment="1">
      <alignment horizontal="center" vertical="center" wrapText="1"/>
    </xf>
    <xf numFmtId="0" fontId="16" fillId="3" borderId="24" xfId="10" applyFont="1" applyFill="1" applyBorder="1" applyAlignment="1">
      <alignment horizontal="center" vertical="center" wrapText="1"/>
    </xf>
    <xf numFmtId="0" fontId="16" fillId="3" borderId="37" xfId="1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1" fillId="3" borderId="25" xfId="10" applyFont="1" applyFill="1" applyBorder="1" applyAlignment="1">
      <alignment horizontal="center" vertical="center" wrapText="1"/>
    </xf>
    <xf numFmtId="0" fontId="11" fillId="3" borderId="26" xfId="10" applyFont="1" applyFill="1" applyBorder="1" applyAlignment="1">
      <alignment horizontal="center" vertical="center" wrapText="1"/>
    </xf>
    <xf numFmtId="167" fontId="11" fillId="3" borderId="27" xfId="10" applyNumberFormat="1" applyFont="1" applyFill="1" applyBorder="1" applyAlignment="1">
      <alignment horizontal="center" vertical="center" wrapText="1"/>
    </xf>
    <xf numFmtId="167" fontId="11" fillId="3" borderId="28" xfId="10" applyNumberFormat="1" applyFont="1" applyFill="1" applyBorder="1" applyAlignment="1">
      <alignment horizontal="center" vertical="center" wrapText="1"/>
    </xf>
    <xf numFmtId="0" fontId="11" fillId="3" borderId="29" xfId="10" applyFont="1" applyFill="1" applyBorder="1" applyAlignment="1">
      <alignment horizontal="center" vertical="center" wrapText="1"/>
    </xf>
    <xf numFmtId="0" fontId="11" fillId="3" borderId="30" xfId="10" applyFont="1" applyFill="1" applyBorder="1" applyAlignment="1">
      <alignment horizontal="center" vertical="center" wrapText="1"/>
    </xf>
    <xf numFmtId="164" fontId="11" fillId="3" borderId="31" xfId="2" applyNumberFormat="1" applyFont="1" applyFill="1" applyBorder="1" applyAlignment="1">
      <alignment horizontal="center" vertical="center" wrapText="1"/>
    </xf>
    <xf numFmtId="164" fontId="11" fillId="3" borderId="25" xfId="2" applyNumberFormat="1" applyFont="1" applyFill="1" applyBorder="1" applyAlignment="1">
      <alignment horizontal="center" vertical="center" wrapText="1"/>
    </xf>
    <xf numFmtId="0" fontId="11" fillId="3" borderId="33" xfId="10" applyFont="1" applyFill="1" applyBorder="1" applyAlignment="1">
      <alignment horizontal="center" vertical="center" wrapText="1"/>
    </xf>
    <xf numFmtId="0" fontId="11" fillId="3" borderId="34" xfId="10" applyFont="1" applyFill="1" applyBorder="1" applyAlignment="1">
      <alignment horizontal="center" vertical="center" wrapText="1"/>
    </xf>
    <xf numFmtId="0" fontId="11" fillId="3" borderId="35" xfId="10" applyFont="1" applyFill="1" applyBorder="1" applyAlignment="1">
      <alignment horizontal="center" vertical="center" wrapText="1"/>
    </xf>
    <xf numFmtId="0" fontId="11" fillId="3" borderId="36" xfId="10" applyFont="1" applyFill="1" applyBorder="1" applyAlignment="1">
      <alignment horizontal="center" vertical="center" wrapText="1"/>
    </xf>
    <xf numFmtId="0" fontId="11" fillId="3" borderId="27" xfId="1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4" fontId="11" fillId="3" borderId="25" xfId="10" applyNumberFormat="1" applyFont="1" applyFill="1" applyBorder="1" applyAlignment="1">
      <alignment horizontal="center" vertical="center" wrapText="1"/>
    </xf>
    <xf numFmtId="4" fontId="11" fillId="3" borderId="26" xfId="1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167" fontId="11" fillId="3" borderId="31" xfId="10" applyNumberFormat="1" applyFont="1" applyFill="1" applyBorder="1" applyAlignment="1">
      <alignment horizontal="center" vertical="center" wrapText="1"/>
    </xf>
    <xf numFmtId="167" fontId="11" fillId="3" borderId="32" xfId="10" applyNumberFormat="1" applyFont="1" applyFill="1" applyBorder="1" applyAlignment="1">
      <alignment horizontal="center" vertical="center" wrapText="1"/>
    </xf>
    <xf numFmtId="3" fontId="19" fillId="0" borderId="0" xfId="10" applyNumberFormat="1" applyFont="1" applyBorder="1" applyAlignment="1">
      <alignment horizontal="left" vertical="center" wrapText="1"/>
    </xf>
    <xf numFmtId="3" fontId="35" fillId="0" borderId="0" xfId="11" applyNumberFormat="1" applyFont="1" applyBorder="1" applyAlignment="1">
      <alignment horizontal="left" vertical="center" wrapText="1"/>
    </xf>
    <xf numFmtId="3" fontId="14" fillId="0" borderId="0" xfId="11" applyNumberFormat="1" applyFont="1" applyBorder="1" applyAlignment="1">
      <alignment horizontal="left" vertical="center" wrapText="1"/>
    </xf>
  </cellXfs>
  <cellStyles count="12">
    <cellStyle name="Hipervínculo" xfId="11" builtinId="8"/>
    <cellStyle name="Millares" xfId="1" builtinId="3"/>
    <cellStyle name="Millares 2" xfId="2"/>
    <cellStyle name="Millares 2 2" xfId="3"/>
    <cellStyle name="Millares 3" xfId="4"/>
    <cellStyle name="Millares 3 2" xfId="5"/>
    <cellStyle name="Millares 3 3" xfId="6"/>
    <cellStyle name="Normal" xfId="0" builtinId="0"/>
    <cellStyle name="Normal 2" xfId="7"/>
    <cellStyle name="Normal 4 2" xfId="8"/>
    <cellStyle name="Normal_opd" xfId="9"/>
    <cellStyle name="Normal_PROYECTOS EN EJECUCION EJERCICIO 2008 - DGIEM-transparencia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apps5.mineco.gob.pe/transparencia/Navegador/default.asp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apps5.mineco.gob.pe/transparencia/Navegador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K28"/>
  <sheetViews>
    <sheetView workbookViewId="0">
      <selection activeCell="B8" sqref="B8:D8"/>
    </sheetView>
  </sheetViews>
  <sheetFormatPr baseColWidth="10" defaultRowHeight="12.75" x14ac:dyDescent="0.2"/>
  <cols>
    <col min="1" max="1" width="4.140625" style="1" customWidth="1"/>
    <col min="2" max="2" width="64.85546875" style="1" customWidth="1"/>
    <col min="3" max="3" width="16.28515625" style="1" customWidth="1"/>
    <col min="4" max="4" width="16.5703125" style="1" customWidth="1"/>
    <col min="5" max="5" width="10.7109375" style="4" customWidth="1"/>
    <col min="6" max="6" width="12.5703125" style="1" bestFit="1" customWidth="1"/>
    <col min="7" max="7" width="17" style="7" bestFit="1" customWidth="1"/>
    <col min="8" max="8" width="15.5703125" style="36" customWidth="1"/>
    <col min="9" max="9" width="29.140625" style="1" bestFit="1" customWidth="1"/>
    <col min="10" max="16384" width="11.42578125" style="1"/>
  </cols>
  <sheetData>
    <row r="1" spans="2:11" ht="15" x14ac:dyDescent="0.2">
      <c r="B1" s="131"/>
      <c r="C1" s="131"/>
      <c r="D1" s="131"/>
    </row>
    <row r="2" spans="2:11" ht="15.75" customHeight="1" x14ac:dyDescent="0.15">
      <c r="B2" s="132" t="s">
        <v>19</v>
      </c>
      <c r="C2" s="132"/>
      <c r="D2" s="132"/>
      <c r="E2" s="132"/>
      <c r="F2" s="5"/>
      <c r="G2" s="9"/>
      <c r="H2" s="37"/>
    </row>
    <row r="3" spans="2:11" ht="15" customHeight="1" x14ac:dyDescent="0.2">
      <c r="B3" s="132" t="s">
        <v>57</v>
      </c>
      <c r="C3" s="132"/>
      <c r="D3" s="132"/>
      <c r="E3" s="132"/>
    </row>
    <row r="4" spans="2:11" x14ac:dyDescent="0.2">
      <c r="B4" s="133"/>
      <c r="C4" s="133"/>
      <c r="D4" s="133"/>
    </row>
    <row r="5" spans="2:11" x14ac:dyDescent="0.2">
      <c r="B5" s="2"/>
      <c r="C5" s="2"/>
      <c r="D5" s="2"/>
    </row>
    <row r="6" spans="2:11" x14ac:dyDescent="0.2">
      <c r="B6" s="2"/>
      <c r="C6" s="2"/>
      <c r="D6" s="2"/>
    </row>
    <row r="7" spans="2:11" ht="12.75" customHeight="1" x14ac:dyDescent="0.2">
      <c r="B7" s="134" t="s">
        <v>90</v>
      </c>
      <c r="C7" s="134"/>
      <c r="D7" s="134"/>
      <c r="F7" s="24"/>
    </row>
    <row r="8" spans="2:11" ht="12.75" customHeight="1" x14ac:dyDescent="0.2">
      <c r="B8" s="134" t="s">
        <v>8</v>
      </c>
      <c r="C8" s="134"/>
      <c r="D8" s="134"/>
      <c r="F8" s="24"/>
    </row>
    <row r="9" spans="2:11" ht="12.75" customHeight="1" x14ac:dyDescent="0.2">
      <c r="B9" s="3"/>
      <c r="C9" s="3"/>
      <c r="D9" s="3"/>
      <c r="F9" s="24"/>
    </row>
    <row r="10" spans="2:11" x14ac:dyDescent="0.2">
      <c r="B10" s="1" t="s">
        <v>56</v>
      </c>
      <c r="F10" s="25"/>
    </row>
    <row r="11" spans="2:11" ht="13.5" thickBot="1" x14ac:dyDescent="0.25">
      <c r="C11" s="23"/>
    </row>
    <row r="12" spans="2:11" ht="13.5" customHeight="1" thickBot="1" x14ac:dyDescent="0.25">
      <c r="B12" s="127" t="s">
        <v>5</v>
      </c>
      <c r="C12" s="128" t="s">
        <v>6</v>
      </c>
      <c r="D12" s="129" t="s">
        <v>91</v>
      </c>
      <c r="E12" s="127" t="s">
        <v>13</v>
      </c>
      <c r="G12" s="8"/>
    </row>
    <row r="13" spans="2:11" ht="39" customHeight="1" thickBot="1" x14ac:dyDescent="0.25">
      <c r="B13" s="127"/>
      <c r="C13" s="128"/>
      <c r="D13" s="130"/>
      <c r="E13" s="127"/>
      <c r="G13" s="8"/>
    </row>
    <row r="14" spans="2:11" s="13" customFormat="1" ht="24" customHeight="1" thickBot="1" x14ac:dyDescent="0.25">
      <c r="B14" s="6" t="s">
        <v>4</v>
      </c>
      <c r="C14" s="12">
        <f>+C15+C19</f>
        <v>1307003332</v>
      </c>
      <c r="D14" s="12">
        <f>+D15+D19</f>
        <v>0</v>
      </c>
      <c r="E14" s="81">
        <f t="shared" ref="E14:E19" si="0">D14/C14%</f>
        <v>0</v>
      </c>
      <c r="F14" s="22"/>
      <c r="G14" s="14"/>
      <c r="H14" s="36"/>
      <c r="K14" s="14"/>
    </row>
    <row r="15" spans="2:11" ht="23.25" customHeight="1" x14ac:dyDescent="0.2">
      <c r="B15" s="15" t="s">
        <v>7</v>
      </c>
      <c r="C15" s="16">
        <f>SUM(C16:C18)</f>
        <v>1247003332</v>
      </c>
      <c r="D15" s="16">
        <f>SUM(D16:D18)</f>
        <v>0</v>
      </c>
      <c r="E15" s="89">
        <f t="shared" si="0"/>
        <v>0</v>
      </c>
      <c r="F15" s="20"/>
      <c r="G15" s="8"/>
      <c r="I15" s="21"/>
    </row>
    <row r="16" spans="2:11" ht="18.75" customHeight="1" x14ac:dyDescent="0.2">
      <c r="B16" s="17" t="s">
        <v>42</v>
      </c>
      <c r="C16" s="18">
        <f>'PLIEGO MINSA'!E7</f>
        <v>1158590174</v>
      </c>
      <c r="D16" s="18">
        <f>'PLIEGO MINSA'!G7</f>
        <v>0</v>
      </c>
      <c r="E16" s="19">
        <f t="shared" si="0"/>
        <v>0</v>
      </c>
      <c r="F16" s="20"/>
      <c r="G16" s="8"/>
    </row>
    <row r="17" spans="2:9" ht="18.75" customHeight="1" x14ac:dyDescent="0.2">
      <c r="B17" s="17" t="s">
        <v>51</v>
      </c>
      <c r="C17" s="18">
        <f>'PLIEGO MINSA'!E50</f>
        <v>22163510</v>
      </c>
      <c r="D17" s="18">
        <f>'PLIEGO MINSA'!G50</f>
        <v>0</v>
      </c>
      <c r="E17" s="19">
        <f t="shared" si="0"/>
        <v>0</v>
      </c>
      <c r="F17" s="20"/>
      <c r="G17" s="8"/>
    </row>
    <row r="18" spans="2:9" ht="26.25" customHeight="1" x14ac:dyDescent="0.2">
      <c r="B18" s="112" t="s">
        <v>43</v>
      </c>
      <c r="C18" s="18">
        <f>'PLIEGO MINSA'!E58</f>
        <v>66249648</v>
      </c>
      <c r="D18" s="18">
        <f>'PLIEGO MINSA'!G58</f>
        <v>0</v>
      </c>
      <c r="E18" s="19">
        <f t="shared" si="0"/>
        <v>0</v>
      </c>
      <c r="F18" s="20"/>
      <c r="G18" s="8"/>
    </row>
    <row r="19" spans="2:9" ht="26.25" thickBot="1" x14ac:dyDescent="0.25">
      <c r="B19" s="83" t="s">
        <v>21</v>
      </c>
      <c r="C19" s="84">
        <f>'UE ADSCRITAS AL PLIEGO MINSA'!E7</f>
        <v>60000000</v>
      </c>
      <c r="D19" s="84">
        <f>'UE ADSCRITAS AL PLIEGO MINSA'!G7</f>
        <v>0</v>
      </c>
      <c r="E19" s="90">
        <f t="shared" si="0"/>
        <v>0</v>
      </c>
      <c r="G19" s="8"/>
    </row>
    <row r="20" spans="2:9" ht="25.5" x14ac:dyDescent="0.35">
      <c r="C20" s="7"/>
      <c r="D20" s="82"/>
      <c r="I20" s="121"/>
    </row>
    <row r="21" spans="2:9" ht="25.5" x14ac:dyDescent="0.35">
      <c r="D21" s="7"/>
      <c r="I21" s="121"/>
    </row>
    <row r="22" spans="2:9" ht="33" customHeight="1" x14ac:dyDescent="0.2">
      <c r="D22" s="7"/>
      <c r="E22" s="7"/>
    </row>
    <row r="23" spans="2:9" x14ac:dyDescent="0.2">
      <c r="D23" s="7"/>
      <c r="E23" s="11"/>
    </row>
    <row r="24" spans="2:9" ht="18" x14ac:dyDescent="0.25">
      <c r="D24" s="7"/>
      <c r="G24" s="10"/>
    </row>
    <row r="26" spans="2:9" x14ac:dyDescent="0.2">
      <c r="D26" s="7"/>
      <c r="E26" s="11"/>
    </row>
    <row r="27" spans="2:9" x14ac:dyDescent="0.2">
      <c r="D27" s="7"/>
    </row>
    <row r="28" spans="2:9" x14ac:dyDescent="0.2">
      <c r="E28" s="11"/>
    </row>
  </sheetData>
  <mergeCells count="10">
    <mergeCell ref="B12:B13"/>
    <mergeCell ref="C12:C13"/>
    <mergeCell ref="D12:D13"/>
    <mergeCell ref="E12:E13"/>
    <mergeCell ref="B1:D1"/>
    <mergeCell ref="B2:E2"/>
    <mergeCell ref="B3:E3"/>
    <mergeCell ref="B4:D4"/>
    <mergeCell ref="B7:D7"/>
    <mergeCell ref="B8:D8"/>
  </mergeCells>
  <pageMargins left="0.59055118110236227" right="0" top="0.98425196850393704" bottom="0.98425196850393704" header="0" footer="0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982"/>
  <sheetViews>
    <sheetView tabSelected="1" zoomScaleNormal="100" workbookViewId="0">
      <pane ySplit="7" topLeftCell="A8" activePane="bottomLeft" state="frozen"/>
      <selection pane="bottomLeft" activeCell="A8" sqref="A8"/>
    </sheetView>
  </sheetViews>
  <sheetFormatPr baseColWidth="10" defaultRowHeight="5.65" customHeight="1" x14ac:dyDescent="0.2"/>
  <cols>
    <col min="1" max="1" width="8.5703125" style="60" customWidth="1"/>
    <col min="2" max="2" width="41.42578125" style="80" customWidth="1"/>
    <col min="3" max="3" width="10.5703125" style="61" customWidth="1" collapsed="1"/>
    <col min="4" max="4" width="12.28515625" style="61" customWidth="1"/>
    <col min="5" max="5" width="13" style="62" customWidth="1"/>
    <col min="6" max="6" width="11.7109375" style="34" customWidth="1"/>
    <col min="7" max="7" width="11.28515625" style="34" customWidth="1"/>
    <col min="8" max="8" width="8.7109375" style="63" customWidth="1"/>
    <col min="9" max="9" width="12.28515625" style="59" customWidth="1"/>
    <col min="10" max="10" width="10.5703125" style="64" customWidth="1"/>
    <col min="11" max="11" width="12.85546875" style="34" customWidth="1"/>
    <col min="12" max="14" width="11.42578125" style="34" customWidth="1"/>
    <col min="15" max="16384" width="11.42578125" style="34"/>
  </cols>
  <sheetData>
    <row r="1" spans="1:11" s="30" customFormat="1" ht="18.75" customHeight="1" x14ac:dyDescent="0.2">
      <c r="A1" s="138" t="s">
        <v>53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1" s="30" customFormat="1" ht="18.75" customHeight="1" x14ac:dyDescent="0.2">
      <c r="A2" s="139" t="s">
        <v>57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1" s="30" customFormat="1" ht="18.75" customHeight="1" x14ac:dyDescent="0.2">
      <c r="A3" s="70"/>
      <c r="B3" s="88"/>
      <c r="C3" s="70"/>
      <c r="D3" s="70"/>
      <c r="E3" s="70"/>
      <c r="F3" s="56"/>
      <c r="G3" s="96"/>
      <c r="H3" s="70"/>
      <c r="I3" s="71"/>
      <c r="J3" s="72"/>
    </row>
    <row r="4" spans="1:11" s="30" customFormat="1" ht="13.5" customHeight="1" x14ac:dyDescent="0.2">
      <c r="A4" s="136" t="s">
        <v>0</v>
      </c>
      <c r="B4" s="136" t="s">
        <v>1</v>
      </c>
      <c r="C4" s="144" t="s">
        <v>3</v>
      </c>
      <c r="D4" s="144" t="s">
        <v>82</v>
      </c>
      <c r="E4" s="135" t="s">
        <v>84</v>
      </c>
      <c r="F4" s="135"/>
      <c r="G4" s="135"/>
      <c r="H4" s="135"/>
      <c r="I4" s="140" t="s">
        <v>23</v>
      </c>
      <c r="J4" s="142" t="s">
        <v>26</v>
      </c>
    </row>
    <row r="5" spans="1:11" s="31" customFormat="1" ht="75.75" customHeight="1" x14ac:dyDescent="0.25">
      <c r="A5" s="137"/>
      <c r="B5" s="136"/>
      <c r="C5" s="145"/>
      <c r="D5" s="145"/>
      <c r="E5" s="91" t="s">
        <v>87</v>
      </c>
      <c r="F5" s="91" t="s">
        <v>24</v>
      </c>
      <c r="G5" s="38" t="s">
        <v>86</v>
      </c>
      <c r="H5" s="29" t="s">
        <v>13</v>
      </c>
      <c r="I5" s="141"/>
      <c r="J5" s="143"/>
    </row>
    <row r="6" spans="1:11" s="111" customFormat="1" ht="21.75" customHeight="1" x14ac:dyDescent="0.2">
      <c r="A6" s="109"/>
      <c r="B6" s="110" t="s">
        <v>41</v>
      </c>
      <c r="C6" s="110"/>
      <c r="D6" s="107">
        <f>D7+D50+D58</f>
        <v>993608074.78999984</v>
      </c>
      <c r="E6" s="107">
        <f>E7+E50+E58</f>
        <v>1247003332</v>
      </c>
      <c r="F6" s="107">
        <f>F7+F58</f>
        <v>0</v>
      </c>
      <c r="G6" s="107">
        <f>SUM(F6:F6)</f>
        <v>0</v>
      </c>
      <c r="H6" s="108">
        <f>G6/E6%</f>
        <v>0</v>
      </c>
      <c r="I6" s="107">
        <f>D6+G6</f>
        <v>993608074.78999984</v>
      </c>
      <c r="J6" s="110"/>
    </row>
    <row r="7" spans="1:11" ht="26.25" customHeight="1" x14ac:dyDescent="0.2">
      <c r="A7" s="32"/>
      <c r="B7" s="105" t="s">
        <v>40</v>
      </c>
      <c r="C7" s="50"/>
      <c r="D7" s="50">
        <f>SUM(D8:D49)</f>
        <v>965204564.7099998</v>
      </c>
      <c r="E7" s="50">
        <f>SUM(E8:E49)</f>
        <v>1158590174</v>
      </c>
      <c r="F7" s="50">
        <f t="shared" ref="F7" si="0">SUM(F8:F49)</f>
        <v>0</v>
      </c>
      <c r="G7" s="50">
        <f>SUM(F7:F7)</f>
        <v>0</v>
      </c>
      <c r="H7" s="106">
        <f>G7/E7%</f>
        <v>0</v>
      </c>
      <c r="I7" s="50">
        <f>D7+G7</f>
        <v>965204564.7099998</v>
      </c>
      <c r="J7" s="50"/>
      <c r="K7" s="33"/>
    </row>
    <row r="8" spans="1:11" ht="45" customHeight="1" x14ac:dyDescent="0.2">
      <c r="A8" s="35">
        <v>71365</v>
      </c>
      <c r="B8" s="44" t="s">
        <v>58</v>
      </c>
      <c r="C8" s="45">
        <v>46732935</v>
      </c>
      <c r="D8" s="45">
        <v>3578525.43</v>
      </c>
      <c r="E8" s="45">
        <v>19600000</v>
      </c>
      <c r="F8" s="45"/>
      <c r="G8" s="45">
        <f>SUM(F8:F8)</f>
        <v>0</v>
      </c>
      <c r="H8" s="68">
        <f>G8/E8%</f>
        <v>0</v>
      </c>
      <c r="I8" s="45">
        <f>D8+G8</f>
        <v>3578525.43</v>
      </c>
      <c r="J8" s="68">
        <f>I8/C8%</f>
        <v>7.6573950041870908</v>
      </c>
    </row>
    <row r="9" spans="1:11" ht="66.75" customHeight="1" x14ac:dyDescent="0.2">
      <c r="A9" s="35">
        <v>72278</v>
      </c>
      <c r="B9" s="44" t="s">
        <v>59</v>
      </c>
      <c r="C9" s="45">
        <v>126275744.48999999</v>
      </c>
      <c r="D9" s="45">
        <v>85988542.790000007</v>
      </c>
      <c r="E9" s="45">
        <v>6055503</v>
      </c>
      <c r="F9" s="45"/>
      <c r="G9" s="45">
        <f>SUM(F9:F9)</f>
        <v>0</v>
      </c>
      <c r="H9" s="68">
        <f>G9/E9%</f>
        <v>0</v>
      </c>
      <c r="I9" s="45">
        <f>D9+G9</f>
        <v>85988542.790000007</v>
      </c>
      <c r="J9" s="68">
        <f>I9/C9%</f>
        <v>68.095850978577758</v>
      </c>
    </row>
    <row r="10" spans="1:11" ht="48" x14ac:dyDescent="0.2">
      <c r="A10" s="35">
        <v>58330</v>
      </c>
      <c r="B10" s="44" t="s">
        <v>17</v>
      </c>
      <c r="C10" s="45">
        <v>255270770.75</v>
      </c>
      <c r="D10" s="45">
        <v>237041309.22999999</v>
      </c>
      <c r="E10" s="45">
        <v>9786010</v>
      </c>
      <c r="F10" s="45"/>
      <c r="G10" s="45">
        <f>SUM(F10:F10)</f>
        <v>0</v>
      </c>
      <c r="H10" s="68">
        <f>G10/E10%</f>
        <v>0</v>
      </c>
      <c r="I10" s="45">
        <f>D10+G10</f>
        <v>237041309.22999999</v>
      </c>
      <c r="J10" s="68">
        <f>I10/C10%</f>
        <v>92.858774443137051</v>
      </c>
    </row>
    <row r="11" spans="1:11" ht="48" x14ac:dyDescent="0.2">
      <c r="A11" s="35">
        <v>57894</v>
      </c>
      <c r="B11" s="44" t="s">
        <v>14</v>
      </c>
      <c r="C11" s="45">
        <v>159384974</v>
      </c>
      <c r="D11" s="45">
        <v>114524774.59999999</v>
      </c>
      <c r="E11" s="45">
        <v>20153695</v>
      </c>
      <c r="F11" s="45">
        <v>0</v>
      </c>
      <c r="G11" s="45">
        <f>SUM(F11:F11)</f>
        <v>0</v>
      </c>
      <c r="H11" s="68">
        <f>G11/E11%</f>
        <v>0</v>
      </c>
      <c r="I11" s="45">
        <f>D11+G11</f>
        <v>114524774.59999999</v>
      </c>
      <c r="J11" s="68">
        <f>I11/C11%</f>
        <v>71.854185326152518</v>
      </c>
    </row>
    <row r="12" spans="1:11" ht="24" x14ac:dyDescent="0.2">
      <c r="A12" s="35">
        <v>51581</v>
      </c>
      <c r="B12" s="44" t="s">
        <v>60</v>
      </c>
      <c r="C12" s="45">
        <v>119733430.23</v>
      </c>
      <c r="D12" s="45">
        <v>82611210.519999996</v>
      </c>
      <c r="E12" s="45">
        <v>25571932</v>
      </c>
      <c r="F12" s="45"/>
      <c r="G12" s="45">
        <f>SUM(F12:F12)</f>
        <v>0</v>
      </c>
      <c r="H12" s="68">
        <f>G12/E12%</f>
        <v>0</v>
      </c>
      <c r="I12" s="45">
        <f>D12+G12</f>
        <v>82611210.519999996</v>
      </c>
      <c r="J12" s="68">
        <f>I12/C12%</f>
        <v>68.995944041116431</v>
      </c>
    </row>
    <row r="13" spans="1:11" ht="36" x14ac:dyDescent="0.2">
      <c r="A13" s="35">
        <v>113089</v>
      </c>
      <c r="B13" s="44" t="s">
        <v>61</v>
      </c>
      <c r="C13" s="45">
        <v>76110057.159999996</v>
      </c>
      <c r="D13" s="45">
        <v>1295469.3999999999</v>
      </c>
      <c r="E13" s="45">
        <v>24872580</v>
      </c>
      <c r="F13" s="45"/>
      <c r="G13" s="45">
        <f>SUM(F13:F13)</f>
        <v>0</v>
      </c>
      <c r="H13" s="68">
        <f>G13/E13%</f>
        <v>0</v>
      </c>
      <c r="I13" s="45">
        <f>D13+G13</f>
        <v>1295469.3999999999</v>
      </c>
      <c r="J13" s="68">
        <f>I13/C13%</f>
        <v>1.7021001538293945</v>
      </c>
    </row>
    <row r="14" spans="1:11" ht="24" x14ac:dyDescent="0.2">
      <c r="A14" s="35">
        <v>123694</v>
      </c>
      <c r="B14" s="44" t="s">
        <v>18</v>
      </c>
      <c r="C14" s="45">
        <v>115956177.26000001</v>
      </c>
      <c r="D14" s="45">
        <v>92332560.480000004</v>
      </c>
      <c r="E14" s="45">
        <v>6623245</v>
      </c>
      <c r="F14" s="45"/>
      <c r="G14" s="45">
        <f>SUM(F14:F14)</f>
        <v>0</v>
      </c>
      <c r="H14" s="68">
        <f>G14/E14%</f>
        <v>0</v>
      </c>
      <c r="I14" s="45">
        <f>D14+G14</f>
        <v>92332560.480000004</v>
      </c>
      <c r="J14" s="68">
        <f>I14/C14%</f>
        <v>79.627116607138149</v>
      </c>
    </row>
    <row r="15" spans="1:11" ht="36" x14ac:dyDescent="0.2">
      <c r="A15" s="35">
        <v>127258</v>
      </c>
      <c r="B15" s="44" t="s">
        <v>62</v>
      </c>
      <c r="C15" s="45">
        <v>5208898.03</v>
      </c>
      <c r="D15" s="45">
        <v>1946957.14</v>
      </c>
      <c r="E15" s="45">
        <v>2215354</v>
      </c>
      <c r="F15" s="45"/>
      <c r="G15" s="45">
        <f>SUM(F15:F15)</f>
        <v>0</v>
      </c>
      <c r="H15" s="68">
        <f>G15/E15%</f>
        <v>0</v>
      </c>
      <c r="I15" s="45">
        <f>D15+G15</f>
        <v>1946957.14</v>
      </c>
      <c r="J15" s="68">
        <f>I15/C15%</f>
        <v>37.377524551003731</v>
      </c>
    </row>
    <row r="16" spans="1:11" ht="48" x14ac:dyDescent="0.2">
      <c r="A16" s="35">
        <v>95555</v>
      </c>
      <c r="B16" s="44" t="s">
        <v>27</v>
      </c>
      <c r="C16" s="45">
        <v>108593730.17</v>
      </c>
      <c r="D16" s="45">
        <v>411107.81</v>
      </c>
      <c r="E16" s="45">
        <v>42632061</v>
      </c>
      <c r="F16" s="45"/>
      <c r="G16" s="45">
        <f>SUM(F16:F16)</f>
        <v>0</v>
      </c>
      <c r="H16" s="68">
        <f>G16/E16%</f>
        <v>0</v>
      </c>
      <c r="I16" s="45">
        <f>D16+G16</f>
        <v>411107.81</v>
      </c>
      <c r="J16" s="68">
        <f>I16/C16%</f>
        <v>0.37857416754763273</v>
      </c>
    </row>
    <row r="17" spans="1:10" ht="60" x14ac:dyDescent="0.2">
      <c r="A17" s="35">
        <v>216169</v>
      </c>
      <c r="B17" s="44" t="s">
        <v>63</v>
      </c>
      <c r="C17" s="45">
        <v>8985678</v>
      </c>
      <c r="D17" s="45">
        <v>73500</v>
      </c>
      <c r="E17" s="45">
        <v>12000000</v>
      </c>
      <c r="F17" s="45"/>
      <c r="G17" s="45">
        <f>SUM(F17:F17)</f>
        <v>0</v>
      </c>
      <c r="H17" s="68">
        <f>G17/E17%</f>
        <v>0</v>
      </c>
      <c r="I17" s="45">
        <f>D17+G17</f>
        <v>73500</v>
      </c>
      <c r="J17" s="68">
        <f>I17/C17%</f>
        <v>0.81796832693092281</v>
      </c>
    </row>
    <row r="18" spans="1:10" ht="60" x14ac:dyDescent="0.2">
      <c r="A18" s="35">
        <v>173538</v>
      </c>
      <c r="B18" s="44" t="s">
        <v>64</v>
      </c>
      <c r="C18" s="45">
        <v>210456333.84</v>
      </c>
      <c r="D18" s="45">
        <v>59185442.82</v>
      </c>
      <c r="E18" s="45">
        <v>76076885</v>
      </c>
      <c r="F18" s="45"/>
      <c r="G18" s="45">
        <f>SUM(F18:F18)</f>
        <v>0</v>
      </c>
      <c r="H18" s="68">
        <f>G18/E18%</f>
        <v>0</v>
      </c>
      <c r="I18" s="45">
        <f>D18+G18</f>
        <v>59185442.82</v>
      </c>
      <c r="J18" s="68">
        <f>I18/C18%</f>
        <v>28.122433637466994</v>
      </c>
    </row>
    <row r="19" spans="1:10" ht="54" customHeight="1" x14ac:dyDescent="0.2">
      <c r="A19" s="35">
        <v>220449</v>
      </c>
      <c r="B19" s="44" t="s">
        <v>46</v>
      </c>
      <c r="C19" s="45">
        <v>8633260.8300000001</v>
      </c>
      <c r="D19" s="45">
        <v>0</v>
      </c>
      <c r="E19" s="45">
        <v>392209</v>
      </c>
      <c r="F19" s="45"/>
      <c r="G19" s="45">
        <f>SUM(F19:F19)</f>
        <v>0</v>
      </c>
      <c r="H19" s="68">
        <f>G19/E19%</f>
        <v>0</v>
      </c>
      <c r="I19" s="45">
        <f>D19+G19</f>
        <v>0</v>
      </c>
      <c r="J19" s="68">
        <f>I19/C19%</f>
        <v>0</v>
      </c>
    </row>
    <row r="20" spans="1:10" ht="72" x14ac:dyDescent="0.2">
      <c r="A20" s="35">
        <v>238131</v>
      </c>
      <c r="B20" s="44" t="s">
        <v>65</v>
      </c>
      <c r="C20" s="45">
        <v>9199404.1500000004</v>
      </c>
      <c r="D20" s="45">
        <v>3567204</v>
      </c>
      <c r="E20" s="45">
        <v>4740399</v>
      </c>
      <c r="F20" s="45"/>
      <c r="G20" s="45">
        <f>SUM(F20:F20)</f>
        <v>0</v>
      </c>
      <c r="H20" s="68">
        <f>G20/E20%</f>
        <v>0</v>
      </c>
      <c r="I20" s="45">
        <f>D20+G20</f>
        <v>3567204</v>
      </c>
      <c r="J20" s="68">
        <f>I20/C20%</f>
        <v>38.776467930262633</v>
      </c>
    </row>
    <row r="21" spans="1:10" ht="72" x14ac:dyDescent="0.2">
      <c r="A21" s="35">
        <v>237304</v>
      </c>
      <c r="B21" s="44" t="s">
        <v>66</v>
      </c>
      <c r="C21" s="45">
        <v>6617988</v>
      </c>
      <c r="D21" s="45">
        <v>3449746.79</v>
      </c>
      <c r="E21" s="45">
        <v>3167514</v>
      </c>
      <c r="F21" s="45"/>
      <c r="G21" s="45">
        <f>SUM(F21:F21)</f>
        <v>0</v>
      </c>
      <c r="H21" s="68">
        <f>G21/E21%</f>
        <v>0</v>
      </c>
      <c r="I21" s="45">
        <f>D21+G21</f>
        <v>3449746.79</v>
      </c>
      <c r="J21" s="68">
        <f>I21/C21%</f>
        <v>52.126821475046491</v>
      </c>
    </row>
    <row r="22" spans="1:10" ht="60" x14ac:dyDescent="0.2">
      <c r="A22" s="35">
        <v>268462</v>
      </c>
      <c r="B22" s="44" t="s">
        <v>67</v>
      </c>
      <c r="C22" s="45">
        <v>129685285.19</v>
      </c>
      <c r="D22" s="45">
        <v>1249864.8999999999</v>
      </c>
      <c r="E22" s="45">
        <v>22707727</v>
      </c>
      <c r="F22" s="45"/>
      <c r="G22" s="45">
        <f>SUM(F22:F22)</f>
        <v>0</v>
      </c>
      <c r="H22" s="68">
        <f>G22/E22%</f>
        <v>0</v>
      </c>
      <c r="I22" s="45">
        <f>D22+G22</f>
        <v>1249864.8999999999</v>
      </c>
      <c r="J22" s="68">
        <f>I22/C22%</f>
        <v>0.9637677074687705</v>
      </c>
    </row>
    <row r="23" spans="1:10" ht="54" customHeight="1" x14ac:dyDescent="0.2">
      <c r="A23" s="35"/>
      <c r="B23" s="44" t="s">
        <v>28</v>
      </c>
      <c r="C23" s="45"/>
      <c r="D23" s="45">
        <v>0</v>
      </c>
      <c r="E23" s="45">
        <v>505618856</v>
      </c>
      <c r="F23" s="45"/>
      <c r="G23" s="45">
        <f>SUM(F23:F23)</f>
        <v>0</v>
      </c>
      <c r="H23" s="68">
        <f>G23/E23%</f>
        <v>0</v>
      </c>
      <c r="I23" s="45">
        <f>D23+G23</f>
        <v>0</v>
      </c>
      <c r="J23" s="68"/>
    </row>
    <row r="24" spans="1:10" ht="60" x14ac:dyDescent="0.2">
      <c r="A24" s="35">
        <v>175890</v>
      </c>
      <c r="B24" s="44" t="s">
        <v>68</v>
      </c>
      <c r="C24" s="45">
        <v>5794600</v>
      </c>
      <c r="D24" s="45">
        <v>2696523.23</v>
      </c>
      <c r="E24" s="45">
        <v>3045758</v>
      </c>
      <c r="F24" s="45"/>
      <c r="G24" s="45">
        <f>SUM(F24:F24)</f>
        <v>0</v>
      </c>
      <c r="H24" s="68">
        <f>G24/E24%</f>
        <v>0</v>
      </c>
      <c r="I24" s="45">
        <f>D24+G24</f>
        <v>2696523.23</v>
      </c>
      <c r="J24" s="68">
        <f>I24/C24%</f>
        <v>46.535105615573123</v>
      </c>
    </row>
    <row r="25" spans="1:10" ht="54" customHeight="1" x14ac:dyDescent="0.2">
      <c r="A25" s="35">
        <v>93078</v>
      </c>
      <c r="B25" s="44" t="s">
        <v>33</v>
      </c>
      <c r="C25" s="45">
        <v>77360456.329999998</v>
      </c>
      <c r="D25" s="45">
        <v>37326482.869999997</v>
      </c>
      <c r="E25" s="45">
        <v>10073196</v>
      </c>
      <c r="F25" s="45"/>
      <c r="G25" s="45">
        <f>SUM(F25:F25)</f>
        <v>0</v>
      </c>
      <c r="H25" s="68">
        <f>G25/E25%</f>
        <v>0</v>
      </c>
      <c r="I25" s="45">
        <f>D25+G25</f>
        <v>37326482.869999997</v>
      </c>
      <c r="J25" s="68">
        <f>I25/C25%</f>
        <v>48.250081037235262</v>
      </c>
    </row>
    <row r="26" spans="1:10" ht="72" x14ac:dyDescent="0.2">
      <c r="A26" s="35">
        <v>266101</v>
      </c>
      <c r="B26" s="44" t="s">
        <v>69</v>
      </c>
      <c r="C26" s="45">
        <v>7480883.9299999997</v>
      </c>
      <c r="D26" s="45">
        <v>2871778.21</v>
      </c>
      <c r="E26" s="45">
        <v>4609105</v>
      </c>
      <c r="F26" s="45"/>
      <c r="G26" s="45">
        <f>SUM(F26:F26)</f>
        <v>0</v>
      </c>
      <c r="H26" s="68">
        <f>G26/E26%</f>
        <v>0</v>
      </c>
      <c r="I26" s="45">
        <f>D26+G26</f>
        <v>2871778.21</v>
      </c>
      <c r="J26" s="68">
        <f>I26/C26%</f>
        <v>38.388220387747687</v>
      </c>
    </row>
    <row r="27" spans="1:10" ht="54" customHeight="1" x14ac:dyDescent="0.2">
      <c r="A27" s="35">
        <v>287453</v>
      </c>
      <c r="B27" s="44" t="s">
        <v>70</v>
      </c>
      <c r="C27" s="45">
        <v>2956150</v>
      </c>
      <c r="D27" s="45">
        <v>0</v>
      </c>
      <c r="E27" s="45">
        <v>2956150</v>
      </c>
      <c r="F27" s="45"/>
      <c r="G27" s="45">
        <f>SUM(F27:F27)</f>
        <v>0</v>
      </c>
      <c r="H27" s="68">
        <f>G27/E27%</f>
        <v>0</v>
      </c>
      <c r="I27" s="45">
        <f>D27+G27</f>
        <v>0</v>
      </c>
      <c r="J27" s="68">
        <f>I27/C27%</f>
        <v>0</v>
      </c>
    </row>
    <row r="28" spans="1:10" ht="64.5" customHeight="1" x14ac:dyDescent="0.2">
      <c r="A28" s="35">
        <v>245998</v>
      </c>
      <c r="B28" s="44" t="s">
        <v>71</v>
      </c>
      <c r="C28" s="45">
        <v>3991201.82</v>
      </c>
      <c r="D28" s="45">
        <v>1699185</v>
      </c>
      <c r="E28" s="45">
        <v>1736573</v>
      </c>
      <c r="F28" s="45"/>
      <c r="G28" s="45">
        <f>SUM(F28:F28)</f>
        <v>0</v>
      </c>
      <c r="H28" s="68">
        <f>G28/E28%</f>
        <v>0</v>
      </c>
      <c r="I28" s="45">
        <f>D28+G28</f>
        <v>1699185</v>
      </c>
      <c r="J28" s="68">
        <f>I28/C28%</f>
        <v>42.573266816159148</v>
      </c>
    </row>
    <row r="29" spans="1:10" ht="60" x14ac:dyDescent="0.2">
      <c r="A29" s="35">
        <v>268596</v>
      </c>
      <c r="B29" s="44" t="s">
        <v>72</v>
      </c>
      <c r="C29" s="45">
        <v>54949780</v>
      </c>
      <c r="D29" s="45">
        <v>0</v>
      </c>
      <c r="E29" s="45">
        <v>11757533</v>
      </c>
      <c r="F29" s="45"/>
      <c r="G29" s="45">
        <f>SUM(F29:F29)</f>
        <v>0</v>
      </c>
      <c r="H29" s="68">
        <f>G29/E29%</f>
        <v>0</v>
      </c>
      <c r="I29" s="45">
        <f>D29+G29</f>
        <v>0</v>
      </c>
      <c r="J29" s="68">
        <f>I29/C29%</f>
        <v>0</v>
      </c>
    </row>
    <row r="30" spans="1:10" ht="60" x14ac:dyDescent="0.2">
      <c r="A30" s="85">
        <v>268625</v>
      </c>
      <c r="B30" s="44" t="s">
        <v>73</v>
      </c>
      <c r="C30" s="45">
        <v>65711922</v>
      </c>
      <c r="D30" s="45">
        <v>0</v>
      </c>
      <c r="E30" s="45">
        <v>18757533</v>
      </c>
      <c r="F30" s="45"/>
      <c r="G30" s="45">
        <f>SUM(F30:F30)</f>
        <v>0</v>
      </c>
      <c r="H30" s="68">
        <f>G30/E30%</f>
        <v>0</v>
      </c>
      <c r="I30" s="45">
        <f>D30+G30</f>
        <v>0</v>
      </c>
      <c r="J30" s="68">
        <f>I30/C30%</f>
        <v>0</v>
      </c>
    </row>
    <row r="31" spans="1:10" ht="48" x14ac:dyDescent="0.2">
      <c r="A31" s="85">
        <v>288895</v>
      </c>
      <c r="B31" s="44" t="s">
        <v>34</v>
      </c>
      <c r="C31" s="45">
        <v>3194652</v>
      </c>
      <c r="D31" s="45">
        <v>0</v>
      </c>
      <c r="E31" s="45">
        <v>3194652</v>
      </c>
      <c r="F31" s="45"/>
      <c r="G31" s="45">
        <f>SUM(F31:F31)</f>
        <v>0</v>
      </c>
      <c r="H31" s="68">
        <f>G31/E31%</f>
        <v>0</v>
      </c>
      <c r="I31" s="45">
        <f>D31+G31</f>
        <v>0</v>
      </c>
      <c r="J31" s="68">
        <f>I31/C31%</f>
        <v>0</v>
      </c>
    </row>
    <row r="32" spans="1:10" ht="57.75" customHeight="1" x14ac:dyDescent="0.2">
      <c r="A32" s="85">
        <v>222295</v>
      </c>
      <c r="B32" s="44" t="s">
        <v>74</v>
      </c>
      <c r="C32" s="45">
        <v>2139000.61</v>
      </c>
      <c r="D32" s="45">
        <v>1058024.67</v>
      </c>
      <c r="E32" s="45">
        <v>994533</v>
      </c>
      <c r="F32" s="45"/>
      <c r="G32" s="45">
        <f>SUM(F32:F32)</f>
        <v>0</v>
      </c>
      <c r="H32" s="68">
        <f>G32/E32%</f>
        <v>0</v>
      </c>
      <c r="I32" s="45">
        <f>D32+G32</f>
        <v>1058024.67</v>
      </c>
      <c r="J32" s="68">
        <f>I32/C32%</f>
        <v>49.4635048280795</v>
      </c>
    </row>
    <row r="33" spans="1:10" ht="48" x14ac:dyDescent="0.2">
      <c r="A33" s="35">
        <v>131550</v>
      </c>
      <c r="B33" s="44" t="s">
        <v>29</v>
      </c>
      <c r="C33" s="45">
        <v>22565337.489999998</v>
      </c>
      <c r="D33" s="45">
        <v>10393035.16</v>
      </c>
      <c r="E33" s="45">
        <v>12153593</v>
      </c>
      <c r="F33" s="45"/>
      <c r="G33" s="45">
        <f>SUM(F33:F33)</f>
        <v>0</v>
      </c>
      <c r="H33" s="68">
        <f>G33/E33%</f>
        <v>0</v>
      </c>
      <c r="I33" s="45">
        <f>D33+G33</f>
        <v>10393035.16</v>
      </c>
      <c r="J33" s="68">
        <f>I33/C33%</f>
        <v>46.057521473391446</v>
      </c>
    </row>
    <row r="34" spans="1:10" ht="72" x14ac:dyDescent="0.2">
      <c r="A34" s="35">
        <v>245351</v>
      </c>
      <c r="B34" s="44" t="s">
        <v>75</v>
      </c>
      <c r="C34" s="45">
        <v>7499164.9400000004</v>
      </c>
      <c r="D34" s="45">
        <v>2938118.54</v>
      </c>
      <c r="E34" s="45">
        <v>3823942</v>
      </c>
      <c r="F34" s="45"/>
      <c r="G34" s="45">
        <f>SUM(F34:F34)</f>
        <v>0</v>
      </c>
      <c r="H34" s="68">
        <f>G34/E34%</f>
        <v>0</v>
      </c>
      <c r="I34" s="45">
        <f>D34+G34</f>
        <v>2938118.54</v>
      </c>
      <c r="J34" s="68">
        <f>I34/C34%</f>
        <v>39.179276139511067</v>
      </c>
    </row>
    <row r="35" spans="1:10" ht="55.5" customHeight="1" x14ac:dyDescent="0.2">
      <c r="A35" s="35">
        <v>227197</v>
      </c>
      <c r="B35" s="44" t="s">
        <v>35</v>
      </c>
      <c r="C35" s="45">
        <v>97778784.719999999</v>
      </c>
      <c r="D35" s="45">
        <v>51105155.770000003</v>
      </c>
      <c r="E35" s="45">
        <v>22022179</v>
      </c>
      <c r="F35" s="45"/>
      <c r="G35" s="45">
        <f>SUM(F35:F35)</f>
        <v>0</v>
      </c>
      <c r="H35" s="68">
        <f>G35/E35%</f>
        <v>0</v>
      </c>
      <c r="I35" s="45">
        <f>D35+G35</f>
        <v>51105155.770000003</v>
      </c>
      <c r="J35" s="68">
        <f>I35/C35%</f>
        <v>52.266098332419531</v>
      </c>
    </row>
    <row r="36" spans="1:10" ht="48" x14ac:dyDescent="0.2">
      <c r="A36" s="35">
        <v>227052</v>
      </c>
      <c r="B36" s="44" t="s">
        <v>36</v>
      </c>
      <c r="C36" s="45">
        <v>50549216.25</v>
      </c>
      <c r="D36" s="45">
        <v>31081602</v>
      </c>
      <c r="E36" s="45">
        <v>17812735</v>
      </c>
      <c r="F36" s="45"/>
      <c r="G36" s="45">
        <f>SUM(F36:F36)</f>
        <v>0</v>
      </c>
      <c r="H36" s="68">
        <f>G36/E36%</f>
        <v>0</v>
      </c>
      <c r="I36" s="45">
        <f>D36+G36</f>
        <v>31081602</v>
      </c>
      <c r="J36" s="68">
        <f>I36/C36%</f>
        <v>61.487801999303997</v>
      </c>
    </row>
    <row r="37" spans="1:10" ht="36" x14ac:dyDescent="0.2">
      <c r="A37" s="35">
        <v>227075</v>
      </c>
      <c r="B37" s="44" t="s">
        <v>37</v>
      </c>
      <c r="C37" s="45">
        <v>101389616.45</v>
      </c>
      <c r="D37" s="45">
        <v>34334687.039999999</v>
      </c>
      <c r="E37" s="45">
        <v>32169758</v>
      </c>
      <c r="F37" s="45"/>
      <c r="G37" s="45">
        <f>SUM(F37:F37)</f>
        <v>0</v>
      </c>
      <c r="H37" s="68">
        <f>G37/E37%</f>
        <v>0</v>
      </c>
      <c r="I37" s="45">
        <f>D37+G37</f>
        <v>34334687.039999999</v>
      </c>
      <c r="J37" s="68">
        <f>I37/C37%</f>
        <v>33.864105854401814</v>
      </c>
    </row>
    <row r="38" spans="1:10" ht="36" x14ac:dyDescent="0.2">
      <c r="A38" s="35">
        <v>227060</v>
      </c>
      <c r="B38" s="44" t="s">
        <v>38</v>
      </c>
      <c r="C38" s="45">
        <v>109783123.20999999</v>
      </c>
      <c r="D38" s="45">
        <v>56427585.149999999</v>
      </c>
      <c r="E38" s="45">
        <v>25377750</v>
      </c>
      <c r="F38" s="45"/>
      <c r="G38" s="45">
        <f>SUM(F38:F38)</f>
        <v>0</v>
      </c>
      <c r="H38" s="68">
        <f>G38/E38%</f>
        <v>0</v>
      </c>
      <c r="I38" s="45">
        <f>D38+G38</f>
        <v>56427585.149999999</v>
      </c>
      <c r="J38" s="68">
        <f>I38/C38%</f>
        <v>51.399143602484145</v>
      </c>
    </row>
    <row r="39" spans="1:10" ht="48" x14ac:dyDescent="0.2">
      <c r="A39" s="35">
        <v>227122</v>
      </c>
      <c r="B39" s="44" t="s">
        <v>39</v>
      </c>
      <c r="C39" s="45">
        <v>46751149.670000002</v>
      </c>
      <c r="D39" s="45">
        <v>29009752.34</v>
      </c>
      <c r="E39" s="45">
        <v>17093173</v>
      </c>
      <c r="F39" s="45"/>
      <c r="G39" s="45">
        <f>SUM(F39:F39)</f>
        <v>0</v>
      </c>
      <c r="H39" s="68">
        <f>G39/E39%</f>
        <v>0</v>
      </c>
      <c r="I39" s="45">
        <f>D39+G39</f>
        <v>29009752.34</v>
      </c>
      <c r="J39" s="68">
        <f>I39/C39%</f>
        <v>62.051420221255917</v>
      </c>
    </row>
    <row r="40" spans="1:10" ht="54" customHeight="1" x14ac:dyDescent="0.2">
      <c r="A40" s="35">
        <v>303966</v>
      </c>
      <c r="B40" s="44" t="s">
        <v>47</v>
      </c>
      <c r="C40" s="45">
        <v>92290500</v>
      </c>
      <c r="D40" s="45">
        <v>0</v>
      </c>
      <c r="E40" s="45">
        <v>2917000</v>
      </c>
      <c r="F40" s="45"/>
      <c r="G40" s="45">
        <f>SUM(F40:F40)</f>
        <v>0</v>
      </c>
      <c r="H40" s="68">
        <f>G40/E40%</f>
        <v>0</v>
      </c>
      <c r="I40" s="45">
        <f>D40+G40</f>
        <v>0</v>
      </c>
      <c r="J40" s="68">
        <f>I40/C40%</f>
        <v>0</v>
      </c>
    </row>
    <row r="41" spans="1:10" ht="54" customHeight="1" x14ac:dyDescent="0.2">
      <c r="A41" s="35">
        <v>256053</v>
      </c>
      <c r="B41" s="44" t="s">
        <v>48</v>
      </c>
      <c r="C41" s="45">
        <v>1095260.19</v>
      </c>
      <c r="D41" s="45">
        <v>598688.06999999995</v>
      </c>
      <c r="E41" s="45">
        <v>9548</v>
      </c>
      <c r="F41" s="45"/>
      <c r="G41" s="45">
        <f>SUM(F41:F41)</f>
        <v>0</v>
      </c>
      <c r="H41" s="68">
        <f>G41/E41%</f>
        <v>0</v>
      </c>
      <c r="I41" s="45">
        <f>D41+G41</f>
        <v>598688.06999999995</v>
      </c>
      <c r="J41" s="68">
        <f>I41/C41%</f>
        <v>54.661721065567072</v>
      </c>
    </row>
    <row r="42" spans="1:10" ht="54" customHeight="1" x14ac:dyDescent="0.2">
      <c r="A42" s="35">
        <v>256869</v>
      </c>
      <c r="B42" s="44" t="s">
        <v>76</v>
      </c>
      <c r="C42" s="45">
        <v>25886132</v>
      </c>
      <c r="D42" s="45">
        <v>0</v>
      </c>
      <c r="E42" s="45">
        <v>4966000</v>
      </c>
      <c r="F42" s="45"/>
      <c r="G42" s="45">
        <f>SUM(F42:F42)</f>
        <v>0</v>
      </c>
      <c r="H42" s="68">
        <f>G42/E42%</f>
        <v>0</v>
      </c>
      <c r="I42" s="45">
        <f>D42+G42</f>
        <v>0</v>
      </c>
      <c r="J42" s="68">
        <f>I42/C42%</f>
        <v>0</v>
      </c>
    </row>
    <row r="43" spans="1:10" ht="60" x14ac:dyDescent="0.2">
      <c r="A43" s="35">
        <v>272797</v>
      </c>
      <c r="B43" s="44" t="s">
        <v>77</v>
      </c>
      <c r="C43" s="45">
        <v>6160666.3200000003</v>
      </c>
      <c r="D43" s="45">
        <v>3503117</v>
      </c>
      <c r="E43" s="45">
        <v>1781770</v>
      </c>
      <c r="F43" s="45"/>
      <c r="G43" s="45">
        <f>SUM(F43:F43)</f>
        <v>0</v>
      </c>
      <c r="H43" s="68">
        <f>G43/E43%</f>
        <v>0</v>
      </c>
      <c r="I43" s="45">
        <f>D43+G43</f>
        <v>3503117</v>
      </c>
      <c r="J43" s="68">
        <f>I43/C43%</f>
        <v>56.862631703123952</v>
      </c>
    </row>
    <row r="44" spans="1:10" ht="48" x14ac:dyDescent="0.2">
      <c r="A44" s="35">
        <v>294424</v>
      </c>
      <c r="B44" s="44" t="s">
        <v>78</v>
      </c>
      <c r="C44" s="45">
        <v>62071451</v>
      </c>
      <c r="D44" s="45">
        <v>0</v>
      </c>
      <c r="E44" s="45">
        <v>4816000</v>
      </c>
      <c r="F44" s="45"/>
      <c r="G44" s="45">
        <f>SUM(F44:F44)</f>
        <v>0</v>
      </c>
      <c r="H44" s="68">
        <f>G44/E44%</f>
        <v>0</v>
      </c>
      <c r="I44" s="45">
        <f>D44+G44</f>
        <v>0</v>
      </c>
      <c r="J44" s="68">
        <f>I44/C44%</f>
        <v>0</v>
      </c>
    </row>
    <row r="45" spans="1:10" ht="36" x14ac:dyDescent="0.2">
      <c r="A45" s="35">
        <v>32634</v>
      </c>
      <c r="B45" s="44" t="s">
        <v>79</v>
      </c>
      <c r="C45" s="45">
        <v>10136791</v>
      </c>
      <c r="D45" s="45">
        <v>5450967.75</v>
      </c>
      <c r="E45" s="45">
        <v>76596849</v>
      </c>
      <c r="F45" s="45"/>
      <c r="G45" s="45">
        <f>SUM(F45:F45)</f>
        <v>0</v>
      </c>
      <c r="H45" s="68">
        <f>G45/E45%</f>
        <v>0</v>
      </c>
      <c r="I45" s="45">
        <f>D45+G45</f>
        <v>5450967.75</v>
      </c>
      <c r="J45" s="68">
        <f>I45/C45%</f>
        <v>53.774096259851859</v>
      </c>
    </row>
    <row r="46" spans="1:10" ht="36" x14ac:dyDescent="0.2">
      <c r="A46" s="35">
        <v>155616</v>
      </c>
      <c r="B46" s="44" t="s">
        <v>80</v>
      </c>
      <c r="C46" s="45">
        <v>370863395.13999999</v>
      </c>
      <c r="D46" s="45">
        <v>7453646</v>
      </c>
      <c r="E46" s="45">
        <v>95529964</v>
      </c>
      <c r="F46" s="45"/>
      <c r="G46" s="45">
        <f>SUM(F46:F46)</f>
        <v>0</v>
      </c>
      <c r="H46" s="68">
        <f>G46/E46%</f>
        <v>0</v>
      </c>
      <c r="I46" s="45">
        <f>D46+G46</f>
        <v>7453646</v>
      </c>
      <c r="J46" s="68">
        <f>I46/C46%</f>
        <v>2.0098090287897699</v>
      </c>
    </row>
    <row r="47" spans="1:10" ht="84" x14ac:dyDescent="0.2">
      <c r="A47" s="35">
        <v>316436</v>
      </c>
      <c r="B47" s="44" t="s">
        <v>54</v>
      </c>
      <c r="C47" s="45">
        <v>287785</v>
      </c>
      <c r="D47" s="45">
        <v>0</v>
      </c>
      <c r="E47" s="45">
        <v>224000</v>
      </c>
      <c r="F47" s="45"/>
      <c r="G47" s="45">
        <f>SUM(F47:F47)</f>
        <v>0</v>
      </c>
      <c r="H47" s="68">
        <f>G47/E47%</f>
        <v>0</v>
      </c>
      <c r="I47" s="45">
        <f>D47+G47</f>
        <v>0</v>
      </c>
      <c r="J47" s="68">
        <f>I47/C47%</f>
        <v>0</v>
      </c>
    </row>
    <row r="48" spans="1:10" ht="84" x14ac:dyDescent="0.2">
      <c r="A48" s="35">
        <v>316441</v>
      </c>
      <c r="B48" s="44" t="s">
        <v>55</v>
      </c>
      <c r="C48" s="45">
        <v>287785</v>
      </c>
      <c r="D48" s="45">
        <v>0</v>
      </c>
      <c r="E48" s="45">
        <v>224000</v>
      </c>
      <c r="F48" s="45"/>
      <c r="G48" s="45">
        <f>SUM(F48:F48)</f>
        <v>0</v>
      </c>
      <c r="H48" s="68">
        <f>G48/E48%</f>
        <v>0</v>
      </c>
      <c r="I48" s="45">
        <f>D48+G48</f>
        <v>0</v>
      </c>
      <c r="J48" s="68">
        <f>I48/C48%</f>
        <v>0</v>
      </c>
    </row>
    <row r="49" spans="1:11" ht="48" x14ac:dyDescent="0.2">
      <c r="A49" s="35">
        <v>321841</v>
      </c>
      <c r="B49" s="44" t="s">
        <v>81</v>
      </c>
      <c r="C49" s="45">
        <v>1732910</v>
      </c>
      <c r="D49" s="45">
        <v>0</v>
      </c>
      <c r="E49" s="45">
        <v>1732910</v>
      </c>
      <c r="F49" s="45"/>
      <c r="G49" s="45">
        <f>SUM(F49:F49)</f>
        <v>0</v>
      </c>
      <c r="H49" s="68">
        <f>G49/E49%</f>
        <v>0</v>
      </c>
      <c r="I49" s="45">
        <f>D49+G49</f>
        <v>0</v>
      </c>
      <c r="J49" s="68">
        <f>I49/C49%</f>
        <v>0</v>
      </c>
    </row>
    <row r="50" spans="1:11" ht="26.25" customHeight="1" x14ac:dyDescent="0.2">
      <c r="A50" s="44"/>
      <c r="B50" s="105" t="s">
        <v>49</v>
      </c>
      <c r="C50" s="105"/>
      <c r="D50" s="50">
        <f>SUM(D51:D57)</f>
        <v>10959891.079999998</v>
      </c>
      <c r="E50" s="50">
        <f>SUM(E51:E57)</f>
        <v>22163510</v>
      </c>
      <c r="F50" s="50">
        <f t="shared" ref="F50" si="1">SUM(F51:F57)</f>
        <v>0</v>
      </c>
      <c r="G50" s="50">
        <f>SUM(G51:G57)</f>
        <v>0</v>
      </c>
      <c r="H50" s="106">
        <f>G50/E50%</f>
        <v>0</v>
      </c>
      <c r="I50" s="50">
        <f>D50+G50</f>
        <v>10959891.079999998</v>
      </c>
      <c r="J50" s="50"/>
      <c r="K50" s="33"/>
    </row>
    <row r="51" spans="1:11" ht="60" x14ac:dyDescent="0.2">
      <c r="A51" s="35">
        <v>66385</v>
      </c>
      <c r="B51" s="44" t="s">
        <v>50</v>
      </c>
      <c r="C51" s="45">
        <v>11574362</v>
      </c>
      <c r="D51" s="45">
        <v>8293919.4900000002</v>
      </c>
      <c r="E51" s="45">
        <v>273413</v>
      </c>
      <c r="F51" s="45"/>
      <c r="G51" s="45">
        <f>SUM(F51:F51)</f>
        <v>0</v>
      </c>
      <c r="H51" s="68">
        <f>G51/E51%</f>
        <v>0</v>
      </c>
      <c r="I51" s="45">
        <f>D51+G51</f>
        <v>8293919.4900000002</v>
      </c>
      <c r="J51" s="68">
        <f>I51/C51%</f>
        <v>71.65768177978191</v>
      </c>
    </row>
    <row r="52" spans="1:11" ht="72" x14ac:dyDescent="0.2">
      <c r="A52" s="35">
        <v>108527</v>
      </c>
      <c r="B52" s="44" t="s">
        <v>30</v>
      </c>
      <c r="C52" s="45">
        <v>2725244.36</v>
      </c>
      <c r="D52" s="45">
        <v>2149316</v>
      </c>
      <c r="E52" s="45">
        <v>13126</v>
      </c>
      <c r="F52" s="45"/>
      <c r="G52" s="45">
        <f>SUM(F52:F52)</f>
        <v>0</v>
      </c>
      <c r="H52" s="68">
        <f>G52/E52%</f>
        <v>0</v>
      </c>
      <c r="I52" s="45">
        <f>D52+G52</f>
        <v>2149316</v>
      </c>
      <c r="J52" s="68">
        <f>I52/C52%</f>
        <v>78.866909387897977</v>
      </c>
    </row>
    <row r="53" spans="1:11" ht="54" customHeight="1" x14ac:dyDescent="0.2">
      <c r="A53" s="35">
        <v>111234</v>
      </c>
      <c r="B53" s="44" t="s">
        <v>15</v>
      </c>
      <c r="C53" s="45">
        <v>14669819.58</v>
      </c>
      <c r="D53" s="45">
        <v>435887.18</v>
      </c>
      <c r="E53" s="45">
        <v>10869113</v>
      </c>
      <c r="F53" s="45"/>
      <c r="G53" s="45">
        <f>SUM(F53:F53)</f>
        <v>0</v>
      </c>
      <c r="H53" s="68">
        <f>G53/E53%</f>
        <v>0</v>
      </c>
      <c r="I53" s="45">
        <f>D53+G53</f>
        <v>435887.18</v>
      </c>
      <c r="J53" s="68">
        <f>I53/C53%</f>
        <v>2.9713192968934936</v>
      </c>
    </row>
    <row r="54" spans="1:11" ht="54" customHeight="1" x14ac:dyDescent="0.2">
      <c r="A54" s="35">
        <v>135106</v>
      </c>
      <c r="B54" s="44" t="s">
        <v>32</v>
      </c>
      <c r="C54" s="45">
        <v>1187524.8500000001</v>
      </c>
      <c r="D54" s="45">
        <v>21350.62</v>
      </c>
      <c r="E54" s="45">
        <v>1104979</v>
      </c>
      <c r="F54" s="45"/>
      <c r="G54" s="45">
        <f>SUM(F54:F54)</f>
        <v>0</v>
      </c>
      <c r="H54" s="68">
        <f>G54/E54%</f>
        <v>0</v>
      </c>
      <c r="I54" s="45">
        <f>D54+G54</f>
        <v>21350.62</v>
      </c>
      <c r="J54" s="68">
        <f>I54/C54%</f>
        <v>1.7979093237501511</v>
      </c>
    </row>
    <row r="55" spans="1:11" ht="69" customHeight="1" x14ac:dyDescent="0.2">
      <c r="A55" s="35">
        <v>106725</v>
      </c>
      <c r="B55" s="44" t="s">
        <v>31</v>
      </c>
      <c r="C55" s="45">
        <v>2025773</v>
      </c>
      <c r="D55" s="45">
        <v>59417.79</v>
      </c>
      <c r="E55" s="45">
        <v>1966355</v>
      </c>
      <c r="F55" s="45"/>
      <c r="G55" s="45">
        <f>SUM(F55:F55)</f>
        <v>0</v>
      </c>
      <c r="H55" s="68">
        <f>G55/E55%</f>
        <v>0</v>
      </c>
      <c r="I55" s="45">
        <f>D55+G55</f>
        <v>59417.79</v>
      </c>
      <c r="J55" s="68">
        <f>I55/C55%</f>
        <v>2.9330922072710024</v>
      </c>
    </row>
    <row r="56" spans="1:11" ht="69" customHeight="1" x14ac:dyDescent="0.2">
      <c r="A56" s="35">
        <v>210935</v>
      </c>
      <c r="B56" s="44" t="s">
        <v>88</v>
      </c>
      <c r="C56" s="45">
        <v>2388596</v>
      </c>
      <c r="D56" s="45">
        <v>0</v>
      </c>
      <c r="E56" s="45">
        <v>2104045</v>
      </c>
      <c r="F56" s="45"/>
      <c r="G56" s="45">
        <f t="shared" ref="G56:G57" si="2">SUM(F56:F56)</f>
        <v>0</v>
      </c>
      <c r="H56" s="68">
        <f t="shared" ref="H56:H57" si="3">G56/E56%</f>
        <v>0</v>
      </c>
      <c r="I56" s="45">
        <f t="shared" ref="I56:I57" si="4">D56+G56</f>
        <v>0</v>
      </c>
      <c r="J56" s="68">
        <f t="shared" ref="J56:J59" si="5">I56/C56%</f>
        <v>0</v>
      </c>
    </row>
    <row r="57" spans="1:11" ht="69" customHeight="1" x14ac:dyDescent="0.2">
      <c r="A57" s="35">
        <v>71544</v>
      </c>
      <c r="B57" s="44" t="s">
        <v>89</v>
      </c>
      <c r="C57" s="45">
        <v>6770877</v>
      </c>
      <c r="D57" s="45">
        <v>0</v>
      </c>
      <c r="E57" s="45">
        <v>5832479</v>
      </c>
      <c r="F57" s="45"/>
      <c r="G57" s="45">
        <f t="shared" si="2"/>
        <v>0</v>
      </c>
      <c r="H57" s="68">
        <f t="shared" si="3"/>
        <v>0</v>
      </c>
      <c r="I57" s="45">
        <f t="shared" si="4"/>
        <v>0</v>
      </c>
      <c r="J57" s="68">
        <f t="shared" si="5"/>
        <v>0</v>
      </c>
    </row>
    <row r="58" spans="1:11" ht="29.25" customHeight="1" x14ac:dyDescent="0.2">
      <c r="A58" s="53"/>
      <c r="B58" s="48" t="s">
        <v>9</v>
      </c>
      <c r="C58" s="49"/>
      <c r="D58" s="104">
        <f>SUM(D59:D59)</f>
        <v>17443619</v>
      </c>
      <c r="E58" s="50">
        <f>SUM(E59:E59)</f>
        <v>66249648</v>
      </c>
      <c r="F58" s="50"/>
      <c r="G58" s="50">
        <f>SUM(F58:F58)</f>
        <v>0</v>
      </c>
      <c r="H58" s="43">
        <f>G58/E58%</f>
        <v>0</v>
      </c>
      <c r="I58" s="50">
        <f>D58+G58</f>
        <v>17443619</v>
      </c>
      <c r="J58" s="43"/>
    </row>
    <row r="59" spans="1:11" ht="23.25" customHeight="1" x14ac:dyDescent="0.2">
      <c r="A59" s="51"/>
      <c r="B59" s="44" t="s">
        <v>22</v>
      </c>
      <c r="C59" s="45"/>
      <c r="D59" s="126">
        <v>17443619</v>
      </c>
      <c r="E59" s="45">
        <v>66249648</v>
      </c>
      <c r="F59" s="45"/>
      <c r="G59" s="45">
        <f>SUM(F59:F59)</f>
        <v>0</v>
      </c>
      <c r="H59" s="46">
        <f>G59/E59%</f>
        <v>0</v>
      </c>
      <c r="I59" s="45">
        <f>D59+G59</f>
        <v>17443619</v>
      </c>
      <c r="J59" s="68"/>
      <c r="K59" s="120"/>
    </row>
    <row r="60" spans="1:11" ht="12.75" x14ac:dyDescent="0.2">
      <c r="A60" s="97"/>
      <c r="B60" s="86"/>
      <c r="C60" s="93"/>
      <c r="D60" s="98"/>
      <c r="E60" s="99"/>
      <c r="F60" s="93"/>
      <c r="G60" s="100"/>
      <c r="H60" s="101"/>
      <c r="I60" s="98"/>
      <c r="J60" s="102"/>
    </row>
    <row r="61" spans="1:11" s="57" customFormat="1" ht="12" x14ac:dyDescent="0.2">
      <c r="A61" s="58" t="s">
        <v>16</v>
      </c>
      <c r="B61" s="79"/>
      <c r="C61" s="76"/>
      <c r="D61" s="76"/>
      <c r="E61" s="103"/>
      <c r="F61" s="73"/>
      <c r="G61" s="73"/>
      <c r="H61" s="74"/>
      <c r="I61" s="75"/>
      <c r="J61" s="74"/>
      <c r="K61" s="34"/>
    </row>
    <row r="62" spans="1:11" s="57" customFormat="1" ht="12" x14ac:dyDescent="0.2">
      <c r="A62" s="94" t="s">
        <v>11</v>
      </c>
      <c r="B62" s="95"/>
      <c r="C62" s="76"/>
      <c r="D62" s="76"/>
      <c r="E62" s="103"/>
      <c r="F62" s="73"/>
      <c r="G62" s="73"/>
      <c r="H62" s="74"/>
      <c r="I62" s="75"/>
      <c r="J62" s="74"/>
      <c r="K62" s="34"/>
    </row>
    <row r="63" spans="1:11" s="57" customFormat="1" ht="24" customHeight="1" x14ac:dyDescent="0.2">
      <c r="A63" s="93"/>
      <c r="B63" s="162" t="s">
        <v>92</v>
      </c>
      <c r="C63" s="160"/>
      <c r="D63" s="160"/>
      <c r="E63" s="103"/>
      <c r="F63" s="73"/>
      <c r="G63" s="73"/>
      <c r="H63" s="74"/>
      <c r="I63" s="75"/>
      <c r="J63" s="74"/>
      <c r="K63" s="34"/>
    </row>
    <row r="64" spans="1:11" s="57" customFormat="1" ht="12" x14ac:dyDescent="0.2">
      <c r="A64" s="93"/>
      <c r="B64" s="93"/>
      <c r="C64" s="76"/>
      <c r="D64" s="76"/>
      <c r="E64" s="103"/>
      <c r="F64" s="73"/>
      <c r="G64" s="73"/>
      <c r="H64" s="74"/>
      <c r="I64" s="75"/>
      <c r="J64" s="74"/>
      <c r="K64" s="34"/>
    </row>
    <row r="65" ht="20.25" customHeight="1" x14ac:dyDescent="0.2"/>
    <row r="66" ht="20.25" customHeight="1" x14ac:dyDescent="0.2"/>
    <row r="67" ht="20.25" customHeight="1" x14ac:dyDescent="0.2"/>
    <row r="68" ht="20.25" customHeight="1" x14ac:dyDescent="0.2"/>
    <row r="69" ht="20.25" customHeight="1" x14ac:dyDescent="0.2"/>
    <row r="70" ht="20.25" customHeight="1" x14ac:dyDescent="0.2"/>
    <row r="71" ht="20.25" customHeight="1" x14ac:dyDescent="0.2"/>
    <row r="72" ht="20.25" customHeight="1" x14ac:dyDescent="0.2"/>
    <row r="73" ht="20.25" customHeight="1" x14ac:dyDescent="0.2"/>
    <row r="74" ht="20.25" customHeight="1" x14ac:dyDescent="0.2"/>
    <row r="75" ht="20.25" customHeight="1" x14ac:dyDescent="0.2"/>
    <row r="76" ht="20.25" customHeight="1" x14ac:dyDescent="0.2"/>
    <row r="77" ht="20.25" customHeight="1" x14ac:dyDescent="0.2"/>
    <row r="78" ht="20.25" customHeight="1" x14ac:dyDescent="0.2"/>
    <row r="79" ht="20.25" customHeight="1" x14ac:dyDescent="0.2"/>
    <row r="80" ht="20.25" customHeight="1" x14ac:dyDescent="0.2"/>
    <row r="81" ht="20.25" customHeight="1" x14ac:dyDescent="0.2"/>
    <row r="82" ht="20.25" customHeight="1" x14ac:dyDescent="0.2"/>
    <row r="83" ht="20.25" customHeight="1" x14ac:dyDescent="0.2"/>
    <row r="84" ht="20.25" customHeight="1" x14ac:dyDescent="0.2"/>
    <row r="85" ht="20.25" customHeight="1" x14ac:dyDescent="0.2"/>
    <row r="86" ht="20.25" customHeight="1" x14ac:dyDescent="0.2"/>
    <row r="87" ht="20.25" customHeight="1" x14ac:dyDescent="0.2"/>
    <row r="88" ht="20.25" customHeight="1" x14ac:dyDescent="0.2"/>
    <row r="89" ht="20.25" customHeight="1" x14ac:dyDescent="0.2"/>
    <row r="90" ht="20.25" customHeight="1" x14ac:dyDescent="0.2"/>
    <row r="91" ht="20.25" customHeight="1" x14ac:dyDescent="0.2"/>
    <row r="92" ht="20.25" customHeight="1" x14ac:dyDescent="0.2"/>
    <row r="93" ht="20.25" customHeight="1" x14ac:dyDescent="0.2"/>
    <row r="94" ht="20.25" customHeight="1" x14ac:dyDescent="0.2"/>
    <row r="95" ht="20.25" customHeight="1" x14ac:dyDescent="0.2"/>
    <row r="96" ht="20.25" customHeight="1" x14ac:dyDescent="0.2"/>
    <row r="97" ht="20.25" customHeight="1" x14ac:dyDescent="0.2"/>
    <row r="98" ht="20.25" customHeight="1" x14ac:dyDescent="0.2"/>
    <row r="99" ht="20.25" customHeight="1" x14ac:dyDescent="0.2"/>
    <row r="100" ht="20.25" customHeight="1" x14ac:dyDescent="0.2"/>
    <row r="101" ht="20.25" customHeight="1" x14ac:dyDescent="0.2"/>
    <row r="102" ht="20.25" customHeight="1" x14ac:dyDescent="0.2"/>
    <row r="103" ht="20.25" customHeight="1" x14ac:dyDescent="0.2"/>
    <row r="104" ht="20.25" customHeight="1" x14ac:dyDescent="0.2"/>
    <row r="105" ht="20.25" customHeight="1" x14ac:dyDescent="0.2"/>
    <row r="106" ht="20.25" customHeight="1" x14ac:dyDescent="0.2"/>
    <row r="107" ht="20.25" customHeight="1" x14ac:dyDescent="0.2"/>
    <row r="108" ht="20.25" customHeight="1" x14ac:dyDescent="0.2"/>
    <row r="109" ht="20.25" customHeight="1" x14ac:dyDescent="0.2"/>
    <row r="110" ht="20.25" customHeight="1" x14ac:dyDescent="0.2"/>
    <row r="111" ht="20.25" customHeight="1" x14ac:dyDescent="0.2"/>
    <row r="112" ht="20.25" customHeight="1" x14ac:dyDescent="0.2"/>
    <row r="113" ht="20.25" customHeight="1" x14ac:dyDescent="0.2"/>
    <row r="114" ht="20.25" customHeight="1" x14ac:dyDescent="0.2"/>
    <row r="115" ht="20.25" customHeight="1" x14ac:dyDescent="0.2"/>
    <row r="116" ht="20.25" customHeight="1" x14ac:dyDescent="0.2"/>
    <row r="117" ht="20.25" customHeight="1" x14ac:dyDescent="0.2"/>
    <row r="118" ht="20.25" customHeight="1" x14ac:dyDescent="0.2"/>
    <row r="119" ht="20.25" customHeight="1" x14ac:dyDescent="0.2"/>
    <row r="120" ht="20.25" customHeight="1" x14ac:dyDescent="0.2"/>
    <row r="121" ht="20.25" customHeight="1" x14ac:dyDescent="0.2"/>
    <row r="122" ht="20.25" customHeight="1" x14ac:dyDescent="0.2"/>
    <row r="123" ht="20.25" customHeight="1" x14ac:dyDescent="0.2"/>
    <row r="124" ht="20.25" customHeight="1" x14ac:dyDescent="0.2"/>
    <row r="125" ht="20.25" customHeight="1" x14ac:dyDescent="0.2"/>
    <row r="126" ht="20.25" customHeight="1" x14ac:dyDescent="0.2"/>
    <row r="127" ht="20.25" customHeight="1" x14ac:dyDescent="0.2"/>
    <row r="128" ht="20.25" customHeight="1" x14ac:dyDescent="0.2"/>
    <row r="129" ht="20.25" customHeight="1" x14ac:dyDescent="0.2"/>
    <row r="130" ht="20.25" customHeight="1" x14ac:dyDescent="0.2"/>
    <row r="131" ht="20.25" customHeight="1" x14ac:dyDescent="0.2"/>
    <row r="132" ht="20.25" customHeight="1" x14ac:dyDescent="0.2"/>
    <row r="133" ht="20.25" customHeight="1" x14ac:dyDescent="0.2"/>
    <row r="134" ht="20.25" customHeight="1" x14ac:dyDescent="0.2"/>
    <row r="135" ht="20.25" customHeight="1" x14ac:dyDescent="0.2"/>
    <row r="136" ht="20.25" customHeight="1" x14ac:dyDescent="0.2"/>
    <row r="137" ht="20.25" customHeight="1" x14ac:dyDescent="0.2"/>
    <row r="138" ht="20.25" customHeight="1" x14ac:dyDescent="0.2"/>
    <row r="139" ht="20.25" customHeight="1" x14ac:dyDescent="0.2"/>
    <row r="140" ht="20.25" customHeight="1" x14ac:dyDescent="0.2"/>
    <row r="141" ht="20.25" customHeight="1" x14ac:dyDescent="0.2"/>
    <row r="142" ht="20.25" customHeight="1" x14ac:dyDescent="0.2"/>
    <row r="143" ht="20.25" customHeight="1" x14ac:dyDescent="0.2"/>
    <row r="144" ht="20.25" customHeight="1" x14ac:dyDescent="0.2"/>
    <row r="145" ht="20.25" customHeight="1" x14ac:dyDescent="0.2"/>
    <row r="146" ht="20.25" customHeight="1" x14ac:dyDescent="0.2"/>
    <row r="147" ht="20.25" customHeight="1" x14ac:dyDescent="0.2"/>
    <row r="148" ht="20.25" customHeight="1" x14ac:dyDescent="0.2"/>
    <row r="149" ht="20.25" customHeight="1" x14ac:dyDescent="0.2"/>
    <row r="150" ht="20.25" customHeight="1" x14ac:dyDescent="0.2"/>
    <row r="151" ht="20.25" customHeight="1" x14ac:dyDescent="0.2"/>
    <row r="152" ht="20.25" customHeight="1" x14ac:dyDescent="0.2"/>
    <row r="153" ht="20.25" customHeight="1" x14ac:dyDescent="0.2"/>
    <row r="154" ht="20.25" customHeight="1" x14ac:dyDescent="0.2"/>
    <row r="155" ht="20.25" customHeight="1" x14ac:dyDescent="0.2"/>
    <row r="156" ht="20.25" customHeight="1" x14ac:dyDescent="0.2"/>
    <row r="157" ht="20.25" customHeight="1" x14ac:dyDescent="0.2"/>
    <row r="158" ht="20.25" customHeight="1" x14ac:dyDescent="0.2"/>
    <row r="159" ht="20.25" customHeight="1" x14ac:dyDescent="0.2"/>
    <row r="160" ht="20.25" customHeight="1" x14ac:dyDescent="0.2"/>
    <row r="161" ht="20.25" customHeight="1" x14ac:dyDescent="0.2"/>
    <row r="162" ht="20.25" customHeight="1" x14ac:dyDescent="0.2"/>
    <row r="163" ht="20.25" customHeight="1" x14ac:dyDescent="0.2"/>
    <row r="164" ht="20.25" customHeight="1" x14ac:dyDescent="0.2"/>
    <row r="165" ht="20.25" customHeight="1" x14ac:dyDescent="0.2"/>
    <row r="166" ht="20.25" customHeight="1" x14ac:dyDescent="0.2"/>
    <row r="167" ht="20.25" customHeight="1" x14ac:dyDescent="0.2"/>
    <row r="168" ht="20.25" customHeight="1" x14ac:dyDescent="0.2"/>
    <row r="169" ht="20.25" customHeight="1" x14ac:dyDescent="0.2"/>
    <row r="170" ht="20.25" customHeight="1" x14ac:dyDescent="0.2"/>
    <row r="171" ht="20.25" customHeight="1" x14ac:dyDescent="0.2"/>
    <row r="172" ht="20.25" customHeight="1" x14ac:dyDescent="0.2"/>
    <row r="173" ht="20.25" customHeight="1" x14ac:dyDescent="0.2"/>
    <row r="174" ht="20.25" customHeight="1" x14ac:dyDescent="0.2"/>
    <row r="175" ht="20.25" customHeight="1" x14ac:dyDescent="0.2"/>
    <row r="176" ht="20.25" customHeight="1" x14ac:dyDescent="0.2"/>
    <row r="177" ht="20.25" customHeight="1" x14ac:dyDescent="0.2"/>
    <row r="178" ht="20.25" customHeight="1" x14ac:dyDescent="0.2"/>
    <row r="179" ht="20.25" customHeight="1" x14ac:dyDescent="0.2"/>
    <row r="180" ht="20.25" customHeight="1" x14ac:dyDescent="0.2"/>
    <row r="181" ht="20.25" customHeight="1" x14ac:dyDescent="0.2"/>
    <row r="182" ht="20.25" customHeight="1" x14ac:dyDescent="0.2"/>
    <row r="183" ht="20.25" customHeight="1" x14ac:dyDescent="0.2"/>
    <row r="184" ht="20.25" customHeight="1" x14ac:dyDescent="0.2"/>
    <row r="185" ht="20.25" customHeight="1" x14ac:dyDescent="0.2"/>
    <row r="186" ht="20.25" customHeight="1" x14ac:dyDescent="0.2"/>
    <row r="187" ht="20.25" customHeight="1" x14ac:dyDescent="0.2"/>
    <row r="188" ht="20.25" customHeight="1" x14ac:dyDescent="0.2"/>
    <row r="189" ht="20.25" customHeight="1" x14ac:dyDescent="0.2"/>
    <row r="190" ht="20.25" customHeight="1" x14ac:dyDescent="0.2"/>
    <row r="191" ht="20.25" customHeight="1" x14ac:dyDescent="0.2"/>
    <row r="192" ht="20.25" customHeight="1" x14ac:dyDescent="0.2"/>
    <row r="193" ht="20.25" customHeight="1" x14ac:dyDescent="0.2"/>
    <row r="194" ht="20.25" customHeight="1" x14ac:dyDescent="0.2"/>
    <row r="195" ht="20.25" customHeight="1" x14ac:dyDescent="0.2"/>
    <row r="196" ht="20.25" customHeight="1" x14ac:dyDescent="0.2"/>
    <row r="197" ht="20.25" customHeight="1" x14ac:dyDescent="0.2"/>
    <row r="198" ht="20.25" customHeight="1" x14ac:dyDescent="0.2"/>
    <row r="199" ht="20.25" customHeight="1" x14ac:dyDescent="0.2"/>
    <row r="200" ht="20.25" customHeight="1" x14ac:dyDescent="0.2"/>
    <row r="201" ht="20.25" customHeight="1" x14ac:dyDescent="0.2"/>
    <row r="202" ht="20.25" customHeight="1" x14ac:dyDescent="0.2"/>
    <row r="203" ht="20.25" customHeight="1" x14ac:dyDescent="0.2"/>
    <row r="204" ht="20.25" customHeight="1" x14ac:dyDescent="0.2"/>
    <row r="205" ht="20.25" customHeight="1" x14ac:dyDescent="0.2"/>
    <row r="206" ht="20.25" customHeight="1" x14ac:dyDescent="0.2"/>
    <row r="207" ht="20.25" customHeight="1" x14ac:dyDescent="0.2"/>
    <row r="208" ht="20.25" customHeight="1" x14ac:dyDescent="0.2"/>
    <row r="209" ht="20.25" customHeight="1" x14ac:dyDescent="0.2"/>
    <row r="210" ht="20.25" customHeight="1" x14ac:dyDescent="0.2"/>
    <row r="211" ht="20.25" customHeight="1" x14ac:dyDescent="0.2"/>
    <row r="212" ht="20.25" customHeight="1" x14ac:dyDescent="0.2"/>
    <row r="213" ht="20.25" customHeight="1" x14ac:dyDescent="0.2"/>
    <row r="214" ht="20.25" customHeight="1" x14ac:dyDescent="0.2"/>
    <row r="215" ht="20.25" customHeight="1" x14ac:dyDescent="0.2"/>
    <row r="216" ht="20.25" customHeight="1" x14ac:dyDescent="0.2"/>
    <row r="217" ht="20.25" customHeight="1" x14ac:dyDescent="0.2"/>
    <row r="218" ht="20.25" customHeight="1" x14ac:dyDescent="0.2"/>
    <row r="219" ht="20.25" customHeight="1" x14ac:dyDescent="0.2"/>
    <row r="220" ht="20.25" customHeight="1" x14ac:dyDescent="0.2"/>
    <row r="221" ht="20.25" customHeight="1" x14ac:dyDescent="0.2"/>
    <row r="222" ht="20.25" customHeight="1" x14ac:dyDescent="0.2"/>
    <row r="223" ht="20.25" customHeight="1" x14ac:dyDescent="0.2"/>
    <row r="224" ht="20.25" customHeight="1" x14ac:dyDescent="0.2"/>
    <row r="225" ht="20.25" customHeight="1" x14ac:dyDescent="0.2"/>
    <row r="226" ht="20.25" customHeight="1" x14ac:dyDescent="0.2"/>
    <row r="227" ht="20.25" customHeight="1" x14ac:dyDescent="0.2"/>
    <row r="228" ht="20.25" customHeight="1" x14ac:dyDescent="0.2"/>
    <row r="229" ht="20.25" customHeight="1" x14ac:dyDescent="0.2"/>
    <row r="230" ht="20.25" customHeight="1" x14ac:dyDescent="0.2"/>
    <row r="231" ht="20.25" customHeight="1" x14ac:dyDescent="0.2"/>
    <row r="232" ht="20.25" customHeight="1" x14ac:dyDescent="0.2"/>
    <row r="233" ht="20.25" customHeight="1" x14ac:dyDescent="0.2"/>
    <row r="234" ht="20.25" customHeight="1" x14ac:dyDescent="0.2"/>
    <row r="235" ht="20.25" customHeight="1" x14ac:dyDescent="0.2"/>
    <row r="236" ht="20.25" customHeight="1" x14ac:dyDescent="0.2"/>
    <row r="237" ht="20.25" customHeight="1" x14ac:dyDescent="0.2"/>
    <row r="238" ht="20.25" customHeight="1" x14ac:dyDescent="0.2"/>
    <row r="239" ht="20.25" customHeight="1" x14ac:dyDescent="0.2"/>
    <row r="240" ht="20.25" customHeight="1" x14ac:dyDescent="0.2"/>
    <row r="241" ht="20.25" customHeight="1" x14ac:dyDescent="0.2"/>
    <row r="242" ht="20.25" customHeight="1" x14ac:dyDescent="0.2"/>
    <row r="243" ht="20.25" customHeight="1" x14ac:dyDescent="0.2"/>
    <row r="244" ht="20.25" customHeight="1" x14ac:dyDescent="0.2"/>
    <row r="245" ht="20.25" customHeight="1" x14ac:dyDescent="0.2"/>
    <row r="246" ht="20.25" customHeight="1" x14ac:dyDescent="0.2"/>
    <row r="247" ht="20.25" customHeight="1" x14ac:dyDescent="0.2"/>
    <row r="248" ht="20.25" customHeight="1" x14ac:dyDescent="0.2"/>
    <row r="249" ht="20.25" customHeight="1" x14ac:dyDescent="0.2"/>
    <row r="250" ht="20.25" customHeight="1" x14ac:dyDescent="0.2"/>
    <row r="251" ht="20.25" customHeight="1" x14ac:dyDescent="0.2"/>
    <row r="252" ht="20.25" customHeight="1" x14ac:dyDescent="0.2"/>
    <row r="253" ht="20.25" customHeight="1" x14ac:dyDescent="0.2"/>
    <row r="254" ht="20.25" customHeight="1" x14ac:dyDescent="0.2"/>
    <row r="255" ht="20.25" customHeight="1" x14ac:dyDescent="0.2"/>
    <row r="256" ht="20.25" customHeight="1" x14ac:dyDescent="0.2"/>
    <row r="257" ht="20.25" customHeight="1" x14ac:dyDescent="0.2"/>
    <row r="258" ht="20.25" customHeight="1" x14ac:dyDescent="0.2"/>
    <row r="259" ht="20.25" customHeight="1" x14ac:dyDescent="0.2"/>
    <row r="260" ht="20.25" customHeight="1" x14ac:dyDescent="0.2"/>
    <row r="261" ht="20.25" customHeight="1" x14ac:dyDescent="0.2"/>
    <row r="262" ht="20.25" customHeight="1" x14ac:dyDescent="0.2"/>
    <row r="263" ht="20.25" customHeight="1" x14ac:dyDescent="0.2"/>
    <row r="264" ht="20.25" customHeight="1" x14ac:dyDescent="0.2"/>
    <row r="265" ht="20.25" customHeight="1" x14ac:dyDescent="0.2"/>
    <row r="266" ht="20.25" customHeight="1" x14ac:dyDescent="0.2"/>
    <row r="267" ht="20.25" customHeight="1" x14ac:dyDescent="0.2"/>
    <row r="268" ht="20.25" customHeight="1" x14ac:dyDescent="0.2"/>
    <row r="269" ht="20.25" customHeight="1" x14ac:dyDescent="0.2"/>
    <row r="270" ht="20.25" customHeight="1" x14ac:dyDescent="0.2"/>
    <row r="271" ht="20.25" customHeight="1" x14ac:dyDescent="0.2"/>
    <row r="272" ht="20.25" customHeight="1" x14ac:dyDescent="0.2"/>
    <row r="273" ht="20.25" customHeight="1" x14ac:dyDescent="0.2"/>
    <row r="274" ht="20.25" customHeight="1" x14ac:dyDescent="0.2"/>
    <row r="275" ht="20.25" customHeight="1" x14ac:dyDescent="0.2"/>
    <row r="276" ht="20.25" customHeight="1" x14ac:dyDescent="0.2"/>
    <row r="277" ht="20.25" customHeight="1" x14ac:dyDescent="0.2"/>
    <row r="278" ht="20.25" customHeight="1" x14ac:dyDescent="0.2"/>
    <row r="279" ht="20.25" customHeight="1" x14ac:dyDescent="0.2"/>
    <row r="280" ht="20.25" customHeight="1" x14ac:dyDescent="0.2"/>
    <row r="281" ht="20.25" customHeight="1" x14ac:dyDescent="0.2"/>
    <row r="282" ht="20.25" customHeight="1" x14ac:dyDescent="0.2"/>
    <row r="283" ht="20.25" customHeight="1" x14ac:dyDescent="0.2"/>
    <row r="284" ht="20.25" customHeight="1" x14ac:dyDescent="0.2"/>
    <row r="285" ht="20.25" customHeight="1" x14ac:dyDescent="0.2"/>
    <row r="286" ht="20.25" customHeight="1" x14ac:dyDescent="0.2"/>
    <row r="287" ht="20.25" customHeight="1" x14ac:dyDescent="0.2"/>
    <row r="288" ht="20.25" customHeight="1" x14ac:dyDescent="0.2"/>
    <row r="289" ht="20.25" customHeight="1" x14ac:dyDescent="0.2"/>
    <row r="290" ht="20.25" customHeight="1" x14ac:dyDescent="0.2"/>
    <row r="291" ht="20.25" customHeight="1" x14ac:dyDescent="0.2"/>
    <row r="292" ht="20.25" customHeight="1" x14ac:dyDescent="0.2"/>
    <row r="293" ht="20.25" customHeight="1" x14ac:dyDescent="0.2"/>
    <row r="294" ht="20.25" customHeight="1" x14ac:dyDescent="0.2"/>
    <row r="295" ht="20.25" customHeight="1" x14ac:dyDescent="0.2"/>
    <row r="296" ht="20.25" customHeight="1" x14ac:dyDescent="0.2"/>
    <row r="297" ht="20.25" customHeight="1" x14ac:dyDescent="0.2"/>
    <row r="298" ht="20.25" customHeight="1" x14ac:dyDescent="0.2"/>
    <row r="299" ht="20.25" customHeight="1" x14ac:dyDescent="0.2"/>
    <row r="300" ht="20.25" customHeight="1" x14ac:dyDescent="0.2"/>
    <row r="301" ht="20.25" customHeight="1" x14ac:dyDescent="0.2"/>
    <row r="302" ht="20.25" customHeight="1" x14ac:dyDescent="0.2"/>
    <row r="303" ht="20.25" customHeight="1" x14ac:dyDescent="0.2"/>
    <row r="304" ht="20.25" customHeight="1" x14ac:dyDescent="0.2"/>
    <row r="305" ht="20.25" customHeight="1" x14ac:dyDescent="0.2"/>
    <row r="306" ht="20.25" customHeight="1" x14ac:dyDescent="0.2"/>
    <row r="307" ht="20.25" customHeight="1" x14ac:dyDescent="0.2"/>
    <row r="308" ht="20.25" customHeight="1" x14ac:dyDescent="0.2"/>
    <row r="309" ht="20.25" customHeight="1" x14ac:dyDescent="0.2"/>
    <row r="310" ht="20.25" customHeight="1" x14ac:dyDescent="0.2"/>
    <row r="311" ht="20.25" customHeight="1" x14ac:dyDescent="0.2"/>
    <row r="312" ht="20.25" customHeight="1" x14ac:dyDescent="0.2"/>
    <row r="313" ht="20.25" customHeight="1" x14ac:dyDescent="0.2"/>
    <row r="314" ht="20.25" customHeight="1" x14ac:dyDescent="0.2"/>
    <row r="315" ht="20.25" customHeight="1" x14ac:dyDescent="0.2"/>
    <row r="316" ht="20.25" customHeight="1" x14ac:dyDescent="0.2"/>
    <row r="317" ht="20.25" customHeight="1" x14ac:dyDescent="0.2"/>
    <row r="318" ht="20.25" customHeight="1" x14ac:dyDescent="0.2"/>
    <row r="319" ht="20.25" customHeight="1" x14ac:dyDescent="0.2"/>
    <row r="320" ht="20.25" customHeight="1" x14ac:dyDescent="0.2"/>
    <row r="321" ht="20.25" customHeight="1" x14ac:dyDescent="0.2"/>
    <row r="322" ht="20.25" customHeight="1" x14ac:dyDescent="0.2"/>
    <row r="323" ht="20.25" customHeight="1" x14ac:dyDescent="0.2"/>
    <row r="324" ht="20.25" customHeight="1" x14ac:dyDescent="0.2"/>
    <row r="325" ht="20.25" customHeight="1" x14ac:dyDescent="0.2"/>
    <row r="326" ht="20.25" customHeight="1" x14ac:dyDescent="0.2"/>
    <row r="327" ht="20.25" customHeight="1" x14ac:dyDescent="0.2"/>
    <row r="328" ht="20.25" customHeight="1" x14ac:dyDescent="0.2"/>
    <row r="329" ht="20.25" customHeight="1" x14ac:dyDescent="0.2"/>
    <row r="330" ht="20.25" customHeight="1" x14ac:dyDescent="0.2"/>
    <row r="331" ht="20.25" customHeight="1" x14ac:dyDescent="0.2"/>
    <row r="332" ht="20.25" customHeight="1" x14ac:dyDescent="0.2"/>
    <row r="333" ht="20.25" customHeight="1" x14ac:dyDescent="0.2"/>
    <row r="334" ht="20.25" customHeight="1" x14ac:dyDescent="0.2"/>
    <row r="335" ht="20.25" customHeight="1" x14ac:dyDescent="0.2"/>
    <row r="336" ht="20.25" customHeight="1" x14ac:dyDescent="0.2"/>
    <row r="337" ht="20.25" customHeight="1" x14ac:dyDescent="0.2"/>
    <row r="338" ht="20.25" customHeight="1" x14ac:dyDescent="0.2"/>
    <row r="339" ht="20.25" customHeight="1" x14ac:dyDescent="0.2"/>
    <row r="340" ht="20.25" customHeight="1" x14ac:dyDescent="0.2"/>
    <row r="341" ht="20.25" customHeight="1" x14ac:dyDescent="0.2"/>
    <row r="342" ht="20.25" customHeight="1" x14ac:dyDescent="0.2"/>
    <row r="343" ht="20.25" customHeight="1" x14ac:dyDescent="0.2"/>
    <row r="344" ht="20.25" customHeight="1" x14ac:dyDescent="0.2"/>
    <row r="345" ht="20.25" customHeight="1" x14ac:dyDescent="0.2"/>
    <row r="346" ht="20.25" customHeight="1" x14ac:dyDescent="0.2"/>
    <row r="347" ht="20.25" customHeight="1" x14ac:dyDescent="0.2"/>
    <row r="348" ht="20.25" customHeight="1" x14ac:dyDescent="0.2"/>
    <row r="349" ht="20.25" customHeight="1" x14ac:dyDescent="0.2"/>
    <row r="350" ht="20.25" customHeight="1" x14ac:dyDescent="0.2"/>
    <row r="351" ht="20.25" customHeight="1" x14ac:dyDescent="0.2"/>
    <row r="352" ht="20.25" customHeight="1" x14ac:dyDescent="0.2"/>
    <row r="353" ht="20.25" customHeight="1" x14ac:dyDescent="0.2"/>
    <row r="354" ht="20.25" customHeight="1" x14ac:dyDescent="0.2"/>
    <row r="355" ht="20.25" customHeight="1" x14ac:dyDescent="0.2"/>
    <row r="356" ht="20.25" customHeight="1" x14ac:dyDescent="0.2"/>
    <row r="357" ht="20.25" customHeight="1" x14ac:dyDescent="0.2"/>
    <row r="358" ht="20.25" customHeight="1" x14ac:dyDescent="0.2"/>
    <row r="359" ht="20.25" customHeight="1" x14ac:dyDescent="0.2"/>
    <row r="360" ht="20.25" customHeight="1" x14ac:dyDescent="0.2"/>
    <row r="361" ht="20.25" customHeight="1" x14ac:dyDescent="0.2"/>
    <row r="362" ht="20.25" customHeight="1" x14ac:dyDescent="0.2"/>
    <row r="363" ht="20.25" customHeight="1" x14ac:dyDescent="0.2"/>
    <row r="364" ht="20.25" customHeight="1" x14ac:dyDescent="0.2"/>
    <row r="365" ht="20.25" customHeight="1" x14ac:dyDescent="0.2"/>
    <row r="366" ht="20.25" customHeight="1" x14ac:dyDescent="0.2"/>
    <row r="367" ht="20.25" customHeight="1" x14ac:dyDescent="0.2"/>
    <row r="368" ht="20.25" customHeight="1" x14ac:dyDescent="0.2"/>
    <row r="369" ht="20.25" customHeight="1" x14ac:dyDescent="0.2"/>
    <row r="370" ht="20.25" customHeight="1" x14ac:dyDescent="0.2"/>
    <row r="371" ht="20.25" customHeight="1" x14ac:dyDescent="0.2"/>
    <row r="372" ht="20.25" customHeight="1" x14ac:dyDescent="0.2"/>
    <row r="373" ht="20.25" customHeight="1" x14ac:dyDescent="0.2"/>
    <row r="374" ht="20.25" customHeight="1" x14ac:dyDescent="0.2"/>
    <row r="375" ht="20.25" customHeight="1" x14ac:dyDescent="0.2"/>
    <row r="376" ht="20.25" customHeight="1" x14ac:dyDescent="0.2"/>
    <row r="377" ht="20.25" customHeight="1" x14ac:dyDescent="0.2"/>
    <row r="378" ht="20.25" customHeight="1" x14ac:dyDescent="0.2"/>
    <row r="379" ht="20.25" customHeight="1" x14ac:dyDescent="0.2"/>
    <row r="380" ht="20.25" customHeight="1" x14ac:dyDescent="0.2"/>
    <row r="381" ht="20.25" customHeight="1" x14ac:dyDescent="0.2"/>
    <row r="382" ht="20.25" customHeight="1" x14ac:dyDescent="0.2"/>
    <row r="383" ht="20.25" customHeight="1" x14ac:dyDescent="0.2"/>
    <row r="384" ht="20.25" customHeight="1" x14ac:dyDescent="0.2"/>
    <row r="385" ht="20.25" customHeight="1" x14ac:dyDescent="0.2"/>
    <row r="386" ht="20.25" customHeight="1" x14ac:dyDescent="0.2"/>
    <row r="387" ht="20.25" customHeight="1" x14ac:dyDescent="0.2"/>
    <row r="388" ht="20.25" customHeight="1" x14ac:dyDescent="0.2"/>
    <row r="389" ht="20.25" customHeight="1" x14ac:dyDescent="0.2"/>
    <row r="390" ht="20.25" customHeight="1" x14ac:dyDescent="0.2"/>
    <row r="391" ht="20.25" customHeight="1" x14ac:dyDescent="0.2"/>
    <row r="392" ht="20.25" customHeight="1" x14ac:dyDescent="0.2"/>
    <row r="393" ht="20.25" customHeight="1" x14ac:dyDescent="0.2"/>
    <row r="394" ht="20.25" customHeight="1" x14ac:dyDescent="0.2"/>
    <row r="395" ht="20.25" customHeight="1" x14ac:dyDescent="0.2"/>
    <row r="396" ht="20.25" customHeight="1" x14ac:dyDescent="0.2"/>
    <row r="397" ht="20.25" customHeight="1" x14ac:dyDescent="0.2"/>
    <row r="398" ht="20.25" customHeight="1" x14ac:dyDescent="0.2"/>
    <row r="399" ht="20.25" customHeight="1" x14ac:dyDescent="0.2"/>
    <row r="400" ht="20.25" customHeight="1" x14ac:dyDescent="0.2"/>
    <row r="401" ht="20.25" customHeight="1" x14ac:dyDescent="0.2"/>
    <row r="402" ht="20.25" customHeight="1" x14ac:dyDescent="0.2"/>
    <row r="403" ht="20.25" customHeight="1" x14ac:dyDescent="0.2"/>
    <row r="404" ht="20.25" customHeight="1" x14ac:dyDescent="0.2"/>
    <row r="405" ht="20.25" customHeight="1" x14ac:dyDescent="0.2"/>
    <row r="406" ht="20.25" customHeight="1" x14ac:dyDescent="0.2"/>
    <row r="407" ht="20.25" customHeight="1" x14ac:dyDescent="0.2"/>
    <row r="408" ht="20.25" customHeight="1" x14ac:dyDescent="0.2"/>
    <row r="409" ht="20.25" customHeight="1" x14ac:dyDescent="0.2"/>
    <row r="410" ht="20.25" customHeight="1" x14ac:dyDescent="0.2"/>
    <row r="411" ht="20.25" customHeight="1" x14ac:dyDescent="0.2"/>
    <row r="412" ht="20.25" customHeight="1" x14ac:dyDescent="0.2"/>
    <row r="413" ht="20.25" customHeight="1" x14ac:dyDescent="0.2"/>
    <row r="414" ht="20.25" customHeight="1" x14ac:dyDescent="0.2"/>
    <row r="415" ht="20.25" customHeight="1" x14ac:dyDescent="0.2"/>
    <row r="416" ht="20.25" customHeight="1" x14ac:dyDescent="0.2"/>
    <row r="417" ht="20.25" customHeight="1" x14ac:dyDescent="0.2"/>
    <row r="418" ht="20.25" customHeight="1" x14ac:dyDescent="0.2"/>
    <row r="419" ht="20.25" customHeight="1" x14ac:dyDescent="0.2"/>
    <row r="420" ht="20.25" customHeight="1" x14ac:dyDescent="0.2"/>
    <row r="421" ht="20.25" customHeight="1" x14ac:dyDescent="0.2"/>
    <row r="422" ht="20.25" customHeight="1" x14ac:dyDescent="0.2"/>
    <row r="423" ht="20.25" customHeight="1" x14ac:dyDescent="0.2"/>
    <row r="424" ht="20.25" customHeight="1" x14ac:dyDescent="0.2"/>
    <row r="425" ht="20.25" customHeight="1" x14ac:dyDescent="0.2"/>
    <row r="426" ht="20.25" customHeight="1" x14ac:dyDescent="0.2"/>
    <row r="427" ht="20.25" customHeight="1" x14ac:dyDescent="0.2"/>
    <row r="428" ht="20.25" customHeight="1" x14ac:dyDescent="0.2"/>
    <row r="429" ht="20.25" customHeight="1" x14ac:dyDescent="0.2"/>
    <row r="430" ht="20.25" customHeight="1" x14ac:dyDescent="0.2"/>
    <row r="431" ht="20.25" customHeight="1" x14ac:dyDescent="0.2"/>
    <row r="432" ht="20.25" customHeight="1" x14ac:dyDescent="0.2"/>
    <row r="433" ht="20.25" customHeight="1" x14ac:dyDescent="0.2"/>
    <row r="434" ht="20.25" customHeight="1" x14ac:dyDescent="0.2"/>
    <row r="435" ht="20.25" customHeight="1" x14ac:dyDescent="0.2"/>
    <row r="436" ht="20.25" customHeight="1" x14ac:dyDescent="0.2"/>
    <row r="437" ht="20.25" customHeight="1" x14ac:dyDescent="0.2"/>
    <row r="438" ht="20.25" customHeight="1" x14ac:dyDescent="0.2"/>
    <row r="439" ht="20.25" customHeight="1" x14ac:dyDescent="0.2"/>
    <row r="440" ht="20.25" customHeight="1" x14ac:dyDescent="0.2"/>
    <row r="441" ht="20.25" customHeight="1" x14ac:dyDescent="0.2"/>
    <row r="442" ht="20.25" customHeight="1" x14ac:dyDescent="0.2"/>
    <row r="443" ht="20.25" customHeight="1" x14ac:dyDescent="0.2"/>
    <row r="444" ht="20.25" customHeight="1" x14ac:dyDescent="0.2"/>
    <row r="445" ht="20.25" customHeight="1" x14ac:dyDescent="0.2"/>
    <row r="446" ht="20.25" customHeight="1" x14ac:dyDescent="0.2"/>
    <row r="447" ht="20.25" customHeight="1" x14ac:dyDescent="0.2"/>
    <row r="448" ht="20.25" customHeight="1" x14ac:dyDescent="0.2"/>
    <row r="449" ht="20.25" customHeight="1" x14ac:dyDescent="0.2"/>
    <row r="450" ht="20.25" customHeight="1" x14ac:dyDescent="0.2"/>
    <row r="451" ht="20.25" customHeight="1" x14ac:dyDescent="0.2"/>
    <row r="452" ht="20.25" customHeight="1" x14ac:dyDescent="0.2"/>
    <row r="453" ht="20.25" customHeight="1" x14ac:dyDescent="0.2"/>
    <row r="454" ht="20.25" customHeight="1" x14ac:dyDescent="0.2"/>
    <row r="455" ht="20.25" customHeight="1" x14ac:dyDescent="0.2"/>
    <row r="456" ht="20.25" customHeight="1" x14ac:dyDescent="0.2"/>
    <row r="457" ht="20.25" customHeight="1" x14ac:dyDescent="0.2"/>
    <row r="458" ht="20.25" customHeight="1" x14ac:dyDescent="0.2"/>
    <row r="459" ht="20.25" customHeight="1" x14ac:dyDescent="0.2"/>
    <row r="460" ht="20.25" customHeight="1" x14ac:dyDescent="0.2"/>
    <row r="461" ht="20.25" customHeight="1" x14ac:dyDescent="0.2"/>
    <row r="462" ht="20.25" customHeight="1" x14ac:dyDescent="0.2"/>
    <row r="463" ht="20.25" customHeight="1" x14ac:dyDescent="0.2"/>
    <row r="464" ht="20.25" customHeight="1" x14ac:dyDescent="0.2"/>
    <row r="465" ht="20.25" customHeight="1" x14ac:dyDescent="0.2"/>
    <row r="466" ht="20.25" customHeight="1" x14ac:dyDescent="0.2"/>
    <row r="467" ht="20.25" customHeight="1" x14ac:dyDescent="0.2"/>
    <row r="468" ht="20.25" customHeight="1" x14ac:dyDescent="0.2"/>
    <row r="469" ht="20.25" customHeight="1" x14ac:dyDescent="0.2"/>
    <row r="470" ht="20.25" customHeight="1" x14ac:dyDescent="0.2"/>
    <row r="471" ht="20.25" customHeight="1" x14ac:dyDescent="0.2"/>
    <row r="472" ht="20.25" customHeight="1" x14ac:dyDescent="0.2"/>
    <row r="473" ht="20.25" customHeight="1" x14ac:dyDescent="0.2"/>
    <row r="474" ht="20.25" customHeight="1" x14ac:dyDescent="0.2"/>
    <row r="475" ht="20.25" customHeight="1" x14ac:dyDescent="0.2"/>
    <row r="476" ht="20.25" customHeight="1" x14ac:dyDescent="0.2"/>
    <row r="477" ht="20.25" customHeight="1" x14ac:dyDescent="0.2"/>
    <row r="478" ht="20.25" customHeight="1" x14ac:dyDescent="0.2"/>
    <row r="479" ht="20.25" customHeight="1" x14ac:dyDescent="0.2"/>
    <row r="480" ht="20.25" customHeight="1" x14ac:dyDescent="0.2"/>
    <row r="481" ht="20.25" customHeight="1" x14ac:dyDescent="0.2"/>
    <row r="482" ht="20.25" customHeight="1" x14ac:dyDescent="0.2"/>
    <row r="483" ht="20.25" customHeight="1" x14ac:dyDescent="0.2"/>
    <row r="484" ht="20.25" customHeight="1" x14ac:dyDescent="0.2"/>
    <row r="485" ht="20.25" customHeight="1" x14ac:dyDescent="0.2"/>
    <row r="486" ht="20.25" customHeight="1" x14ac:dyDescent="0.2"/>
    <row r="487" ht="20.25" customHeight="1" x14ac:dyDescent="0.2"/>
    <row r="488" ht="20.25" customHeight="1" x14ac:dyDescent="0.2"/>
    <row r="489" ht="20.25" customHeight="1" x14ac:dyDescent="0.2"/>
    <row r="490" ht="20.25" customHeight="1" x14ac:dyDescent="0.2"/>
    <row r="491" ht="20.25" customHeight="1" x14ac:dyDescent="0.2"/>
    <row r="492" ht="20.25" customHeight="1" x14ac:dyDescent="0.2"/>
    <row r="493" ht="20.25" customHeight="1" x14ac:dyDescent="0.2"/>
    <row r="494" ht="20.25" customHeight="1" x14ac:dyDescent="0.2"/>
    <row r="495" ht="20.25" customHeight="1" x14ac:dyDescent="0.2"/>
    <row r="496" ht="20.25" customHeight="1" x14ac:dyDescent="0.2"/>
    <row r="497" ht="20.25" customHeight="1" x14ac:dyDescent="0.2"/>
    <row r="498" ht="20.25" customHeight="1" x14ac:dyDescent="0.2"/>
    <row r="499" ht="20.25" customHeight="1" x14ac:dyDescent="0.2"/>
    <row r="500" ht="20.25" customHeight="1" x14ac:dyDescent="0.2"/>
    <row r="501" ht="20.25" customHeight="1" x14ac:dyDescent="0.2"/>
    <row r="502" ht="20.25" customHeight="1" x14ac:dyDescent="0.2"/>
    <row r="503" ht="20.25" customHeight="1" x14ac:dyDescent="0.2"/>
    <row r="504" ht="20.25" customHeight="1" x14ac:dyDescent="0.2"/>
    <row r="505" ht="20.25" customHeight="1" x14ac:dyDescent="0.2"/>
    <row r="506" ht="20.25" customHeight="1" x14ac:dyDescent="0.2"/>
    <row r="507" ht="20.25" customHeight="1" x14ac:dyDescent="0.2"/>
    <row r="508" ht="20.25" customHeight="1" x14ac:dyDescent="0.2"/>
    <row r="509" ht="20.25" customHeight="1" x14ac:dyDescent="0.2"/>
    <row r="510" ht="20.25" customHeight="1" x14ac:dyDescent="0.2"/>
    <row r="511" ht="20.25" customHeight="1" x14ac:dyDescent="0.2"/>
    <row r="512" ht="20.25" customHeight="1" x14ac:dyDescent="0.2"/>
    <row r="513" ht="20.25" customHeight="1" x14ac:dyDescent="0.2"/>
    <row r="514" ht="20.25" customHeight="1" x14ac:dyDescent="0.2"/>
    <row r="515" ht="20.25" customHeight="1" x14ac:dyDescent="0.2"/>
    <row r="516" ht="20.25" customHeight="1" x14ac:dyDescent="0.2"/>
    <row r="517" ht="20.25" customHeight="1" x14ac:dyDescent="0.2"/>
    <row r="518" ht="20.25" customHeight="1" x14ac:dyDescent="0.2"/>
    <row r="519" ht="20.25" customHeight="1" x14ac:dyDescent="0.2"/>
    <row r="520" ht="20.25" customHeight="1" x14ac:dyDescent="0.2"/>
    <row r="521" ht="20.25" customHeight="1" x14ac:dyDescent="0.2"/>
    <row r="522" ht="20.25" customHeight="1" x14ac:dyDescent="0.2"/>
    <row r="523" ht="20.25" customHeight="1" x14ac:dyDescent="0.2"/>
    <row r="524" ht="20.25" customHeight="1" x14ac:dyDescent="0.2"/>
    <row r="525" ht="20.25" customHeight="1" x14ac:dyDescent="0.2"/>
    <row r="526" ht="20.25" customHeight="1" x14ac:dyDescent="0.2"/>
    <row r="527" ht="20.25" customHeight="1" x14ac:dyDescent="0.2"/>
    <row r="528" ht="20.25" customHeight="1" x14ac:dyDescent="0.2"/>
    <row r="529" ht="20.25" customHeight="1" x14ac:dyDescent="0.2"/>
    <row r="530" ht="20.25" customHeight="1" x14ac:dyDescent="0.2"/>
    <row r="531" ht="20.25" customHeight="1" x14ac:dyDescent="0.2"/>
    <row r="532" ht="20.25" customHeight="1" x14ac:dyDescent="0.2"/>
    <row r="533" ht="20.25" customHeight="1" x14ac:dyDescent="0.2"/>
    <row r="534" ht="20.25" customHeight="1" x14ac:dyDescent="0.2"/>
    <row r="535" ht="20.25" customHeight="1" x14ac:dyDescent="0.2"/>
    <row r="536" ht="20.25" customHeight="1" x14ac:dyDescent="0.2"/>
    <row r="537" ht="20.25" customHeight="1" x14ac:dyDescent="0.2"/>
    <row r="538" ht="20.25" customHeight="1" x14ac:dyDescent="0.2"/>
    <row r="539" ht="20.25" customHeight="1" x14ac:dyDescent="0.2"/>
    <row r="540" ht="20.25" customHeight="1" x14ac:dyDescent="0.2"/>
    <row r="541" ht="20.25" customHeight="1" x14ac:dyDescent="0.2"/>
    <row r="542" ht="20.25" customHeight="1" x14ac:dyDescent="0.2"/>
    <row r="543" ht="20.25" customHeight="1" x14ac:dyDescent="0.2"/>
    <row r="544" ht="20.25" customHeight="1" x14ac:dyDescent="0.2"/>
    <row r="545" ht="20.25" customHeight="1" x14ac:dyDescent="0.2"/>
    <row r="546" ht="20.25" customHeight="1" x14ac:dyDescent="0.2"/>
    <row r="547" ht="20.25" customHeight="1" x14ac:dyDescent="0.2"/>
    <row r="548" ht="20.25" customHeight="1" x14ac:dyDescent="0.2"/>
    <row r="549" ht="20.25" customHeight="1" x14ac:dyDescent="0.2"/>
    <row r="550" ht="20.25" customHeight="1" x14ac:dyDescent="0.2"/>
    <row r="551" ht="20.25" customHeight="1" x14ac:dyDescent="0.2"/>
    <row r="552" ht="20.25" customHeight="1" x14ac:dyDescent="0.2"/>
    <row r="553" ht="20.25" customHeight="1" x14ac:dyDescent="0.2"/>
    <row r="554" ht="20.25" customHeight="1" x14ac:dyDescent="0.2"/>
    <row r="555" ht="20.25" customHeight="1" x14ac:dyDescent="0.2"/>
    <row r="556" ht="20.25" customHeight="1" x14ac:dyDescent="0.2"/>
    <row r="557" ht="20.25" customHeight="1" x14ac:dyDescent="0.2"/>
    <row r="558" ht="20.25" customHeight="1" x14ac:dyDescent="0.2"/>
    <row r="559" ht="20.25" customHeight="1" x14ac:dyDescent="0.2"/>
    <row r="560" ht="20.25" customHeight="1" x14ac:dyDescent="0.2"/>
    <row r="561" ht="20.25" customHeight="1" x14ac:dyDescent="0.2"/>
    <row r="562" ht="20.25" customHeight="1" x14ac:dyDescent="0.2"/>
    <row r="563" ht="20.25" customHeight="1" x14ac:dyDescent="0.2"/>
    <row r="564" ht="20.25" customHeight="1" x14ac:dyDescent="0.2"/>
    <row r="565" ht="20.25" customHeight="1" x14ac:dyDescent="0.2"/>
    <row r="566" ht="20.25" customHeight="1" x14ac:dyDescent="0.2"/>
    <row r="567" ht="20.25" customHeight="1" x14ac:dyDescent="0.2"/>
    <row r="568" ht="20.25" customHeight="1" x14ac:dyDescent="0.2"/>
    <row r="569" ht="20.25" customHeight="1" x14ac:dyDescent="0.2"/>
    <row r="570" ht="20.25" customHeight="1" x14ac:dyDescent="0.2"/>
    <row r="571" ht="20.25" customHeight="1" x14ac:dyDescent="0.2"/>
    <row r="572" ht="20.25" customHeight="1" x14ac:dyDescent="0.2"/>
    <row r="573" ht="20.25" customHeight="1" x14ac:dyDescent="0.2"/>
    <row r="574" ht="20.25" customHeight="1" x14ac:dyDescent="0.2"/>
    <row r="575" ht="20.25" customHeight="1" x14ac:dyDescent="0.2"/>
    <row r="576" ht="20.25" customHeight="1" x14ac:dyDescent="0.2"/>
    <row r="577" ht="20.25" customHeight="1" x14ac:dyDescent="0.2"/>
    <row r="578" ht="20.25" customHeight="1" x14ac:dyDescent="0.2"/>
    <row r="579" ht="20.25" customHeight="1" x14ac:dyDescent="0.2"/>
    <row r="580" ht="20.25" customHeight="1" x14ac:dyDescent="0.2"/>
    <row r="581" ht="20.25" customHeight="1" x14ac:dyDescent="0.2"/>
    <row r="582" ht="20.25" customHeight="1" x14ac:dyDescent="0.2"/>
    <row r="583" ht="20.25" customHeight="1" x14ac:dyDescent="0.2"/>
    <row r="584" ht="20.25" customHeight="1" x14ac:dyDescent="0.2"/>
    <row r="585" ht="20.25" customHeight="1" x14ac:dyDescent="0.2"/>
    <row r="586" ht="20.25" customHeight="1" x14ac:dyDescent="0.2"/>
    <row r="587" ht="20.25" customHeight="1" x14ac:dyDescent="0.2"/>
    <row r="588" ht="20.25" customHeight="1" x14ac:dyDescent="0.2"/>
    <row r="589" ht="20.25" customHeight="1" x14ac:dyDescent="0.2"/>
    <row r="590" ht="20.25" customHeight="1" x14ac:dyDescent="0.2"/>
    <row r="591" ht="20.25" customHeight="1" x14ac:dyDescent="0.2"/>
    <row r="592" ht="20.25" customHeight="1" x14ac:dyDescent="0.2"/>
    <row r="593" ht="20.25" customHeight="1" x14ac:dyDescent="0.2"/>
    <row r="594" ht="20.25" customHeight="1" x14ac:dyDescent="0.2"/>
    <row r="595" ht="20.25" customHeight="1" x14ac:dyDescent="0.2"/>
    <row r="596" ht="20.25" customHeight="1" x14ac:dyDescent="0.2"/>
    <row r="597" ht="20.25" customHeight="1" x14ac:dyDescent="0.2"/>
    <row r="598" ht="20.25" customHeight="1" x14ac:dyDescent="0.2"/>
    <row r="599" ht="20.25" customHeight="1" x14ac:dyDescent="0.2"/>
    <row r="600" ht="20.25" customHeight="1" x14ac:dyDescent="0.2"/>
    <row r="601" ht="20.25" customHeight="1" x14ac:dyDescent="0.2"/>
    <row r="602" ht="20.25" customHeight="1" x14ac:dyDescent="0.2"/>
    <row r="603" ht="20.25" customHeight="1" x14ac:dyDescent="0.2"/>
    <row r="604" ht="20.25" customHeight="1" x14ac:dyDescent="0.2"/>
    <row r="605" ht="20.25" customHeight="1" x14ac:dyDescent="0.2"/>
    <row r="606" ht="20.25" customHeight="1" x14ac:dyDescent="0.2"/>
    <row r="607" ht="20.25" customHeight="1" x14ac:dyDescent="0.2"/>
    <row r="608" ht="20.25" customHeight="1" x14ac:dyDescent="0.2"/>
    <row r="609" ht="20.25" customHeight="1" x14ac:dyDescent="0.2"/>
    <row r="610" ht="20.25" customHeight="1" x14ac:dyDescent="0.2"/>
    <row r="611" ht="20.25" customHeight="1" x14ac:dyDescent="0.2"/>
    <row r="612" ht="20.25" customHeight="1" x14ac:dyDescent="0.2"/>
    <row r="613" ht="20.25" customHeight="1" x14ac:dyDescent="0.2"/>
    <row r="614" ht="20.25" customHeight="1" x14ac:dyDescent="0.2"/>
    <row r="615" ht="20.25" customHeight="1" x14ac:dyDescent="0.2"/>
    <row r="616" ht="20.25" customHeight="1" x14ac:dyDescent="0.2"/>
    <row r="617" ht="20.25" customHeight="1" x14ac:dyDescent="0.2"/>
    <row r="618" ht="20.25" customHeight="1" x14ac:dyDescent="0.2"/>
    <row r="619" ht="20.25" customHeight="1" x14ac:dyDescent="0.2"/>
    <row r="620" ht="20.25" customHeight="1" x14ac:dyDescent="0.2"/>
    <row r="621" ht="20.25" customHeight="1" x14ac:dyDescent="0.2"/>
    <row r="622" ht="20.25" customHeight="1" x14ac:dyDescent="0.2"/>
    <row r="623" ht="20.25" customHeight="1" x14ac:dyDescent="0.2"/>
    <row r="624" ht="20.25" customHeight="1" x14ac:dyDescent="0.2"/>
    <row r="625" ht="20.25" customHeight="1" x14ac:dyDescent="0.2"/>
    <row r="626" ht="20.25" customHeight="1" x14ac:dyDescent="0.2"/>
    <row r="627" ht="20.25" customHeight="1" x14ac:dyDescent="0.2"/>
    <row r="628" ht="20.25" customHeight="1" x14ac:dyDescent="0.2"/>
    <row r="629" ht="20.25" customHeight="1" x14ac:dyDescent="0.2"/>
    <row r="630" ht="20.25" customHeight="1" x14ac:dyDescent="0.2"/>
    <row r="631" ht="20.25" customHeight="1" x14ac:dyDescent="0.2"/>
    <row r="632" ht="20.25" customHeight="1" x14ac:dyDescent="0.2"/>
    <row r="633" ht="20.25" customHeight="1" x14ac:dyDescent="0.2"/>
    <row r="634" ht="20.25" customHeight="1" x14ac:dyDescent="0.2"/>
    <row r="635" ht="20.25" customHeight="1" x14ac:dyDescent="0.2"/>
    <row r="636" ht="20.25" customHeight="1" x14ac:dyDescent="0.2"/>
    <row r="637" ht="20.25" customHeight="1" x14ac:dyDescent="0.2"/>
    <row r="638" ht="20.25" customHeight="1" x14ac:dyDescent="0.2"/>
    <row r="639" ht="20.25" customHeight="1" x14ac:dyDescent="0.2"/>
    <row r="640" ht="20.25" customHeight="1" x14ac:dyDescent="0.2"/>
    <row r="641" ht="20.25" customHeight="1" x14ac:dyDescent="0.2"/>
    <row r="642" ht="20.25" customHeight="1" x14ac:dyDescent="0.2"/>
    <row r="643" ht="20.25" customHeight="1" x14ac:dyDescent="0.2"/>
    <row r="644" ht="20.25" customHeight="1" x14ac:dyDescent="0.2"/>
    <row r="645" ht="20.25" customHeight="1" x14ac:dyDescent="0.2"/>
    <row r="646" ht="20.25" customHeight="1" x14ac:dyDescent="0.2"/>
    <row r="647" ht="20.25" customHeight="1" x14ac:dyDescent="0.2"/>
    <row r="648" ht="20.25" customHeight="1" x14ac:dyDescent="0.2"/>
    <row r="649" ht="20.25" customHeight="1" x14ac:dyDescent="0.2"/>
    <row r="650" ht="20.25" customHeight="1" x14ac:dyDescent="0.2"/>
    <row r="651" ht="20.25" customHeight="1" x14ac:dyDescent="0.2"/>
    <row r="652" ht="20.25" customHeight="1" x14ac:dyDescent="0.2"/>
    <row r="653" ht="20.25" customHeight="1" x14ac:dyDescent="0.2"/>
    <row r="654" ht="20.25" customHeight="1" x14ac:dyDescent="0.2"/>
    <row r="655" ht="20.25" customHeight="1" x14ac:dyDescent="0.2"/>
    <row r="656" ht="20.25" customHeight="1" x14ac:dyDescent="0.2"/>
    <row r="657" ht="20.25" customHeight="1" x14ac:dyDescent="0.2"/>
    <row r="658" ht="20.25" customHeight="1" x14ac:dyDescent="0.2"/>
    <row r="659" ht="20.25" customHeight="1" x14ac:dyDescent="0.2"/>
    <row r="660" ht="20.25" customHeight="1" x14ac:dyDescent="0.2"/>
    <row r="661" ht="20.25" customHeight="1" x14ac:dyDescent="0.2"/>
    <row r="662" ht="20.25" customHeight="1" x14ac:dyDescent="0.2"/>
    <row r="663" ht="20.25" customHeight="1" x14ac:dyDescent="0.2"/>
    <row r="664" ht="20.25" customHeight="1" x14ac:dyDescent="0.2"/>
    <row r="665" ht="20.25" customHeight="1" x14ac:dyDescent="0.2"/>
    <row r="666" ht="20.25" customHeight="1" x14ac:dyDescent="0.2"/>
    <row r="667" ht="20.25" customHeight="1" x14ac:dyDescent="0.2"/>
    <row r="668" ht="20.25" customHeight="1" x14ac:dyDescent="0.2"/>
    <row r="669" ht="20.25" customHeight="1" x14ac:dyDescent="0.2"/>
    <row r="670" ht="20.25" customHeight="1" x14ac:dyDescent="0.2"/>
    <row r="671" ht="20.25" customHeight="1" x14ac:dyDescent="0.2"/>
    <row r="672" ht="20.25" customHeight="1" x14ac:dyDescent="0.2"/>
    <row r="673" ht="20.25" customHeight="1" x14ac:dyDescent="0.2"/>
    <row r="674" ht="20.25" customHeight="1" x14ac:dyDescent="0.2"/>
    <row r="675" ht="20.25" customHeight="1" x14ac:dyDescent="0.2"/>
    <row r="676" ht="20.25" customHeight="1" x14ac:dyDescent="0.2"/>
    <row r="677" ht="20.25" customHeight="1" x14ac:dyDescent="0.2"/>
    <row r="678" ht="20.25" customHeight="1" x14ac:dyDescent="0.2"/>
    <row r="679" ht="20.25" customHeight="1" x14ac:dyDescent="0.2"/>
    <row r="680" ht="20.25" customHeight="1" x14ac:dyDescent="0.2"/>
    <row r="681" ht="20.25" customHeight="1" x14ac:dyDescent="0.2"/>
    <row r="682" ht="20.25" customHeight="1" x14ac:dyDescent="0.2"/>
    <row r="683" ht="20.25" customHeight="1" x14ac:dyDescent="0.2"/>
    <row r="684" ht="20.25" customHeight="1" x14ac:dyDescent="0.2"/>
    <row r="685" ht="20.25" customHeight="1" x14ac:dyDescent="0.2"/>
    <row r="686" ht="20.25" customHeight="1" x14ac:dyDescent="0.2"/>
    <row r="687" ht="20.25" customHeight="1" x14ac:dyDescent="0.2"/>
    <row r="688" ht="20.25" customHeight="1" x14ac:dyDescent="0.2"/>
    <row r="689" ht="20.25" customHeight="1" x14ac:dyDescent="0.2"/>
    <row r="690" ht="20.25" customHeight="1" x14ac:dyDescent="0.2"/>
    <row r="691" ht="20.25" customHeight="1" x14ac:dyDescent="0.2"/>
    <row r="692" ht="20.25" customHeight="1" x14ac:dyDescent="0.2"/>
    <row r="693" ht="20.25" customHeight="1" x14ac:dyDescent="0.2"/>
    <row r="694" ht="20.25" customHeight="1" x14ac:dyDescent="0.2"/>
    <row r="695" ht="20.25" customHeight="1" x14ac:dyDescent="0.2"/>
    <row r="696" ht="20.25" customHeight="1" x14ac:dyDescent="0.2"/>
    <row r="697" ht="20.25" customHeight="1" x14ac:dyDescent="0.2"/>
    <row r="698" ht="20.25" customHeight="1" x14ac:dyDescent="0.2"/>
    <row r="699" ht="20.25" customHeight="1" x14ac:dyDescent="0.2"/>
    <row r="700" ht="20.25" customHeight="1" x14ac:dyDescent="0.2"/>
    <row r="701" ht="20.25" customHeight="1" x14ac:dyDescent="0.2"/>
    <row r="702" ht="20.25" customHeight="1" x14ac:dyDescent="0.2"/>
    <row r="703" ht="20.25" customHeight="1" x14ac:dyDescent="0.2"/>
    <row r="704" ht="20.25" customHeight="1" x14ac:dyDescent="0.2"/>
    <row r="705" ht="20.25" customHeight="1" x14ac:dyDescent="0.2"/>
    <row r="706" ht="20.25" customHeight="1" x14ac:dyDescent="0.2"/>
    <row r="707" ht="20.25" customHeight="1" x14ac:dyDescent="0.2"/>
    <row r="708" ht="20.25" customHeight="1" x14ac:dyDescent="0.2"/>
    <row r="709" ht="20.25" customHeight="1" x14ac:dyDescent="0.2"/>
    <row r="710" ht="20.25" customHeight="1" x14ac:dyDescent="0.2"/>
    <row r="711" ht="20.25" customHeight="1" x14ac:dyDescent="0.2"/>
    <row r="712" ht="20.25" customHeight="1" x14ac:dyDescent="0.2"/>
    <row r="713" ht="20.25" customHeight="1" x14ac:dyDescent="0.2"/>
    <row r="714" ht="20.25" customHeight="1" x14ac:dyDescent="0.2"/>
    <row r="715" ht="20.25" customHeight="1" x14ac:dyDescent="0.2"/>
    <row r="716" ht="20.25" customHeight="1" x14ac:dyDescent="0.2"/>
    <row r="717" ht="20.25" customHeight="1" x14ac:dyDescent="0.2"/>
    <row r="718" ht="20.25" customHeight="1" x14ac:dyDescent="0.2"/>
    <row r="719" ht="20.25" customHeight="1" x14ac:dyDescent="0.2"/>
    <row r="720" ht="20.25" customHeight="1" x14ac:dyDescent="0.2"/>
    <row r="721" ht="20.25" customHeight="1" x14ac:dyDescent="0.2"/>
    <row r="722" ht="20.25" customHeight="1" x14ac:dyDescent="0.2"/>
    <row r="723" ht="20.25" customHeight="1" x14ac:dyDescent="0.2"/>
    <row r="724" ht="20.25" customHeight="1" x14ac:dyDescent="0.2"/>
    <row r="725" ht="20.25" customHeight="1" x14ac:dyDescent="0.2"/>
    <row r="726" ht="20.25" customHeight="1" x14ac:dyDescent="0.2"/>
    <row r="727" ht="20.25" customHeight="1" x14ac:dyDescent="0.2"/>
    <row r="728" ht="20.25" customHeight="1" x14ac:dyDescent="0.2"/>
    <row r="729" ht="20.25" customHeight="1" x14ac:dyDescent="0.2"/>
    <row r="730" ht="20.25" customHeight="1" x14ac:dyDescent="0.2"/>
    <row r="731" ht="20.25" customHeight="1" x14ac:dyDescent="0.2"/>
    <row r="732" ht="20.25" customHeight="1" x14ac:dyDescent="0.2"/>
    <row r="733" ht="20.25" customHeight="1" x14ac:dyDescent="0.2"/>
    <row r="734" ht="20.25" customHeight="1" x14ac:dyDescent="0.2"/>
    <row r="735" ht="20.25" customHeight="1" x14ac:dyDescent="0.2"/>
    <row r="736" ht="20.25" customHeight="1" x14ac:dyDescent="0.2"/>
    <row r="737" ht="20.25" customHeight="1" x14ac:dyDescent="0.2"/>
    <row r="738" ht="20.25" customHeight="1" x14ac:dyDescent="0.2"/>
    <row r="739" ht="20.25" customHeight="1" x14ac:dyDescent="0.2"/>
    <row r="740" ht="20.25" customHeight="1" x14ac:dyDescent="0.2"/>
    <row r="741" ht="20.25" customHeight="1" x14ac:dyDescent="0.2"/>
    <row r="742" ht="20.25" customHeight="1" x14ac:dyDescent="0.2"/>
    <row r="743" ht="20.25" customHeight="1" x14ac:dyDescent="0.2"/>
    <row r="744" ht="20.25" customHeight="1" x14ac:dyDescent="0.2"/>
    <row r="745" ht="20.25" customHeight="1" x14ac:dyDescent="0.2"/>
    <row r="746" ht="20.25" customHeight="1" x14ac:dyDescent="0.2"/>
    <row r="747" ht="20.25" customHeight="1" x14ac:dyDescent="0.2"/>
    <row r="748" ht="20.25" customHeight="1" x14ac:dyDescent="0.2"/>
    <row r="749" ht="20.25" customHeight="1" x14ac:dyDescent="0.2"/>
    <row r="750" ht="20.25" customHeight="1" x14ac:dyDescent="0.2"/>
    <row r="751" ht="20.25" customHeight="1" x14ac:dyDescent="0.2"/>
    <row r="752" ht="20.25" customHeight="1" x14ac:dyDescent="0.2"/>
    <row r="753" ht="20.25" customHeight="1" x14ac:dyDescent="0.2"/>
    <row r="754" ht="20.25" customHeight="1" x14ac:dyDescent="0.2"/>
    <row r="755" ht="20.25" customHeight="1" x14ac:dyDescent="0.2"/>
    <row r="756" ht="20.25" customHeight="1" x14ac:dyDescent="0.2"/>
    <row r="757" ht="20.25" customHeight="1" x14ac:dyDescent="0.2"/>
    <row r="758" ht="20.25" customHeight="1" x14ac:dyDescent="0.2"/>
    <row r="759" ht="20.25" customHeight="1" x14ac:dyDescent="0.2"/>
    <row r="760" ht="20.25" customHeight="1" x14ac:dyDescent="0.2"/>
    <row r="761" ht="20.25" customHeight="1" x14ac:dyDescent="0.2"/>
    <row r="762" ht="20.25" customHeight="1" x14ac:dyDescent="0.2"/>
    <row r="763" ht="20.25" customHeight="1" x14ac:dyDescent="0.2"/>
    <row r="764" ht="20.25" customHeight="1" x14ac:dyDescent="0.2"/>
    <row r="765" ht="20.25" customHeight="1" x14ac:dyDescent="0.2"/>
    <row r="766" ht="20.25" customHeight="1" x14ac:dyDescent="0.2"/>
    <row r="767" ht="20.25" customHeight="1" x14ac:dyDescent="0.2"/>
    <row r="768" ht="20.25" customHeight="1" x14ac:dyDescent="0.2"/>
    <row r="769" ht="20.25" customHeight="1" x14ac:dyDescent="0.2"/>
    <row r="770" ht="20.25" customHeight="1" x14ac:dyDescent="0.2"/>
    <row r="771" ht="20.25" customHeight="1" x14ac:dyDescent="0.2"/>
    <row r="772" ht="20.25" customHeight="1" x14ac:dyDescent="0.2"/>
    <row r="773" ht="20.25" customHeight="1" x14ac:dyDescent="0.2"/>
    <row r="774" ht="20.25" customHeight="1" x14ac:dyDescent="0.2"/>
    <row r="775" ht="20.25" customHeight="1" x14ac:dyDescent="0.2"/>
    <row r="776" ht="20.25" customHeight="1" x14ac:dyDescent="0.2"/>
    <row r="777" ht="20.25" customHeight="1" x14ac:dyDescent="0.2"/>
    <row r="778" ht="20.25" customHeight="1" x14ac:dyDescent="0.2"/>
    <row r="779" ht="20.25" customHeight="1" x14ac:dyDescent="0.2"/>
    <row r="780" ht="20.25" customHeight="1" x14ac:dyDescent="0.2"/>
    <row r="781" ht="20.25" customHeight="1" x14ac:dyDescent="0.2"/>
    <row r="782" ht="20.25" customHeight="1" x14ac:dyDescent="0.2"/>
    <row r="783" ht="20.25" customHeight="1" x14ac:dyDescent="0.2"/>
    <row r="784" ht="20.25" customHeight="1" x14ac:dyDescent="0.2"/>
    <row r="785" ht="20.25" customHeight="1" x14ac:dyDescent="0.2"/>
    <row r="786" ht="20.25" customHeight="1" x14ac:dyDescent="0.2"/>
    <row r="787" ht="20.25" customHeight="1" x14ac:dyDescent="0.2"/>
    <row r="788" ht="20.25" customHeight="1" x14ac:dyDescent="0.2"/>
    <row r="789" ht="20.25" customHeight="1" x14ac:dyDescent="0.2"/>
    <row r="790" ht="20.25" customHeight="1" x14ac:dyDescent="0.2"/>
    <row r="791" ht="20.25" customHeight="1" x14ac:dyDescent="0.2"/>
    <row r="792" ht="20.25" customHeight="1" x14ac:dyDescent="0.2"/>
    <row r="793" ht="20.25" customHeight="1" x14ac:dyDescent="0.2"/>
    <row r="794" ht="20.25" customHeight="1" x14ac:dyDescent="0.2"/>
    <row r="795" ht="20.25" customHeight="1" x14ac:dyDescent="0.2"/>
    <row r="796" ht="20.25" customHeight="1" x14ac:dyDescent="0.2"/>
    <row r="797" ht="20.25" customHeight="1" x14ac:dyDescent="0.2"/>
    <row r="798" ht="20.25" customHeight="1" x14ac:dyDescent="0.2"/>
    <row r="799" ht="20.25" customHeight="1" x14ac:dyDescent="0.2"/>
    <row r="800" ht="20.25" customHeight="1" x14ac:dyDescent="0.2"/>
    <row r="801" ht="20.25" customHeight="1" x14ac:dyDescent="0.2"/>
    <row r="802" ht="20.25" customHeight="1" x14ac:dyDescent="0.2"/>
    <row r="803" ht="20.25" customHeight="1" x14ac:dyDescent="0.2"/>
    <row r="804" ht="20.25" customHeight="1" x14ac:dyDescent="0.2"/>
    <row r="805" ht="20.25" customHeight="1" x14ac:dyDescent="0.2"/>
    <row r="806" ht="20.25" customHeight="1" x14ac:dyDescent="0.2"/>
    <row r="807" ht="20.25" customHeight="1" x14ac:dyDescent="0.2"/>
    <row r="808" ht="20.25" customHeight="1" x14ac:dyDescent="0.2"/>
    <row r="809" ht="20.25" customHeight="1" x14ac:dyDescent="0.2"/>
    <row r="810" ht="20.25" customHeight="1" x14ac:dyDescent="0.2"/>
    <row r="811" ht="20.25" customHeight="1" x14ac:dyDescent="0.2"/>
    <row r="812" ht="20.25" customHeight="1" x14ac:dyDescent="0.2"/>
    <row r="813" ht="20.25" customHeight="1" x14ac:dyDescent="0.2"/>
    <row r="814" ht="20.25" customHeight="1" x14ac:dyDescent="0.2"/>
    <row r="815" ht="20.25" customHeight="1" x14ac:dyDescent="0.2"/>
    <row r="816" ht="20.25" customHeight="1" x14ac:dyDescent="0.2"/>
    <row r="817" ht="20.25" customHeight="1" x14ac:dyDescent="0.2"/>
    <row r="818" ht="20.25" customHeight="1" x14ac:dyDescent="0.2"/>
    <row r="819" ht="20.25" customHeight="1" x14ac:dyDescent="0.2"/>
    <row r="820" ht="20.25" customHeight="1" x14ac:dyDescent="0.2"/>
    <row r="821" ht="20.25" customHeight="1" x14ac:dyDescent="0.2"/>
    <row r="822" ht="20.25" customHeight="1" x14ac:dyDescent="0.2"/>
    <row r="823" ht="20.25" customHeight="1" x14ac:dyDescent="0.2"/>
    <row r="824" ht="20.25" customHeight="1" x14ac:dyDescent="0.2"/>
    <row r="825" ht="20.25" customHeight="1" x14ac:dyDescent="0.2"/>
    <row r="826" ht="20.25" customHeight="1" x14ac:dyDescent="0.2"/>
    <row r="827" ht="20.25" customHeight="1" x14ac:dyDescent="0.2"/>
    <row r="828" ht="20.25" customHeight="1" x14ac:dyDescent="0.2"/>
    <row r="829" ht="20.25" customHeight="1" x14ac:dyDescent="0.2"/>
    <row r="830" ht="20.25" customHeight="1" x14ac:dyDescent="0.2"/>
    <row r="831" ht="20.25" customHeight="1" x14ac:dyDescent="0.2"/>
    <row r="832" ht="20.25" customHeight="1" x14ac:dyDescent="0.2"/>
    <row r="833" ht="20.25" customHeight="1" x14ac:dyDescent="0.2"/>
    <row r="834" ht="20.25" customHeight="1" x14ac:dyDescent="0.2"/>
    <row r="835" ht="20.25" customHeight="1" x14ac:dyDescent="0.2"/>
    <row r="836" ht="20.25" customHeight="1" x14ac:dyDescent="0.2"/>
    <row r="837" ht="20.25" customHeight="1" x14ac:dyDescent="0.2"/>
    <row r="838" ht="20.25" customHeight="1" x14ac:dyDescent="0.2"/>
    <row r="839" ht="20.25" customHeight="1" x14ac:dyDescent="0.2"/>
    <row r="840" ht="20.25" customHeight="1" x14ac:dyDescent="0.2"/>
    <row r="841" ht="20.25" customHeight="1" x14ac:dyDescent="0.2"/>
    <row r="842" ht="20.25" customHeight="1" x14ac:dyDescent="0.2"/>
    <row r="843" ht="20.25" customHeight="1" x14ac:dyDescent="0.2"/>
    <row r="844" ht="20.25" customHeight="1" x14ac:dyDescent="0.2"/>
    <row r="845" ht="20.25" customHeight="1" x14ac:dyDescent="0.2"/>
    <row r="846" ht="20.25" customHeight="1" x14ac:dyDescent="0.2"/>
    <row r="847" ht="20.25" customHeight="1" x14ac:dyDescent="0.2"/>
    <row r="848" ht="20.25" customHeight="1" x14ac:dyDescent="0.2"/>
    <row r="849" ht="20.25" customHeight="1" x14ac:dyDescent="0.2"/>
    <row r="850" ht="20.25" customHeight="1" x14ac:dyDescent="0.2"/>
    <row r="851" ht="20.25" customHeight="1" x14ac:dyDescent="0.2"/>
    <row r="852" ht="20.25" customHeight="1" x14ac:dyDescent="0.2"/>
    <row r="853" ht="20.25" customHeight="1" x14ac:dyDescent="0.2"/>
    <row r="854" ht="20.25" customHeight="1" x14ac:dyDescent="0.2"/>
    <row r="855" ht="20.25" customHeight="1" x14ac:dyDescent="0.2"/>
    <row r="856" ht="20.25" customHeight="1" x14ac:dyDescent="0.2"/>
    <row r="857" ht="20.25" customHeight="1" x14ac:dyDescent="0.2"/>
    <row r="858" ht="20.25" customHeight="1" x14ac:dyDescent="0.2"/>
    <row r="859" ht="20.25" customHeight="1" x14ac:dyDescent="0.2"/>
    <row r="860" ht="20.25" customHeight="1" x14ac:dyDescent="0.2"/>
    <row r="861" ht="20.25" customHeight="1" x14ac:dyDescent="0.2"/>
    <row r="862" ht="20.25" customHeight="1" x14ac:dyDescent="0.2"/>
    <row r="863" ht="20.25" customHeight="1" x14ac:dyDescent="0.2"/>
    <row r="864" ht="20.25" customHeight="1" x14ac:dyDescent="0.2"/>
    <row r="865" ht="20.25" customHeight="1" x14ac:dyDescent="0.2"/>
    <row r="866" ht="20.25" customHeight="1" x14ac:dyDescent="0.2"/>
    <row r="867" ht="20.25" customHeight="1" x14ac:dyDescent="0.2"/>
    <row r="868" ht="20.25" customHeight="1" x14ac:dyDescent="0.2"/>
    <row r="869" ht="20.25" customHeight="1" x14ac:dyDescent="0.2"/>
    <row r="870" ht="20.25" customHeight="1" x14ac:dyDescent="0.2"/>
    <row r="871" ht="20.25" customHeight="1" x14ac:dyDescent="0.2"/>
    <row r="872" ht="20.25" customHeight="1" x14ac:dyDescent="0.2"/>
    <row r="873" ht="20.25" customHeight="1" x14ac:dyDescent="0.2"/>
    <row r="874" ht="20.25" customHeight="1" x14ac:dyDescent="0.2"/>
    <row r="875" ht="20.25" customHeight="1" x14ac:dyDescent="0.2"/>
    <row r="876" ht="20.25" customHeight="1" x14ac:dyDescent="0.2"/>
    <row r="877" ht="20.25" customHeight="1" x14ac:dyDescent="0.2"/>
    <row r="878" ht="20.25" customHeight="1" x14ac:dyDescent="0.2"/>
    <row r="879" ht="20.25" customHeight="1" x14ac:dyDescent="0.2"/>
    <row r="880" ht="20.25" customHeight="1" x14ac:dyDescent="0.2"/>
    <row r="881" ht="20.25" customHeight="1" x14ac:dyDescent="0.2"/>
    <row r="882" ht="20.25" customHeight="1" x14ac:dyDescent="0.2"/>
    <row r="883" ht="20.25" customHeight="1" x14ac:dyDescent="0.2"/>
    <row r="884" ht="20.25" customHeight="1" x14ac:dyDescent="0.2"/>
    <row r="885" ht="20.25" customHeight="1" x14ac:dyDescent="0.2"/>
    <row r="886" ht="20.25" customHeight="1" x14ac:dyDescent="0.2"/>
    <row r="887" ht="20.25" customHeight="1" x14ac:dyDescent="0.2"/>
    <row r="888" ht="20.25" customHeight="1" x14ac:dyDescent="0.2"/>
    <row r="889" ht="20.25" customHeight="1" x14ac:dyDescent="0.2"/>
    <row r="890" ht="20.25" customHeight="1" x14ac:dyDescent="0.2"/>
    <row r="891" ht="20.25" customHeight="1" x14ac:dyDescent="0.2"/>
    <row r="892" ht="20.25" customHeight="1" x14ac:dyDescent="0.2"/>
    <row r="893" ht="20.25" customHeight="1" x14ac:dyDescent="0.2"/>
    <row r="894" ht="20.25" customHeight="1" x14ac:dyDescent="0.2"/>
    <row r="895" ht="20.25" customHeight="1" x14ac:dyDescent="0.2"/>
    <row r="896" ht="20.25" customHeight="1" x14ac:dyDescent="0.2"/>
    <row r="897" ht="20.25" customHeight="1" x14ac:dyDescent="0.2"/>
    <row r="898" ht="20.25" customHeight="1" x14ac:dyDescent="0.2"/>
    <row r="899" ht="20.25" customHeight="1" x14ac:dyDescent="0.2"/>
    <row r="900" ht="20.25" customHeight="1" x14ac:dyDescent="0.2"/>
    <row r="901" ht="20.25" customHeight="1" x14ac:dyDescent="0.2"/>
    <row r="902" ht="20.25" customHeight="1" x14ac:dyDescent="0.2"/>
    <row r="903" ht="20.25" customHeight="1" x14ac:dyDescent="0.2"/>
    <row r="904" ht="20.25" customHeight="1" x14ac:dyDescent="0.2"/>
    <row r="905" ht="20.25" customHeight="1" x14ac:dyDescent="0.2"/>
    <row r="906" ht="20.25" customHeight="1" x14ac:dyDescent="0.2"/>
    <row r="907" ht="20.25" customHeight="1" x14ac:dyDescent="0.2"/>
    <row r="908" ht="20.25" customHeight="1" x14ac:dyDescent="0.2"/>
    <row r="909" ht="20.25" customHeight="1" x14ac:dyDescent="0.2"/>
    <row r="910" ht="20.25" customHeight="1" x14ac:dyDescent="0.2"/>
    <row r="911" ht="20.25" customHeight="1" x14ac:dyDescent="0.2"/>
    <row r="912" ht="20.25" customHeight="1" x14ac:dyDescent="0.2"/>
    <row r="913" ht="20.25" customHeight="1" x14ac:dyDescent="0.2"/>
    <row r="914" ht="20.25" customHeight="1" x14ac:dyDescent="0.2"/>
    <row r="915" ht="20.25" customHeight="1" x14ac:dyDescent="0.2"/>
    <row r="916" ht="20.25" customHeight="1" x14ac:dyDescent="0.2"/>
    <row r="917" ht="20.25" customHeight="1" x14ac:dyDescent="0.2"/>
    <row r="918" ht="20.25" customHeight="1" x14ac:dyDescent="0.2"/>
    <row r="919" ht="20.25" customHeight="1" x14ac:dyDescent="0.2"/>
    <row r="920" ht="20.25" customHeight="1" x14ac:dyDescent="0.2"/>
    <row r="921" ht="20.25" customHeight="1" x14ac:dyDescent="0.2"/>
    <row r="922" ht="20.25" customHeight="1" x14ac:dyDescent="0.2"/>
    <row r="923" ht="20.25" customHeight="1" x14ac:dyDescent="0.2"/>
    <row r="924" ht="20.25" customHeight="1" x14ac:dyDescent="0.2"/>
    <row r="925" ht="20.25" customHeight="1" x14ac:dyDescent="0.2"/>
    <row r="926" ht="20.25" customHeight="1" x14ac:dyDescent="0.2"/>
    <row r="927" ht="20.25" customHeight="1" x14ac:dyDescent="0.2"/>
    <row r="928" ht="20.25" customHeight="1" x14ac:dyDescent="0.2"/>
    <row r="929" ht="20.25" customHeight="1" x14ac:dyDescent="0.2"/>
    <row r="930" ht="20.25" customHeight="1" x14ac:dyDescent="0.2"/>
    <row r="931" ht="20.25" customHeight="1" x14ac:dyDescent="0.2"/>
    <row r="932" ht="20.25" customHeight="1" x14ac:dyDescent="0.2"/>
    <row r="933" ht="20.25" customHeight="1" x14ac:dyDescent="0.2"/>
    <row r="934" ht="20.25" customHeight="1" x14ac:dyDescent="0.2"/>
    <row r="935" ht="20.25" customHeight="1" x14ac:dyDescent="0.2"/>
    <row r="936" ht="20.25" customHeight="1" x14ac:dyDescent="0.2"/>
    <row r="937" ht="20.25" customHeight="1" x14ac:dyDescent="0.2"/>
    <row r="938" ht="20.25" customHeight="1" x14ac:dyDescent="0.2"/>
    <row r="939" ht="20.25" customHeight="1" x14ac:dyDescent="0.2"/>
    <row r="940" ht="20.25" customHeight="1" x14ac:dyDescent="0.2"/>
    <row r="941" ht="20.25" customHeight="1" x14ac:dyDescent="0.2"/>
    <row r="942" ht="20.25" customHeight="1" x14ac:dyDescent="0.2"/>
    <row r="943" ht="20.25" customHeight="1" x14ac:dyDescent="0.2"/>
    <row r="944" ht="20.25" customHeight="1" x14ac:dyDescent="0.2"/>
    <row r="945" ht="20.25" customHeight="1" x14ac:dyDescent="0.2"/>
    <row r="946" ht="20.25" customHeight="1" x14ac:dyDescent="0.2"/>
    <row r="947" ht="20.25" customHeight="1" x14ac:dyDescent="0.2"/>
    <row r="948" ht="20.25" customHeight="1" x14ac:dyDescent="0.2"/>
    <row r="949" ht="20.25" customHeight="1" x14ac:dyDescent="0.2"/>
    <row r="950" ht="20.25" customHeight="1" x14ac:dyDescent="0.2"/>
    <row r="951" ht="20.25" customHeight="1" x14ac:dyDescent="0.2"/>
    <row r="952" ht="20.25" customHeight="1" x14ac:dyDescent="0.2"/>
    <row r="953" ht="20.25" customHeight="1" x14ac:dyDescent="0.2"/>
    <row r="954" ht="20.25" customHeight="1" x14ac:dyDescent="0.2"/>
    <row r="955" ht="20.25" customHeight="1" x14ac:dyDescent="0.2"/>
    <row r="956" ht="20.25" customHeight="1" x14ac:dyDescent="0.2"/>
    <row r="957" ht="20.25" customHeight="1" x14ac:dyDescent="0.2"/>
    <row r="958" ht="20.25" customHeight="1" x14ac:dyDescent="0.2"/>
    <row r="959" ht="20.25" customHeight="1" x14ac:dyDescent="0.2"/>
    <row r="960" ht="20.25" customHeight="1" x14ac:dyDescent="0.2"/>
    <row r="961" ht="20.25" customHeight="1" x14ac:dyDescent="0.2"/>
    <row r="962" ht="20.25" customHeight="1" x14ac:dyDescent="0.2"/>
    <row r="963" ht="20.25" customHeight="1" x14ac:dyDescent="0.2"/>
    <row r="964" ht="20.25" customHeight="1" x14ac:dyDescent="0.2"/>
    <row r="965" ht="20.25" customHeight="1" x14ac:dyDescent="0.2"/>
    <row r="966" ht="20.25" customHeight="1" x14ac:dyDescent="0.2"/>
    <row r="967" ht="20.25" customHeight="1" x14ac:dyDescent="0.2"/>
    <row r="968" ht="20.25" customHeight="1" x14ac:dyDescent="0.2"/>
    <row r="969" ht="20.25" customHeight="1" x14ac:dyDescent="0.2"/>
    <row r="970" ht="20.25" customHeight="1" x14ac:dyDescent="0.2"/>
    <row r="971" ht="20.25" customHeight="1" x14ac:dyDescent="0.2"/>
    <row r="972" ht="20.25" customHeight="1" x14ac:dyDescent="0.2"/>
    <row r="973" ht="20.25" customHeight="1" x14ac:dyDescent="0.2"/>
    <row r="974" ht="20.25" customHeight="1" x14ac:dyDescent="0.2"/>
    <row r="975" ht="20.25" customHeight="1" x14ac:dyDescent="0.2"/>
    <row r="976" ht="20.25" customHeight="1" x14ac:dyDescent="0.2"/>
    <row r="977" ht="20.25" customHeight="1" x14ac:dyDescent="0.2"/>
    <row r="978" ht="20.25" customHeight="1" x14ac:dyDescent="0.2"/>
    <row r="979" ht="20.25" customHeight="1" x14ac:dyDescent="0.2"/>
    <row r="980" ht="20.25" customHeight="1" x14ac:dyDescent="0.2"/>
    <row r="981" ht="20.25" customHeight="1" x14ac:dyDescent="0.2"/>
    <row r="982" ht="20.25" customHeight="1" x14ac:dyDescent="0.2"/>
  </sheetData>
  <mergeCells count="10">
    <mergeCell ref="B63:D63"/>
    <mergeCell ref="E4:H4"/>
    <mergeCell ref="A4:A5"/>
    <mergeCell ref="B4:B5"/>
    <mergeCell ref="A1:J1"/>
    <mergeCell ref="A2:J2"/>
    <mergeCell ref="I4:I5"/>
    <mergeCell ref="J4:J5"/>
    <mergeCell ref="C4:C5"/>
    <mergeCell ref="D4:D5"/>
  </mergeCells>
  <phoneticPr fontId="6" type="noConversion"/>
  <hyperlinks>
    <hyperlink ref="B63" r:id="rId1"/>
  </hyperlinks>
  <pageMargins left="0.78740157480314965" right="0" top="0.59055118110236227" bottom="0.39370078740157483" header="0" footer="0"/>
  <pageSetup paperSize="9" scale="6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J447"/>
  <sheetViews>
    <sheetView workbookViewId="0">
      <pane ySplit="6" topLeftCell="A7" activePane="bottomLeft" state="frozen"/>
      <selection pane="bottomLeft" activeCell="A7" sqref="A7"/>
    </sheetView>
  </sheetViews>
  <sheetFormatPr baseColWidth="10" defaultRowHeight="12" x14ac:dyDescent="0.2"/>
  <cols>
    <col min="1" max="1" width="8.5703125" style="39" customWidth="1"/>
    <col min="2" max="2" width="41.42578125" style="41" customWidth="1"/>
    <col min="3" max="3" width="10.5703125" style="41" customWidth="1"/>
    <col min="4" max="4" width="11.42578125" style="41" customWidth="1"/>
    <col min="5" max="5" width="11.140625" style="41" customWidth="1"/>
    <col min="6" max="6" width="11.7109375" style="40" customWidth="1"/>
    <col min="7" max="7" width="11.28515625" style="40" customWidth="1"/>
    <col min="8" max="8" width="8.7109375" style="54" customWidth="1"/>
    <col min="9" max="9" width="12.28515625" style="55" customWidth="1"/>
    <col min="10" max="10" width="10.5703125" style="54" customWidth="1"/>
    <col min="11" max="15" width="11.42578125" style="40" customWidth="1"/>
    <col min="16" max="16" width="54.7109375" style="40" customWidth="1"/>
    <col min="17" max="22" width="11.42578125" style="40" customWidth="1"/>
    <col min="23" max="16384" width="11.42578125" style="40"/>
  </cols>
  <sheetData>
    <row r="1" spans="1:10" ht="18" customHeight="1" x14ac:dyDescent="0.2">
      <c r="A1" s="157" t="s">
        <v>12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 ht="18" customHeight="1" x14ac:dyDescent="0.2">
      <c r="A2" s="139" t="s">
        <v>83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5.5" customHeight="1" x14ac:dyDescent="0.2">
      <c r="B3" s="39"/>
      <c r="C3" s="39"/>
      <c r="D3" s="39"/>
      <c r="E3" s="56"/>
      <c r="F3" s="39"/>
      <c r="G3" s="87"/>
      <c r="H3" s="78"/>
      <c r="I3" s="92"/>
      <c r="J3" s="39"/>
    </row>
    <row r="4" spans="1:10" ht="20.25" customHeight="1" x14ac:dyDescent="0.2">
      <c r="A4" s="153" t="s">
        <v>2</v>
      </c>
      <c r="B4" s="146" t="s">
        <v>10</v>
      </c>
      <c r="C4" s="146" t="s">
        <v>3</v>
      </c>
      <c r="D4" s="151" t="s">
        <v>82</v>
      </c>
      <c r="E4" s="148" t="s">
        <v>84</v>
      </c>
      <c r="F4" s="149"/>
      <c r="G4" s="149"/>
      <c r="H4" s="150"/>
      <c r="I4" s="155" t="s">
        <v>23</v>
      </c>
      <c r="J4" s="158" t="s">
        <v>26</v>
      </c>
    </row>
    <row r="5" spans="1:10" s="42" customFormat="1" ht="65.25" customHeight="1" thickBot="1" x14ac:dyDescent="0.25">
      <c r="A5" s="154"/>
      <c r="B5" s="147"/>
      <c r="C5" s="147"/>
      <c r="D5" s="152"/>
      <c r="E5" s="26" t="s">
        <v>85</v>
      </c>
      <c r="F5" s="27" t="s">
        <v>25</v>
      </c>
      <c r="G5" s="27" t="s">
        <v>86</v>
      </c>
      <c r="H5" s="28" t="s">
        <v>13</v>
      </c>
      <c r="I5" s="156"/>
      <c r="J5" s="159"/>
    </row>
    <row r="6" spans="1:10" s="124" customFormat="1" ht="18.75" customHeight="1" x14ac:dyDescent="0.25">
      <c r="A6" s="115"/>
      <c r="B6" s="113" t="s">
        <v>52</v>
      </c>
      <c r="C6" s="123"/>
      <c r="D6" s="119">
        <f>D7</f>
        <v>50550324.600000001</v>
      </c>
      <c r="E6" s="119">
        <f>E7</f>
        <v>60000000</v>
      </c>
      <c r="F6" s="119">
        <f>F7</f>
        <v>0</v>
      </c>
      <c r="G6" s="119">
        <f>SUM(F6:F6)</f>
        <v>0</v>
      </c>
      <c r="H6" s="118">
        <f>G6/E6%</f>
        <v>0</v>
      </c>
      <c r="I6" s="125">
        <f>D6+G6</f>
        <v>50550324.600000001</v>
      </c>
      <c r="J6" s="117"/>
    </row>
    <row r="7" spans="1:10" ht="24" x14ac:dyDescent="0.2">
      <c r="A7" s="47"/>
      <c r="B7" s="52" t="s">
        <v>20</v>
      </c>
      <c r="C7" s="65"/>
      <c r="D7" s="69">
        <f>D8</f>
        <v>50550324.600000001</v>
      </c>
      <c r="E7" s="66">
        <f>SUM(E8:E8)</f>
        <v>60000000</v>
      </c>
      <c r="F7" s="66">
        <v>0</v>
      </c>
      <c r="G7" s="66">
        <f>SUM(F7:F7)</f>
        <v>0</v>
      </c>
      <c r="H7" s="67">
        <f>G7/E7%</f>
        <v>0</v>
      </c>
      <c r="I7" s="66">
        <f>D7+G7</f>
        <v>50550324.600000001</v>
      </c>
      <c r="J7" s="67"/>
    </row>
    <row r="8" spans="1:10" ht="63" customHeight="1" x14ac:dyDescent="0.2">
      <c r="A8" s="47">
        <v>143957</v>
      </c>
      <c r="B8" s="44" t="s">
        <v>45</v>
      </c>
      <c r="C8" s="122">
        <v>277993156</v>
      </c>
      <c r="D8" s="45">
        <v>50550324.600000001</v>
      </c>
      <c r="E8" s="45">
        <v>60000000</v>
      </c>
      <c r="F8" s="45">
        <v>0</v>
      </c>
      <c r="G8" s="45">
        <f>SUM(F8:F8)</f>
        <v>0</v>
      </c>
      <c r="H8" s="68">
        <f>G8/E8%</f>
        <v>0</v>
      </c>
      <c r="I8" s="116">
        <f>D8+G8</f>
        <v>50550324.600000001</v>
      </c>
      <c r="J8" s="68">
        <f>I8/C8%</f>
        <v>18.184017666967311</v>
      </c>
    </row>
    <row r="10" spans="1:10" x14ac:dyDescent="0.2">
      <c r="A10" s="58" t="s">
        <v>16</v>
      </c>
      <c r="B10" s="79"/>
      <c r="C10" s="76"/>
      <c r="D10" s="76"/>
    </row>
    <row r="11" spans="1:10" x14ac:dyDescent="0.2">
      <c r="A11" s="94" t="s">
        <v>11</v>
      </c>
      <c r="B11" s="95"/>
      <c r="C11" s="76"/>
      <c r="D11" s="76"/>
    </row>
    <row r="12" spans="1:10" x14ac:dyDescent="0.2">
      <c r="A12" s="93"/>
      <c r="B12" s="161" t="s">
        <v>92</v>
      </c>
      <c r="C12" s="160"/>
      <c r="D12" s="160"/>
    </row>
    <row r="64" spans="3:4" x14ac:dyDescent="0.2">
      <c r="C64" s="77"/>
      <c r="D64" s="77"/>
    </row>
    <row r="139" spans="4:4" x14ac:dyDescent="0.2">
      <c r="D139" s="114"/>
    </row>
    <row r="278" spans="4:4" x14ac:dyDescent="0.2">
      <c r="D278" s="114"/>
    </row>
    <row r="447" spans="4:4" ht="288" x14ac:dyDescent="0.2">
      <c r="D447" s="41" t="s">
        <v>44</v>
      </c>
    </row>
  </sheetData>
  <mergeCells count="10">
    <mergeCell ref="I4:I5"/>
    <mergeCell ref="A1:J1"/>
    <mergeCell ref="J4:J5"/>
    <mergeCell ref="A2:J2"/>
    <mergeCell ref="B12:D12"/>
    <mergeCell ref="C4:C5"/>
    <mergeCell ref="E4:H4"/>
    <mergeCell ref="D4:D5"/>
    <mergeCell ref="A4:A5"/>
    <mergeCell ref="B4:B5"/>
  </mergeCells>
  <hyperlinks>
    <hyperlink ref="B12" r:id="rId1"/>
  </hyperlinks>
  <pageMargins left="0.78740157480314965" right="0" top="0.59055118110236227" bottom="0.39370078740157483" header="0.31496062992125984" footer="0"/>
  <pageSetup paperSize="9" scale="6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CONSOLIDADO</vt:lpstr>
      <vt:lpstr>PLIEGO MINSA</vt:lpstr>
      <vt:lpstr>UE ADSCRITAS AL PLIEGO MINSA</vt:lpstr>
      <vt:lpstr>CONSOLIDADO!Área_de_impresión</vt:lpstr>
      <vt:lpstr>'PLIEGO MINSA'!Área_de_impresión</vt:lpstr>
      <vt:lpstr>'UE ADSCRITAS AL PLIEGO MINSA'!Área_de_impresión</vt:lpstr>
      <vt:lpstr>'PLIEGO MINSA'!Títulos_a_imprimir</vt:lpstr>
      <vt:lpstr>'UE ADSCRITAS AL PLIEGO MINSA'!Títulos_a_imprimir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REVELO</dc:creator>
  <cp:lastModifiedBy>MARY GRISELDA REVELO AZABACHE</cp:lastModifiedBy>
  <cp:lastPrinted>2016-02-04T17:14:10Z</cp:lastPrinted>
  <dcterms:created xsi:type="dcterms:W3CDTF">2009-03-02T15:11:29Z</dcterms:created>
  <dcterms:modified xsi:type="dcterms:W3CDTF">2016-02-04T17:45:45Z</dcterms:modified>
</cp:coreProperties>
</file>