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2\PORTAL  TRANSP . SAIP\Transparencia\Transparencia Deveng 2018\"/>
    </mc:Choice>
  </mc:AlternateContent>
  <bookViews>
    <workbookView xWindow="-60" yWindow="-15" windowWidth="22440" windowHeight="12570" activeTab="2"/>
  </bookViews>
  <sheets>
    <sheet name="CONSOLIDADO" sheetId="11" r:id="rId1"/>
    <sheet name="PLIEGO MINSA" sheetId="5" r:id="rId2"/>
    <sheet name="UE ADSCRITAS AL PLIEGO MINSA" sheetId="9" r:id="rId3"/>
  </sheets>
  <definedNames>
    <definedName name="_xlnm._FilterDatabase" localSheetId="1" hidden="1">'PLIEGO MINSA'!$A$5:$N$32</definedName>
    <definedName name="_xlnm._FilterDatabase" localSheetId="2" hidden="1">'UE ADSCRITAS AL PLIEGO MINSA'!#REF!</definedName>
    <definedName name="_xlnm.Print_Area" localSheetId="0">CONSOLIDADO!$B$2:$E$24</definedName>
    <definedName name="_xlnm.Print_Area" localSheetId="1">'PLIEGO MINSA'!$A$1:$J$36</definedName>
    <definedName name="_xlnm.Print_Area" localSheetId="2">'UE ADSCRITAS AL PLIEGO MINSA'!$A$1:$J$15</definedName>
    <definedName name="_xlnm.Print_Titles" localSheetId="1">'PLIEGO MINSA'!$4:$5</definedName>
    <definedName name="_xlnm.Print_Titles" localSheetId="2">'UE ADSCRITAS AL PLIEGO MINSA'!$5:$5</definedName>
  </definedNames>
  <calcPr calcId="152511"/>
</workbook>
</file>

<file path=xl/calcChain.xml><?xml version="1.0" encoding="utf-8"?>
<calcChain xmlns="http://schemas.openxmlformats.org/spreadsheetml/2006/main">
  <c r="G31" i="5" l="1"/>
  <c r="G24" i="5"/>
  <c r="G21" i="5"/>
  <c r="G19" i="5"/>
  <c r="G15" i="5"/>
  <c r="I26" i="5" l="1"/>
  <c r="J26" i="5" s="1"/>
  <c r="H26" i="5"/>
  <c r="I23" i="5"/>
  <c r="J23" i="5" s="1"/>
  <c r="H23" i="5"/>
  <c r="I18" i="5"/>
  <c r="J18" i="5" s="1"/>
  <c r="H18" i="5"/>
  <c r="F14" i="5"/>
  <c r="G14" i="5" s="1"/>
  <c r="F12" i="5"/>
  <c r="F7" i="5"/>
  <c r="E7" i="5"/>
  <c r="D7" i="5"/>
  <c r="F6" i="5" l="1"/>
  <c r="G6" i="5" s="1"/>
  <c r="H9" i="5" l="1"/>
  <c r="H8" i="5"/>
  <c r="I8" i="5" l="1"/>
  <c r="J8" i="5" s="1"/>
  <c r="I9" i="5"/>
  <c r="J9" i="5" s="1"/>
  <c r="E12" i="5" l="1"/>
  <c r="I15" i="5" l="1"/>
  <c r="I16" i="5"/>
  <c r="I17" i="5"/>
  <c r="I19" i="5"/>
  <c r="I20" i="5"/>
  <c r="I21" i="5"/>
  <c r="I22" i="5"/>
  <c r="I24" i="5"/>
  <c r="I25" i="5"/>
  <c r="I27" i="5"/>
  <c r="I28" i="5"/>
  <c r="I29" i="5"/>
  <c r="I30" i="5"/>
  <c r="I31" i="5"/>
  <c r="I32" i="5"/>
  <c r="D14" i="5" l="1"/>
  <c r="D12" i="5"/>
  <c r="D6" i="5" l="1"/>
  <c r="J32" i="5"/>
  <c r="J31" i="5"/>
  <c r="J30" i="5"/>
  <c r="H27" i="5"/>
  <c r="H25" i="5"/>
  <c r="H22" i="5"/>
  <c r="H19" i="5"/>
  <c r="E14" i="5"/>
  <c r="E6" i="5" s="1"/>
  <c r="I14" i="5" l="1"/>
  <c r="H30" i="5"/>
  <c r="J22" i="5"/>
  <c r="H31" i="5"/>
  <c r="H32" i="5"/>
  <c r="J25" i="5"/>
  <c r="H29" i="5" l="1"/>
  <c r="H28" i="5"/>
  <c r="J27" i="5"/>
  <c r="J24" i="5"/>
  <c r="H24" i="5" l="1"/>
  <c r="J29" i="5"/>
  <c r="J28" i="5"/>
  <c r="H20" i="5" l="1"/>
  <c r="J20" i="5" l="1"/>
  <c r="C17" i="11" l="1"/>
  <c r="I10" i="5"/>
  <c r="J10" i="5" s="1"/>
  <c r="H11" i="5"/>
  <c r="C18" i="11"/>
  <c r="H13" i="5"/>
  <c r="D17" i="11" l="1"/>
  <c r="E17" i="11" s="1"/>
  <c r="I7" i="5"/>
  <c r="I11" i="5"/>
  <c r="J11" i="5" s="1"/>
  <c r="H7" i="5"/>
  <c r="H10" i="5"/>
  <c r="I13" i="5"/>
  <c r="J13" i="5" s="1"/>
  <c r="J21" i="5"/>
  <c r="H12" i="5" l="1"/>
  <c r="D18" i="11"/>
  <c r="E18" i="11" s="1"/>
  <c r="I12" i="5"/>
  <c r="H21" i="5"/>
  <c r="C19" i="11"/>
  <c r="I8" i="9" l="1"/>
  <c r="F7" i="9"/>
  <c r="F9" i="9"/>
  <c r="D7" i="9"/>
  <c r="F6" i="9" l="1"/>
  <c r="E7" i="9" l="1"/>
  <c r="J19" i="5" l="1"/>
  <c r="J17" i="5"/>
  <c r="J16" i="5"/>
  <c r="D19" i="11" l="1"/>
  <c r="E19" i="11" s="1"/>
  <c r="H16" i="5"/>
  <c r="H17" i="5"/>
  <c r="E9" i="9" l="1"/>
  <c r="C21" i="11" l="1"/>
  <c r="E6" i="9"/>
  <c r="C20" i="11" l="1"/>
  <c r="D20" i="11" l="1"/>
  <c r="E20" i="11" s="1"/>
  <c r="I7" i="9"/>
  <c r="H7" i="9"/>
  <c r="D9" i="9" l="1"/>
  <c r="D6" i="9" s="1"/>
  <c r="I10" i="9" l="1"/>
  <c r="J10" i="9" s="1"/>
  <c r="H15" i="5"/>
  <c r="H10" i="9"/>
  <c r="C16" i="11" l="1"/>
  <c r="C15" i="11" s="1"/>
  <c r="H14" i="5"/>
  <c r="D16" i="11" l="1"/>
  <c r="E16" i="11" l="1"/>
  <c r="I6" i="5"/>
  <c r="H6" i="5"/>
  <c r="H9" i="9"/>
  <c r="I9" i="9" l="1"/>
  <c r="D21" i="11"/>
  <c r="D15" i="11" s="1"/>
  <c r="E15" i="11" l="1"/>
  <c r="E21" i="11"/>
  <c r="I6" i="9"/>
  <c r="H6" i="9"/>
  <c r="E14" i="11" l="1"/>
</calcChain>
</file>

<file path=xl/sharedStrings.xml><?xml version="1.0" encoding="utf-8"?>
<sst xmlns="http://schemas.openxmlformats.org/spreadsheetml/2006/main" count="83" uniqueCount="71">
  <si>
    <t>Código SNIP</t>
  </si>
  <si>
    <t>Denominación del Proyecto</t>
  </si>
  <si>
    <t>Cód. SNIP</t>
  </si>
  <si>
    <t>Ppto. Total del Proyecto</t>
  </si>
  <si>
    <t>Sector 11: SALUD</t>
  </si>
  <si>
    <t>Pliego</t>
  </si>
  <si>
    <t>PIM</t>
  </si>
  <si>
    <t>011: M. DE SALUD</t>
  </si>
  <si>
    <r>
      <t xml:space="preserve">Incluye: </t>
    </r>
    <r>
      <rPr>
        <b/>
        <sz val="10"/>
        <rFont val="Arial"/>
        <family val="2"/>
      </rPr>
      <t>Sólo Proyectos</t>
    </r>
  </si>
  <si>
    <t>Unidad Ejecutora / Nombre del Proyecto</t>
  </si>
  <si>
    <t>Página Web: www.mef.gob.pe</t>
  </si>
  <si>
    <t>%      Avance Ejecución</t>
  </si>
  <si>
    <t>FUENTE DE INFORMACION: Transparencia Económica - MEF</t>
  </si>
  <si>
    <t>Pliego 136: INSTITUTO NACIONAL DE ENFERMEDADES NEOPLASICAS - INEN</t>
  </si>
  <si>
    <t>136: INSTITUTO NACIONAL DE ENFERMEDADES NEOPLASICAS - INEN</t>
  </si>
  <si>
    <t>2001621: ESTUDIOS DE PRE-INVERSION</t>
  </si>
  <si>
    <t>Ejecución Total Acumulada del PIP</t>
  </si>
  <si>
    <t>Nivel de Ejecución     Mes Enero  (Devengado)</t>
  </si>
  <si>
    <t>Nivel de Ejecución  Mes Enero   (Devengado)</t>
  </si>
  <si>
    <t>%
Avance  Ejecución respecto al Ppto. Total del Proyecto</t>
  </si>
  <si>
    <t>TOTAL PLIEGO 011: MINISTERIO DE SALUD</t>
  </si>
  <si>
    <t>3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</si>
  <si>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2193990: AMPLIACION DE LA CAPACIDAD DE RESPUESTA EN EL TRATAMIENTO AMBULATORIO DEL CANCER DEL INSTITUTO NACIONAL DE ENFERMEDADES NEOPLASICAS, LIMA - PERU</t>
  </si>
  <si>
    <t>TOTAL UE ADSCRITAS AL PLIEGO MINSA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</si>
  <si>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</si>
  <si>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2250037: MEJORAMIENTO DE LA CAPACIDAD RESOLUTIVA DEL ESTABLECIMIENTO DE SALUD ESTRATEGICO DE PUTINA, PROVINCIA SAN ANTONIO DE PUTINA - REGION PUNO</t>
  </si>
  <si>
    <t>2088617: MEJORAMIENTO DE LA CAPACIDAD RESOLUTIVA DE LOS SERVICIOS DE SALUD PARA BRINDAR ATENCION INTEGRAL A LAS MUJERES (GESTANTES, PARTURIENTAS Y MADRES LACTANTES), NIÑOS Y NIÑAS MENORES DE 3 AÑOS EN EL DEPARTAMENTO DE HUANUCO</t>
  </si>
  <si>
    <t>2088624: MEJORAMIENTO DE LA CAPACIDAD RESOLUTIVA DE LOS SERVICIOS DE SALUD PARA BRINDAR ATENCION INTEGRAL A LAS MUJERES (GESTANTES, PARTURIENTAS Y MADRES LACTANTES) Y DE NIÑOS Y NIÑAS MENORES DE 3 AÑOS EN LA REGION DEL CUSCO</t>
  </si>
  <si>
    <t>Pliego 131: INSTITUTO NACIONAL DE SALUD</t>
  </si>
  <si>
    <t>http://apps5.mineco.gob.pe/transparencia/Navegador/default.aspx</t>
  </si>
  <si>
    <t>131: INSTITUTO NACIONAL DE SALUD</t>
  </si>
  <si>
    <t>2178583: MEJORAMIENTO DE LA CAPACIDAD RESOLUTIVA DEL SERVICIO DE NEUROCIRUGIA Y DE LA SALA DE OPERACIONES DEL HOSPITAL DOS DE MAYO</t>
  </si>
  <si>
    <t>2235570: AMPLIACION, MEJORAMIENTO PUESTO DE SALUD LA NORIA DEL CENTRO POBLADO LA NORIA, DISTRITO DE MARCAVELICA - SULLANA - PIURA</t>
  </si>
  <si>
    <t>CONSOLIDADO GENERAL DE LAS EJECUCIONES DEL SECTOR SALUD</t>
  </si>
  <si>
    <t>2285573: MEJORAMIENTO DE LOS SERVICIOS DE SALUD DEL ESTABLECIMIENTO DE SALUD PROGRESO, DEL DISTRITO DE CHIMBOTE, PROVINCIA DE SANTA, DEPARTAMENTO DE ANCASH</t>
  </si>
  <si>
    <t>2170440: EQUIPAMIENTO DEL DEPARTAMENTO DE ANESTESIOLOGIA Y CENTRO QUIRURGICO DEL HOSPITAL NACIONAL ARZOBISPO LOAYZA</t>
  </si>
  <si>
    <t>2172430: MEJORAMIENTO DEL SERVICIO DE NEFROLOGIA DEL HOSPITAL NACIONAL ARZOBISPO LOAYZA - LIMA - LIMA</t>
  </si>
  <si>
    <t>Unidad Ejecutora 027-143: HOSPITAL NACIONAL ARZOBISPO LOAYZA</t>
  </si>
  <si>
    <t>Unidad Ejecutora 028-144: HOSPITAL NACIONAL DOS DE MAYO</t>
  </si>
  <si>
    <t>Unidad Ejecutora 125-1655: PROGRAMA NACIONAL DE INVERSIONES EN SALUD</t>
  </si>
  <si>
    <t>2284722: MEJORAMIENTO DE LOS SERVICIOS DE SALUD DEL HOSPITAL DISTRITAL DE PACASMAYO, DISTRITO DE PACASMAYO, PROVINCIA DE PACASMAYO - LA LIBERTAD</t>
  </si>
  <si>
    <t xml:space="preserve">       027-143: HOSPITAL NACIONAL ARZOBISPO LOAYZA</t>
  </si>
  <si>
    <t xml:space="preserve">       028-144: HOSPITAL NACIONAL DOS DE MAYO</t>
  </si>
  <si>
    <t xml:space="preserve">       125-1655: PROGRAMA NACIONAL DE INVERSIONES EN SALUD</t>
  </si>
  <si>
    <t>EJECUCION DE LOS PROYECTOS DE INVERSION DE LAS UNIDADES EJECUTORAS DEL PLIEGO 011</t>
  </si>
  <si>
    <t>EJECUCION DE LOS PROYECTOS DE INVERSION DE LAS UNIDADES EJECUTORAS DE LOS PLIEGOS ADSCRITOS</t>
  </si>
  <si>
    <t>2335179: MEJORAMIENTO DE LOS SERVICIOS DE SALUD DEL HOSPITAL DE ESPINAR, DISTRITO Y PROVINCIA DE ESPINAR, DEPARTAMENTO DE CUSCO</t>
  </si>
  <si>
    <t>2343128: MEJORAMIENTO DE LOS SERVICIOS DE SALUD DEL CENTRO DE SALUD MACHUPICCHU, DISTRITO DE MACHUPICCHU, PROVINCIA DE URUBAMBA, DEPARTAMENTO DE CUSCO</t>
  </si>
  <si>
    <t>2343407: MEJORAMIENTO Y AMPLIACION DE LOS SERVICIOS DE SALUD DEL ESTABLECIMIENTO DE SALUD CHALLHUAHUACHO, DEL DISTRITO DE CHALLHUAHUACHO, PROVINCIA DE COTABAMBAS, DEPARTAMENTO DE APURIMAC</t>
  </si>
  <si>
    <t>2344420: MEJORAMIENTO DE LOS SERVICIOS DE SALUD DEL CENTRO DE SALUD COTABAMBAS, DISTRITO DE COTABAMBAS, PROVINCIA DE COTABAMBAS, DEPARTAMENTO DE APURIMAC</t>
  </si>
  <si>
    <t>2303995: MEJORAMIENTO DE LOS SERVICIOS DE SALUD DEL HOSPITAL SANTA ROSA DE PUERTO MALDONADO DISTRITO Y PROVINCIA DE TAMBOPATA, DEPARTAMENTO DE MADRE DE DIOS</t>
  </si>
  <si>
    <t>2335905: MEJORAMIENTO Y AMPLIACION DE LOS SERVICIOS DE SALUD DEL HOSPITAL DE APOYO LEONCIO PRADO DISTRITO DE HUAMACHUCO, PROVINCIA SANCHEZ CARRION - LA LIBERTAD</t>
  </si>
  <si>
    <t>2344621: MEJORAMIENTO DE LOS SERVICIOS DE SALUD DEL HOSPITAL SAN MARTIN DE PORRES DE IBERIA, DISTRITO DE IBERIA, PROVINCIA DE TAHUAMANU - MADRE DE DIOS</t>
  </si>
  <si>
    <t>2354781: MEJORAMIENTO DE LOS SERVICIOS DE SALUD DEL HOSPITAL REGIONAL ZACARIAS CORREA VALDIVIA DE HUANCAVELICA; DISTRITO DE ASCENSION, PROVINCIA DE HUANCAVELICA Y DEPARTAMENTO DE HUANCAVELICA</t>
  </si>
  <si>
    <t>2372478: MEJORAMIENTO DE LOS SERVICIOS DE SALUD DEL CENTRO DE SALUD HAQUIRA, DISTRITO HAQUIRA, PROVINCIA COTABAMBAS, DEPARTAMENTO APURIMAC</t>
  </si>
  <si>
    <t>Función 20: SALUD</t>
  </si>
  <si>
    <t>..</t>
  </si>
  <si>
    <r>
      <t xml:space="preserve">Año de Ejecución: </t>
    </r>
    <r>
      <rPr>
        <b/>
        <sz val="10"/>
        <rFont val="Arial"/>
        <family val="2"/>
      </rPr>
      <t>2018</t>
    </r>
  </si>
  <si>
    <t>Ejecución acumulada al 2018  (Devengado)</t>
  </si>
  <si>
    <t>DEL MINISTERIO DE SALUD AL MES DE ENERO 2018</t>
  </si>
  <si>
    <t>AL PLIEGO DEL MINISTERIO DE SALUD AL MES DE ENERO 2018</t>
  </si>
  <si>
    <t>Ppto. 2018                    (PIM)</t>
  </si>
  <si>
    <t>Ppto. Ejecución Acumulada al 2017</t>
  </si>
  <si>
    <t>2030208: MEJORAMIENTO Y AMPLIACION DE SERVICIO DE NEUMOLOGIA Y DEL PROGRAMA DE CONTROL DE TUBERCULOSIS DEL HOSPITAL NACIONAL ARZOBISPO LOAYZA</t>
  </si>
  <si>
    <t>2134963: EQUIPAMIENTO DE LA UNIDAD DE CUIDADOS INTENSIVOS CORONARIOS DEL HOSPITAL NACIONAL ARZOBISPO LOAYZA</t>
  </si>
  <si>
    <t>2328426: MEJORAMIENTO Y AMPLIACION DEL SERVICIO DE SALUD EN EL CENTRO DE SALUD VILLA ESTELA - MICRO RED ZAPALLAL, DISTRITO DE ANCON - LIMA - LIMA</t>
  </si>
  <si>
    <t>2343118: MEJORAMIENTO Y AMPLIACION DE LOS SERVICIOS DE SALUD DEL CENTRO DE SALUD DESAGUADERO, DISTRITO DE DESAGUADERO - CHUCUITO - PUNO</t>
  </si>
  <si>
    <t>AÑO 2018</t>
  </si>
  <si>
    <t>Ppto. Ejecución acumulada 2018</t>
  </si>
  <si>
    <t>AL MES DE ENERO 2018</t>
  </si>
  <si>
    <t>Ppto 2018 (PIM)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</si>
</sst>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.0"/>
    <numFmt numFmtId="167" formatCode="0.0"/>
    <numFmt numFmtId="168" formatCode="_ * #,##0.00_ ;_ * \-#,##0.00_ ;_ * \-??_ ;_ @_ 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12"/>
      <name val="Arial Black"/>
      <family val="2"/>
    </font>
    <font>
      <sz val="11"/>
      <name val="Arial Black"/>
      <family val="2"/>
    </font>
    <font>
      <sz val="9"/>
      <name val="Arial"/>
      <family val="2"/>
    </font>
    <font>
      <sz val="14"/>
      <name val="Arial"/>
      <family val="2"/>
    </font>
    <font>
      <sz val="9"/>
      <color indexed="9"/>
      <name val="Arial"/>
      <family val="2"/>
    </font>
    <font>
      <b/>
      <sz val="11"/>
      <color indexed="8"/>
      <name val="Arial Black"/>
      <family val="2"/>
    </font>
    <font>
      <sz val="9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sz val="10"/>
      <name val="Arial Black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8"/>
      <name val="Arial"/>
      <family val="2"/>
    </font>
    <font>
      <sz val="7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30" fillId="0" borderId="0" applyNumberFormat="0" applyFill="0" applyBorder="0" applyAlignment="0" applyProtection="0"/>
  </cellStyleXfs>
  <cellXfs count="184">
    <xf numFmtId="0" fontId="0" fillId="0" borderId="0" xfId="0"/>
    <xf numFmtId="0" fontId="9" fillId="2" borderId="0" xfId="9" applyFont="1" applyFill="1"/>
    <xf numFmtId="0" fontId="9" fillId="2" borderId="0" xfId="9" applyFont="1" applyFill="1" applyAlignment="1">
      <alignment wrapText="1"/>
    </xf>
    <xf numFmtId="0" fontId="4" fillId="2" borderId="0" xfId="9" applyFont="1" applyFill="1" applyAlignment="1">
      <alignment wrapText="1"/>
    </xf>
    <xf numFmtId="0" fontId="9" fillId="2" borderId="0" xfId="9" applyFont="1" applyFill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10" fillId="2" borderId="1" xfId="9" applyFont="1" applyFill="1" applyBorder="1" applyAlignment="1">
      <alignment horizontal="left" wrapText="1"/>
    </xf>
    <xf numFmtId="3" fontId="9" fillId="2" borderId="0" xfId="9" applyNumberFormat="1" applyFont="1" applyFill="1"/>
    <xf numFmtId="3" fontId="14" fillId="2" borderId="0" xfId="9" applyNumberFormat="1" applyFont="1" applyFill="1"/>
    <xf numFmtId="3" fontId="12" fillId="0" borderId="0" xfId="0" applyNumberFormat="1" applyFont="1" applyFill="1" applyBorder="1" applyAlignment="1">
      <alignment vertical="center" wrapText="1"/>
    </xf>
    <xf numFmtId="3" fontId="15" fillId="2" borderId="0" xfId="9" applyNumberFormat="1" applyFont="1" applyFill="1"/>
    <xf numFmtId="3" fontId="9" fillId="2" borderId="0" xfId="9" applyNumberFormat="1" applyFont="1" applyFill="1" applyAlignment="1">
      <alignment horizontal="center"/>
    </xf>
    <xf numFmtId="3" fontId="10" fillId="2" borderId="3" xfId="9" applyNumberFormat="1" applyFont="1" applyFill="1" applyBorder="1" applyAlignment="1">
      <alignment horizontal="right"/>
    </xf>
    <xf numFmtId="0" fontId="5" fillId="2" borderId="0" xfId="9" applyFont="1" applyFill="1"/>
    <xf numFmtId="3" fontId="5" fillId="2" borderId="0" xfId="9" applyNumberFormat="1" applyFont="1" applyFill="1"/>
    <xf numFmtId="0" fontId="10" fillId="5" borderId="1" xfId="9" applyFont="1" applyFill="1" applyBorder="1" applyAlignment="1">
      <alignment horizontal="left" wrapText="1"/>
    </xf>
    <xf numFmtId="3" fontId="10" fillId="5" borderId="4" xfId="9" applyNumberFormat="1" applyFont="1" applyFill="1" applyBorder="1" applyAlignment="1">
      <alignment horizontal="right"/>
    </xf>
    <xf numFmtId="0" fontId="14" fillId="2" borderId="5" xfId="9" applyFont="1" applyFill="1" applyBorder="1" applyAlignment="1">
      <alignment horizontal="left" wrapText="1"/>
    </xf>
    <xf numFmtId="3" fontId="14" fillId="5" borderId="2" xfId="9" applyNumberFormat="1" applyFont="1" applyFill="1" applyBorder="1" applyAlignment="1">
      <alignment horizontal="right"/>
    </xf>
    <xf numFmtId="167" fontId="14" fillId="5" borderId="6" xfId="9" applyNumberFormat="1" applyFont="1" applyFill="1" applyBorder="1" applyAlignment="1">
      <alignment horizontal="right"/>
    </xf>
    <xf numFmtId="43" fontId="9" fillId="2" borderId="0" xfId="1" applyFont="1" applyFill="1"/>
    <xf numFmtId="43" fontId="5" fillId="2" borderId="0" xfId="9" applyNumberFormat="1" applyFont="1" applyFill="1"/>
    <xf numFmtId="0" fontId="7" fillId="2" borderId="0" xfId="9" applyFont="1" applyFill="1" applyAlignment="1">
      <alignment horizontal="center"/>
    </xf>
    <xf numFmtId="3" fontId="14" fillId="5" borderId="0" xfId="9" applyNumberFormat="1" applyFont="1" applyFill="1" applyBorder="1" applyAlignment="1">
      <alignment horizontal="right"/>
    </xf>
    <xf numFmtId="0" fontId="9" fillId="2" borderId="0" xfId="9" applyFont="1" applyFill="1" applyBorder="1"/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167" fontId="11" fillId="3" borderId="18" xfId="10" applyNumberFormat="1" applyFont="1" applyFill="1" applyBorder="1" applyAlignment="1">
      <alignment horizontal="center" vertical="center" wrapText="1"/>
    </xf>
    <xf numFmtId="0" fontId="14" fillId="0" borderId="0" xfId="10" applyFont="1" applyFill="1" applyBorder="1"/>
    <xf numFmtId="0" fontId="14" fillId="0" borderId="0" xfId="10" applyFont="1" applyAlignment="1">
      <alignment horizontal="center" vertical="center" wrapText="1"/>
    </xf>
    <xf numFmtId="3" fontId="19" fillId="0" borderId="0" xfId="10" applyNumberFormat="1" applyFont="1" applyFill="1" applyBorder="1" applyAlignment="1">
      <alignment horizontal="right" vertical="center" wrapText="1"/>
    </xf>
    <xf numFmtId="0" fontId="14" fillId="0" borderId="0" xfId="10" applyFont="1"/>
    <xf numFmtId="0" fontId="20" fillId="5" borderId="2" xfId="10" applyFont="1" applyFill="1" applyBorder="1" applyAlignment="1">
      <alignment horizontal="center" vertical="center" wrapText="1"/>
    </xf>
    <xf numFmtId="4" fontId="7" fillId="2" borderId="0" xfId="9" applyNumberFormat="1" applyFont="1" applyFill="1"/>
    <xf numFmtId="4" fontId="23" fillId="0" borderId="0" xfId="0" applyNumberFormat="1" applyFont="1" applyFill="1" applyBorder="1" applyAlignment="1">
      <alignment vertical="center" wrapText="1"/>
    </xf>
    <xf numFmtId="0" fontId="11" fillId="3" borderId="18" xfId="1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6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/>
    <xf numFmtId="0" fontId="26" fillId="0" borderId="0" xfId="0" applyFont="1" applyBorder="1"/>
    <xf numFmtId="0" fontId="22" fillId="0" borderId="2" xfId="0" applyFont="1" applyBorder="1" applyAlignment="1">
      <alignment horizontal="justify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center" wrapText="1"/>
    </xf>
    <xf numFmtId="165" fontId="19" fillId="6" borderId="2" xfId="2" applyNumberFormat="1" applyFont="1" applyFill="1" applyBorder="1" applyAlignment="1">
      <alignment horizontal="right" vertical="center" wrapText="1"/>
    </xf>
    <xf numFmtId="3" fontId="19" fillId="6" borderId="2" xfId="2" applyNumberFormat="1" applyFont="1" applyFill="1" applyBorder="1" applyAlignment="1">
      <alignment horizontal="righ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left" vertical="center" wrapText="1"/>
    </xf>
    <xf numFmtId="49" fontId="20" fillId="2" borderId="2" xfId="0" applyNumberFormat="1" applyFont="1" applyFill="1" applyBorder="1" applyAlignment="1">
      <alignment vertical="center" wrapText="1"/>
    </xf>
    <xf numFmtId="167" fontId="26" fillId="0" borderId="0" xfId="0" applyNumberFormat="1" applyFont="1"/>
    <xf numFmtId="4" fontId="26" fillId="0" borderId="0" xfId="0" applyNumberFormat="1" applyFont="1"/>
    <xf numFmtId="0" fontId="21" fillId="5" borderId="0" xfId="0" applyFont="1" applyFill="1" applyAlignment="1">
      <alignment vertical="center" wrapText="1"/>
    </xf>
    <xf numFmtId="3" fontId="26" fillId="0" borderId="0" xfId="0" applyNumberFormat="1" applyFont="1"/>
    <xf numFmtId="0" fontId="24" fillId="0" borderId="0" xfId="0" applyFont="1" applyAlignment="1">
      <alignment horizontal="center" vertical="center" wrapText="1"/>
    </xf>
    <xf numFmtId="0" fontId="14" fillId="2" borderId="0" xfId="10" applyFont="1" applyFill="1"/>
    <xf numFmtId="167" fontId="14" fillId="0" borderId="0" xfId="10" applyNumberFormat="1" applyFont="1" applyFill="1"/>
    <xf numFmtId="0" fontId="18" fillId="5" borderId="0" xfId="10" applyFont="1" applyFill="1" applyBorder="1" applyAlignment="1">
      <alignment horizontal="center" vertical="center" wrapText="1"/>
    </xf>
    <xf numFmtId="0" fontId="14" fillId="0" borderId="0" xfId="10" applyFont="1" applyAlignment="1">
      <alignment vertical="center" wrapText="1"/>
    </xf>
    <xf numFmtId="0" fontId="19" fillId="0" borderId="0" xfId="10" applyFont="1" applyAlignment="1">
      <alignment vertical="center" wrapText="1"/>
    </xf>
    <xf numFmtId="167" fontId="14" fillId="0" borderId="0" xfId="10" applyNumberFormat="1" applyFont="1"/>
    <xf numFmtId="167" fontId="14" fillId="0" borderId="0" xfId="10" applyNumberFormat="1" applyFont="1" applyAlignment="1">
      <alignment vertical="center"/>
    </xf>
    <xf numFmtId="165" fontId="19" fillId="6" borderId="9" xfId="1" applyNumberFormat="1" applyFont="1" applyFill="1" applyBorder="1" applyAlignment="1">
      <alignment horizontal="right" vertical="center" wrapText="1"/>
    </xf>
    <xf numFmtId="3" fontId="19" fillId="6" borderId="9" xfId="1" applyNumberFormat="1" applyFont="1" applyFill="1" applyBorder="1" applyAlignment="1">
      <alignment horizontal="right" vertical="center" wrapText="1"/>
    </xf>
    <xf numFmtId="167" fontId="19" fillId="6" borderId="9" xfId="1" applyNumberFormat="1" applyFont="1" applyFill="1" applyBorder="1" applyAlignment="1">
      <alignment horizontal="right" vertical="center" wrapText="1"/>
    </xf>
    <xf numFmtId="167" fontId="22" fillId="0" borderId="2" xfId="0" applyNumberFormat="1" applyFont="1" applyBorder="1" applyAlignment="1">
      <alignment horizontal="right" vertical="center" wrapText="1"/>
    </xf>
    <xf numFmtId="165" fontId="19" fillId="6" borderId="10" xfId="2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167" fontId="28" fillId="0" borderId="0" xfId="10" applyNumberFormat="1" applyFont="1" applyFill="1" applyBorder="1"/>
    <xf numFmtId="167" fontId="28" fillId="0" borderId="0" xfId="10" applyNumberFormat="1" applyFont="1" applyFill="1" applyBorder="1" applyAlignment="1">
      <alignment vertical="center"/>
    </xf>
    <xf numFmtId="0" fontId="14" fillId="2" borderId="0" xfId="10" applyFont="1" applyFill="1" applyAlignment="1">
      <alignment horizontal="right"/>
    </xf>
    <xf numFmtId="167" fontId="14" fillId="2" borderId="0" xfId="10" applyNumberFormat="1" applyFont="1" applyFill="1" applyAlignment="1">
      <alignment horizontal="right"/>
    </xf>
    <xf numFmtId="167" fontId="14" fillId="0" borderId="0" xfId="10" applyNumberFormat="1" applyFont="1" applyFill="1" applyAlignment="1">
      <alignment horizontal="right"/>
    </xf>
    <xf numFmtId="0" fontId="28" fillId="0" borderId="0" xfId="0" applyFont="1" applyAlignment="1">
      <alignment vertical="center" wrapText="1"/>
    </xf>
    <xf numFmtId="3" fontId="22" fillId="0" borderId="0" xfId="0" applyNumberFormat="1" applyFont="1" applyBorder="1" applyAlignment="1">
      <alignment horizontal="right" vertical="center" wrapText="1"/>
    </xf>
    <xf numFmtId="167" fontId="28" fillId="0" borderId="0" xfId="0" applyNumberFormat="1" applyFont="1" applyAlignment="1">
      <alignment horizontal="center" vertical="center" wrapText="1"/>
    </xf>
    <xf numFmtId="0" fontId="14" fillId="0" borderId="0" xfId="10" applyFont="1" applyAlignment="1">
      <alignment horizontal="justify" vertical="top"/>
    </xf>
    <xf numFmtId="166" fontId="10" fillId="2" borderId="12" xfId="9" applyNumberFormat="1" applyFont="1" applyFill="1" applyBorder="1" applyAlignment="1">
      <alignment horizontal="right"/>
    </xf>
    <xf numFmtId="3" fontId="10" fillId="5" borderId="0" xfId="9" applyNumberFormat="1" applyFont="1" applyFill="1" applyBorder="1" applyAlignment="1">
      <alignment horizontal="right"/>
    </xf>
    <xf numFmtId="165" fontId="28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justify" vertical="top" wrapText="1"/>
    </xf>
    <xf numFmtId="0" fontId="11" fillId="3" borderId="18" xfId="10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0" fontId="19" fillId="2" borderId="0" xfId="10" applyFont="1" applyFill="1" applyBorder="1" applyAlignment="1">
      <alignment horizontal="right" wrapText="1"/>
    </xf>
    <xf numFmtId="167" fontId="22" fillId="0" borderId="2" xfId="2" applyNumberFormat="1" applyFont="1" applyBorder="1" applyAlignment="1">
      <alignment horizontal="right" vertical="center" wrapText="1"/>
    </xf>
    <xf numFmtId="3" fontId="19" fillId="6" borderId="2" xfId="2" applyNumberFormat="1" applyFont="1" applyFill="1" applyBorder="1" applyAlignment="1">
      <alignment horizontal="left" vertical="center" wrapText="1"/>
    </xf>
    <xf numFmtId="166" fontId="19" fillId="6" borderId="2" xfId="2" applyNumberFormat="1" applyFont="1" applyFill="1" applyBorder="1" applyAlignment="1">
      <alignment horizontal="right" vertical="center" wrapText="1"/>
    </xf>
    <xf numFmtId="3" fontId="24" fillId="4" borderId="2" xfId="0" applyNumberFormat="1" applyFont="1" applyFill="1" applyBorder="1" applyAlignment="1">
      <alignment horizontal="right" vertical="center"/>
    </xf>
    <xf numFmtId="167" fontId="24" fillId="4" borderId="2" xfId="0" applyNumberFormat="1" applyFont="1" applyFill="1" applyBorder="1" applyAlignment="1">
      <alignment horizontal="right" vertical="center"/>
    </xf>
    <xf numFmtId="0" fontId="20" fillId="5" borderId="2" xfId="10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horizontal="right" vertical="center"/>
    </xf>
    <xf numFmtId="0" fontId="14" fillId="0" borderId="0" xfId="10" applyFont="1" applyAlignment="1">
      <alignment horizontal="right"/>
    </xf>
    <xf numFmtId="0" fontId="24" fillId="4" borderId="9" xfId="0" applyFont="1" applyFill="1" applyBorder="1" applyAlignment="1">
      <alignment horizontal="left" vertical="center"/>
    </xf>
    <xf numFmtId="0" fontId="21" fillId="0" borderId="0" xfId="0" quotePrefix="1" applyFont="1" applyAlignment="1">
      <alignment vertical="center" wrapText="1"/>
    </xf>
    <xf numFmtId="0" fontId="19" fillId="4" borderId="14" xfId="0" applyFont="1" applyFill="1" applyBorder="1" applyAlignment="1">
      <alignment horizontal="center" vertical="center" wrapText="1"/>
    </xf>
    <xf numFmtId="3" fontId="14" fillId="0" borderId="0" xfId="10" applyNumberFormat="1" applyFont="1"/>
    <xf numFmtId="3" fontId="19" fillId="4" borderId="11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3" fontId="22" fillId="0" borderId="9" xfId="0" applyNumberFormat="1" applyFont="1" applyBorder="1" applyAlignment="1">
      <alignment horizontal="right" vertical="center" wrapText="1"/>
    </xf>
    <xf numFmtId="0" fontId="26" fillId="0" borderId="9" xfId="0" applyFont="1" applyBorder="1" applyAlignment="1"/>
    <xf numFmtId="165" fontId="19" fillId="6" borderId="9" xfId="2" applyNumberFormat="1" applyFont="1" applyFill="1" applyBorder="1" applyAlignment="1">
      <alignment horizontal="right" vertical="center" wrapText="1"/>
    </xf>
    <xf numFmtId="3" fontId="19" fillId="6" borderId="9" xfId="2" applyNumberFormat="1" applyFont="1" applyFill="1" applyBorder="1" applyAlignment="1">
      <alignment horizontal="right" vertical="center" wrapText="1"/>
    </xf>
    <xf numFmtId="167" fontId="19" fillId="6" borderId="9" xfId="2" applyNumberFormat="1" applyFont="1" applyFill="1" applyBorder="1" applyAlignment="1">
      <alignment horizontal="right" vertical="center" wrapText="1"/>
    </xf>
    <xf numFmtId="0" fontId="22" fillId="0" borderId="33" xfId="0" applyFont="1" applyBorder="1" applyAlignment="1">
      <alignment horizontal="justify" vertical="center" wrapText="1"/>
    </xf>
    <xf numFmtId="3" fontId="4" fillId="4" borderId="13" xfId="0" applyNumberFormat="1" applyFont="1" applyFill="1" applyBorder="1" applyAlignment="1">
      <alignment horizontal="right" vertical="center"/>
    </xf>
    <xf numFmtId="0" fontId="5" fillId="0" borderId="0" xfId="10" applyFont="1" applyAlignment="1">
      <alignment vertical="center"/>
    </xf>
    <xf numFmtId="0" fontId="5" fillId="2" borderId="0" xfId="10" applyFont="1" applyFill="1" applyAlignment="1">
      <alignment horizontal="justify" vertical="top"/>
    </xf>
    <xf numFmtId="0" fontId="5" fillId="2" borderId="0" xfId="10" applyFont="1" applyFill="1" applyAlignment="1">
      <alignment horizontal="right" wrapText="1"/>
    </xf>
    <xf numFmtId="0" fontId="5" fillId="0" borderId="0" xfId="10" applyFont="1" applyBorder="1" applyAlignment="1">
      <alignment vertical="center"/>
    </xf>
    <xf numFmtId="0" fontId="5" fillId="2" borderId="0" xfId="10" applyFont="1" applyFill="1" applyBorder="1" applyAlignment="1">
      <alignment horizontal="justify" vertical="top"/>
    </xf>
    <xf numFmtId="3" fontId="4" fillId="0" borderId="0" xfId="10" applyNumberFormat="1" applyFont="1" applyBorder="1" applyAlignment="1">
      <alignment horizontal="right" vertical="center" wrapText="1"/>
    </xf>
    <xf numFmtId="167" fontId="19" fillId="6" borderId="2" xfId="2" applyNumberFormat="1" applyFont="1" applyFill="1" applyBorder="1" applyAlignment="1">
      <alignment horizontal="right" vertical="center" wrapText="1"/>
    </xf>
    <xf numFmtId="0" fontId="10" fillId="5" borderId="34" xfId="9" applyFont="1" applyFill="1" applyBorder="1" applyAlignment="1">
      <alignment horizontal="left" wrapText="1"/>
    </xf>
    <xf numFmtId="3" fontId="19" fillId="5" borderId="3" xfId="9" applyNumberFormat="1" applyFont="1" applyFill="1" applyBorder="1" applyAlignment="1">
      <alignment horizontal="right"/>
    </xf>
    <xf numFmtId="167" fontId="19" fillId="5" borderId="12" xfId="9" applyNumberFormat="1" applyFont="1" applyFill="1" applyBorder="1" applyAlignment="1">
      <alignment horizontal="right"/>
    </xf>
    <xf numFmtId="0" fontId="19" fillId="4" borderId="35" xfId="0" applyFont="1" applyFill="1" applyBorder="1" applyAlignment="1">
      <alignment vertical="center" wrapText="1"/>
    </xf>
    <xf numFmtId="3" fontId="22" fillId="0" borderId="36" xfId="0" applyNumberFormat="1" applyFont="1" applyBorder="1" applyAlignment="1">
      <alignment horizontal="right" vertical="center" wrapText="1"/>
    </xf>
    <xf numFmtId="166" fontId="22" fillId="0" borderId="2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3" fontId="19" fillId="6" borderId="10" xfId="2" applyNumberFormat="1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justify" vertical="center" wrapText="1"/>
    </xf>
    <xf numFmtId="164" fontId="14" fillId="0" borderId="0" xfId="1" applyNumberFormat="1" applyFont="1" applyAlignment="1">
      <alignment horizontal="right"/>
    </xf>
    <xf numFmtId="166" fontId="22" fillId="0" borderId="9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justify" vertical="center" wrapText="1"/>
    </xf>
    <xf numFmtId="166" fontId="19" fillId="6" borderId="9" xfId="2" applyNumberFormat="1" applyFont="1" applyFill="1" applyBorder="1" applyAlignment="1">
      <alignment horizontal="right" vertical="center" wrapText="1"/>
    </xf>
    <xf numFmtId="166" fontId="19" fillId="6" borderId="10" xfId="2" applyNumberFormat="1" applyFont="1" applyFill="1" applyBorder="1" applyAlignment="1">
      <alignment horizontal="right" vertical="center" wrapText="1"/>
    </xf>
    <xf numFmtId="3" fontId="14" fillId="0" borderId="0" xfId="10" applyNumberFormat="1" applyFont="1" applyFill="1" applyBorder="1"/>
    <xf numFmtId="43" fontId="33" fillId="0" borderId="0" xfId="1" applyFont="1" applyAlignment="1">
      <alignment vertical="center" wrapText="1"/>
    </xf>
    <xf numFmtId="43" fontId="21" fillId="0" borderId="0" xfId="0" applyNumberFormat="1" applyFont="1" applyAlignment="1">
      <alignment vertical="center" wrapText="1"/>
    </xf>
    <xf numFmtId="4" fontId="0" fillId="0" borderId="0" xfId="0" applyNumberFormat="1"/>
    <xf numFmtId="43" fontId="0" fillId="0" borderId="0" xfId="0" applyNumberFormat="1"/>
    <xf numFmtId="0" fontId="7" fillId="2" borderId="0" xfId="9" applyFont="1" applyFill="1"/>
    <xf numFmtId="43" fontId="7" fillId="2" borderId="0" xfId="9" applyNumberFormat="1" applyFont="1" applyFill="1"/>
    <xf numFmtId="43" fontId="7" fillId="2" borderId="0" xfId="1" applyFont="1" applyFill="1"/>
    <xf numFmtId="0" fontId="10" fillId="2" borderId="37" xfId="9" applyFont="1" applyFill="1" applyBorder="1" applyAlignment="1">
      <alignment horizontal="left" wrapText="1"/>
    </xf>
    <xf numFmtId="167" fontId="19" fillId="5" borderId="38" xfId="9" applyNumberFormat="1" applyFont="1" applyFill="1" applyBorder="1" applyAlignment="1">
      <alignment horizontal="right"/>
    </xf>
    <xf numFmtId="166" fontId="26" fillId="0" borderId="0" xfId="0" applyNumberFormat="1" applyFont="1"/>
    <xf numFmtId="166" fontId="21" fillId="0" borderId="0" xfId="0" applyNumberFormat="1" applyFont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right" vertical="center" wrapText="1"/>
    </xf>
    <xf numFmtId="43" fontId="34" fillId="0" borderId="0" xfId="1" applyFont="1"/>
    <xf numFmtId="43" fontId="26" fillId="0" borderId="0" xfId="1" applyFont="1"/>
    <xf numFmtId="3" fontId="19" fillId="4" borderId="13" xfId="0" applyNumberFormat="1" applyFont="1" applyFill="1" applyBorder="1" applyAlignment="1">
      <alignment horizontal="right" vertical="center"/>
    </xf>
    <xf numFmtId="166" fontId="19" fillId="4" borderId="13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10" fillId="6" borderId="15" xfId="9" applyFont="1" applyFill="1" applyBorder="1" applyAlignment="1">
      <alignment horizontal="center" vertical="center" wrapText="1"/>
    </xf>
    <xf numFmtId="0" fontId="10" fillId="6" borderId="15" xfId="9" applyFont="1" applyFill="1" applyBorder="1" applyAlignment="1">
      <alignment horizontal="center" vertical="center"/>
    </xf>
    <xf numFmtId="0" fontId="10" fillId="6" borderId="16" xfId="9" applyFont="1" applyFill="1" applyBorder="1" applyAlignment="1">
      <alignment horizontal="center" vertical="center" wrapText="1"/>
    </xf>
    <xf numFmtId="0" fontId="10" fillId="6" borderId="17" xfId="9" applyFont="1" applyFill="1" applyBorder="1" applyAlignment="1">
      <alignment horizontal="center" vertical="center" wrapText="1"/>
    </xf>
    <xf numFmtId="0" fontId="8" fillId="2" borderId="0" xfId="9" applyFont="1" applyFill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0" fontId="9" fillId="2" borderId="0" xfId="9" applyFont="1" applyFill="1" applyAlignment="1">
      <alignment wrapText="1"/>
    </xf>
    <xf numFmtId="0" fontId="4" fillId="2" borderId="0" xfId="9" applyFont="1" applyFill="1" applyAlignment="1">
      <alignment wrapText="1"/>
    </xf>
    <xf numFmtId="3" fontId="31" fillId="0" borderId="0" xfId="11" applyNumberFormat="1" applyFont="1" applyBorder="1" applyAlignment="1">
      <alignment horizontal="left" vertical="center" wrapText="1"/>
    </xf>
    <xf numFmtId="3" fontId="4" fillId="0" borderId="0" xfId="10" applyNumberFormat="1" applyFont="1" applyBorder="1" applyAlignment="1">
      <alignment horizontal="left" vertical="center" wrapText="1"/>
    </xf>
    <xf numFmtId="0" fontId="11" fillId="3" borderId="18" xfId="10" applyFont="1" applyFill="1" applyBorder="1" applyAlignment="1">
      <alignment horizontal="center" vertical="center" wrapText="1"/>
    </xf>
    <xf numFmtId="0" fontId="16" fillId="3" borderId="19" xfId="10" applyFont="1" applyFill="1" applyBorder="1" applyAlignment="1">
      <alignment horizontal="center" vertical="center" wrapText="1"/>
    </xf>
    <xf numFmtId="0" fontId="16" fillId="3" borderId="32" xfId="1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3" borderId="20" xfId="10" applyFont="1" applyFill="1" applyBorder="1" applyAlignment="1">
      <alignment horizontal="center" vertical="center" wrapText="1"/>
    </xf>
    <xf numFmtId="0" fontId="11" fillId="3" borderId="21" xfId="10" applyFont="1" applyFill="1" applyBorder="1" applyAlignment="1">
      <alignment horizontal="center" vertical="center" wrapText="1"/>
    </xf>
    <xf numFmtId="167" fontId="11" fillId="3" borderId="22" xfId="10" applyNumberFormat="1" applyFont="1" applyFill="1" applyBorder="1" applyAlignment="1">
      <alignment horizontal="center" vertical="center" wrapText="1"/>
    </xf>
    <xf numFmtId="167" fontId="11" fillId="3" borderId="23" xfId="10" applyNumberFormat="1" applyFont="1" applyFill="1" applyBorder="1" applyAlignment="1">
      <alignment horizontal="center" vertical="center" wrapText="1"/>
    </xf>
    <xf numFmtId="0" fontId="11" fillId="3" borderId="24" xfId="10" applyFont="1" applyFill="1" applyBorder="1" applyAlignment="1">
      <alignment horizontal="center" vertical="center" wrapText="1"/>
    </xf>
    <xf numFmtId="0" fontId="11" fillId="3" borderId="25" xfId="10" applyFont="1" applyFill="1" applyBorder="1" applyAlignment="1">
      <alignment horizontal="center" vertical="center" wrapText="1"/>
    </xf>
    <xf numFmtId="3" fontId="32" fillId="0" borderId="0" xfId="11" applyNumberFormat="1" applyFont="1" applyBorder="1" applyAlignment="1">
      <alignment horizontal="left" vertical="center" wrapText="1"/>
    </xf>
    <xf numFmtId="4" fontId="11" fillId="3" borderId="20" xfId="10" applyNumberFormat="1" applyFont="1" applyFill="1" applyBorder="1" applyAlignment="1">
      <alignment horizontal="center" vertical="center" wrapText="1"/>
    </xf>
    <xf numFmtId="4" fontId="11" fillId="3" borderId="21" xfId="1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7" fontId="11" fillId="3" borderId="26" xfId="10" applyNumberFormat="1" applyFont="1" applyFill="1" applyBorder="1" applyAlignment="1">
      <alignment horizontal="center" vertical="center" wrapText="1"/>
    </xf>
    <xf numFmtId="167" fontId="11" fillId="3" borderId="27" xfId="10" applyNumberFormat="1" applyFont="1" applyFill="1" applyBorder="1" applyAlignment="1">
      <alignment horizontal="center" vertical="center" wrapText="1"/>
    </xf>
    <xf numFmtId="164" fontId="11" fillId="3" borderId="26" xfId="2" applyNumberFormat="1" applyFont="1" applyFill="1" applyBorder="1" applyAlignment="1">
      <alignment horizontal="center" vertical="center" wrapText="1"/>
    </xf>
    <xf numFmtId="164" fontId="11" fillId="3" borderId="20" xfId="2" applyNumberFormat="1" applyFont="1" applyFill="1" applyBorder="1" applyAlignment="1">
      <alignment horizontal="center" vertical="center" wrapText="1"/>
    </xf>
    <xf numFmtId="0" fontId="11" fillId="3" borderId="28" xfId="10" applyFont="1" applyFill="1" applyBorder="1" applyAlignment="1">
      <alignment horizontal="center" vertical="center" wrapText="1"/>
    </xf>
    <xf numFmtId="0" fontId="11" fillId="3" borderId="29" xfId="10" applyFont="1" applyFill="1" applyBorder="1" applyAlignment="1">
      <alignment horizontal="center" vertical="center" wrapText="1"/>
    </xf>
    <xf numFmtId="0" fontId="11" fillId="3" borderId="30" xfId="10" applyFont="1" applyFill="1" applyBorder="1" applyAlignment="1">
      <alignment horizontal="center" vertical="center" wrapText="1"/>
    </xf>
    <xf numFmtId="0" fontId="11" fillId="3" borderId="31" xfId="10" applyFont="1" applyFill="1" applyBorder="1" applyAlignment="1">
      <alignment horizontal="center" vertical="center" wrapText="1"/>
    </xf>
    <xf numFmtId="0" fontId="11" fillId="3" borderId="22" xfId="1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2">
    <cellStyle name="Hipervínculo" xfId="11" builtinId="8"/>
    <cellStyle name="Millares" xfId="1" builtinId="3"/>
    <cellStyle name="Millares 2" xfId="2"/>
    <cellStyle name="Millares 2 2" xfId="3"/>
    <cellStyle name="Millares 3" xfId="4"/>
    <cellStyle name="Millares 3 2" xfId="5"/>
    <cellStyle name="Millares 3 3" xfId="6"/>
    <cellStyle name="Normal" xfId="0" builtinId="0"/>
    <cellStyle name="Normal 2" xfId="7"/>
    <cellStyle name="Normal 4 2" xfId="8"/>
    <cellStyle name="Normal_opd" xfId="9"/>
    <cellStyle name="Normal_PROYECTOS EN EJECUCION EJERCICIO 2008 - DGIEM-transparencia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pps5.mineco.gob.pe/transparencia/Navegador/default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pps5.mineco.gob.pe/transparencia/Navegador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K30"/>
  <sheetViews>
    <sheetView workbookViewId="0">
      <selection activeCell="B2" sqref="B2:E24"/>
    </sheetView>
  </sheetViews>
  <sheetFormatPr baseColWidth="10" defaultColWidth="11.42578125" defaultRowHeight="12.75" x14ac:dyDescent="0.2"/>
  <cols>
    <col min="1" max="1" width="4.140625" style="1" customWidth="1"/>
    <col min="2" max="2" width="64.85546875" style="1" customWidth="1"/>
    <col min="3" max="3" width="16.28515625" style="1" customWidth="1"/>
    <col min="4" max="4" width="16.5703125" style="1" customWidth="1"/>
    <col min="5" max="5" width="10.7109375" style="4" customWidth="1"/>
    <col min="6" max="6" width="12.5703125" style="1" bestFit="1" customWidth="1"/>
    <col min="7" max="7" width="17" style="7" bestFit="1" customWidth="1"/>
    <col min="8" max="8" width="15.5703125" style="34" customWidth="1"/>
    <col min="9" max="9" width="29.140625" style="134" bestFit="1" customWidth="1"/>
    <col min="10" max="16384" width="11.42578125" style="1"/>
  </cols>
  <sheetData>
    <row r="1" spans="2:11" ht="15" x14ac:dyDescent="0.2">
      <c r="B1" s="152"/>
      <c r="C1" s="152"/>
      <c r="D1" s="152"/>
    </row>
    <row r="2" spans="2:11" ht="15.75" customHeight="1" x14ac:dyDescent="0.2">
      <c r="B2" s="153" t="s">
        <v>33</v>
      </c>
      <c r="C2" s="153"/>
      <c r="D2" s="153"/>
      <c r="E2" s="153"/>
      <c r="F2" s="5"/>
      <c r="G2" s="9"/>
      <c r="H2" s="35"/>
    </row>
    <row r="3" spans="2:11" ht="15" customHeight="1" x14ac:dyDescent="0.2">
      <c r="B3" s="153" t="s">
        <v>69</v>
      </c>
      <c r="C3" s="153"/>
      <c r="D3" s="153"/>
      <c r="E3" s="153"/>
    </row>
    <row r="4" spans="2:11" x14ac:dyDescent="0.2">
      <c r="B4" s="154"/>
      <c r="C4" s="154"/>
      <c r="D4" s="154"/>
    </row>
    <row r="5" spans="2:11" x14ac:dyDescent="0.2">
      <c r="B5" s="2"/>
      <c r="C5" s="2"/>
      <c r="D5" s="2"/>
    </row>
    <row r="6" spans="2:11" x14ac:dyDescent="0.2">
      <c r="B6" s="2"/>
      <c r="C6" s="2"/>
      <c r="D6" s="2"/>
    </row>
    <row r="7" spans="2:11" ht="12.75" customHeight="1" x14ac:dyDescent="0.2">
      <c r="B7" s="155" t="s">
        <v>57</v>
      </c>
      <c r="C7" s="155"/>
      <c r="D7" s="155"/>
      <c r="F7" s="23"/>
    </row>
    <row r="8" spans="2:11" ht="12.75" customHeight="1" x14ac:dyDescent="0.2">
      <c r="B8" s="155" t="s">
        <v>8</v>
      </c>
      <c r="C8" s="155"/>
      <c r="D8" s="155"/>
      <c r="F8" s="23"/>
    </row>
    <row r="9" spans="2:11" ht="12.75" customHeight="1" x14ac:dyDescent="0.2">
      <c r="B9" s="3"/>
      <c r="C9" s="3"/>
      <c r="D9" s="3"/>
      <c r="F9" s="23"/>
    </row>
    <row r="10" spans="2:11" x14ac:dyDescent="0.2">
      <c r="B10" s="1" t="s">
        <v>24</v>
      </c>
      <c r="F10" s="24"/>
    </row>
    <row r="11" spans="2:11" ht="13.5" thickBot="1" x14ac:dyDescent="0.25">
      <c r="C11" s="22"/>
    </row>
    <row r="12" spans="2:11" ht="13.5" customHeight="1" thickBot="1" x14ac:dyDescent="0.25">
      <c r="B12" s="148" t="s">
        <v>5</v>
      </c>
      <c r="C12" s="149" t="s">
        <v>6</v>
      </c>
      <c r="D12" s="150" t="s">
        <v>58</v>
      </c>
      <c r="E12" s="148" t="s">
        <v>11</v>
      </c>
      <c r="G12" s="8"/>
    </row>
    <row r="13" spans="2:11" ht="39" customHeight="1" thickBot="1" x14ac:dyDescent="0.25">
      <c r="B13" s="148"/>
      <c r="C13" s="149"/>
      <c r="D13" s="151"/>
      <c r="E13" s="148"/>
      <c r="G13" s="8"/>
    </row>
    <row r="14" spans="2:11" s="13" customFormat="1" ht="34.5" customHeight="1" thickBot="1" x14ac:dyDescent="0.25">
      <c r="B14" s="6" t="s">
        <v>4</v>
      </c>
      <c r="C14" s="12">
        <v>221954727</v>
      </c>
      <c r="D14" s="12">
        <v>1313731</v>
      </c>
      <c r="E14" s="78">
        <f t="shared" ref="E14:E21" si="0">D14/C14%</f>
        <v>0.59189142657907889</v>
      </c>
      <c r="F14" s="21"/>
      <c r="G14" s="14"/>
      <c r="H14" s="34"/>
      <c r="I14" s="134"/>
      <c r="K14" s="14"/>
    </row>
    <row r="15" spans="2:11" s="13" customFormat="1" ht="21.75" customHeight="1" thickBot="1" x14ac:dyDescent="0.25">
      <c r="B15" s="137" t="s">
        <v>55</v>
      </c>
      <c r="C15" s="12">
        <f>C16+C20+C21</f>
        <v>221954727</v>
      </c>
      <c r="D15" s="12">
        <f>D16+D20+D21</f>
        <v>1313731</v>
      </c>
      <c r="E15" s="78">
        <f>D15/C15%</f>
        <v>0.59189142657907889</v>
      </c>
      <c r="F15" s="21"/>
      <c r="G15" s="14"/>
      <c r="H15" s="34"/>
      <c r="I15" s="134"/>
      <c r="K15" s="14"/>
    </row>
    <row r="16" spans="2:11" ht="26.25" customHeight="1" x14ac:dyDescent="0.2">
      <c r="B16" s="15" t="s">
        <v>7</v>
      </c>
      <c r="C16" s="16">
        <f>SUM(C17:C19)</f>
        <v>139679659</v>
      </c>
      <c r="D16" s="16">
        <f>SUM(D17:D19)</f>
        <v>1313731</v>
      </c>
      <c r="E16" s="138">
        <f t="shared" si="0"/>
        <v>0.94053136255150793</v>
      </c>
      <c r="F16" s="20"/>
      <c r="G16" s="8"/>
      <c r="I16" s="135"/>
    </row>
    <row r="17" spans="2:9" ht="18.75" customHeight="1" x14ac:dyDescent="0.2">
      <c r="B17" s="17" t="s">
        <v>41</v>
      </c>
      <c r="C17" s="18">
        <f>'PLIEGO MINSA'!E7</f>
        <v>636113</v>
      </c>
      <c r="D17" s="18">
        <f>'PLIEGO MINSA'!G7</f>
        <v>0</v>
      </c>
      <c r="E17" s="19">
        <f t="shared" si="0"/>
        <v>0</v>
      </c>
      <c r="F17" s="20"/>
      <c r="G17" s="8"/>
    </row>
    <row r="18" spans="2:9" ht="18.75" customHeight="1" x14ac:dyDescent="0.2">
      <c r="B18" s="17" t="s">
        <v>42</v>
      </c>
      <c r="C18" s="18">
        <f>'PLIEGO MINSA'!E12</f>
        <v>4711046</v>
      </c>
      <c r="D18" s="18">
        <f>'PLIEGO MINSA'!G12</f>
        <v>0</v>
      </c>
      <c r="E18" s="19">
        <f t="shared" si="0"/>
        <v>0</v>
      </c>
      <c r="F18" s="20"/>
      <c r="G18" s="8"/>
    </row>
    <row r="19" spans="2:9" ht="22.9" customHeight="1" thickBot="1" x14ac:dyDescent="0.25">
      <c r="B19" s="17" t="s">
        <v>43</v>
      </c>
      <c r="C19" s="18">
        <f>'PLIEGO MINSA'!E14</f>
        <v>134332500</v>
      </c>
      <c r="D19" s="18">
        <f>'PLIEGO MINSA'!G14</f>
        <v>1313731</v>
      </c>
      <c r="E19" s="19">
        <f t="shared" si="0"/>
        <v>0.97796959038207432</v>
      </c>
      <c r="F19" s="20"/>
      <c r="G19" s="8"/>
    </row>
    <row r="20" spans="2:9" ht="30.75" customHeight="1" thickBot="1" x14ac:dyDescent="0.25">
      <c r="B20" s="114" t="s">
        <v>30</v>
      </c>
      <c r="C20" s="115">
        <f>'UE ADSCRITAS AL PLIEGO MINSA'!E7</f>
        <v>1470000</v>
      </c>
      <c r="D20" s="115">
        <f>'UE ADSCRITAS AL PLIEGO MINSA'!G7</f>
        <v>0</v>
      </c>
      <c r="E20" s="116">
        <f t="shared" si="0"/>
        <v>0</v>
      </c>
      <c r="F20" s="20"/>
      <c r="G20" s="8"/>
    </row>
    <row r="21" spans="2:9" ht="30.75" customHeight="1" thickBot="1" x14ac:dyDescent="0.25">
      <c r="B21" s="114" t="s">
        <v>14</v>
      </c>
      <c r="C21" s="115">
        <f>'UE ADSCRITAS AL PLIEGO MINSA'!E9</f>
        <v>80805068</v>
      </c>
      <c r="D21" s="115">
        <f>'UE ADSCRITAS AL PLIEGO MINSA'!G9</f>
        <v>0</v>
      </c>
      <c r="E21" s="116">
        <f t="shared" si="0"/>
        <v>0</v>
      </c>
      <c r="F21" s="20"/>
      <c r="G21" s="8" t="s">
        <v>56</v>
      </c>
    </row>
    <row r="22" spans="2:9" x14ac:dyDescent="0.2">
      <c r="C22" s="7"/>
      <c r="D22" s="79"/>
      <c r="I22" s="136"/>
    </row>
    <row r="23" spans="2:9" x14ac:dyDescent="0.2">
      <c r="D23" s="7"/>
      <c r="I23" s="136"/>
    </row>
    <row r="24" spans="2:9" ht="33" customHeight="1" x14ac:dyDescent="0.2">
      <c r="D24" s="7"/>
      <c r="E24" s="7"/>
    </row>
    <row r="25" spans="2:9" x14ac:dyDescent="0.2">
      <c r="D25" s="7"/>
      <c r="E25" s="11"/>
    </row>
    <row r="26" spans="2:9" ht="18" x14ac:dyDescent="0.25">
      <c r="D26" s="7"/>
      <c r="G26" s="10"/>
    </row>
    <row r="28" spans="2:9" x14ac:dyDescent="0.2">
      <c r="D28" s="7"/>
      <c r="E28" s="11"/>
    </row>
    <row r="29" spans="2:9" x14ac:dyDescent="0.2">
      <c r="D29" s="7"/>
    </row>
    <row r="30" spans="2:9" x14ac:dyDescent="0.2">
      <c r="E30" s="11"/>
    </row>
  </sheetData>
  <mergeCells count="10">
    <mergeCell ref="B12:B13"/>
    <mergeCell ref="C12:C13"/>
    <mergeCell ref="D12:D13"/>
    <mergeCell ref="E12:E13"/>
    <mergeCell ref="B1:D1"/>
    <mergeCell ref="B2:E2"/>
    <mergeCell ref="B3:E3"/>
    <mergeCell ref="B4:D4"/>
    <mergeCell ref="B7:D7"/>
    <mergeCell ref="B8:D8"/>
  </mergeCells>
  <pageMargins left="0.59055118110236227" right="0" top="0.98425196850393704" bottom="0.98425196850393704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K953"/>
  <sheetViews>
    <sheetView zoomScaleNormal="100" workbookViewId="0">
      <pane xSplit="2" ySplit="6" topLeftCell="C30" activePane="bottomRight" state="frozen"/>
      <selection pane="topRight" activeCell="C1" sqref="C1"/>
      <selection pane="bottomLeft" activeCell="A8" sqref="A8"/>
      <selection pane="bottomRight" sqref="A1:J36"/>
    </sheetView>
  </sheetViews>
  <sheetFormatPr baseColWidth="10" defaultColWidth="11.42578125" defaultRowHeight="5.65" customHeight="1" x14ac:dyDescent="0.2"/>
  <cols>
    <col min="1" max="1" width="8.5703125" style="58" customWidth="1"/>
    <col min="2" max="2" width="41.42578125" style="77" customWidth="1"/>
    <col min="3" max="3" width="10.5703125" style="59" customWidth="1" collapsed="1"/>
    <col min="4" max="4" width="12.28515625" style="59" customWidth="1"/>
    <col min="5" max="5" width="13" style="60" customWidth="1"/>
    <col min="6" max="6" width="11.7109375" style="32" customWidth="1"/>
    <col min="7" max="7" width="11.28515625" style="32" customWidth="1"/>
    <col min="8" max="8" width="8.7109375" style="61" customWidth="1"/>
    <col min="9" max="9" width="12.28515625" style="57" customWidth="1"/>
    <col min="10" max="10" width="10.5703125" style="62" customWidth="1"/>
    <col min="11" max="11" width="3.28515625" style="32" customWidth="1"/>
    <col min="12" max="12" width="11.42578125" style="32" customWidth="1"/>
    <col min="13" max="13" width="11.42578125" style="32"/>
    <col min="14" max="14" width="11.85546875" style="32" bestFit="1" customWidth="1"/>
    <col min="15" max="16384" width="11.42578125" style="32"/>
  </cols>
  <sheetData>
    <row r="1" spans="1:11" s="29" customFormat="1" ht="18.75" customHeight="1" x14ac:dyDescent="0.2">
      <c r="A1" s="161" t="s">
        <v>44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1" s="29" customFormat="1" ht="18.75" customHeight="1" x14ac:dyDescent="0.2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1" s="29" customFormat="1" ht="18.75" customHeight="1" x14ac:dyDescent="0.2">
      <c r="A3" s="68"/>
      <c r="B3" s="81"/>
      <c r="C3" s="68"/>
      <c r="D3" s="68"/>
      <c r="E3" s="120"/>
      <c r="F3" s="55"/>
      <c r="G3" s="84"/>
      <c r="H3" s="84"/>
      <c r="I3" s="69"/>
      <c r="J3" s="70"/>
      <c r="K3" s="129"/>
    </row>
    <row r="4" spans="1:11" s="29" customFormat="1" ht="13.5" customHeight="1" x14ac:dyDescent="0.2">
      <c r="A4" s="159" t="s">
        <v>0</v>
      </c>
      <c r="B4" s="159" t="s">
        <v>1</v>
      </c>
      <c r="C4" s="167" t="s">
        <v>3</v>
      </c>
      <c r="D4" s="167" t="s">
        <v>62</v>
      </c>
      <c r="E4" s="158" t="s">
        <v>67</v>
      </c>
      <c r="F4" s="158"/>
      <c r="G4" s="158"/>
      <c r="H4" s="158"/>
      <c r="I4" s="163" t="s">
        <v>16</v>
      </c>
      <c r="J4" s="165" t="s">
        <v>19</v>
      </c>
    </row>
    <row r="5" spans="1:11" s="30" customFormat="1" ht="75.75" customHeight="1" x14ac:dyDescent="0.25">
      <c r="A5" s="160"/>
      <c r="B5" s="159"/>
      <c r="C5" s="168"/>
      <c r="D5" s="168"/>
      <c r="E5" s="82" t="s">
        <v>61</v>
      </c>
      <c r="F5" s="82" t="s">
        <v>17</v>
      </c>
      <c r="G5" s="36" t="s">
        <v>68</v>
      </c>
      <c r="H5" s="28" t="s">
        <v>11</v>
      </c>
      <c r="I5" s="164"/>
      <c r="J5" s="166"/>
    </row>
    <row r="6" spans="1:11" s="93" customFormat="1" ht="21.75" customHeight="1" x14ac:dyDescent="0.2">
      <c r="A6" s="91"/>
      <c r="B6" s="92" t="s">
        <v>20</v>
      </c>
      <c r="C6" s="92"/>
      <c r="D6" s="89">
        <f>D7+D12+D14</f>
        <v>141148941.77000001</v>
      </c>
      <c r="E6" s="89">
        <f>E7+E12+E14</f>
        <v>139679659</v>
      </c>
      <c r="F6" s="89">
        <f t="shared" ref="F6" si="0">F7+F12+F14</f>
        <v>1313731</v>
      </c>
      <c r="G6" s="89">
        <f>F6</f>
        <v>1313731</v>
      </c>
      <c r="H6" s="90">
        <f t="shared" ref="H6:H32" si="1">G6/E6%</f>
        <v>0.94053136255150793</v>
      </c>
      <c r="I6" s="89">
        <f t="shared" ref="I6:I32" si="2">D6+G6</f>
        <v>142462672.77000001</v>
      </c>
      <c r="J6" s="92"/>
      <c r="K6" s="124"/>
    </row>
    <row r="7" spans="1:11" ht="26.25" customHeight="1" x14ac:dyDescent="0.2">
      <c r="A7" s="42"/>
      <c r="B7" s="87" t="s">
        <v>37</v>
      </c>
      <c r="C7" s="87"/>
      <c r="D7" s="47">
        <f>SUM(D8:D11)</f>
        <v>4173007.68</v>
      </c>
      <c r="E7" s="47">
        <f>SUM(E8:E11)</f>
        <v>636113</v>
      </c>
      <c r="F7" s="47">
        <f t="shared" ref="F7" si="3">SUM(F8:F11)</f>
        <v>0</v>
      </c>
      <c r="G7" s="47">
        <v>0</v>
      </c>
      <c r="H7" s="88">
        <f t="shared" si="1"/>
        <v>0</v>
      </c>
      <c r="I7" s="47">
        <f t="shared" si="2"/>
        <v>4173007.68</v>
      </c>
      <c r="J7" s="47"/>
      <c r="K7" s="31"/>
    </row>
    <row r="8" spans="1:11" ht="48" x14ac:dyDescent="0.2">
      <c r="A8" s="44">
        <v>18754</v>
      </c>
      <c r="B8" s="42" t="s">
        <v>63</v>
      </c>
      <c r="C8" s="100">
        <v>1190940.93</v>
      </c>
      <c r="D8" s="100">
        <v>1001063.68</v>
      </c>
      <c r="E8" s="43">
        <v>189877</v>
      </c>
      <c r="F8" s="100"/>
      <c r="G8" s="100">
        <v>0</v>
      </c>
      <c r="H8" s="125">
        <f t="shared" si="1"/>
        <v>0</v>
      </c>
      <c r="I8" s="100">
        <f t="shared" si="2"/>
        <v>1001063.68</v>
      </c>
      <c r="J8" s="119">
        <f>I8/C8%</f>
        <v>84.056535028987554</v>
      </c>
    </row>
    <row r="9" spans="1:11" ht="36" x14ac:dyDescent="0.2">
      <c r="A9" s="44">
        <v>147464</v>
      </c>
      <c r="B9" s="42" t="s">
        <v>64</v>
      </c>
      <c r="C9" s="100">
        <v>1466946</v>
      </c>
      <c r="D9" s="100">
        <v>1394096</v>
      </c>
      <c r="E9" s="43">
        <v>72850</v>
      </c>
      <c r="F9" s="100"/>
      <c r="G9" s="100">
        <v>0</v>
      </c>
      <c r="H9" s="125">
        <f t="shared" si="1"/>
        <v>0</v>
      </c>
      <c r="I9" s="100">
        <f t="shared" si="2"/>
        <v>1394096</v>
      </c>
      <c r="J9" s="119">
        <f>I9/C9%</f>
        <v>95.033900361703843</v>
      </c>
    </row>
    <row r="10" spans="1:11" ht="36" x14ac:dyDescent="0.2">
      <c r="A10" s="44">
        <v>182070</v>
      </c>
      <c r="B10" s="42" t="s">
        <v>35</v>
      </c>
      <c r="C10" s="100">
        <v>1197216.1399999999</v>
      </c>
      <c r="D10" s="100">
        <v>1059408</v>
      </c>
      <c r="E10" s="43">
        <v>39005</v>
      </c>
      <c r="F10" s="100"/>
      <c r="G10" s="100">
        <v>0</v>
      </c>
      <c r="H10" s="125">
        <f t="shared" si="1"/>
        <v>0</v>
      </c>
      <c r="I10" s="100">
        <f t="shared" si="2"/>
        <v>1059408</v>
      </c>
      <c r="J10" s="119">
        <f>I10/C10%</f>
        <v>88.489284817025606</v>
      </c>
    </row>
    <row r="11" spans="1:11" ht="36" x14ac:dyDescent="0.2">
      <c r="A11" s="122">
        <v>206839</v>
      </c>
      <c r="B11" s="123" t="s">
        <v>36</v>
      </c>
      <c r="C11" s="100">
        <v>1531774.66</v>
      </c>
      <c r="D11" s="100">
        <v>718440</v>
      </c>
      <c r="E11" s="100">
        <v>334381</v>
      </c>
      <c r="F11" s="100"/>
      <c r="G11" s="100">
        <v>0</v>
      </c>
      <c r="H11" s="125">
        <f t="shared" si="1"/>
        <v>0</v>
      </c>
      <c r="I11" s="100">
        <f t="shared" si="2"/>
        <v>718440</v>
      </c>
      <c r="J11" s="125">
        <f>I11/C11%</f>
        <v>46.902460183014128</v>
      </c>
    </row>
    <row r="12" spans="1:11" ht="26.25" customHeight="1" x14ac:dyDescent="0.2">
      <c r="A12" s="42"/>
      <c r="B12" s="87" t="s">
        <v>38</v>
      </c>
      <c r="C12" s="87"/>
      <c r="D12" s="47">
        <f>SUM(D13:D13)</f>
        <v>223000</v>
      </c>
      <c r="E12" s="47">
        <f>SUM(E13:E13)</f>
        <v>4711046</v>
      </c>
      <c r="F12" s="47">
        <f>F13</f>
        <v>0</v>
      </c>
      <c r="G12" s="47">
        <v>0</v>
      </c>
      <c r="H12" s="88">
        <f t="shared" si="1"/>
        <v>0</v>
      </c>
      <c r="I12" s="47">
        <f t="shared" si="2"/>
        <v>223000</v>
      </c>
      <c r="J12" s="47"/>
      <c r="K12" s="31"/>
    </row>
    <row r="13" spans="1:11" ht="48" x14ac:dyDescent="0.2">
      <c r="A13" s="44">
        <v>220053</v>
      </c>
      <c r="B13" s="42" t="s">
        <v>31</v>
      </c>
      <c r="C13" s="100">
        <v>9951775</v>
      </c>
      <c r="D13" s="118">
        <v>223000</v>
      </c>
      <c r="E13" s="43">
        <v>4711046</v>
      </c>
      <c r="F13" s="100"/>
      <c r="G13" s="100">
        <v>0</v>
      </c>
      <c r="H13" s="125">
        <f t="shared" si="1"/>
        <v>0</v>
      </c>
      <c r="I13" s="100">
        <f t="shared" si="2"/>
        <v>223000</v>
      </c>
      <c r="J13" s="119">
        <f>I13/C13%</f>
        <v>2.2408062883254494</v>
      </c>
    </row>
    <row r="14" spans="1:11" ht="29.25" customHeight="1" x14ac:dyDescent="0.2">
      <c r="A14" s="50"/>
      <c r="B14" s="45" t="s">
        <v>39</v>
      </c>
      <c r="C14" s="46"/>
      <c r="D14" s="47">
        <f>SUM(D15:D32)</f>
        <v>136752934.09</v>
      </c>
      <c r="E14" s="47">
        <f>SUM(E15:E32)</f>
        <v>134332500</v>
      </c>
      <c r="F14" s="47">
        <f t="shared" ref="F14" si="4">SUM(F15:F32)</f>
        <v>1313731</v>
      </c>
      <c r="G14" s="47">
        <f>F14</f>
        <v>1313731</v>
      </c>
      <c r="H14" s="113">
        <f t="shared" si="1"/>
        <v>0.97796959038207432</v>
      </c>
      <c r="I14" s="47">
        <f t="shared" si="2"/>
        <v>138066665.09</v>
      </c>
      <c r="J14" s="113"/>
    </row>
    <row r="15" spans="1:11" ht="20.25" customHeight="1" x14ac:dyDescent="0.2">
      <c r="A15" s="48"/>
      <c r="B15" s="42" t="s">
        <v>15</v>
      </c>
      <c r="C15" s="43"/>
      <c r="D15" s="43">
        <v>30983203</v>
      </c>
      <c r="E15" s="43">
        <v>23598477</v>
      </c>
      <c r="F15" s="43">
        <v>110832</v>
      </c>
      <c r="G15" s="43">
        <f>F15</f>
        <v>110832</v>
      </c>
      <c r="H15" s="86">
        <f t="shared" si="1"/>
        <v>0.46965742746873029</v>
      </c>
      <c r="I15" s="100">
        <f t="shared" si="2"/>
        <v>31094035</v>
      </c>
      <c r="J15" s="66"/>
      <c r="K15" s="97"/>
    </row>
    <row r="16" spans="1:11" ht="72" x14ac:dyDescent="0.2">
      <c r="A16" s="33">
        <v>67776</v>
      </c>
      <c r="B16" s="42" t="s">
        <v>26</v>
      </c>
      <c r="C16" s="43">
        <v>67541014</v>
      </c>
      <c r="D16" s="43">
        <v>66960886.560000002</v>
      </c>
      <c r="E16" s="43">
        <v>585164</v>
      </c>
      <c r="F16" s="43"/>
      <c r="G16" s="43">
        <v>0</v>
      </c>
      <c r="H16" s="66">
        <f t="shared" si="1"/>
        <v>0</v>
      </c>
      <c r="I16" s="100">
        <f t="shared" si="2"/>
        <v>66960886.560000002</v>
      </c>
      <c r="J16" s="66">
        <f t="shared" ref="J16:J32" si="5">I16/C16%</f>
        <v>99.14107383700221</v>
      </c>
    </row>
    <row r="17" spans="1:10" ht="72" x14ac:dyDescent="0.2">
      <c r="A17" s="33">
        <v>68114</v>
      </c>
      <c r="B17" s="42" t="s">
        <v>27</v>
      </c>
      <c r="C17" s="43">
        <v>24000757</v>
      </c>
      <c r="D17" s="43">
        <v>23715206.530000001</v>
      </c>
      <c r="E17" s="43">
        <v>15546404</v>
      </c>
      <c r="F17" s="43"/>
      <c r="G17" s="43">
        <v>0</v>
      </c>
      <c r="H17" s="66">
        <f t="shared" si="1"/>
        <v>0</v>
      </c>
      <c r="I17" s="100">
        <f t="shared" si="2"/>
        <v>23715206.530000001</v>
      </c>
      <c r="J17" s="66">
        <f t="shared" si="5"/>
        <v>98.81024390189026</v>
      </c>
    </row>
    <row r="18" spans="1:10" ht="48" x14ac:dyDescent="0.2">
      <c r="A18" s="33">
        <v>305343</v>
      </c>
      <c r="B18" s="42" t="s">
        <v>32</v>
      </c>
      <c r="C18" s="43">
        <v>1000113.04</v>
      </c>
      <c r="D18" s="43">
        <v>48890</v>
      </c>
      <c r="E18" s="43">
        <v>951223</v>
      </c>
      <c r="F18" s="43"/>
      <c r="G18" s="43">
        <v>0</v>
      </c>
      <c r="H18" s="66">
        <f t="shared" si="1"/>
        <v>0</v>
      </c>
      <c r="I18" s="100">
        <f t="shared" si="2"/>
        <v>48890</v>
      </c>
      <c r="J18" s="66">
        <f t="shared" si="5"/>
        <v>4.8884474099047841</v>
      </c>
    </row>
    <row r="19" spans="1:10" ht="48" x14ac:dyDescent="0.2">
      <c r="A19" s="33">
        <v>256869</v>
      </c>
      <c r="B19" s="42" t="s">
        <v>25</v>
      </c>
      <c r="C19" s="43">
        <v>40010388.399999999</v>
      </c>
      <c r="D19" s="43">
        <v>9858913</v>
      </c>
      <c r="E19" s="43">
        <v>10790701</v>
      </c>
      <c r="F19" s="43">
        <v>1176974</v>
      </c>
      <c r="G19" s="43">
        <f>F19</f>
        <v>1176974</v>
      </c>
      <c r="H19" s="66">
        <f t="shared" si="1"/>
        <v>10.907298793655761</v>
      </c>
      <c r="I19" s="100">
        <f t="shared" si="2"/>
        <v>11035887</v>
      </c>
      <c r="J19" s="66">
        <f t="shared" si="5"/>
        <v>27.582554034891601</v>
      </c>
    </row>
    <row r="20" spans="1:10" ht="65.45" customHeight="1" x14ac:dyDescent="0.2">
      <c r="A20" s="33">
        <v>326206</v>
      </c>
      <c r="B20" s="42" t="s">
        <v>40</v>
      </c>
      <c r="C20" s="43">
        <v>73072983</v>
      </c>
      <c r="D20" s="43">
        <v>1614122</v>
      </c>
      <c r="E20" s="43">
        <v>5470891</v>
      </c>
      <c r="F20" s="43"/>
      <c r="G20" s="43">
        <v>0</v>
      </c>
      <c r="H20" s="66">
        <f t="shared" si="1"/>
        <v>0</v>
      </c>
      <c r="I20" s="100">
        <f t="shared" si="2"/>
        <v>1614122</v>
      </c>
      <c r="J20" s="66">
        <f t="shared" si="5"/>
        <v>2.208917624178556</v>
      </c>
    </row>
    <row r="21" spans="1:10" ht="68.45" customHeight="1" x14ac:dyDescent="0.2">
      <c r="A21" s="33">
        <v>327681</v>
      </c>
      <c r="B21" s="42" t="s">
        <v>34</v>
      </c>
      <c r="C21" s="43">
        <v>43188164</v>
      </c>
      <c r="D21" s="43">
        <v>790135</v>
      </c>
      <c r="E21" s="43">
        <v>8637633</v>
      </c>
      <c r="F21" s="43">
        <v>9000</v>
      </c>
      <c r="G21" s="43">
        <f>F21</f>
        <v>9000</v>
      </c>
      <c r="H21" s="66">
        <f t="shared" si="1"/>
        <v>0.10419521181323634</v>
      </c>
      <c r="I21" s="100">
        <f t="shared" si="2"/>
        <v>799135</v>
      </c>
      <c r="J21" s="66">
        <f t="shared" si="5"/>
        <v>1.8503565004522997</v>
      </c>
    </row>
    <row r="22" spans="1:10" ht="68.45" customHeight="1" x14ac:dyDescent="0.2">
      <c r="A22" s="33">
        <v>342907</v>
      </c>
      <c r="B22" s="42" t="s">
        <v>50</v>
      </c>
      <c r="C22" s="43">
        <v>299767271</v>
      </c>
      <c r="D22" s="43">
        <v>0</v>
      </c>
      <c r="E22" s="43">
        <v>2915484</v>
      </c>
      <c r="F22" s="43"/>
      <c r="G22" s="43">
        <v>0</v>
      </c>
      <c r="H22" s="66">
        <f t="shared" si="1"/>
        <v>0</v>
      </c>
      <c r="I22" s="100">
        <f t="shared" si="2"/>
        <v>0</v>
      </c>
      <c r="J22" s="66">
        <f t="shared" si="5"/>
        <v>0</v>
      </c>
    </row>
    <row r="23" spans="1:10" ht="68.45" customHeight="1" x14ac:dyDescent="0.2">
      <c r="A23" s="33">
        <v>364778</v>
      </c>
      <c r="B23" s="42" t="s">
        <v>65</v>
      </c>
      <c r="C23" s="43">
        <v>297138</v>
      </c>
      <c r="D23" s="43">
        <v>0</v>
      </c>
      <c r="E23" s="43">
        <v>297138</v>
      </c>
      <c r="F23" s="43"/>
      <c r="G23" s="43">
        <v>0</v>
      </c>
      <c r="H23" s="66">
        <f t="shared" si="1"/>
        <v>0</v>
      </c>
      <c r="I23" s="100">
        <f t="shared" si="2"/>
        <v>0</v>
      </c>
      <c r="J23" s="66">
        <f t="shared" si="5"/>
        <v>0</v>
      </c>
    </row>
    <row r="24" spans="1:10" ht="48" x14ac:dyDescent="0.2">
      <c r="A24" s="33">
        <v>374288</v>
      </c>
      <c r="B24" s="42" t="s">
        <v>46</v>
      </c>
      <c r="C24" s="43">
        <v>88277317</v>
      </c>
      <c r="D24" s="43">
        <v>944644</v>
      </c>
      <c r="E24" s="43">
        <v>2170027</v>
      </c>
      <c r="F24" s="43">
        <v>4401</v>
      </c>
      <c r="G24" s="43">
        <f>F24</f>
        <v>4401</v>
      </c>
      <c r="H24" s="66">
        <f t="shared" si="1"/>
        <v>0.20280853648364744</v>
      </c>
      <c r="I24" s="100">
        <f t="shared" si="2"/>
        <v>949045</v>
      </c>
      <c r="J24" s="66">
        <f t="shared" si="5"/>
        <v>1.0750723201068741</v>
      </c>
    </row>
    <row r="25" spans="1:10" ht="48" x14ac:dyDescent="0.2">
      <c r="A25" s="33">
        <v>374962</v>
      </c>
      <c r="B25" s="42" t="s">
        <v>51</v>
      </c>
      <c r="C25" s="43">
        <v>108190617</v>
      </c>
      <c r="D25" s="43">
        <v>0</v>
      </c>
      <c r="E25" s="43">
        <v>1981144</v>
      </c>
      <c r="F25" s="43"/>
      <c r="G25" s="43">
        <v>0</v>
      </c>
      <c r="H25" s="66">
        <f t="shared" si="1"/>
        <v>0</v>
      </c>
      <c r="I25" s="100">
        <f t="shared" si="2"/>
        <v>0</v>
      </c>
      <c r="J25" s="66">
        <f t="shared" si="5"/>
        <v>0</v>
      </c>
    </row>
    <row r="26" spans="1:10" ht="48" x14ac:dyDescent="0.2">
      <c r="A26" s="33">
        <v>381809</v>
      </c>
      <c r="B26" s="42" t="s">
        <v>66</v>
      </c>
      <c r="C26" s="43">
        <v>18989050</v>
      </c>
      <c r="D26" s="43">
        <v>0</v>
      </c>
      <c r="E26" s="43">
        <v>1105838</v>
      </c>
      <c r="F26" s="43"/>
      <c r="G26" s="43">
        <v>0</v>
      </c>
      <c r="H26" s="66">
        <f t="shared" si="1"/>
        <v>0</v>
      </c>
      <c r="I26" s="100">
        <f t="shared" si="2"/>
        <v>0</v>
      </c>
      <c r="J26" s="66">
        <f t="shared" si="5"/>
        <v>0</v>
      </c>
    </row>
    <row r="27" spans="1:10" ht="48" x14ac:dyDescent="0.2">
      <c r="A27" s="33">
        <v>381818</v>
      </c>
      <c r="B27" s="42" t="s">
        <v>47</v>
      </c>
      <c r="C27" s="43">
        <v>18188302</v>
      </c>
      <c r="D27" s="43">
        <v>73492</v>
      </c>
      <c r="E27" s="43">
        <v>7275321</v>
      </c>
      <c r="F27" s="43"/>
      <c r="G27" s="43">
        <v>0</v>
      </c>
      <c r="H27" s="66">
        <f t="shared" si="1"/>
        <v>0</v>
      </c>
      <c r="I27" s="100">
        <f t="shared" si="2"/>
        <v>73492</v>
      </c>
      <c r="J27" s="66">
        <f t="shared" si="5"/>
        <v>0.40406190748317244</v>
      </c>
    </row>
    <row r="28" spans="1:10" ht="60" x14ac:dyDescent="0.2">
      <c r="A28" s="33">
        <v>382078</v>
      </c>
      <c r="B28" s="42" t="s">
        <v>48</v>
      </c>
      <c r="C28" s="43">
        <v>77449591.150000006</v>
      </c>
      <c r="D28" s="43">
        <v>488126</v>
      </c>
      <c r="E28" s="43">
        <v>14010242</v>
      </c>
      <c r="F28" s="43"/>
      <c r="G28" s="43">
        <v>0</v>
      </c>
      <c r="H28" s="66">
        <f t="shared" si="1"/>
        <v>0</v>
      </c>
      <c r="I28" s="100">
        <f t="shared" si="2"/>
        <v>488126</v>
      </c>
      <c r="J28" s="66">
        <f t="shared" si="5"/>
        <v>0.63024993773643689</v>
      </c>
    </row>
    <row r="29" spans="1:10" ht="56.45" customHeight="1" x14ac:dyDescent="0.2">
      <c r="A29" s="33">
        <v>382960</v>
      </c>
      <c r="B29" s="42" t="s">
        <v>49</v>
      </c>
      <c r="C29" s="43">
        <v>17759612</v>
      </c>
      <c r="D29" s="43">
        <v>637821</v>
      </c>
      <c r="E29" s="43">
        <v>6848169</v>
      </c>
      <c r="F29" s="43"/>
      <c r="G29" s="43">
        <v>0</v>
      </c>
      <c r="H29" s="66">
        <f t="shared" si="1"/>
        <v>0</v>
      </c>
      <c r="I29" s="100">
        <f t="shared" si="2"/>
        <v>637821</v>
      </c>
      <c r="J29" s="66">
        <f t="shared" si="5"/>
        <v>3.5914129205074978</v>
      </c>
    </row>
    <row r="30" spans="1:10" ht="56.45" customHeight="1" x14ac:dyDescent="0.2">
      <c r="A30" s="33">
        <v>383146</v>
      </c>
      <c r="B30" s="42" t="s">
        <v>52</v>
      </c>
      <c r="C30" s="43">
        <v>68407859</v>
      </c>
      <c r="D30" s="43">
        <v>0</v>
      </c>
      <c r="E30" s="43">
        <v>2583507</v>
      </c>
      <c r="F30" s="43"/>
      <c r="G30" s="43">
        <v>0</v>
      </c>
      <c r="H30" s="66">
        <f t="shared" si="1"/>
        <v>0</v>
      </c>
      <c r="I30" s="100">
        <f t="shared" si="2"/>
        <v>0</v>
      </c>
      <c r="J30" s="66">
        <f t="shared" si="5"/>
        <v>0</v>
      </c>
    </row>
    <row r="31" spans="1:10" ht="68.25" customHeight="1" x14ac:dyDescent="0.2">
      <c r="A31" s="33">
        <v>260172</v>
      </c>
      <c r="B31" s="42" t="s">
        <v>53</v>
      </c>
      <c r="C31" s="43">
        <v>281104504</v>
      </c>
      <c r="D31" s="43">
        <v>336250</v>
      </c>
      <c r="E31" s="43">
        <v>24483195</v>
      </c>
      <c r="F31" s="43">
        <v>12524</v>
      </c>
      <c r="G31" s="43">
        <f>F31</f>
        <v>12524</v>
      </c>
      <c r="H31" s="66">
        <f t="shared" si="1"/>
        <v>5.1153454440893024E-2</v>
      </c>
      <c r="I31" s="100">
        <f t="shared" si="2"/>
        <v>348774</v>
      </c>
      <c r="J31" s="66">
        <f t="shared" si="5"/>
        <v>0.12407271852179216</v>
      </c>
    </row>
    <row r="32" spans="1:10" ht="56.45" customHeight="1" x14ac:dyDescent="0.2">
      <c r="A32" s="33">
        <v>385674</v>
      </c>
      <c r="B32" s="42" t="s">
        <v>54</v>
      </c>
      <c r="C32" s="43">
        <v>29644856</v>
      </c>
      <c r="D32" s="43">
        <v>301245</v>
      </c>
      <c r="E32" s="43">
        <v>5081942</v>
      </c>
      <c r="F32" s="43"/>
      <c r="G32" s="43">
        <v>0</v>
      </c>
      <c r="H32" s="66">
        <f t="shared" si="1"/>
        <v>0</v>
      </c>
      <c r="I32" s="43">
        <f t="shared" si="2"/>
        <v>301245</v>
      </c>
      <c r="J32" s="66">
        <f t="shared" si="5"/>
        <v>1.0161796704291632</v>
      </c>
    </row>
    <row r="33" spans="1:11" ht="12" x14ac:dyDescent="0.2">
      <c r="A33" s="141"/>
      <c r="B33" s="126"/>
      <c r="C33" s="75"/>
      <c r="D33" s="75"/>
      <c r="E33" s="75"/>
      <c r="F33" s="75"/>
      <c r="G33" s="75"/>
      <c r="H33" s="142"/>
      <c r="I33" s="75"/>
      <c r="J33" s="142"/>
    </row>
    <row r="34" spans="1:11" s="56" customFormat="1" ht="12" x14ac:dyDescent="0.2">
      <c r="A34" s="107" t="s">
        <v>12</v>
      </c>
      <c r="B34" s="108"/>
      <c r="C34" s="109"/>
      <c r="D34" s="109"/>
      <c r="E34" s="85"/>
      <c r="F34" s="71"/>
      <c r="G34" s="71"/>
      <c r="H34" s="72"/>
      <c r="I34" s="73"/>
      <c r="J34" s="72"/>
      <c r="K34" s="32"/>
    </row>
    <row r="35" spans="1:11" s="56" customFormat="1" ht="12" x14ac:dyDescent="0.2">
      <c r="A35" s="110" t="s">
        <v>10</v>
      </c>
      <c r="B35" s="111"/>
      <c r="C35" s="109"/>
      <c r="D35" s="109"/>
      <c r="E35" s="85"/>
      <c r="F35" s="71"/>
      <c r="G35" s="71"/>
      <c r="H35" s="72"/>
      <c r="I35" s="73"/>
      <c r="J35" s="72"/>
      <c r="K35" s="32"/>
    </row>
    <row r="36" spans="1:11" ht="20.25" customHeight="1" x14ac:dyDescent="0.2">
      <c r="A36" s="112"/>
      <c r="B36" s="156" t="s">
        <v>29</v>
      </c>
      <c r="C36" s="157"/>
      <c r="D36" s="157"/>
    </row>
    <row r="37" spans="1:11" ht="20.25" customHeight="1" x14ac:dyDescent="0.2"/>
    <row r="38" spans="1:11" ht="20.25" customHeight="1" x14ac:dyDescent="0.2"/>
    <row r="39" spans="1:11" ht="20.25" customHeight="1" x14ac:dyDescent="0.2"/>
    <row r="40" spans="1:11" ht="20.25" customHeight="1" x14ac:dyDescent="0.2"/>
    <row r="41" spans="1:11" ht="20.25" customHeight="1" x14ac:dyDescent="0.2"/>
    <row r="42" spans="1:11" ht="20.25" customHeight="1" x14ac:dyDescent="0.2"/>
    <row r="43" spans="1:11" ht="20.25" customHeight="1" x14ac:dyDescent="0.2"/>
    <row r="44" spans="1:11" ht="20.25" customHeight="1" x14ac:dyDescent="0.2"/>
    <row r="45" spans="1:11" ht="20.25" customHeight="1" x14ac:dyDescent="0.2"/>
    <row r="46" spans="1:11" ht="20.25" customHeight="1" x14ac:dyDescent="0.2"/>
    <row r="47" spans="1:11" ht="20.25" customHeight="1" x14ac:dyDescent="0.2"/>
    <row r="48" spans="1:11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  <row r="118" ht="20.25" customHeight="1" x14ac:dyDescent="0.2"/>
    <row r="119" ht="20.25" customHeight="1" x14ac:dyDescent="0.2"/>
    <row r="120" ht="20.25" customHeight="1" x14ac:dyDescent="0.2"/>
    <row r="121" ht="20.25" customHeight="1" x14ac:dyDescent="0.2"/>
    <row r="122" ht="20.25" customHeight="1" x14ac:dyDescent="0.2"/>
    <row r="123" ht="20.25" customHeight="1" x14ac:dyDescent="0.2"/>
    <row r="124" ht="20.25" customHeight="1" x14ac:dyDescent="0.2"/>
    <row r="125" ht="20.25" customHeight="1" x14ac:dyDescent="0.2"/>
    <row r="126" ht="20.25" customHeight="1" x14ac:dyDescent="0.2"/>
    <row r="127" ht="20.25" customHeight="1" x14ac:dyDescent="0.2"/>
    <row r="128" ht="20.25" customHeight="1" x14ac:dyDescent="0.2"/>
    <row r="129" ht="20.25" customHeight="1" x14ac:dyDescent="0.2"/>
    <row r="130" ht="20.25" customHeight="1" x14ac:dyDescent="0.2"/>
    <row r="131" ht="20.25" customHeight="1" x14ac:dyDescent="0.2"/>
    <row r="132" ht="20.25" customHeight="1" x14ac:dyDescent="0.2"/>
    <row r="133" ht="20.25" customHeight="1" x14ac:dyDescent="0.2"/>
    <row r="134" ht="20.25" customHeight="1" x14ac:dyDescent="0.2"/>
    <row r="135" ht="20.25" customHeight="1" x14ac:dyDescent="0.2"/>
    <row r="136" ht="20.25" customHeight="1" x14ac:dyDescent="0.2"/>
    <row r="137" ht="20.25" customHeight="1" x14ac:dyDescent="0.2"/>
    <row r="138" ht="20.25" customHeight="1" x14ac:dyDescent="0.2"/>
    <row r="139" ht="20.25" customHeight="1" x14ac:dyDescent="0.2"/>
    <row r="140" ht="20.25" customHeight="1" x14ac:dyDescent="0.2"/>
    <row r="141" ht="20.25" customHeight="1" x14ac:dyDescent="0.2"/>
    <row r="142" ht="20.25" customHeight="1" x14ac:dyDescent="0.2"/>
    <row r="143" ht="20.25" customHeight="1" x14ac:dyDescent="0.2"/>
    <row r="144" ht="20.25" customHeight="1" x14ac:dyDescent="0.2"/>
    <row r="145" ht="20.25" customHeight="1" x14ac:dyDescent="0.2"/>
    <row r="146" ht="20.25" customHeight="1" x14ac:dyDescent="0.2"/>
    <row r="147" ht="20.25" customHeight="1" x14ac:dyDescent="0.2"/>
    <row r="148" ht="20.25" customHeight="1" x14ac:dyDescent="0.2"/>
    <row r="149" ht="20.25" customHeight="1" x14ac:dyDescent="0.2"/>
    <row r="150" ht="20.25" customHeight="1" x14ac:dyDescent="0.2"/>
    <row r="151" ht="20.25" customHeight="1" x14ac:dyDescent="0.2"/>
    <row r="152" ht="20.25" customHeight="1" x14ac:dyDescent="0.2"/>
    <row r="153" ht="20.25" customHeight="1" x14ac:dyDescent="0.2"/>
    <row r="154" ht="20.25" customHeight="1" x14ac:dyDescent="0.2"/>
    <row r="155" ht="20.25" customHeight="1" x14ac:dyDescent="0.2"/>
    <row r="156" ht="20.25" customHeight="1" x14ac:dyDescent="0.2"/>
    <row r="157" ht="20.25" customHeight="1" x14ac:dyDescent="0.2"/>
    <row r="158" ht="20.25" customHeight="1" x14ac:dyDescent="0.2"/>
    <row r="159" ht="20.25" customHeight="1" x14ac:dyDescent="0.2"/>
    <row r="160" ht="20.25" customHeight="1" x14ac:dyDescent="0.2"/>
    <row r="161" ht="20.25" customHeight="1" x14ac:dyDescent="0.2"/>
    <row r="162" ht="20.25" customHeight="1" x14ac:dyDescent="0.2"/>
    <row r="163" ht="20.25" customHeight="1" x14ac:dyDescent="0.2"/>
    <row r="164" ht="20.25" customHeight="1" x14ac:dyDescent="0.2"/>
    <row r="165" ht="20.25" customHeight="1" x14ac:dyDescent="0.2"/>
    <row r="166" ht="20.25" customHeight="1" x14ac:dyDescent="0.2"/>
    <row r="167" ht="20.25" customHeight="1" x14ac:dyDescent="0.2"/>
    <row r="168" ht="20.25" customHeight="1" x14ac:dyDescent="0.2"/>
    <row r="169" ht="20.25" customHeight="1" x14ac:dyDescent="0.2"/>
    <row r="170" ht="20.25" customHeight="1" x14ac:dyDescent="0.2"/>
    <row r="171" ht="20.25" customHeight="1" x14ac:dyDescent="0.2"/>
    <row r="172" ht="20.25" customHeight="1" x14ac:dyDescent="0.2"/>
    <row r="173" ht="20.25" customHeight="1" x14ac:dyDescent="0.2"/>
    <row r="174" ht="20.25" customHeight="1" x14ac:dyDescent="0.2"/>
    <row r="175" ht="20.25" customHeight="1" x14ac:dyDescent="0.2"/>
    <row r="176" ht="20.25" customHeight="1" x14ac:dyDescent="0.2"/>
    <row r="177" ht="20.25" customHeight="1" x14ac:dyDescent="0.2"/>
    <row r="178" ht="20.25" customHeight="1" x14ac:dyDescent="0.2"/>
    <row r="179" ht="20.25" customHeight="1" x14ac:dyDescent="0.2"/>
    <row r="180" ht="20.25" customHeight="1" x14ac:dyDescent="0.2"/>
    <row r="181" ht="20.25" customHeight="1" x14ac:dyDescent="0.2"/>
    <row r="182" ht="20.25" customHeight="1" x14ac:dyDescent="0.2"/>
    <row r="183" ht="20.25" customHeight="1" x14ac:dyDescent="0.2"/>
    <row r="184" ht="20.25" customHeight="1" x14ac:dyDescent="0.2"/>
    <row r="185" ht="20.25" customHeight="1" x14ac:dyDescent="0.2"/>
    <row r="186" ht="20.25" customHeight="1" x14ac:dyDescent="0.2"/>
    <row r="187" ht="20.25" customHeight="1" x14ac:dyDescent="0.2"/>
    <row r="188" ht="20.25" customHeight="1" x14ac:dyDescent="0.2"/>
    <row r="189" ht="20.25" customHeight="1" x14ac:dyDescent="0.2"/>
    <row r="190" ht="20.25" customHeight="1" x14ac:dyDescent="0.2"/>
    <row r="191" ht="20.25" customHeight="1" x14ac:dyDescent="0.2"/>
    <row r="192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05" ht="20.25" customHeight="1" x14ac:dyDescent="0.2"/>
    <row r="206" ht="20.25" customHeight="1" x14ac:dyDescent="0.2"/>
    <row r="207" ht="20.25" customHeight="1" x14ac:dyDescent="0.2"/>
    <row r="208" ht="20.25" customHeight="1" x14ac:dyDescent="0.2"/>
    <row r="209" ht="20.25" customHeight="1" x14ac:dyDescent="0.2"/>
    <row r="210" ht="20.25" customHeight="1" x14ac:dyDescent="0.2"/>
    <row r="211" ht="20.25" customHeight="1" x14ac:dyDescent="0.2"/>
    <row r="212" ht="20.25" customHeight="1" x14ac:dyDescent="0.2"/>
    <row r="213" ht="20.25" customHeight="1" x14ac:dyDescent="0.2"/>
    <row r="214" ht="20.25" customHeight="1" x14ac:dyDescent="0.2"/>
    <row r="215" ht="20.25" customHeight="1" x14ac:dyDescent="0.2"/>
    <row r="216" ht="20.25" customHeight="1" x14ac:dyDescent="0.2"/>
    <row r="217" ht="20.25" customHeight="1" x14ac:dyDescent="0.2"/>
    <row r="218" ht="20.25" customHeight="1" x14ac:dyDescent="0.2"/>
    <row r="219" ht="20.25" customHeight="1" x14ac:dyDescent="0.2"/>
    <row r="220" ht="20.25" customHeight="1" x14ac:dyDescent="0.2"/>
    <row r="221" ht="20.25" customHeight="1" x14ac:dyDescent="0.2"/>
    <row r="222" ht="20.25" customHeight="1" x14ac:dyDescent="0.2"/>
    <row r="223" ht="20.25" customHeight="1" x14ac:dyDescent="0.2"/>
    <row r="224" ht="20.25" customHeight="1" x14ac:dyDescent="0.2"/>
    <row r="225" ht="20.25" customHeight="1" x14ac:dyDescent="0.2"/>
    <row r="226" ht="20.25" customHeight="1" x14ac:dyDescent="0.2"/>
    <row r="227" ht="20.25" customHeight="1" x14ac:dyDescent="0.2"/>
    <row r="228" ht="20.25" customHeight="1" x14ac:dyDescent="0.2"/>
    <row r="229" ht="20.25" customHeight="1" x14ac:dyDescent="0.2"/>
    <row r="230" ht="20.25" customHeight="1" x14ac:dyDescent="0.2"/>
    <row r="231" ht="20.25" customHeight="1" x14ac:dyDescent="0.2"/>
    <row r="232" ht="20.25" customHeight="1" x14ac:dyDescent="0.2"/>
    <row r="233" ht="20.25" customHeight="1" x14ac:dyDescent="0.2"/>
    <row r="234" ht="20.25" customHeight="1" x14ac:dyDescent="0.2"/>
    <row r="235" ht="20.25" customHeight="1" x14ac:dyDescent="0.2"/>
    <row r="236" ht="20.25" customHeight="1" x14ac:dyDescent="0.2"/>
    <row r="237" ht="20.25" customHeight="1" x14ac:dyDescent="0.2"/>
    <row r="238" ht="20.25" customHeight="1" x14ac:dyDescent="0.2"/>
    <row r="239" ht="20.25" customHeight="1" x14ac:dyDescent="0.2"/>
    <row r="240" ht="20.25" customHeight="1" x14ac:dyDescent="0.2"/>
    <row r="241" ht="20.25" customHeight="1" x14ac:dyDescent="0.2"/>
    <row r="242" ht="20.25" customHeight="1" x14ac:dyDescent="0.2"/>
    <row r="243" ht="20.25" customHeight="1" x14ac:dyDescent="0.2"/>
    <row r="244" ht="20.25" customHeight="1" x14ac:dyDescent="0.2"/>
    <row r="245" ht="20.25" customHeight="1" x14ac:dyDescent="0.2"/>
    <row r="246" ht="20.25" customHeight="1" x14ac:dyDescent="0.2"/>
    <row r="247" ht="20.25" customHeight="1" x14ac:dyDescent="0.2"/>
    <row r="248" ht="20.25" customHeight="1" x14ac:dyDescent="0.2"/>
    <row r="249" ht="20.25" customHeight="1" x14ac:dyDescent="0.2"/>
    <row r="250" ht="20.25" customHeight="1" x14ac:dyDescent="0.2"/>
    <row r="251" ht="20.25" customHeight="1" x14ac:dyDescent="0.2"/>
    <row r="252" ht="20.25" customHeight="1" x14ac:dyDescent="0.2"/>
    <row r="253" ht="20.25" customHeight="1" x14ac:dyDescent="0.2"/>
    <row r="254" ht="20.25" customHeight="1" x14ac:dyDescent="0.2"/>
    <row r="255" ht="20.25" customHeight="1" x14ac:dyDescent="0.2"/>
    <row r="256" ht="20.25" customHeight="1" x14ac:dyDescent="0.2"/>
    <row r="257" ht="20.25" customHeight="1" x14ac:dyDescent="0.2"/>
    <row r="258" ht="20.25" customHeight="1" x14ac:dyDescent="0.2"/>
    <row r="259" ht="20.25" customHeight="1" x14ac:dyDescent="0.2"/>
    <row r="260" ht="20.25" customHeight="1" x14ac:dyDescent="0.2"/>
    <row r="261" ht="20.25" customHeight="1" x14ac:dyDescent="0.2"/>
    <row r="262" ht="20.25" customHeight="1" x14ac:dyDescent="0.2"/>
    <row r="263" ht="20.25" customHeight="1" x14ac:dyDescent="0.2"/>
    <row r="264" ht="20.25" customHeight="1" x14ac:dyDescent="0.2"/>
    <row r="265" ht="20.25" customHeight="1" x14ac:dyDescent="0.2"/>
    <row r="266" ht="20.25" customHeight="1" x14ac:dyDescent="0.2"/>
    <row r="267" ht="20.25" customHeight="1" x14ac:dyDescent="0.2"/>
    <row r="268" ht="20.25" customHeight="1" x14ac:dyDescent="0.2"/>
    <row r="269" ht="20.25" customHeight="1" x14ac:dyDescent="0.2"/>
    <row r="270" ht="20.25" customHeight="1" x14ac:dyDescent="0.2"/>
    <row r="271" ht="20.25" customHeight="1" x14ac:dyDescent="0.2"/>
    <row r="272" ht="20.25" customHeight="1" x14ac:dyDescent="0.2"/>
    <row r="273" ht="20.25" customHeight="1" x14ac:dyDescent="0.2"/>
    <row r="274" ht="20.25" customHeight="1" x14ac:dyDescent="0.2"/>
    <row r="275" ht="20.25" customHeight="1" x14ac:dyDescent="0.2"/>
    <row r="276" ht="20.25" customHeight="1" x14ac:dyDescent="0.2"/>
    <row r="277" ht="20.25" customHeight="1" x14ac:dyDescent="0.2"/>
    <row r="278" ht="20.25" customHeight="1" x14ac:dyDescent="0.2"/>
    <row r="279" ht="20.25" customHeight="1" x14ac:dyDescent="0.2"/>
    <row r="280" ht="20.25" customHeight="1" x14ac:dyDescent="0.2"/>
    <row r="281" ht="20.25" customHeight="1" x14ac:dyDescent="0.2"/>
    <row r="282" ht="20.25" customHeight="1" x14ac:dyDescent="0.2"/>
    <row r="283" ht="20.25" customHeight="1" x14ac:dyDescent="0.2"/>
    <row r="284" ht="20.25" customHeight="1" x14ac:dyDescent="0.2"/>
    <row r="285" ht="20.25" customHeight="1" x14ac:dyDescent="0.2"/>
    <row r="286" ht="20.25" customHeight="1" x14ac:dyDescent="0.2"/>
    <row r="287" ht="20.25" customHeight="1" x14ac:dyDescent="0.2"/>
    <row r="288" ht="20.25" customHeight="1" x14ac:dyDescent="0.2"/>
    <row r="289" ht="20.25" customHeight="1" x14ac:dyDescent="0.2"/>
    <row r="290" ht="20.25" customHeight="1" x14ac:dyDescent="0.2"/>
    <row r="291" ht="20.25" customHeight="1" x14ac:dyDescent="0.2"/>
    <row r="292" ht="20.25" customHeight="1" x14ac:dyDescent="0.2"/>
    <row r="293" ht="20.25" customHeight="1" x14ac:dyDescent="0.2"/>
    <row r="294" ht="20.25" customHeight="1" x14ac:dyDescent="0.2"/>
    <row r="295" ht="20.25" customHeight="1" x14ac:dyDescent="0.2"/>
    <row r="296" ht="20.25" customHeight="1" x14ac:dyDescent="0.2"/>
    <row r="297" ht="20.25" customHeight="1" x14ac:dyDescent="0.2"/>
    <row r="298" ht="20.25" customHeight="1" x14ac:dyDescent="0.2"/>
    <row r="299" ht="20.25" customHeight="1" x14ac:dyDescent="0.2"/>
    <row r="300" ht="20.25" customHeight="1" x14ac:dyDescent="0.2"/>
    <row r="301" ht="20.25" customHeight="1" x14ac:dyDescent="0.2"/>
    <row r="302" ht="20.25" customHeight="1" x14ac:dyDescent="0.2"/>
    <row r="303" ht="20.25" customHeight="1" x14ac:dyDescent="0.2"/>
    <row r="304" ht="20.25" customHeight="1" x14ac:dyDescent="0.2"/>
    <row r="305" ht="20.25" customHeight="1" x14ac:dyDescent="0.2"/>
    <row r="306" ht="20.25" customHeight="1" x14ac:dyDescent="0.2"/>
    <row r="307" ht="20.25" customHeight="1" x14ac:dyDescent="0.2"/>
    <row r="308" ht="20.25" customHeight="1" x14ac:dyDescent="0.2"/>
    <row r="309" ht="20.25" customHeight="1" x14ac:dyDescent="0.2"/>
    <row r="310" ht="20.25" customHeight="1" x14ac:dyDescent="0.2"/>
    <row r="311" ht="20.25" customHeight="1" x14ac:dyDescent="0.2"/>
    <row r="312" ht="20.25" customHeight="1" x14ac:dyDescent="0.2"/>
    <row r="313" ht="20.25" customHeight="1" x14ac:dyDescent="0.2"/>
    <row r="314" ht="20.25" customHeight="1" x14ac:dyDescent="0.2"/>
    <row r="315" ht="20.25" customHeight="1" x14ac:dyDescent="0.2"/>
    <row r="316" ht="20.25" customHeight="1" x14ac:dyDescent="0.2"/>
    <row r="317" ht="20.25" customHeight="1" x14ac:dyDescent="0.2"/>
    <row r="318" ht="20.25" customHeight="1" x14ac:dyDescent="0.2"/>
    <row r="319" ht="20.25" customHeight="1" x14ac:dyDescent="0.2"/>
    <row r="320" ht="20.25" customHeight="1" x14ac:dyDescent="0.2"/>
    <row r="321" ht="20.25" customHeight="1" x14ac:dyDescent="0.2"/>
    <row r="322" ht="20.25" customHeight="1" x14ac:dyDescent="0.2"/>
    <row r="323" ht="20.25" customHeight="1" x14ac:dyDescent="0.2"/>
    <row r="324" ht="20.25" customHeight="1" x14ac:dyDescent="0.2"/>
    <row r="325" ht="20.25" customHeight="1" x14ac:dyDescent="0.2"/>
    <row r="326" ht="20.25" customHeight="1" x14ac:dyDescent="0.2"/>
    <row r="327" ht="20.25" customHeight="1" x14ac:dyDescent="0.2"/>
    <row r="328" ht="20.25" customHeight="1" x14ac:dyDescent="0.2"/>
    <row r="329" ht="20.25" customHeight="1" x14ac:dyDescent="0.2"/>
    <row r="330" ht="20.25" customHeight="1" x14ac:dyDescent="0.2"/>
    <row r="331" ht="20.25" customHeight="1" x14ac:dyDescent="0.2"/>
    <row r="332" ht="20.25" customHeight="1" x14ac:dyDescent="0.2"/>
    <row r="333" ht="20.25" customHeight="1" x14ac:dyDescent="0.2"/>
    <row r="334" ht="20.25" customHeight="1" x14ac:dyDescent="0.2"/>
    <row r="335" ht="20.25" customHeight="1" x14ac:dyDescent="0.2"/>
    <row r="336" ht="20.25" customHeight="1" x14ac:dyDescent="0.2"/>
    <row r="337" ht="20.25" customHeight="1" x14ac:dyDescent="0.2"/>
    <row r="338" ht="20.25" customHeight="1" x14ac:dyDescent="0.2"/>
    <row r="339" ht="20.25" customHeight="1" x14ac:dyDescent="0.2"/>
    <row r="340" ht="20.25" customHeight="1" x14ac:dyDescent="0.2"/>
    <row r="341" ht="20.25" customHeight="1" x14ac:dyDescent="0.2"/>
    <row r="342" ht="20.25" customHeight="1" x14ac:dyDescent="0.2"/>
    <row r="343" ht="20.25" customHeight="1" x14ac:dyDescent="0.2"/>
    <row r="344" ht="20.25" customHeight="1" x14ac:dyDescent="0.2"/>
    <row r="345" ht="20.25" customHeight="1" x14ac:dyDescent="0.2"/>
    <row r="346" ht="20.25" customHeight="1" x14ac:dyDescent="0.2"/>
    <row r="347" ht="20.25" customHeight="1" x14ac:dyDescent="0.2"/>
    <row r="348" ht="20.25" customHeight="1" x14ac:dyDescent="0.2"/>
    <row r="349" ht="20.25" customHeight="1" x14ac:dyDescent="0.2"/>
    <row r="350" ht="20.25" customHeight="1" x14ac:dyDescent="0.2"/>
    <row r="351" ht="20.25" customHeight="1" x14ac:dyDescent="0.2"/>
    <row r="352" ht="20.25" customHeight="1" x14ac:dyDescent="0.2"/>
    <row r="353" ht="20.25" customHeight="1" x14ac:dyDescent="0.2"/>
    <row r="354" ht="20.25" customHeight="1" x14ac:dyDescent="0.2"/>
    <row r="355" ht="20.25" customHeight="1" x14ac:dyDescent="0.2"/>
    <row r="356" ht="20.25" customHeight="1" x14ac:dyDescent="0.2"/>
    <row r="357" ht="20.25" customHeight="1" x14ac:dyDescent="0.2"/>
    <row r="358" ht="20.25" customHeight="1" x14ac:dyDescent="0.2"/>
    <row r="359" ht="20.25" customHeight="1" x14ac:dyDescent="0.2"/>
    <row r="360" ht="20.25" customHeight="1" x14ac:dyDescent="0.2"/>
    <row r="361" ht="20.25" customHeight="1" x14ac:dyDescent="0.2"/>
    <row r="362" ht="20.25" customHeight="1" x14ac:dyDescent="0.2"/>
    <row r="363" ht="20.25" customHeight="1" x14ac:dyDescent="0.2"/>
    <row r="364" ht="20.25" customHeight="1" x14ac:dyDescent="0.2"/>
    <row r="365" ht="20.25" customHeight="1" x14ac:dyDescent="0.2"/>
    <row r="366" ht="20.25" customHeight="1" x14ac:dyDescent="0.2"/>
    <row r="367" ht="20.25" customHeight="1" x14ac:dyDescent="0.2"/>
    <row r="368" ht="20.25" customHeight="1" x14ac:dyDescent="0.2"/>
    <row r="369" ht="20.25" customHeight="1" x14ac:dyDescent="0.2"/>
    <row r="370" ht="20.25" customHeight="1" x14ac:dyDescent="0.2"/>
    <row r="371" ht="20.25" customHeight="1" x14ac:dyDescent="0.2"/>
    <row r="372" ht="20.25" customHeight="1" x14ac:dyDescent="0.2"/>
    <row r="373" ht="20.25" customHeight="1" x14ac:dyDescent="0.2"/>
    <row r="374" ht="20.25" customHeight="1" x14ac:dyDescent="0.2"/>
    <row r="375" ht="20.25" customHeight="1" x14ac:dyDescent="0.2"/>
    <row r="376" ht="20.25" customHeight="1" x14ac:dyDescent="0.2"/>
    <row r="377" ht="20.25" customHeight="1" x14ac:dyDescent="0.2"/>
    <row r="378" ht="20.25" customHeight="1" x14ac:dyDescent="0.2"/>
    <row r="379" ht="20.25" customHeight="1" x14ac:dyDescent="0.2"/>
    <row r="380" ht="20.25" customHeight="1" x14ac:dyDescent="0.2"/>
    <row r="381" ht="20.25" customHeight="1" x14ac:dyDescent="0.2"/>
    <row r="382" ht="20.25" customHeight="1" x14ac:dyDescent="0.2"/>
    <row r="383" ht="20.25" customHeight="1" x14ac:dyDescent="0.2"/>
    <row r="384" ht="20.25" customHeight="1" x14ac:dyDescent="0.2"/>
    <row r="385" ht="20.25" customHeight="1" x14ac:dyDescent="0.2"/>
    <row r="386" ht="20.25" customHeight="1" x14ac:dyDescent="0.2"/>
    <row r="387" ht="20.25" customHeight="1" x14ac:dyDescent="0.2"/>
    <row r="388" ht="20.25" customHeight="1" x14ac:dyDescent="0.2"/>
    <row r="389" ht="20.25" customHeight="1" x14ac:dyDescent="0.2"/>
    <row r="390" ht="20.25" customHeight="1" x14ac:dyDescent="0.2"/>
    <row r="391" ht="20.25" customHeight="1" x14ac:dyDescent="0.2"/>
    <row r="392" ht="20.25" customHeight="1" x14ac:dyDescent="0.2"/>
    <row r="393" ht="20.25" customHeight="1" x14ac:dyDescent="0.2"/>
    <row r="394" ht="20.25" customHeight="1" x14ac:dyDescent="0.2"/>
    <row r="395" ht="20.25" customHeight="1" x14ac:dyDescent="0.2"/>
    <row r="396" ht="20.25" customHeight="1" x14ac:dyDescent="0.2"/>
    <row r="397" ht="20.25" customHeight="1" x14ac:dyDescent="0.2"/>
    <row r="398" ht="20.25" customHeight="1" x14ac:dyDescent="0.2"/>
    <row r="399" ht="20.25" customHeight="1" x14ac:dyDescent="0.2"/>
    <row r="400" ht="20.25" customHeight="1" x14ac:dyDescent="0.2"/>
    <row r="401" ht="20.25" customHeight="1" x14ac:dyDescent="0.2"/>
    <row r="402" ht="20.25" customHeight="1" x14ac:dyDescent="0.2"/>
    <row r="403" ht="20.25" customHeight="1" x14ac:dyDescent="0.2"/>
    <row r="404" ht="20.25" customHeight="1" x14ac:dyDescent="0.2"/>
    <row r="405" ht="20.25" customHeight="1" x14ac:dyDescent="0.2"/>
    <row r="406" ht="20.25" customHeight="1" x14ac:dyDescent="0.2"/>
    <row r="407" ht="20.25" customHeight="1" x14ac:dyDescent="0.2"/>
    <row r="408" ht="20.25" customHeight="1" x14ac:dyDescent="0.2"/>
    <row r="409" ht="20.25" customHeight="1" x14ac:dyDescent="0.2"/>
    <row r="410" ht="20.25" customHeight="1" x14ac:dyDescent="0.2"/>
    <row r="411" ht="20.25" customHeight="1" x14ac:dyDescent="0.2"/>
    <row r="412" ht="20.25" customHeight="1" x14ac:dyDescent="0.2"/>
    <row r="413" ht="20.25" customHeight="1" x14ac:dyDescent="0.2"/>
    <row r="414" ht="20.25" customHeight="1" x14ac:dyDescent="0.2"/>
    <row r="415" ht="20.25" customHeight="1" x14ac:dyDescent="0.2"/>
    <row r="416" ht="20.25" customHeight="1" x14ac:dyDescent="0.2"/>
    <row r="417" ht="20.25" customHeight="1" x14ac:dyDescent="0.2"/>
    <row r="418" ht="20.25" customHeight="1" x14ac:dyDescent="0.2"/>
    <row r="419" ht="20.25" customHeight="1" x14ac:dyDescent="0.2"/>
    <row r="420" ht="20.25" customHeight="1" x14ac:dyDescent="0.2"/>
    <row r="421" ht="20.25" customHeight="1" x14ac:dyDescent="0.2"/>
    <row r="422" ht="20.25" customHeight="1" x14ac:dyDescent="0.2"/>
    <row r="423" ht="20.25" customHeight="1" x14ac:dyDescent="0.2"/>
    <row r="424" ht="20.25" customHeight="1" x14ac:dyDescent="0.2"/>
    <row r="425" ht="20.25" customHeight="1" x14ac:dyDescent="0.2"/>
    <row r="426" ht="20.25" customHeight="1" x14ac:dyDescent="0.2"/>
    <row r="427" ht="20.25" customHeight="1" x14ac:dyDescent="0.2"/>
    <row r="428" ht="20.25" customHeight="1" x14ac:dyDescent="0.2"/>
    <row r="429" ht="20.25" customHeight="1" x14ac:dyDescent="0.2"/>
    <row r="430" ht="20.25" customHeight="1" x14ac:dyDescent="0.2"/>
    <row r="431" ht="20.25" customHeight="1" x14ac:dyDescent="0.2"/>
    <row r="432" ht="20.25" customHeight="1" x14ac:dyDescent="0.2"/>
    <row r="433" ht="20.25" customHeight="1" x14ac:dyDescent="0.2"/>
    <row r="434" ht="20.25" customHeight="1" x14ac:dyDescent="0.2"/>
    <row r="435" ht="20.25" customHeight="1" x14ac:dyDescent="0.2"/>
    <row r="436" ht="20.25" customHeight="1" x14ac:dyDescent="0.2"/>
    <row r="437" ht="20.25" customHeight="1" x14ac:dyDescent="0.2"/>
    <row r="438" ht="20.25" customHeight="1" x14ac:dyDescent="0.2"/>
    <row r="439" ht="20.25" customHeight="1" x14ac:dyDescent="0.2"/>
    <row r="440" ht="20.25" customHeight="1" x14ac:dyDescent="0.2"/>
    <row r="441" ht="20.25" customHeight="1" x14ac:dyDescent="0.2"/>
    <row r="442" ht="20.25" customHeight="1" x14ac:dyDescent="0.2"/>
    <row r="443" ht="20.25" customHeight="1" x14ac:dyDescent="0.2"/>
    <row r="444" ht="20.25" customHeight="1" x14ac:dyDescent="0.2"/>
    <row r="445" ht="20.25" customHeight="1" x14ac:dyDescent="0.2"/>
    <row r="446" ht="20.25" customHeight="1" x14ac:dyDescent="0.2"/>
    <row r="447" ht="20.25" customHeight="1" x14ac:dyDescent="0.2"/>
    <row r="448" ht="20.25" customHeight="1" x14ac:dyDescent="0.2"/>
    <row r="449" ht="20.25" customHeight="1" x14ac:dyDescent="0.2"/>
    <row r="450" ht="20.25" customHeight="1" x14ac:dyDescent="0.2"/>
    <row r="451" ht="20.25" customHeight="1" x14ac:dyDescent="0.2"/>
    <row r="452" ht="20.25" customHeight="1" x14ac:dyDescent="0.2"/>
    <row r="453" ht="20.25" customHeight="1" x14ac:dyDescent="0.2"/>
    <row r="454" ht="20.25" customHeight="1" x14ac:dyDescent="0.2"/>
    <row r="455" ht="20.25" customHeight="1" x14ac:dyDescent="0.2"/>
    <row r="456" ht="20.25" customHeight="1" x14ac:dyDescent="0.2"/>
    <row r="457" ht="20.25" customHeight="1" x14ac:dyDescent="0.2"/>
    <row r="458" ht="20.25" customHeight="1" x14ac:dyDescent="0.2"/>
    <row r="459" ht="20.25" customHeight="1" x14ac:dyDescent="0.2"/>
    <row r="460" ht="20.25" customHeight="1" x14ac:dyDescent="0.2"/>
    <row r="461" ht="20.25" customHeight="1" x14ac:dyDescent="0.2"/>
    <row r="462" ht="20.25" customHeight="1" x14ac:dyDescent="0.2"/>
    <row r="463" ht="20.25" customHeight="1" x14ac:dyDescent="0.2"/>
    <row r="464" ht="20.25" customHeight="1" x14ac:dyDescent="0.2"/>
    <row r="465" ht="20.25" customHeight="1" x14ac:dyDescent="0.2"/>
    <row r="466" ht="20.25" customHeight="1" x14ac:dyDescent="0.2"/>
    <row r="467" ht="20.25" customHeight="1" x14ac:dyDescent="0.2"/>
    <row r="468" ht="20.25" customHeight="1" x14ac:dyDescent="0.2"/>
    <row r="469" ht="20.25" customHeight="1" x14ac:dyDescent="0.2"/>
    <row r="470" ht="20.25" customHeight="1" x14ac:dyDescent="0.2"/>
    <row r="471" ht="20.25" customHeight="1" x14ac:dyDescent="0.2"/>
    <row r="472" ht="20.25" customHeight="1" x14ac:dyDescent="0.2"/>
    <row r="473" ht="20.25" customHeight="1" x14ac:dyDescent="0.2"/>
    <row r="474" ht="20.25" customHeight="1" x14ac:dyDescent="0.2"/>
    <row r="475" ht="20.25" customHeight="1" x14ac:dyDescent="0.2"/>
    <row r="476" ht="20.25" customHeight="1" x14ac:dyDescent="0.2"/>
    <row r="477" ht="20.25" customHeight="1" x14ac:dyDescent="0.2"/>
    <row r="478" ht="20.25" customHeight="1" x14ac:dyDescent="0.2"/>
    <row r="479" ht="20.25" customHeight="1" x14ac:dyDescent="0.2"/>
    <row r="480" ht="20.25" customHeight="1" x14ac:dyDescent="0.2"/>
    <row r="481" ht="20.25" customHeight="1" x14ac:dyDescent="0.2"/>
    <row r="482" ht="20.25" customHeight="1" x14ac:dyDescent="0.2"/>
    <row r="483" ht="20.25" customHeight="1" x14ac:dyDescent="0.2"/>
    <row r="484" ht="20.25" customHeight="1" x14ac:dyDescent="0.2"/>
    <row r="485" ht="20.25" customHeight="1" x14ac:dyDescent="0.2"/>
    <row r="486" ht="20.25" customHeight="1" x14ac:dyDescent="0.2"/>
    <row r="487" ht="20.25" customHeight="1" x14ac:dyDescent="0.2"/>
    <row r="488" ht="20.25" customHeight="1" x14ac:dyDescent="0.2"/>
    <row r="489" ht="20.25" customHeight="1" x14ac:dyDescent="0.2"/>
    <row r="490" ht="20.25" customHeight="1" x14ac:dyDescent="0.2"/>
    <row r="491" ht="20.25" customHeight="1" x14ac:dyDescent="0.2"/>
    <row r="492" ht="20.25" customHeight="1" x14ac:dyDescent="0.2"/>
    <row r="493" ht="20.25" customHeight="1" x14ac:dyDescent="0.2"/>
    <row r="494" ht="20.25" customHeight="1" x14ac:dyDescent="0.2"/>
    <row r="495" ht="20.25" customHeight="1" x14ac:dyDescent="0.2"/>
    <row r="496" ht="20.25" customHeight="1" x14ac:dyDescent="0.2"/>
    <row r="497" ht="20.25" customHeight="1" x14ac:dyDescent="0.2"/>
    <row r="498" ht="20.25" customHeight="1" x14ac:dyDescent="0.2"/>
    <row r="499" ht="20.25" customHeight="1" x14ac:dyDescent="0.2"/>
    <row r="500" ht="20.25" customHeight="1" x14ac:dyDescent="0.2"/>
    <row r="501" ht="20.25" customHeight="1" x14ac:dyDescent="0.2"/>
    <row r="502" ht="20.25" customHeight="1" x14ac:dyDescent="0.2"/>
    <row r="503" ht="20.25" customHeight="1" x14ac:dyDescent="0.2"/>
    <row r="504" ht="20.25" customHeight="1" x14ac:dyDescent="0.2"/>
    <row r="505" ht="20.25" customHeight="1" x14ac:dyDescent="0.2"/>
    <row r="506" ht="20.25" customHeight="1" x14ac:dyDescent="0.2"/>
    <row r="507" ht="20.25" customHeight="1" x14ac:dyDescent="0.2"/>
    <row r="508" ht="20.25" customHeight="1" x14ac:dyDescent="0.2"/>
    <row r="509" ht="20.25" customHeight="1" x14ac:dyDescent="0.2"/>
    <row r="510" ht="20.25" customHeight="1" x14ac:dyDescent="0.2"/>
    <row r="511" ht="20.25" customHeight="1" x14ac:dyDescent="0.2"/>
    <row r="512" ht="20.25" customHeight="1" x14ac:dyDescent="0.2"/>
    <row r="513" ht="20.25" customHeight="1" x14ac:dyDescent="0.2"/>
    <row r="514" ht="20.25" customHeight="1" x14ac:dyDescent="0.2"/>
    <row r="515" ht="20.25" customHeight="1" x14ac:dyDescent="0.2"/>
    <row r="516" ht="20.25" customHeight="1" x14ac:dyDescent="0.2"/>
    <row r="517" ht="20.25" customHeight="1" x14ac:dyDescent="0.2"/>
    <row r="518" ht="20.25" customHeight="1" x14ac:dyDescent="0.2"/>
    <row r="519" ht="20.25" customHeight="1" x14ac:dyDescent="0.2"/>
    <row r="520" ht="20.25" customHeight="1" x14ac:dyDescent="0.2"/>
    <row r="521" ht="20.25" customHeight="1" x14ac:dyDescent="0.2"/>
    <row r="522" ht="20.25" customHeight="1" x14ac:dyDescent="0.2"/>
    <row r="523" ht="20.25" customHeight="1" x14ac:dyDescent="0.2"/>
    <row r="524" ht="20.25" customHeight="1" x14ac:dyDescent="0.2"/>
    <row r="525" ht="20.25" customHeight="1" x14ac:dyDescent="0.2"/>
    <row r="526" ht="20.25" customHeight="1" x14ac:dyDescent="0.2"/>
    <row r="527" ht="20.25" customHeight="1" x14ac:dyDescent="0.2"/>
    <row r="528" ht="20.25" customHeight="1" x14ac:dyDescent="0.2"/>
    <row r="529" ht="20.25" customHeight="1" x14ac:dyDescent="0.2"/>
    <row r="530" ht="20.25" customHeight="1" x14ac:dyDescent="0.2"/>
    <row r="531" ht="20.25" customHeight="1" x14ac:dyDescent="0.2"/>
    <row r="532" ht="20.25" customHeight="1" x14ac:dyDescent="0.2"/>
    <row r="533" ht="20.25" customHeight="1" x14ac:dyDescent="0.2"/>
    <row r="534" ht="20.25" customHeight="1" x14ac:dyDescent="0.2"/>
    <row r="535" ht="20.25" customHeight="1" x14ac:dyDescent="0.2"/>
    <row r="536" ht="20.25" customHeight="1" x14ac:dyDescent="0.2"/>
    <row r="537" ht="20.25" customHeight="1" x14ac:dyDescent="0.2"/>
    <row r="538" ht="20.25" customHeight="1" x14ac:dyDescent="0.2"/>
    <row r="539" ht="20.25" customHeight="1" x14ac:dyDescent="0.2"/>
    <row r="540" ht="20.25" customHeight="1" x14ac:dyDescent="0.2"/>
    <row r="541" ht="20.25" customHeight="1" x14ac:dyDescent="0.2"/>
    <row r="542" ht="20.25" customHeight="1" x14ac:dyDescent="0.2"/>
    <row r="543" ht="20.25" customHeight="1" x14ac:dyDescent="0.2"/>
    <row r="544" ht="20.25" customHeight="1" x14ac:dyDescent="0.2"/>
    <row r="545" ht="20.25" customHeight="1" x14ac:dyDescent="0.2"/>
    <row r="546" ht="20.25" customHeight="1" x14ac:dyDescent="0.2"/>
    <row r="547" ht="20.25" customHeight="1" x14ac:dyDescent="0.2"/>
    <row r="548" ht="20.25" customHeight="1" x14ac:dyDescent="0.2"/>
    <row r="549" ht="20.25" customHeight="1" x14ac:dyDescent="0.2"/>
    <row r="550" ht="20.25" customHeight="1" x14ac:dyDescent="0.2"/>
    <row r="551" ht="20.25" customHeight="1" x14ac:dyDescent="0.2"/>
    <row r="552" ht="20.25" customHeight="1" x14ac:dyDescent="0.2"/>
    <row r="553" ht="20.25" customHeight="1" x14ac:dyDescent="0.2"/>
    <row r="554" ht="20.25" customHeight="1" x14ac:dyDescent="0.2"/>
    <row r="555" ht="20.25" customHeight="1" x14ac:dyDescent="0.2"/>
    <row r="556" ht="20.25" customHeight="1" x14ac:dyDescent="0.2"/>
    <row r="557" ht="20.25" customHeight="1" x14ac:dyDescent="0.2"/>
    <row r="558" ht="20.25" customHeight="1" x14ac:dyDescent="0.2"/>
    <row r="559" ht="20.25" customHeight="1" x14ac:dyDescent="0.2"/>
    <row r="560" ht="20.25" customHeight="1" x14ac:dyDescent="0.2"/>
    <row r="561" ht="20.25" customHeight="1" x14ac:dyDescent="0.2"/>
    <row r="562" ht="20.25" customHeight="1" x14ac:dyDescent="0.2"/>
    <row r="563" ht="20.25" customHeight="1" x14ac:dyDescent="0.2"/>
    <row r="564" ht="20.25" customHeight="1" x14ac:dyDescent="0.2"/>
    <row r="565" ht="20.25" customHeight="1" x14ac:dyDescent="0.2"/>
    <row r="566" ht="20.25" customHeight="1" x14ac:dyDescent="0.2"/>
    <row r="567" ht="20.25" customHeight="1" x14ac:dyDescent="0.2"/>
    <row r="568" ht="20.25" customHeight="1" x14ac:dyDescent="0.2"/>
    <row r="569" ht="20.25" customHeight="1" x14ac:dyDescent="0.2"/>
    <row r="570" ht="20.25" customHeight="1" x14ac:dyDescent="0.2"/>
    <row r="571" ht="20.25" customHeight="1" x14ac:dyDescent="0.2"/>
    <row r="572" ht="20.25" customHeight="1" x14ac:dyDescent="0.2"/>
    <row r="573" ht="20.25" customHeight="1" x14ac:dyDescent="0.2"/>
    <row r="574" ht="20.25" customHeight="1" x14ac:dyDescent="0.2"/>
    <row r="575" ht="20.25" customHeight="1" x14ac:dyDescent="0.2"/>
    <row r="576" ht="20.25" customHeight="1" x14ac:dyDescent="0.2"/>
    <row r="577" ht="20.25" customHeight="1" x14ac:dyDescent="0.2"/>
    <row r="578" ht="20.25" customHeight="1" x14ac:dyDescent="0.2"/>
    <row r="579" ht="20.25" customHeight="1" x14ac:dyDescent="0.2"/>
    <row r="580" ht="20.25" customHeight="1" x14ac:dyDescent="0.2"/>
    <row r="581" ht="20.25" customHeight="1" x14ac:dyDescent="0.2"/>
    <row r="582" ht="20.25" customHeight="1" x14ac:dyDescent="0.2"/>
    <row r="583" ht="20.25" customHeight="1" x14ac:dyDescent="0.2"/>
    <row r="584" ht="20.25" customHeight="1" x14ac:dyDescent="0.2"/>
    <row r="585" ht="20.25" customHeight="1" x14ac:dyDescent="0.2"/>
    <row r="586" ht="20.25" customHeight="1" x14ac:dyDescent="0.2"/>
    <row r="587" ht="20.25" customHeight="1" x14ac:dyDescent="0.2"/>
    <row r="588" ht="20.25" customHeight="1" x14ac:dyDescent="0.2"/>
    <row r="589" ht="20.25" customHeight="1" x14ac:dyDescent="0.2"/>
    <row r="590" ht="20.25" customHeight="1" x14ac:dyDescent="0.2"/>
    <row r="591" ht="20.25" customHeight="1" x14ac:dyDescent="0.2"/>
    <row r="592" ht="20.25" customHeight="1" x14ac:dyDescent="0.2"/>
    <row r="593" ht="20.25" customHeight="1" x14ac:dyDescent="0.2"/>
    <row r="594" ht="20.25" customHeight="1" x14ac:dyDescent="0.2"/>
    <row r="595" ht="20.25" customHeight="1" x14ac:dyDescent="0.2"/>
    <row r="596" ht="20.25" customHeight="1" x14ac:dyDescent="0.2"/>
    <row r="597" ht="20.25" customHeight="1" x14ac:dyDescent="0.2"/>
    <row r="598" ht="20.25" customHeight="1" x14ac:dyDescent="0.2"/>
    <row r="599" ht="20.25" customHeight="1" x14ac:dyDescent="0.2"/>
    <row r="600" ht="20.25" customHeight="1" x14ac:dyDescent="0.2"/>
    <row r="601" ht="20.25" customHeight="1" x14ac:dyDescent="0.2"/>
    <row r="602" ht="20.25" customHeight="1" x14ac:dyDescent="0.2"/>
    <row r="603" ht="20.25" customHeight="1" x14ac:dyDescent="0.2"/>
    <row r="604" ht="20.25" customHeight="1" x14ac:dyDescent="0.2"/>
    <row r="605" ht="20.25" customHeight="1" x14ac:dyDescent="0.2"/>
    <row r="606" ht="20.25" customHeight="1" x14ac:dyDescent="0.2"/>
    <row r="607" ht="20.25" customHeight="1" x14ac:dyDescent="0.2"/>
    <row r="608" ht="20.25" customHeight="1" x14ac:dyDescent="0.2"/>
    <row r="609" ht="20.25" customHeight="1" x14ac:dyDescent="0.2"/>
    <row r="610" ht="20.25" customHeight="1" x14ac:dyDescent="0.2"/>
    <row r="611" ht="20.25" customHeight="1" x14ac:dyDescent="0.2"/>
    <row r="612" ht="20.25" customHeight="1" x14ac:dyDescent="0.2"/>
    <row r="613" ht="20.25" customHeight="1" x14ac:dyDescent="0.2"/>
    <row r="614" ht="20.25" customHeight="1" x14ac:dyDescent="0.2"/>
    <row r="615" ht="20.25" customHeight="1" x14ac:dyDescent="0.2"/>
    <row r="616" ht="20.25" customHeight="1" x14ac:dyDescent="0.2"/>
    <row r="617" ht="20.25" customHeight="1" x14ac:dyDescent="0.2"/>
    <row r="618" ht="20.25" customHeight="1" x14ac:dyDescent="0.2"/>
    <row r="619" ht="20.25" customHeight="1" x14ac:dyDescent="0.2"/>
    <row r="620" ht="20.25" customHeight="1" x14ac:dyDescent="0.2"/>
    <row r="621" ht="20.25" customHeight="1" x14ac:dyDescent="0.2"/>
    <row r="622" ht="20.25" customHeight="1" x14ac:dyDescent="0.2"/>
    <row r="623" ht="20.25" customHeight="1" x14ac:dyDescent="0.2"/>
    <row r="624" ht="20.25" customHeight="1" x14ac:dyDescent="0.2"/>
    <row r="625" ht="20.25" customHeight="1" x14ac:dyDescent="0.2"/>
    <row r="626" ht="20.25" customHeight="1" x14ac:dyDescent="0.2"/>
    <row r="627" ht="20.25" customHeight="1" x14ac:dyDescent="0.2"/>
    <row r="628" ht="20.25" customHeight="1" x14ac:dyDescent="0.2"/>
    <row r="629" ht="20.25" customHeight="1" x14ac:dyDescent="0.2"/>
    <row r="630" ht="20.25" customHeight="1" x14ac:dyDescent="0.2"/>
    <row r="631" ht="20.25" customHeight="1" x14ac:dyDescent="0.2"/>
    <row r="632" ht="20.25" customHeight="1" x14ac:dyDescent="0.2"/>
    <row r="633" ht="20.25" customHeight="1" x14ac:dyDescent="0.2"/>
    <row r="634" ht="20.25" customHeight="1" x14ac:dyDescent="0.2"/>
    <row r="635" ht="20.25" customHeight="1" x14ac:dyDescent="0.2"/>
    <row r="636" ht="20.25" customHeight="1" x14ac:dyDescent="0.2"/>
    <row r="637" ht="20.25" customHeight="1" x14ac:dyDescent="0.2"/>
    <row r="638" ht="20.25" customHeight="1" x14ac:dyDescent="0.2"/>
    <row r="639" ht="20.25" customHeight="1" x14ac:dyDescent="0.2"/>
    <row r="640" ht="20.25" customHeight="1" x14ac:dyDescent="0.2"/>
    <row r="641" ht="20.25" customHeight="1" x14ac:dyDescent="0.2"/>
    <row r="642" ht="20.25" customHeight="1" x14ac:dyDescent="0.2"/>
    <row r="643" ht="20.25" customHeight="1" x14ac:dyDescent="0.2"/>
    <row r="644" ht="20.25" customHeight="1" x14ac:dyDescent="0.2"/>
    <row r="645" ht="20.25" customHeight="1" x14ac:dyDescent="0.2"/>
    <row r="646" ht="20.25" customHeight="1" x14ac:dyDescent="0.2"/>
    <row r="647" ht="20.25" customHeight="1" x14ac:dyDescent="0.2"/>
    <row r="648" ht="20.25" customHeight="1" x14ac:dyDescent="0.2"/>
    <row r="649" ht="20.25" customHeight="1" x14ac:dyDescent="0.2"/>
    <row r="650" ht="20.25" customHeight="1" x14ac:dyDescent="0.2"/>
    <row r="651" ht="20.25" customHeight="1" x14ac:dyDescent="0.2"/>
    <row r="652" ht="20.25" customHeight="1" x14ac:dyDescent="0.2"/>
    <row r="653" ht="20.25" customHeight="1" x14ac:dyDescent="0.2"/>
    <row r="654" ht="20.25" customHeight="1" x14ac:dyDescent="0.2"/>
    <row r="655" ht="20.25" customHeight="1" x14ac:dyDescent="0.2"/>
    <row r="656" ht="20.25" customHeight="1" x14ac:dyDescent="0.2"/>
    <row r="657" ht="20.25" customHeight="1" x14ac:dyDescent="0.2"/>
    <row r="658" ht="20.25" customHeight="1" x14ac:dyDescent="0.2"/>
    <row r="659" ht="20.25" customHeight="1" x14ac:dyDescent="0.2"/>
    <row r="660" ht="20.25" customHeight="1" x14ac:dyDescent="0.2"/>
    <row r="661" ht="20.25" customHeight="1" x14ac:dyDescent="0.2"/>
    <row r="662" ht="20.25" customHeight="1" x14ac:dyDescent="0.2"/>
    <row r="663" ht="20.25" customHeight="1" x14ac:dyDescent="0.2"/>
    <row r="664" ht="20.25" customHeight="1" x14ac:dyDescent="0.2"/>
    <row r="665" ht="20.25" customHeight="1" x14ac:dyDescent="0.2"/>
    <row r="666" ht="20.25" customHeight="1" x14ac:dyDescent="0.2"/>
    <row r="667" ht="20.25" customHeight="1" x14ac:dyDescent="0.2"/>
    <row r="668" ht="20.25" customHeight="1" x14ac:dyDescent="0.2"/>
    <row r="669" ht="20.25" customHeight="1" x14ac:dyDescent="0.2"/>
    <row r="670" ht="20.25" customHeight="1" x14ac:dyDescent="0.2"/>
    <row r="671" ht="20.25" customHeight="1" x14ac:dyDescent="0.2"/>
    <row r="672" ht="20.25" customHeight="1" x14ac:dyDescent="0.2"/>
    <row r="673" ht="20.25" customHeight="1" x14ac:dyDescent="0.2"/>
    <row r="674" ht="20.25" customHeight="1" x14ac:dyDescent="0.2"/>
    <row r="675" ht="20.25" customHeight="1" x14ac:dyDescent="0.2"/>
    <row r="676" ht="20.25" customHeight="1" x14ac:dyDescent="0.2"/>
    <row r="677" ht="20.25" customHeight="1" x14ac:dyDescent="0.2"/>
    <row r="678" ht="20.25" customHeight="1" x14ac:dyDescent="0.2"/>
    <row r="679" ht="20.25" customHeight="1" x14ac:dyDescent="0.2"/>
    <row r="680" ht="20.25" customHeight="1" x14ac:dyDescent="0.2"/>
    <row r="681" ht="20.25" customHeight="1" x14ac:dyDescent="0.2"/>
    <row r="682" ht="20.25" customHeight="1" x14ac:dyDescent="0.2"/>
    <row r="683" ht="20.25" customHeight="1" x14ac:dyDescent="0.2"/>
    <row r="684" ht="20.25" customHeight="1" x14ac:dyDescent="0.2"/>
    <row r="685" ht="20.25" customHeight="1" x14ac:dyDescent="0.2"/>
    <row r="686" ht="20.25" customHeight="1" x14ac:dyDescent="0.2"/>
    <row r="687" ht="20.25" customHeight="1" x14ac:dyDescent="0.2"/>
    <row r="688" ht="20.25" customHeight="1" x14ac:dyDescent="0.2"/>
    <row r="689" ht="20.25" customHeight="1" x14ac:dyDescent="0.2"/>
    <row r="690" ht="20.25" customHeight="1" x14ac:dyDescent="0.2"/>
    <row r="691" ht="20.25" customHeight="1" x14ac:dyDescent="0.2"/>
    <row r="692" ht="20.25" customHeight="1" x14ac:dyDescent="0.2"/>
    <row r="693" ht="20.25" customHeight="1" x14ac:dyDescent="0.2"/>
    <row r="694" ht="20.25" customHeight="1" x14ac:dyDescent="0.2"/>
    <row r="695" ht="20.25" customHeight="1" x14ac:dyDescent="0.2"/>
    <row r="696" ht="20.25" customHeight="1" x14ac:dyDescent="0.2"/>
    <row r="697" ht="20.25" customHeight="1" x14ac:dyDescent="0.2"/>
    <row r="698" ht="20.25" customHeight="1" x14ac:dyDescent="0.2"/>
    <row r="699" ht="20.25" customHeight="1" x14ac:dyDescent="0.2"/>
    <row r="700" ht="20.25" customHeight="1" x14ac:dyDescent="0.2"/>
    <row r="701" ht="20.25" customHeight="1" x14ac:dyDescent="0.2"/>
    <row r="702" ht="20.25" customHeight="1" x14ac:dyDescent="0.2"/>
    <row r="703" ht="20.25" customHeight="1" x14ac:dyDescent="0.2"/>
    <row r="704" ht="20.25" customHeight="1" x14ac:dyDescent="0.2"/>
    <row r="705" ht="20.25" customHeight="1" x14ac:dyDescent="0.2"/>
    <row r="706" ht="20.25" customHeight="1" x14ac:dyDescent="0.2"/>
    <row r="707" ht="20.25" customHeight="1" x14ac:dyDescent="0.2"/>
    <row r="708" ht="20.25" customHeight="1" x14ac:dyDescent="0.2"/>
    <row r="709" ht="20.25" customHeight="1" x14ac:dyDescent="0.2"/>
    <row r="710" ht="20.25" customHeight="1" x14ac:dyDescent="0.2"/>
    <row r="711" ht="20.25" customHeight="1" x14ac:dyDescent="0.2"/>
    <row r="712" ht="20.25" customHeight="1" x14ac:dyDescent="0.2"/>
    <row r="713" ht="20.25" customHeight="1" x14ac:dyDescent="0.2"/>
    <row r="714" ht="20.25" customHeight="1" x14ac:dyDescent="0.2"/>
    <row r="715" ht="20.25" customHeight="1" x14ac:dyDescent="0.2"/>
    <row r="716" ht="20.25" customHeight="1" x14ac:dyDescent="0.2"/>
    <row r="717" ht="20.25" customHeight="1" x14ac:dyDescent="0.2"/>
    <row r="718" ht="20.25" customHeight="1" x14ac:dyDescent="0.2"/>
    <row r="719" ht="20.25" customHeight="1" x14ac:dyDescent="0.2"/>
    <row r="720" ht="20.25" customHeight="1" x14ac:dyDescent="0.2"/>
    <row r="721" ht="20.25" customHeight="1" x14ac:dyDescent="0.2"/>
    <row r="722" ht="20.25" customHeight="1" x14ac:dyDescent="0.2"/>
    <row r="723" ht="20.25" customHeight="1" x14ac:dyDescent="0.2"/>
    <row r="724" ht="20.25" customHeight="1" x14ac:dyDescent="0.2"/>
    <row r="725" ht="20.25" customHeight="1" x14ac:dyDescent="0.2"/>
    <row r="726" ht="20.25" customHeight="1" x14ac:dyDescent="0.2"/>
    <row r="727" ht="20.25" customHeight="1" x14ac:dyDescent="0.2"/>
    <row r="728" ht="20.25" customHeight="1" x14ac:dyDescent="0.2"/>
    <row r="729" ht="20.25" customHeight="1" x14ac:dyDescent="0.2"/>
    <row r="730" ht="20.25" customHeight="1" x14ac:dyDescent="0.2"/>
    <row r="731" ht="20.25" customHeight="1" x14ac:dyDescent="0.2"/>
    <row r="732" ht="20.25" customHeight="1" x14ac:dyDescent="0.2"/>
    <row r="733" ht="20.25" customHeight="1" x14ac:dyDescent="0.2"/>
    <row r="734" ht="20.25" customHeight="1" x14ac:dyDescent="0.2"/>
    <row r="735" ht="20.25" customHeight="1" x14ac:dyDescent="0.2"/>
    <row r="736" ht="20.25" customHeight="1" x14ac:dyDescent="0.2"/>
    <row r="737" ht="20.25" customHeight="1" x14ac:dyDescent="0.2"/>
    <row r="738" ht="20.25" customHeight="1" x14ac:dyDescent="0.2"/>
    <row r="739" ht="20.25" customHeight="1" x14ac:dyDescent="0.2"/>
    <row r="740" ht="20.25" customHeight="1" x14ac:dyDescent="0.2"/>
    <row r="741" ht="20.25" customHeight="1" x14ac:dyDescent="0.2"/>
    <row r="742" ht="20.25" customHeight="1" x14ac:dyDescent="0.2"/>
    <row r="743" ht="20.25" customHeight="1" x14ac:dyDescent="0.2"/>
    <row r="744" ht="20.25" customHeight="1" x14ac:dyDescent="0.2"/>
    <row r="745" ht="20.25" customHeight="1" x14ac:dyDescent="0.2"/>
    <row r="746" ht="20.25" customHeight="1" x14ac:dyDescent="0.2"/>
    <row r="747" ht="20.25" customHeight="1" x14ac:dyDescent="0.2"/>
    <row r="748" ht="20.25" customHeight="1" x14ac:dyDescent="0.2"/>
    <row r="749" ht="20.25" customHeight="1" x14ac:dyDescent="0.2"/>
    <row r="750" ht="20.25" customHeight="1" x14ac:dyDescent="0.2"/>
    <row r="751" ht="20.25" customHeight="1" x14ac:dyDescent="0.2"/>
    <row r="752" ht="20.25" customHeight="1" x14ac:dyDescent="0.2"/>
    <row r="753" ht="20.25" customHeight="1" x14ac:dyDescent="0.2"/>
    <row r="754" ht="20.25" customHeight="1" x14ac:dyDescent="0.2"/>
    <row r="755" ht="20.25" customHeight="1" x14ac:dyDescent="0.2"/>
    <row r="756" ht="20.25" customHeight="1" x14ac:dyDescent="0.2"/>
    <row r="757" ht="20.25" customHeight="1" x14ac:dyDescent="0.2"/>
    <row r="758" ht="20.25" customHeight="1" x14ac:dyDescent="0.2"/>
    <row r="759" ht="20.25" customHeight="1" x14ac:dyDescent="0.2"/>
    <row r="760" ht="20.25" customHeight="1" x14ac:dyDescent="0.2"/>
    <row r="761" ht="20.25" customHeight="1" x14ac:dyDescent="0.2"/>
    <row r="762" ht="20.25" customHeight="1" x14ac:dyDescent="0.2"/>
    <row r="763" ht="20.25" customHeight="1" x14ac:dyDescent="0.2"/>
    <row r="764" ht="20.25" customHeight="1" x14ac:dyDescent="0.2"/>
    <row r="765" ht="20.25" customHeight="1" x14ac:dyDescent="0.2"/>
    <row r="766" ht="20.25" customHeight="1" x14ac:dyDescent="0.2"/>
    <row r="767" ht="20.25" customHeight="1" x14ac:dyDescent="0.2"/>
    <row r="768" ht="20.25" customHeight="1" x14ac:dyDescent="0.2"/>
    <row r="769" ht="20.25" customHeight="1" x14ac:dyDescent="0.2"/>
    <row r="770" ht="20.25" customHeight="1" x14ac:dyDescent="0.2"/>
    <row r="771" ht="20.25" customHeight="1" x14ac:dyDescent="0.2"/>
    <row r="772" ht="20.25" customHeight="1" x14ac:dyDescent="0.2"/>
    <row r="773" ht="20.25" customHeight="1" x14ac:dyDescent="0.2"/>
    <row r="774" ht="20.25" customHeight="1" x14ac:dyDescent="0.2"/>
    <row r="775" ht="20.25" customHeight="1" x14ac:dyDescent="0.2"/>
    <row r="776" ht="20.25" customHeight="1" x14ac:dyDescent="0.2"/>
    <row r="777" ht="20.25" customHeight="1" x14ac:dyDescent="0.2"/>
    <row r="778" ht="20.25" customHeight="1" x14ac:dyDescent="0.2"/>
    <row r="779" ht="20.25" customHeight="1" x14ac:dyDescent="0.2"/>
    <row r="780" ht="20.25" customHeight="1" x14ac:dyDescent="0.2"/>
    <row r="781" ht="20.25" customHeight="1" x14ac:dyDescent="0.2"/>
    <row r="782" ht="20.25" customHeight="1" x14ac:dyDescent="0.2"/>
    <row r="783" ht="20.25" customHeight="1" x14ac:dyDescent="0.2"/>
    <row r="784" ht="20.25" customHeight="1" x14ac:dyDescent="0.2"/>
    <row r="785" ht="20.25" customHeight="1" x14ac:dyDescent="0.2"/>
    <row r="786" ht="20.25" customHeight="1" x14ac:dyDescent="0.2"/>
    <row r="787" ht="20.25" customHeight="1" x14ac:dyDescent="0.2"/>
    <row r="788" ht="20.25" customHeight="1" x14ac:dyDescent="0.2"/>
    <row r="789" ht="20.25" customHeight="1" x14ac:dyDescent="0.2"/>
    <row r="790" ht="20.25" customHeight="1" x14ac:dyDescent="0.2"/>
    <row r="791" ht="20.25" customHeight="1" x14ac:dyDescent="0.2"/>
    <row r="792" ht="20.25" customHeight="1" x14ac:dyDescent="0.2"/>
    <row r="793" ht="20.25" customHeight="1" x14ac:dyDescent="0.2"/>
    <row r="794" ht="20.25" customHeight="1" x14ac:dyDescent="0.2"/>
    <row r="795" ht="20.25" customHeight="1" x14ac:dyDescent="0.2"/>
    <row r="796" ht="20.25" customHeight="1" x14ac:dyDescent="0.2"/>
    <row r="797" ht="20.25" customHeight="1" x14ac:dyDescent="0.2"/>
    <row r="798" ht="20.25" customHeight="1" x14ac:dyDescent="0.2"/>
    <row r="799" ht="20.25" customHeight="1" x14ac:dyDescent="0.2"/>
    <row r="800" ht="20.25" customHeight="1" x14ac:dyDescent="0.2"/>
    <row r="801" ht="20.25" customHeight="1" x14ac:dyDescent="0.2"/>
    <row r="802" ht="20.25" customHeight="1" x14ac:dyDescent="0.2"/>
    <row r="803" ht="20.25" customHeight="1" x14ac:dyDescent="0.2"/>
    <row r="804" ht="20.25" customHeight="1" x14ac:dyDescent="0.2"/>
    <row r="805" ht="20.25" customHeight="1" x14ac:dyDescent="0.2"/>
    <row r="806" ht="20.25" customHeight="1" x14ac:dyDescent="0.2"/>
    <row r="807" ht="20.25" customHeight="1" x14ac:dyDescent="0.2"/>
    <row r="808" ht="20.25" customHeight="1" x14ac:dyDescent="0.2"/>
    <row r="809" ht="20.25" customHeight="1" x14ac:dyDescent="0.2"/>
    <row r="810" ht="20.25" customHeight="1" x14ac:dyDescent="0.2"/>
    <row r="811" ht="20.25" customHeight="1" x14ac:dyDescent="0.2"/>
    <row r="812" ht="20.25" customHeight="1" x14ac:dyDescent="0.2"/>
    <row r="813" ht="20.25" customHeight="1" x14ac:dyDescent="0.2"/>
    <row r="814" ht="20.25" customHeight="1" x14ac:dyDescent="0.2"/>
    <row r="815" ht="20.25" customHeight="1" x14ac:dyDescent="0.2"/>
    <row r="816" ht="20.25" customHeight="1" x14ac:dyDescent="0.2"/>
    <row r="817" ht="20.25" customHeight="1" x14ac:dyDescent="0.2"/>
    <row r="818" ht="20.25" customHeight="1" x14ac:dyDescent="0.2"/>
    <row r="819" ht="20.25" customHeight="1" x14ac:dyDescent="0.2"/>
    <row r="820" ht="20.25" customHeight="1" x14ac:dyDescent="0.2"/>
    <row r="821" ht="20.25" customHeight="1" x14ac:dyDescent="0.2"/>
    <row r="822" ht="20.25" customHeight="1" x14ac:dyDescent="0.2"/>
    <row r="823" ht="20.25" customHeight="1" x14ac:dyDescent="0.2"/>
    <row r="824" ht="20.25" customHeight="1" x14ac:dyDescent="0.2"/>
    <row r="825" ht="20.25" customHeight="1" x14ac:dyDescent="0.2"/>
    <row r="826" ht="20.25" customHeight="1" x14ac:dyDescent="0.2"/>
    <row r="827" ht="20.25" customHeight="1" x14ac:dyDescent="0.2"/>
    <row r="828" ht="20.25" customHeight="1" x14ac:dyDescent="0.2"/>
    <row r="829" ht="20.25" customHeight="1" x14ac:dyDescent="0.2"/>
    <row r="830" ht="20.25" customHeight="1" x14ac:dyDescent="0.2"/>
    <row r="831" ht="20.25" customHeight="1" x14ac:dyDescent="0.2"/>
    <row r="832" ht="20.25" customHeight="1" x14ac:dyDescent="0.2"/>
    <row r="833" ht="20.25" customHeight="1" x14ac:dyDescent="0.2"/>
    <row r="834" ht="20.25" customHeight="1" x14ac:dyDescent="0.2"/>
    <row r="835" ht="20.25" customHeight="1" x14ac:dyDescent="0.2"/>
    <row r="836" ht="20.25" customHeight="1" x14ac:dyDescent="0.2"/>
    <row r="837" ht="20.25" customHeight="1" x14ac:dyDescent="0.2"/>
    <row r="838" ht="20.25" customHeight="1" x14ac:dyDescent="0.2"/>
    <row r="839" ht="20.25" customHeight="1" x14ac:dyDescent="0.2"/>
    <row r="840" ht="20.25" customHeight="1" x14ac:dyDescent="0.2"/>
    <row r="841" ht="20.25" customHeight="1" x14ac:dyDescent="0.2"/>
    <row r="842" ht="20.25" customHeight="1" x14ac:dyDescent="0.2"/>
    <row r="843" ht="20.25" customHeight="1" x14ac:dyDescent="0.2"/>
    <row r="844" ht="20.25" customHeight="1" x14ac:dyDescent="0.2"/>
    <row r="845" ht="20.25" customHeight="1" x14ac:dyDescent="0.2"/>
    <row r="846" ht="20.25" customHeight="1" x14ac:dyDescent="0.2"/>
    <row r="847" ht="20.25" customHeight="1" x14ac:dyDescent="0.2"/>
    <row r="848" ht="20.25" customHeight="1" x14ac:dyDescent="0.2"/>
    <row r="849" ht="20.25" customHeight="1" x14ac:dyDescent="0.2"/>
    <row r="850" ht="20.25" customHeight="1" x14ac:dyDescent="0.2"/>
    <row r="851" ht="20.25" customHeight="1" x14ac:dyDescent="0.2"/>
    <row r="852" ht="20.25" customHeight="1" x14ac:dyDescent="0.2"/>
    <row r="853" ht="20.25" customHeight="1" x14ac:dyDescent="0.2"/>
    <row r="854" ht="20.25" customHeight="1" x14ac:dyDescent="0.2"/>
    <row r="855" ht="20.25" customHeight="1" x14ac:dyDescent="0.2"/>
    <row r="856" ht="20.25" customHeight="1" x14ac:dyDescent="0.2"/>
    <row r="857" ht="20.25" customHeight="1" x14ac:dyDescent="0.2"/>
    <row r="858" ht="20.25" customHeight="1" x14ac:dyDescent="0.2"/>
    <row r="859" ht="20.25" customHeight="1" x14ac:dyDescent="0.2"/>
    <row r="860" ht="20.25" customHeight="1" x14ac:dyDescent="0.2"/>
    <row r="861" ht="20.25" customHeight="1" x14ac:dyDescent="0.2"/>
    <row r="862" ht="20.25" customHeight="1" x14ac:dyDescent="0.2"/>
    <row r="863" ht="20.25" customHeight="1" x14ac:dyDescent="0.2"/>
    <row r="864" ht="20.25" customHeight="1" x14ac:dyDescent="0.2"/>
    <row r="865" ht="20.25" customHeight="1" x14ac:dyDescent="0.2"/>
    <row r="866" ht="20.25" customHeight="1" x14ac:dyDescent="0.2"/>
    <row r="867" ht="20.25" customHeight="1" x14ac:dyDescent="0.2"/>
    <row r="868" ht="20.25" customHeight="1" x14ac:dyDescent="0.2"/>
    <row r="869" ht="20.25" customHeight="1" x14ac:dyDescent="0.2"/>
    <row r="870" ht="20.25" customHeight="1" x14ac:dyDescent="0.2"/>
    <row r="871" ht="20.25" customHeight="1" x14ac:dyDescent="0.2"/>
    <row r="872" ht="20.25" customHeight="1" x14ac:dyDescent="0.2"/>
    <row r="873" ht="20.25" customHeight="1" x14ac:dyDescent="0.2"/>
    <row r="874" ht="20.25" customHeight="1" x14ac:dyDescent="0.2"/>
    <row r="875" ht="20.25" customHeight="1" x14ac:dyDescent="0.2"/>
    <row r="876" ht="20.25" customHeight="1" x14ac:dyDescent="0.2"/>
    <row r="877" ht="20.25" customHeight="1" x14ac:dyDescent="0.2"/>
    <row r="878" ht="20.25" customHeight="1" x14ac:dyDescent="0.2"/>
    <row r="879" ht="20.25" customHeight="1" x14ac:dyDescent="0.2"/>
    <row r="880" ht="20.25" customHeight="1" x14ac:dyDescent="0.2"/>
    <row r="881" ht="20.25" customHeight="1" x14ac:dyDescent="0.2"/>
    <row r="882" ht="20.25" customHeight="1" x14ac:dyDescent="0.2"/>
    <row r="883" ht="20.25" customHeight="1" x14ac:dyDescent="0.2"/>
    <row r="884" ht="20.25" customHeight="1" x14ac:dyDescent="0.2"/>
    <row r="885" ht="20.25" customHeight="1" x14ac:dyDescent="0.2"/>
    <row r="886" ht="20.25" customHeight="1" x14ac:dyDescent="0.2"/>
    <row r="887" ht="20.25" customHeight="1" x14ac:dyDescent="0.2"/>
    <row r="888" ht="20.25" customHeight="1" x14ac:dyDescent="0.2"/>
    <row r="889" ht="20.25" customHeight="1" x14ac:dyDescent="0.2"/>
    <row r="890" ht="20.25" customHeight="1" x14ac:dyDescent="0.2"/>
    <row r="891" ht="20.25" customHeight="1" x14ac:dyDescent="0.2"/>
    <row r="892" ht="20.25" customHeight="1" x14ac:dyDescent="0.2"/>
    <row r="893" ht="20.25" customHeight="1" x14ac:dyDescent="0.2"/>
    <row r="894" ht="20.25" customHeight="1" x14ac:dyDescent="0.2"/>
    <row r="895" ht="20.25" customHeight="1" x14ac:dyDescent="0.2"/>
    <row r="896" ht="20.25" customHeight="1" x14ac:dyDescent="0.2"/>
    <row r="897" ht="20.25" customHeight="1" x14ac:dyDescent="0.2"/>
    <row r="898" ht="20.25" customHeight="1" x14ac:dyDescent="0.2"/>
    <row r="899" ht="20.25" customHeight="1" x14ac:dyDescent="0.2"/>
    <row r="900" ht="20.25" customHeight="1" x14ac:dyDescent="0.2"/>
    <row r="901" ht="20.25" customHeight="1" x14ac:dyDescent="0.2"/>
    <row r="902" ht="20.25" customHeight="1" x14ac:dyDescent="0.2"/>
    <row r="903" ht="20.25" customHeight="1" x14ac:dyDescent="0.2"/>
    <row r="904" ht="20.25" customHeight="1" x14ac:dyDescent="0.2"/>
    <row r="905" ht="20.25" customHeight="1" x14ac:dyDescent="0.2"/>
    <row r="906" ht="20.25" customHeight="1" x14ac:dyDescent="0.2"/>
    <row r="907" ht="20.25" customHeight="1" x14ac:dyDescent="0.2"/>
    <row r="908" ht="20.25" customHeight="1" x14ac:dyDescent="0.2"/>
    <row r="909" ht="20.25" customHeight="1" x14ac:dyDescent="0.2"/>
    <row r="910" ht="20.25" customHeight="1" x14ac:dyDescent="0.2"/>
    <row r="911" ht="20.25" customHeight="1" x14ac:dyDescent="0.2"/>
    <row r="912" ht="20.25" customHeight="1" x14ac:dyDescent="0.2"/>
    <row r="913" ht="20.25" customHeight="1" x14ac:dyDescent="0.2"/>
    <row r="914" ht="20.25" customHeight="1" x14ac:dyDescent="0.2"/>
    <row r="915" ht="20.25" customHeight="1" x14ac:dyDescent="0.2"/>
    <row r="916" ht="20.25" customHeight="1" x14ac:dyDescent="0.2"/>
    <row r="917" ht="20.25" customHeight="1" x14ac:dyDescent="0.2"/>
    <row r="918" ht="20.25" customHeight="1" x14ac:dyDescent="0.2"/>
    <row r="919" ht="20.25" customHeight="1" x14ac:dyDescent="0.2"/>
    <row r="920" ht="20.25" customHeight="1" x14ac:dyDescent="0.2"/>
    <row r="921" ht="20.25" customHeight="1" x14ac:dyDescent="0.2"/>
    <row r="922" ht="20.25" customHeight="1" x14ac:dyDescent="0.2"/>
    <row r="923" ht="20.25" customHeight="1" x14ac:dyDescent="0.2"/>
    <row r="924" ht="20.25" customHeight="1" x14ac:dyDescent="0.2"/>
    <row r="925" ht="20.25" customHeight="1" x14ac:dyDescent="0.2"/>
    <row r="926" ht="20.25" customHeight="1" x14ac:dyDescent="0.2"/>
    <row r="927" ht="20.25" customHeight="1" x14ac:dyDescent="0.2"/>
    <row r="928" ht="20.25" customHeight="1" x14ac:dyDescent="0.2"/>
    <row r="929" ht="20.25" customHeight="1" x14ac:dyDescent="0.2"/>
    <row r="930" ht="20.25" customHeight="1" x14ac:dyDescent="0.2"/>
    <row r="931" ht="20.25" customHeight="1" x14ac:dyDescent="0.2"/>
    <row r="932" ht="20.25" customHeight="1" x14ac:dyDescent="0.2"/>
    <row r="933" ht="20.25" customHeight="1" x14ac:dyDescent="0.2"/>
    <row r="934" ht="20.25" customHeight="1" x14ac:dyDescent="0.2"/>
    <row r="935" ht="20.25" customHeight="1" x14ac:dyDescent="0.2"/>
    <row r="936" ht="20.25" customHeight="1" x14ac:dyDescent="0.2"/>
    <row r="937" ht="20.25" customHeight="1" x14ac:dyDescent="0.2"/>
    <row r="938" ht="20.25" customHeight="1" x14ac:dyDescent="0.2"/>
    <row r="939" ht="20.25" customHeight="1" x14ac:dyDescent="0.2"/>
    <row r="940" ht="20.25" customHeight="1" x14ac:dyDescent="0.2"/>
    <row r="941" ht="20.25" customHeight="1" x14ac:dyDescent="0.2"/>
    <row r="942" ht="20.25" customHeight="1" x14ac:dyDescent="0.2"/>
    <row r="943" ht="20.25" customHeight="1" x14ac:dyDescent="0.2"/>
    <row r="944" ht="20.25" customHeight="1" x14ac:dyDescent="0.2"/>
    <row r="945" ht="20.25" customHeight="1" x14ac:dyDescent="0.2"/>
    <row r="946" ht="20.25" customHeight="1" x14ac:dyDescent="0.2"/>
    <row r="947" ht="20.25" customHeight="1" x14ac:dyDescent="0.2"/>
    <row r="948" ht="20.25" customHeight="1" x14ac:dyDescent="0.2"/>
    <row r="949" ht="20.25" customHeight="1" x14ac:dyDescent="0.2"/>
    <row r="950" ht="20.25" customHeight="1" x14ac:dyDescent="0.2"/>
    <row r="951" ht="20.25" customHeight="1" x14ac:dyDescent="0.2"/>
    <row r="952" ht="20.25" customHeight="1" x14ac:dyDescent="0.2"/>
    <row r="953" ht="20.25" customHeight="1" x14ac:dyDescent="0.2"/>
  </sheetData>
  <mergeCells count="10">
    <mergeCell ref="B36:D36"/>
    <mergeCell ref="E4:H4"/>
    <mergeCell ref="A4:A5"/>
    <mergeCell ref="B4:B5"/>
    <mergeCell ref="A1:J1"/>
    <mergeCell ref="A2:J2"/>
    <mergeCell ref="I4:I5"/>
    <mergeCell ref="J4:J5"/>
    <mergeCell ref="C4:C5"/>
    <mergeCell ref="D4:D5"/>
  </mergeCells>
  <phoneticPr fontId="6" type="noConversion"/>
  <hyperlinks>
    <hyperlink ref="B36" r:id="rId1"/>
  </hyperlinks>
  <pageMargins left="0.70866141732283472" right="0.70866141732283472" top="0.74803149606299213" bottom="0.74803149606299213" header="0.31496062992125984" footer="0.31496062992125984"/>
  <pageSetup paperSize="9" scale="62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GB450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J15"/>
    </sheetView>
  </sheetViews>
  <sheetFormatPr baseColWidth="10" defaultColWidth="11.42578125" defaultRowHeight="12" x14ac:dyDescent="0.2"/>
  <cols>
    <col min="1" max="1" width="8.5703125" style="37" customWidth="1"/>
    <col min="2" max="2" width="41.42578125" style="39" customWidth="1"/>
    <col min="3" max="3" width="10.5703125" style="39" customWidth="1"/>
    <col min="4" max="4" width="11.42578125" style="39" customWidth="1"/>
    <col min="5" max="5" width="11.140625" style="39" customWidth="1"/>
    <col min="6" max="6" width="11.7109375" style="38" customWidth="1"/>
    <col min="7" max="7" width="11.28515625" style="38" customWidth="1"/>
    <col min="8" max="8" width="8.7109375" style="51" customWidth="1"/>
    <col min="9" max="9" width="12.28515625" style="52" customWidth="1"/>
    <col min="10" max="10" width="10.5703125" style="51" customWidth="1"/>
    <col min="11" max="11" width="54.7109375" style="38" customWidth="1"/>
    <col min="12" max="17" width="11.42578125" style="38" customWidth="1"/>
    <col min="18" max="16384" width="11.42578125" style="38"/>
  </cols>
  <sheetData>
    <row r="1" spans="1:184" ht="18" customHeight="1" x14ac:dyDescent="0.2">
      <c r="A1" s="172" t="s">
        <v>45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84" ht="18" customHeight="1" x14ac:dyDescent="0.2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84" ht="25.5" customHeight="1" x14ac:dyDescent="0.2">
      <c r="B3" s="37"/>
      <c r="C3" s="37"/>
      <c r="D3" s="37"/>
      <c r="E3" s="55"/>
      <c r="F3" s="37"/>
      <c r="G3" s="80"/>
      <c r="H3" s="76"/>
      <c r="I3" s="83"/>
      <c r="J3" s="37"/>
    </row>
    <row r="4" spans="1:184" ht="20.25" customHeight="1" x14ac:dyDescent="0.2">
      <c r="A4" s="182" t="s">
        <v>2</v>
      </c>
      <c r="B4" s="175" t="s">
        <v>9</v>
      </c>
      <c r="C4" s="175" t="s">
        <v>3</v>
      </c>
      <c r="D4" s="180" t="s">
        <v>62</v>
      </c>
      <c r="E4" s="177" t="s">
        <v>67</v>
      </c>
      <c r="F4" s="178"/>
      <c r="G4" s="178"/>
      <c r="H4" s="179"/>
      <c r="I4" s="170" t="s">
        <v>16</v>
      </c>
      <c r="J4" s="173" t="s">
        <v>19</v>
      </c>
    </row>
    <row r="5" spans="1:184" s="40" customFormat="1" ht="65.25" customHeight="1" thickBot="1" x14ac:dyDescent="0.25">
      <c r="A5" s="183"/>
      <c r="B5" s="176"/>
      <c r="C5" s="176"/>
      <c r="D5" s="181"/>
      <c r="E5" s="25" t="s">
        <v>70</v>
      </c>
      <c r="F5" s="26" t="s">
        <v>18</v>
      </c>
      <c r="G5" s="26" t="s">
        <v>68</v>
      </c>
      <c r="H5" s="27" t="s">
        <v>11</v>
      </c>
      <c r="I5" s="171"/>
      <c r="J5" s="174"/>
    </row>
    <row r="6" spans="1:184" s="99" customFormat="1" ht="18.75" customHeight="1" x14ac:dyDescent="0.25">
      <c r="A6" s="96"/>
      <c r="B6" s="94" t="s">
        <v>23</v>
      </c>
      <c r="C6" s="98"/>
      <c r="D6" s="145">
        <f>D7+D9</f>
        <v>82456671</v>
      </c>
      <c r="E6" s="145">
        <f>E7+E9</f>
        <v>82275068</v>
      </c>
      <c r="F6" s="106">
        <f t="shared" ref="F6" si="0">F7+F9</f>
        <v>0</v>
      </c>
      <c r="G6" s="145">
        <v>0</v>
      </c>
      <c r="H6" s="146">
        <f>G6/E6%</f>
        <v>0</v>
      </c>
      <c r="I6" s="145">
        <f>D6+G6</f>
        <v>82456671</v>
      </c>
      <c r="J6" s="117"/>
    </row>
    <row r="7" spans="1:184" ht="21.75" customHeight="1" x14ac:dyDescent="0.2">
      <c r="A7" s="101"/>
      <c r="B7" s="49" t="s">
        <v>28</v>
      </c>
      <c r="C7" s="102"/>
      <c r="D7" s="103">
        <f>SUM(D8:D8)</f>
        <v>0</v>
      </c>
      <c r="E7" s="103">
        <f>SUM(E8:E8)</f>
        <v>1470000</v>
      </c>
      <c r="F7" s="103">
        <f t="shared" ref="F7" si="1">SUM(F8:F8)</f>
        <v>0</v>
      </c>
      <c r="G7" s="103">
        <v>0</v>
      </c>
      <c r="H7" s="127">
        <f>G7/E7%</f>
        <v>0</v>
      </c>
      <c r="I7" s="121">
        <f>D7+G7</f>
        <v>0</v>
      </c>
      <c r="J7" s="104"/>
    </row>
    <row r="8" spans="1:184" ht="30" customHeight="1" x14ac:dyDescent="0.2">
      <c r="A8" s="44"/>
      <c r="B8" s="105" t="s">
        <v>15</v>
      </c>
      <c r="C8" s="100"/>
      <c r="D8" s="100">
        <v>0</v>
      </c>
      <c r="E8" s="100">
        <v>1470000</v>
      </c>
      <c r="F8" s="100"/>
      <c r="G8" s="100">
        <v>0</v>
      </c>
      <c r="H8" s="125"/>
      <c r="I8" s="100">
        <f>D8+G8</f>
        <v>0</v>
      </c>
      <c r="J8" s="66"/>
    </row>
    <row r="9" spans="1:184" ht="24" x14ac:dyDescent="0.2">
      <c r="A9" s="44"/>
      <c r="B9" s="49" t="s">
        <v>13</v>
      </c>
      <c r="C9" s="63"/>
      <c r="D9" s="67">
        <f>D10</f>
        <v>82456671</v>
      </c>
      <c r="E9" s="64">
        <f>E10</f>
        <v>80805068</v>
      </c>
      <c r="F9" s="121">
        <f t="shared" ref="F9" si="2">F10</f>
        <v>0</v>
      </c>
      <c r="G9" s="121">
        <v>0</v>
      </c>
      <c r="H9" s="128">
        <f>G9/E9%</f>
        <v>0</v>
      </c>
      <c r="I9" s="121">
        <f>D9+G9</f>
        <v>82456671</v>
      </c>
      <c r="J9" s="65"/>
    </row>
    <row r="10" spans="1:184" ht="63" customHeight="1" x14ac:dyDescent="0.2">
      <c r="A10" s="44">
        <v>143957</v>
      </c>
      <c r="B10" s="42" t="s">
        <v>22</v>
      </c>
      <c r="C10" s="43">
        <v>282245251.58999997</v>
      </c>
      <c r="D10" s="43">
        <v>82456671</v>
      </c>
      <c r="E10" s="43">
        <v>80805068</v>
      </c>
      <c r="F10" s="43"/>
      <c r="G10" s="43">
        <v>0</v>
      </c>
      <c r="H10" s="119">
        <f>G10/E10%</f>
        <v>0</v>
      </c>
      <c r="I10" s="43">
        <f>D10+G10</f>
        <v>82456671</v>
      </c>
      <c r="J10" s="66">
        <f>I10/C10%</f>
        <v>29.214546758710277</v>
      </c>
      <c r="K10" s="41"/>
      <c r="L10" s="41"/>
      <c r="M10" s="41"/>
      <c r="N10" s="41"/>
      <c r="O10" s="41"/>
    </row>
    <row r="12" spans="1:184" s="51" customFormat="1" x14ac:dyDescent="0.2">
      <c r="A12" s="107" t="s">
        <v>12</v>
      </c>
      <c r="B12" s="108"/>
      <c r="C12" s="109"/>
      <c r="D12" s="109"/>
      <c r="E12" s="39"/>
      <c r="F12" s="38"/>
      <c r="G12" s="38"/>
      <c r="H12" s="38"/>
      <c r="I12" s="38"/>
      <c r="J12" s="38"/>
      <c r="K12" s="41"/>
      <c r="L12" s="41"/>
      <c r="M12" s="41"/>
      <c r="N12" s="41"/>
      <c r="O12" s="41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</row>
    <row r="13" spans="1:184" s="51" customFormat="1" x14ac:dyDescent="0.2">
      <c r="A13" s="110" t="s">
        <v>10</v>
      </c>
      <c r="B13" s="111"/>
      <c r="C13" s="109"/>
      <c r="D13" s="109"/>
      <c r="E13" s="39"/>
      <c r="F13" s="38"/>
      <c r="G13" s="38"/>
      <c r="H13" s="38"/>
      <c r="I13" s="38"/>
      <c r="J13" s="38"/>
      <c r="K13" s="41"/>
      <c r="L13" s="41"/>
      <c r="M13" s="41"/>
      <c r="N13" s="41"/>
      <c r="O13" s="41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</row>
    <row r="14" spans="1:184" s="51" customFormat="1" x14ac:dyDescent="0.2">
      <c r="A14" s="112"/>
      <c r="B14" s="169" t="s">
        <v>29</v>
      </c>
      <c r="C14" s="157"/>
      <c r="D14" s="157"/>
      <c r="E14" s="53"/>
      <c r="F14" s="38"/>
      <c r="G14" s="38"/>
      <c r="H14" s="38"/>
      <c r="I14" s="143"/>
      <c r="J14" s="38"/>
      <c r="K14" s="144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</row>
    <row r="15" spans="1:184" ht="54" customHeight="1" x14ac:dyDescent="0.2">
      <c r="B15" s="147"/>
      <c r="K15" s="144"/>
    </row>
    <row r="16" spans="1:184" x14ac:dyDescent="0.2">
      <c r="K16" s="144"/>
    </row>
    <row r="17" spans="2:11" x14ac:dyDescent="0.2">
      <c r="B17" s="130"/>
      <c r="C17" s="130"/>
      <c r="K17" s="144"/>
    </row>
    <row r="18" spans="2:11" x14ac:dyDescent="0.2">
      <c r="B18" s="130"/>
      <c r="C18" s="130"/>
      <c r="K18" s="144"/>
    </row>
    <row r="19" spans="2:11" x14ac:dyDescent="0.2">
      <c r="B19" s="130"/>
      <c r="C19" s="130"/>
      <c r="K19" s="144"/>
    </row>
    <row r="20" spans="2:11" x14ac:dyDescent="0.2">
      <c r="B20" s="131"/>
      <c r="C20" s="130"/>
    </row>
    <row r="22" spans="2:11" ht="15" x14ac:dyDescent="0.25">
      <c r="B22" s="132"/>
    </row>
    <row r="23" spans="2:11" ht="15" x14ac:dyDescent="0.25">
      <c r="B23" s="133"/>
      <c r="F23" s="139"/>
    </row>
    <row r="24" spans="2:11" x14ac:dyDescent="0.2">
      <c r="B24" s="140"/>
      <c r="F24" s="54"/>
    </row>
    <row r="25" spans="2:11" x14ac:dyDescent="0.2">
      <c r="F25" s="54"/>
    </row>
    <row r="26" spans="2:11" x14ac:dyDescent="0.2">
      <c r="F26" s="54"/>
    </row>
    <row r="67" spans="3:4" x14ac:dyDescent="0.2">
      <c r="C67" s="74"/>
      <c r="D67" s="74"/>
    </row>
    <row r="142" spans="4:4" x14ac:dyDescent="0.2">
      <c r="D142" s="95"/>
    </row>
    <row r="281" spans="4:4" x14ac:dyDescent="0.2">
      <c r="D281" s="95"/>
    </row>
    <row r="450" spans="4:4" ht="288" x14ac:dyDescent="0.2">
      <c r="D450" s="39" t="s">
        <v>21</v>
      </c>
    </row>
  </sheetData>
  <mergeCells count="10">
    <mergeCell ref="B14:D14"/>
    <mergeCell ref="I4:I5"/>
    <mergeCell ref="A1:J1"/>
    <mergeCell ref="J4:J5"/>
    <mergeCell ref="A2:J2"/>
    <mergeCell ref="C4:C5"/>
    <mergeCell ref="E4:H4"/>
    <mergeCell ref="D4:D5"/>
    <mergeCell ref="A4:A5"/>
    <mergeCell ref="B4:B5"/>
  </mergeCells>
  <hyperlinks>
    <hyperlink ref="B14" r:id="rId1"/>
  </hyperlinks>
  <pageMargins left="0.78740157480314965" right="0" top="0.59055118110236227" bottom="0.39370078740157483" header="0.31496062992125984" footer="0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CONSOLIDADO</vt:lpstr>
      <vt:lpstr>PLIEGO MINSA</vt:lpstr>
      <vt:lpstr>UE ADSCRITAS AL PLIEGO MINSA</vt:lpstr>
      <vt:lpstr>CONSOLIDADO!Área_de_impresión</vt:lpstr>
      <vt:lpstr>'PLIEGO MINSA'!Área_de_impresión</vt:lpstr>
      <vt:lpstr>'UE ADSCRITAS AL PLIEGO MINSA'!Área_de_impresión</vt:lpstr>
      <vt:lpstr>'PLIEGO MINSA'!Títulos_a_imprimir</vt:lpstr>
      <vt:lpstr>'UE ADSCRITAS AL PLIEGO MINSA'!Títulos_a_imprimir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</dc:title>
  <dc:creator>MARY REVELO</dc:creator>
  <cp:lastModifiedBy>MARY GRISELDA REVELO AZABACHE</cp:lastModifiedBy>
  <cp:lastPrinted>2018-02-05T14:06:04Z</cp:lastPrinted>
  <dcterms:created xsi:type="dcterms:W3CDTF">2009-03-02T15:11:29Z</dcterms:created>
  <dcterms:modified xsi:type="dcterms:W3CDTF">2018-02-05T14:07:48Z</dcterms:modified>
</cp:coreProperties>
</file>