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INFORMACION 2\PORTAL  TRANSP . SAIP\Transparencia\Transparencia Deveng 2018\Transparencia Junio 2018\"/>
    </mc:Choice>
  </mc:AlternateContent>
  <bookViews>
    <workbookView xWindow="-240" yWindow="345" windowWidth="10080" windowHeight="12540"/>
  </bookViews>
  <sheets>
    <sheet name="CONSOLIDADO" sheetId="11" r:id="rId1"/>
    <sheet name="PLIEGO MINSA" sheetId="5" r:id="rId2"/>
    <sheet name="UE ADSCRITAS AL PLIEGO MINSA" sheetId="9" r:id="rId3"/>
  </sheets>
  <definedNames>
    <definedName name="_xlnm._FilterDatabase" localSheetId="1" hidden="1">'PLIEGO MINSA'!$A$5:$M$62</definedName>
    <definedName name="_xlnm._FilterDatabase" localSheetId="2" hidden="1">'UE ADSCRITAS AL PLIEGO MINSA'!#REF!</definedName>
    <definedName name="_xlnm.Print_Area" localSheetId="0">CONSOLIDADO!$B$2:$E$34</definedName>
    <definedName name="_xlnm.Print_Area" localSheetId="1">'PLIEGO MINSA'!$A$1:$K$94</definedName>
    <definedName name="_xlnm.Print_Area" localSheetId="2">'UE ADSCRITAS AL PLIEGO MINSA'!$A$1:$K$19</definedName>
    <definedName name="_xlnm.Print_Titles" localSheetId="1">'PLIEGO MINSA'!$4:$5</definedName>
    <definedName name="_xlnm.Print_Titles" localSheetId="2">'UE ADSCRITAS AL PLIEGO MINSA'!$5:$5</definedName>
  </definedNames>
  <calcPr calcId="152511"/>
</workbook>
</file>

<file path=xl/calcChain.xml><?xml version="1.0" encoding="utf-8"?>
<calcChain xmlns="http://schemas.openxmlformats.org/spreadsheetml/2006/main">
  <c r="F6" i="9" l="1"/>
  <c r="F14" i="9"/>
  <c r="H14" i="9" s="1"/>
  <c r="H12" i="9"/>
  <c r="H11" i="9"/>
  <c r="H10" i="9"/>
  <c r="H9" i="9"/>
  <c r="H8" i="9"/>
  <c r="F41" i="5"/>
  <c r="F37" i="5"/>
  <c r="H37" i="5" s="1"/>
  <c r="F24" i="5"/>
  <c r="F7" i="5"/>
  <c r="H90" i="5"/>
  <c r="H89" i="5"/>
  <c r="H88" i="5"/>
  <c r="H87" i="5"/>
  <c r="H86" i="5"/>
  <c r="H85" i="5"/>
  <c r="H84" i="5"/>
  <c r="H83" i="5"/>
  <c r="H81" i="5"/>
  <c r="H80" i="5"/>
  <c r="H79" i="5"/>
  <c r="H78" i="5"/>
  <c r="H77" i="5"/>
  <c r="H76" i="5"/>
  <c r="H75" i="5"/>
  <c r="H74" i="5"/>
  <c r="H73" i="5"/>
  <c r="H72" i="5"/>
  <c r="H71" i="5"/>
  <c r="H70" i="5"/>
  <c r="H69" i="5"/>
  <c r="H68" i="5"/>
  <c r="H67" i="5"/>
  <c r="H66" i="5"/>
  <c r="H65" i="5"/>
  <c r="H64" i="5"/>
  <c r="H63" i="5"/>
  <c r="H62" i="5"/>
  <c r="H61" i="5"/>
  <c r="H60" i="5"/>
  <c r="H59" i="5"/>
  <c r="H58" i="5"/>
  <c r="H57" i="5"/>
  <c r="H56" i="5"/>
  <c r="H55" i="5"/>
  <c r="H54" i="5"/>
  <c r="H53" i="5"/>
  <c r="H52" i="5"/>
  <c r="H51" i="5"/>
  <c r="H50" i="5"/>
  <c r="H49" i="5"/>
  <c r="H48" i="5"/>
  <c r="H47" i="5"/>
  <c r="H46" i="5"/>
  <c r="H45" i="5"/>
  <c r="H44" i="5"/>
  <c r="H43" i="5"/>
  <c r="H42" i="5"/>
  <c r="H40" i="5"/>
  <c r="H39" i="5"/>
  <c r="H38" i="5"/>
  <c r="H36" i="5"/>
  <c r="H35" i="5"/>
  <c r="H34" i="5"/>
  <c r="H33" i="5"/>
  <c r="H32" i="5"/>
  <c r="H31" i="5"/>
  <c r="H30" i="5"/>
  <c r="H29" i="5"/>
  <c r="H28" i="5"/>
  <c r="H27" i="5"/>
  <c r="H26" i="5"/>
  <c r="H25" i="5"/>
  <c r="H23" i="5"/>
  <c r="H22" i="5"/>
  <c r="H21" i="5"/>
  <c r="H20" i="5"/>
  <c r="H19" i="5"/>
  <c r="H17" i="5"/>
  <c r="H16" i="5"/>
  <c r="H15" i="5"/>
  <c r="H14" i="5"/>
  <c r="H13" i="5"/>
  <c r="H12" i="5"/>
  <c r="H11" i="5"/>
  <c r="H10" i="5"/>
  <c r="H9" i="5"/>
  <c r="H8" i="5"/>
  <c r="J44" i="5" l="1"/>
  <c r="G7" i="9"/>
  <c r="H7" i="9" s="1"/>
  <c r="G82" i="5"/>
  <c r="H82" i="5" s="1"/>
  <c r="G41" i="5"/>
  <c r="H41" i="5" s="1"/>
  <c r="G24" i="5"/>
  <c r="H24" i="5" s="1"/>
  <c r="G7" i="5"/>
  <c r="H7" i="5" s="1"/>
  <c r="J63" i="5"/>
  <c r="K63" i="5" s="1"/>
  <c r="I63" i="5"/>
  <c r="I23" i="5"/>
  <c r="J23" i="5"/>
  <c r="K23" i="5" s="1"/>
  <c r="G18" i="5"/>
  <c r="H18" i="5" s="1"/>
  <c r="E18" i="5"/>
  <c r="J13" i="5" l="1"/>
  <c r="K13" i="5" s="1"/>
  <c r="E7" i="5"/>
  <c r="I13" i="5" l="1"/>
  <c r="D7" i="5" l="1"/>
  <c r="J12" i="9"/>
  <c r="K12" i="9" s="1"/>
  <c r="J11" i="9"/>
  <c r="K11" i="9" s="1"/>
  <c r="I12" i="9"/>
  <c r="I11" i="9"/>
  <c r="D7" i="9"/>
  <c r="E7" i="9"/>
  <c r="J12" i="5" l="1"/>
  <c r="K12" i="5" s="1"/>
  <c r="C17" i="11"/>
  <c r="I7" i="5" l="1"/>
  <c r="J7" i="5"/>
  <c r="D17" i="11"/>
  <c r="E17" i="11" s="1"/>
  <c r="J8" i="5"/>
  <c r="K8" i="5" s="1"/>
  <c r="I8" i="5"/>
  <c r="I9" i="5"/>
  <c r="J9" i="5"/>
  <c r="K9" i="5" s="1"/>
  <c r="I12" i="5"/>
  <c r="J10" i="5"/>
  <c r="K10" i="5" s="1"/>
  <c r="I10" i="5"/>
  <c r="J11" i="5"/>
  <c r="K11" i="5" s="1"/>
  <c r="I11" i="5"/>
  <c r="D41" i="5"/>
  <c r="D24" i="5"/>
  <c r="D68" i="5"/>
  <c r="J68" i="5" s="1"/>
  <c r="D82" i="5"/>
  <c r="J90" i="5"/>
  <c r="K90" i="5" s="1"/>
  <c r="J89" i="5"/>
  <c r="K89" i="5" s="1"/>
  <c r="J88" i="5"/>
  <c r="K88" i="5" s="1"/>
  <c r="J87" i="5"/>
  <c r="K87" i="5" s="1"/>
  <c r="J86" i="5"/>
  <c r="K86" i="5" s="1"/>
  <c r="J85" i="5"/>
  <c r="K85" i="5" s="1"/>
  <c r="J84" i="5"/>
  <c r="K84" i="5" s="1"/>
  <c r="I83" i="5"/>
  <c r="J81" i="5"/>
  <c r="K81" i="5" s="1"/>
  <c r="J80" i="5"/>
  <c r="K80" i="5" s="1"/>
  <c r="J79" i="5"/>
  <c r="K79" i="5" s="1"/>
  <c r="J78" i="5"/>
  <c r="K78" i="5" s="1"/>
  <c r="J77" i="5"/>
  <c r="K77" i="5" s="1"/>
  <c r="J76" i="5"/>
  <c r="K76" i="5" s="1"/>
  <c r="J75" i="5"/>
  <c r="K75" i="5" s="1"/>
  <c r="J74" i="5"/>
  <c r="K74" i="5" s="1"/>
  <c r="J73" i="5"/>
  <c r="K73" i="5" s="1"/>
  <c r="J72" i="5"/>
  <c r="K72" i="5" s="1"/>
  <c r="J71" i="5"/>
  <c r="K71" i="5" s="1"/>
  <c r="J70" i="5"/>
  <c r="K70" i="5" s="1"/>
  <c r="J69" i="5"/>
  <c r="K69" i="5" s="1"/>
  <c r="I65" i="5"/>
  <c r="J64" i="5"/>
  <c r="K64" i="5" s="1"/>
  <c r="I61" i="5"/>
  <c r="J59" i="5"/>
  <c r="K59" i="5" s="1"/>
  <c r="J45" i="5"/>
  <c r="I34" i="5"/>
  <c r="J33" i="5"/>
  <c r="K33" i="5" s="1"/>
  <c r="I32" i="5"/>
  <c r="J31" i="5"/>
  <c r="K31" i="5" s="1"/>
  <c r="I30" i="5"/>
  <c r="I29" i="5"/>
  <c r="I28" i="5"/>
  <c r="J27" i="5"/>
  <c r="K27" i="5" s="1"/>
  <c r="I26" i="5"/>
  <c r="J83" i="5" l="1"/>
  <c r="K83" i="5" s="1"/>
  <c r="I33" i="5"/>
  <c r="J29" i="5"/>
  <c r="K29" i="5" s="1"/>
  <c r="J26" i="5"/>
  <c r="K26" i="5" s="1"/>
  <c r="J30" i="5"/>
  <c r="K30" i="5" s="1"/>
  <c r="J82" i="5"/>
  <c r="J65" i="5"/>
  <c r="K65" i="5" s="1"/>
  <c r="J34" i="5"/>
  <c r="K34" i="5" s="1"/>
  <c r="J61" i="5"/>
  <c r="K61" i="5" s="1"/>
  <c r="D28" i="11"/>
  <c r="I27" i="5"/>
  <c r="J28" i="5"/>
  <c r="K28" i="5" s="1"/>
  <c r="I31" i="5"/>
  <c r="J32" i="5"/>
  <c r="K32" i="5" s="1"/>
  <c r="D27" i="11"/>
  <c r="I85" i="5"/>
  <c r="I87" i="5"/>
  <c r="I89" i="5"/>
  <c r="I84" i="5"/>
  <c r="I86" i="5"/>
  <c r="I88" i="5"/>
  <c r="I90" i="5"/>
  <c r="I70" i="5"/>
  <c r="I72" i="5"/>
  <c r="I74" i="5"/>
  <c r="I76" i="5"/>
  <c r="I78" i="5"/>
  <c r="I80" i="5"/>
  <c r="I69" i="5"/>
  <c r="I71" i="5"/>
  <c r="I73" i="5"/>
  <c r="I75" i="5"/>
  <c r="I77" i="5"/>
  <c r="I79" i="5"/>
  <c r="I81" i="5"/>
  <c r="I64" i="5"/>
  <c r="I59" i="5"/>
  <c r="K45" i="5"/>
  <c r="I45" i="5"/>
  <c r="J9" i="9"/>
  <c r="I9" i="9" l="1"/>
  <c r="E82" i="5"/>
  <c r="E68" i="5"/>
  <c r="E41" i="5"/>
  <c r="C28" i="11" l="1"/>
  <c r="E28" i="11" s="1"/>
  <c r="I82" i="5"/>
  <c r="C27" i="11"/>
  <c r="E27" i="11" s="1"/>
  <c r="I68" i="5"/>
  <c r="E24" i="5"/>
  <c r="J10" i="9" l="1"/>
  <c r="K10" i="9" s="1"/>
  <c r="I10" i="9" l="1"/>
  <c r="D16" i="5"/>
  <c r="K44" i="5"/>
  <c r="I40" i="5"/>
  <c r="I38" i="5"/>
  <c r="D24" i="11"/>
  <c r="D23" i="11"/>
  <c r="I36" i="5"/>
  <c r="D19" i="11"/>
  <c r="D18" i="11"/>
  <c r="J17" i="5"/>
  <c r="K17" i="5" s="1"/>
  <c r="J15" i="5"/>
  <c r="K15" i="5" s="1"/>
  <c r="J67" i="5"/>
  <c r="K67" i="5" s="1"/>
  <c r="E66" i="5"/>
  <c r="C26" i="11" s="1"/>
  <c r="E39" i="5"/>
  <c r="C24" i="11" s="1"/>
  <c r="E37" i="5"/>
  <c r="C23" i="11" s="1"/>
  <c r="E35" i="5"/>
  <c r="C22" i="11" s="1"/>
  <c r="E16" i="5"/>
  <c r="C19" i="11" s="1"/>
  <c r="E14" i="5"/>
  <c r="D66" i="5"/>
  <c r="D39" i="5"/>
  <c r="D37" i="5"/>
  <c r="D35" i="5"/>
  <c r="D14" i="5"/>
  <c r="C18" i="11" l="1"/>
  <c r="J37" i="5"/>
  <c r="J38" i="5"/>
  <c r="K38" i="5" s="1"/>
  <c r="J35" i="5"/>
  <c r="J40" i="5"/>
  <c r="K40" i="5" s="1"/>
  <c r="J36" i="5"/>
  <c r="K36" i="5" s="1"/>
  <c r="E19" i="11"/>
  <c r="E24" i="11"/>
  <c r="E23" i="11"/>
  <c r="J66" i="5"/>
  <c r="D22" i="11"/>
  <c r="E22" i="11" s="1"/>
  <c r="I17" i="5"/>
  <c r="I37" i="5"/>
  <c r="I44" i="5"/>
  <c r="J14" i="5"/>
  <c r="J39" i="5"/>
  <c r="D26" i="11"/>
  <c r="E26" i="11" s="1"/>
  <c r="J16" i="5"/>
  <c r="I39" i="5"/>
  <c r="I35" i="5"/>
  <c r="I16" i="5"/>
  <c r="I14" i="5"/>
  <c r="I15" i="5"/>
  <c r="I66" i="5"/>
  <c r="I67" i="5"/>
  <c r="J54" i="5"/>
  <c r="K54" i="5" s="1"/>
  <c r="J51" i="5"/>
  <c r="K51" i="5" s="1"/>
  <c r="I46" i="5"/>
  <c r="G6" i="5"/>
  <c r="H6" i="5" s="1"/>
  <c r="E6" i="5"/>
  <c r="D18" i="5"/>
  <c r="D6" i="5" s="1"/>
  <c r="E18" i="11" l="1"/>
  <c r="J46" i="5"/>
  <c r="K46" i="5" s="1"/>
  <c r="I54" i="5"/>
  <c r="I51" i="5"/>
  <c r="I20" i="5" l="1"/>
  <c r="I19" i="5"/>
  <c r="J19" i="5" l="1"/>
  <c r="K19" i="5" s="1"/>
  <c r="J20" i="5"/>
  <c r="K20" i="5" s="1"/>
  <c r="J42" i="5" l="1"/>
  <c r="J43" i="5"/>
  <c r="J47" i="5"/>
  <c r="J48" i="5"/>
  <c r="J49" i="5"/>
  <c r="J50" i="5"/>
  <c r="J52" i="5"/>
  <c r="J53" i="5"/>
  <c r="J55" i="5"/>
  <c r="J56" i="5"/>
  <c r="J57" i="5"/>
  <c r="J58" i="5"/>
  <c r="J60" i="5"/>
  <c r="J62" i="5"/>
  <c r="K62" i="5" l="1"/>
  <c r="K60" i="5"/>
  <c r="K58" i="5"/>
  <c r="I55" i="5"/>
  <c r="I53" i="5"/>
  <c r="I50" i="5"/>
  <c r="I47" i="5"/>
  <c r="I58" i="5" l="1"/>
  <c r="K50" i="5"/>
  <c r="I60" i="5"/>
  <c r="I62" i="5"/>
  <c r="K53" i="5"/>
  <c r="J41" i="5" l="1"/>
  <c r="I57" i="5" l="1"/>
  <c r="I56" i="5"/>
  <c r="K55" i="5"/>
  <c r="K52" i="5"/>
  <c r="I52" i="5" l="1"/>
  <c r="K57" i="5"/>
  <c r="K56" i="5"/>
  <c r="I48" i="5" l="1"/>
  <c r="K48" i="5" l="1"/>
  <c r="C20" i="11" l="1"/>
  <c r="J21" i="5"/>
  <c r="K21" i="5" s="1"/>
  <c r="I22" i="5"/>
  <c r="C21" i="11"/>
  <c r="I25" i="5"/>
  <c r="D20" i="11" l="1"/>
  <c r="E20" i="11" s="1"/>
  <c r="J18" i="5"/>
  <c r="J22" i="5"/>
  <c r="K22" i="5" s="1"/>
  <c r="I18" i="5"/>
  <c r="I21" i="5"/>
  <c r="J25" i="5"/>
  <c r="K25" i="5" s="1"/>
  <c r="K49" i="5"/>
  <c r="I24" i="5" l="1"/>
  <c r="D21" i="11"/>
  <c r="E21" i="11" s="1"/>
  <c r="J24" i="5"/>
  <c r="I49" i="5"/>
  <c r="C25" i="11"/>
  <c r="C16" i="11" s="1"/>
  <c r="G13" i="9" l="1"/>
  <c r="H13" i="9" s="1"/>
  <c r="J8" i="9" l="1"/>
  <c r="I8" i="9"/>
  <c r="G6" i="9"/>
  <c r="H6" i="9" s="1"/>
  <c r="K47" i="5" l="1"/>
  <c r="K43" i="5"/>
  <c r="D25" i="11" l="1"/>
  <c r="D16" i="11" s="1"/>
  <c r="I43" i="5"/>
  <c r="E25" i="11" l="1"/>
  <c r="E13" i="9"/>
  <c r="C30" i="11" l="1"/>
  <c r="E6" i="9"/>
  <c r="C29" i="11" l="1"/>
  <c r="D29" i="11" l="1"/>
  <c r="E29" i="11" s="1"/>
  <c r="J7" i="9"/>
  <c r="I7" i="9"/>
  <c r="D13" i="9" l="1"/>
  <c r="D6" i="9" s="1"/>
  <c r="J14" i="9" l="1"/>
  <c r="K14" i="9" s="1"/>
  <c r="I42" i="5"/>
  <c r="I14" i="9"/>
  <c r="C15" i="11" l="1"/>
  <c r="I41" i="5"/>
  <c r="E16" i="11" l="1"/>
  <c r="J6" i="5"/>
  <c r="I6" i="5"/>
  <c r="I13" i="9"/>
  <c r="J13" i="9" l="1"/>
  <c r="D30" i="11"/>
  <c r="D15" i="11" s="1"/>
  <c r="E15" i="11" l="1"/>
  <c r="E30" i="11"/>
  <c r="J6" i="9"/>
  <c r="I6" i="9"/>
  <c r="E14" i="11" l="1"/>
</calcChain>
</file>

<file path=xl/sharedStrings.xml><?xml version="1.0" encoding="utf-8"?>
<sst xmlns="http://schemas.openxmlformats.org/spreadsheetml/2006/main" count="162" uniqueCount="144">
  <si>
    <t>Sector 11: SALUD</t>
  </si>
  <si>
    <t>Pliego</t>
  </si>
  <si>
    <t>PIM</t>
  </si>
  <si>
    <t>011: M. DE SALUD</t>
  </si>
  <si>
    <r>
      <t xml:space="preserve">Incluye: </t>
    </r>
    <r>
      <rPr>
        <b/>
        <sz val="10"/>
        <rFont val="Arial"/>
        <family val="2"/>
      </rPr>
      <t>Sólo Proyectos</t>
    </r>
  </si>
  <si>
    <t>Unidad Ejecutora / Nombre del Proyecto</t>
  </si>
  <si>
    <t>Página Web: www.mef.gob.pe</t>
  </si>
  <si>
    <t>%      Avance Ejecución</t>
  </si>
  <si>
    <t>Ejecución Total Acumulada del PIP</t>
  </si>
  <si>
    <t>Nivel de Ejecución     Mes Junio (Devengado)</t>
  </si>
  <si>
    <t>TOTAL PLIEGO 011: MINISTERIO DE SALUD</t>
  </si>
  <si>
    <t>3……………………………………………………………………………………………………………………………………………………………………………………………………………………………………………………………………………………………………………………………………………………………………………………..</t>
  </si>
  <si>
    <t>TOTAL UE ADSCRITAS AL PLIEGO MINSA</t>
  </si>
  <si>
    <t xml:space="preserve">                                                                                                                                                                                                                                                                                             </t>
  </si>
  <si>
    <t>http://apps5.mineco.gob.pe/transparencia/Navegador/default.aspx</t>
  </si>
  <si>
    <t>131: INSTITUTO NACIONAL DE SALUD</t>
  </si>
  <si>
    <t>2285573: MEJORAMIENTO DE LOS SERVICIOS DE SALUD DEL ESTABLECIMIENTO DE SALUD PROGRESO, DEL DISTRITO DE CHIMBOTE, PROVINCIA DE SANTA, DEPARTAMENTO DE ANCASH</t>
  </si>
  <si>
    <t>2284722: MEJORAMIENTO DE LOS SERVICIOS DE SALUD DEL HOSPITAL DISTRITAL DE PACASMAYO, DISTRITO DE PACASMAYO, PROVINCIA DE PACASMAYO - LA LIBERTAD</t>
  </si>
  <si>
    <t xml:space="preserve">       027-143: HOSPITAL NACIONAL ARZOBISPO LOAYZA</t>
  </si>
  <si>
    <t xml:space="preserve">       028-144: HOSPITAL NACIONAL DOS DE MAYO</t>
  </si>
  <si>
    <t xml:space="preserve">       125-1655: PROGRAMA NACIONAL DE INVERSIONES EN SALUD</t>
  </si>
  <si>
    <t>2335179: MEJORAMIENTO DE LOS SERVICIOS DE SALUD DEL HOSPITAL DE ESPINAR, DISTRITO Y PROVINCIA DE ESPINAR, DEPARTAMENTO DE CUSCO</t>
  </si>
  <si>
    <t>2343128: MEJORAMIENTO DE LOS SERVICIOS DE SALUD DEL CENTRO DE SALUD MACHUPICCHU, DISTRITO DE MACHUPICCHU, PROVINCIA DE URUBAMBA, DEPARTAMENTO DE CUSCO</t>
  </si>
  <si>
    <t>2303995: MEJORAMIENTO DE LOS SERVICIOS DE SALUD DEL HOSPITAL SANTA ROSA DE PUERTO MALDONADO DISTRITO Y PROVINCIA DE TAMBOPATA, DEPARTAMENTO DE MADRE DE DIOS</t>
  </si>
  <si>
    <t>Función 20: SALUD</t>
  </si>
  <si>
    <t>..</t>
  </si>
  <si>
    <r>
      <t xml:space="preserve">Año de Ejecución: </t>
    </r>
    <r>
      <rPr>
        <b/>
        <sz val="10"/>
        <rFont val="Arial"/>
        <family val="2"/>
      </rPr>
      <t>2018</t>
    </r>
  </si>
  <si>
    <t>Ejecución acumulada al 2018  (Devengado)</t>
  </si>
  <si>
    <t>Ppto. 2018                    (PIM)</t>
  </si>
  <si>
    <t>Ppto. Ejecución Acumulada al 2017</t>
  </si>
  <si>
    <t>2134963: EQUIPAMIENTO DE LA UNIDAD DE CUIDADOS INTENSIVOS CORONARIOS DEL HOSPITAL NACIONAL ARZOBISPO LOAYZA</t>
  </si>
  <si>
    <t>AÑO 2018</t>
  </si>
  <si>
    <t>Ppto. Ejecución acumulada 2018</t>
  </si>
  <si>
    <t>Ppto 2018 (PIM)</t>
  </si>
  <si>
    <t>Código SNIP/
Código Unificado</t>
  </si>
  <si>
    <t xml:space="preserve">       029-145: HOSPITAL DE APOYO SANTA ROSA</t>
  </si>
  <si>
    <t xml:space="preserve">       030-146: HOSPITAL DE EMERGENCIAS CASIMIRO ULLOA</t>
  </si>
  <si>
    <t>2347056: MEJORAMIENTO DE LOS SERVICIOS DE SALUD DEL CENTRO DE SALUD LA RAMADA, DISTRITO LA RAMADA, PROVINCIA CUTERVO, DEPARTAMENTO CAJAMARCA CENTRO POBLADO DE LA RAMADA - DISTRITO DE LA RAMADA - PROVINCIA DE CUTERVO - REGION CAJAMARCA</t>
  </si>
  <si>
    <t>2386577: MEJORAMIENTO DE LOS SERVICIOS DE SALUD DEL HOSPITAL DE APOYO YUNGAY, DISTRITO Y PROVINCIA DE YUNGAY, DEPARTAMENTO ANCASH</t>
  </si>
  <si>
    <t>2057397: MEJORAMIENTO DE LA CAPACIDAD RESOLUTIVA DEL CENTRO DE SALUD SAN GENARO DE VILLA - MICRORED SAN GENARO DE VILLA - RED BARRANCO CHORRILLOS SURCO - DISA II LIMA SUR</t>
  </si>
  <si>
    <t>2062622: MEJORAMIENTO DE LA CAPACIDAD RESOLUTIVA DE LOS SERVICIOS DE SALUD DEL CENTRO DE SALUD SAN CLEMENTE DE LA MICRORED SAN CLEMENTE, RED Nº 2 CHINCHA-PISCO, DIRESA ICA</t>
  </si>
  <si>
    <t>2078218: FORTALECIMIENTO DE LA CAPACIDAD RESOLUTIVA DE LOS SERVICIOS DE SALUD DEL HOSPITAL REGIONAL DE ICA - DIRESA ICA</t>
  </si>
  <si>
    <t>CONSOLIDADO GENERAL DE LA EJECUCIÓN DEL SECTOR SALUD</t>
  </si>
  <si>
    <t xml:space="preserve">       007-123: INSTITUTO NACIONAL DE CIENCIAS NEUROLÓGICAS</t>
  </si>
  <si>
    <t xml:space="preserve">       009-125: INSTITUTO NACIONAL DE REHABILITACIÓN</t>
  </si>
  <si>
    <t xml:space="preserve">       033-149: HOSPITAL NACIONAL DOCENTE MADRE NIÑO - SAN BARTOLOMÉ</t>
  </si>
  <si>
    <t xml:space="preserve">       143-1683: DIRECCIÓN DE REDES INTEGRADAS DE SALUD LIMA CENTRO</t>
  </si>
  <si>
    <t xml:space="preserve">       144-1684: DIRECCIÓN DE REDES INTEGRADAS DE SALUD LIMA NORTE</t>
  </si>
  <si>
    <t xml:space="preserve">       145-1685: DIRECCIÓN DE REDES INTEGRADAS DE SALUD LIMA SUR</t>
  </si>
  <si>
    <t>136: INSTITUTO NACIONAL DE ENFERMEDADES NEOPLÁSICAS - INEN</t>
  </si>
  <si>
    <t xml:space="preserve">     001-117: ADMINISTRACIÓN CENTRAL - MINSA</t>
  </si>
  <si>
    <t>EJECUCIÓN DE LOS PROYECTOS DE INVERSIÓN DE LAS UNIDADES EJECUTORAS DEL PLIEGO 011</t>
  </si>
  <si>
    <t>Monto de Inversión Total</t>
  </si>
  <si>
    <t>2063067: NUEVO INSTITUTO NACIONAL DE SALUD DEL NIÑO, INSN, TERCER NIVEL DE ATENCIÓN, 8VO NIVEL DE COMPLEJIDAD, CATEGORÍA III-2, LIMA -PERÚ</t>
  </si>
  <si>
    <t>2078555: RECONSTRUCCIÓN DE LA INFRAESTRUCTURA Y MEJORAMIENTO DE LA CAPACIDAD RESOLUTIVA DE LOS SERVICIOS DE SALUD DEL HOSPITAL SANTA MARÍA DEL SOCORRO-ICA</t>
  </si>
  <si>
    <t>2088781: FORTALECIMIENTO DE LA ATENCIÓN DE LOS SERVICIOS DE EMERGENCIAS Y SERVICIOS ESPECIALIZADOS - NUEVO HOSPITAL DE LIMA ESTE - VITARTE</t>
  </si>
  <si>
    <t>%
Avance  Ejecución respecto al Monto de Inv. Total</t>
  </si>
  <si>
    <t>UNIDAD EJECUTORA 001-117: ADMINISTRACIÓN CENTRAL - MINSA</t>
  </si>
  <si>
    <t>UNIDAD EJECUTORA 007-123: INSTITUTO NACIONAL DE CIENCIAS NEURÓLOGICAS</t>
  </si>
  <si>
    <t>2108103: MEJORAMIENTO DE LA CAPACIDAD RESOLUTIVA DE LA UNIDAD DE CUIDADOS INTENSIVOS DEL INSTITUTO NACIONAL DE CIENCIAS NEUROLÓGICAS</t>
  </si>
  <si>
    <t>UNIDAD EJECUTORA 009-125: INSTITUTO NACIONAL DE REHABILITACIÓN</t>
  </si>
  <si>
    <t>2056337: MEJORAMIENTO DE LA ATENCIÓN DE LAS PERSONAS CON DISCAPACIDAD DE ALTA COMPLEJIDAD EN EL INSTITUTO NACIONAL DE REHABILITACIÓN</t>
  </si>
  <si>
    <t>UNIDAD EJECUTORA 027-143: HOSPITAL NACIONAL ARZOBISPO LOAYZA</t>
  </si>
  <si>
    <t>2030208: MEJORAMIENTO Y AMPLIACIÓN DE SERVICIO DE NEUMOLOGÍA Y DEL PROGRAMA DE CONTROL DE TUBERCULOSIS DEL HOSPITAL NACIONAL ARZOBISPO LOAYZA</t>
  </si>
  <si>
    <t>2170440: EQUIPAMIENTO DEL DEPARTAMENTO DE ANESTESIOLOGÍA Y CENTRO QUIRÚRGICO DEL HOSPITAL NACIONAL ARZOBISPO LOAYZA</t>
  </si>
  <si>
    <t>2172430: MEJORAMIENTO DEL SERVICIO DE NEFROLOGÍA DEL HOSPITAL NACIONAL ARZOBISPO LOAYZA - LIMA - LIMA</t>
  </si>
  <si>
    <t>UNIDAD EJECUTORA 028-144: HOSPITAL NACIONAL DOS DE MAYO</t>
  </si>
  <si>
    <t>2178583: MEJORAMIENTO DE LA CAPACIDAD RESOLUTIVA DEL SERVICIO DE NEUROCIRUGÍA Y DE LA SALA DE OPERACIONES DEL HOSPITAL DOS DE MAYO</t>
  </si>
  <si>
    <t>2380918: EQUIPAMIENTO BIOMÉDICO POR REPOSICIÓN DEL SERVICIO DE ANESTESIA CLÍNICO QUIRÚRGICA DEL HOSPITAL NACIONAL DOS DE MAYO</t>
  </si>
  <si>
    <t>2380922: EQUIPAMIENTO BIOMÉDICO POR REPOSICIÓN DEL SERVICIO DE BANCO DE SANGRE</t>
  </si>
  <si>
    <t>2380925: EQUIPAMIENTO BIOMÉDICO POR REPOSICIÓN DEL SERVICIO DE CARDIOLOGÍA DEL HOSPITAL NACIONAL DOS DE MAYO</t>
  </si>
  <si>
    <t>2380928: EQUIPAMIENTO BIOMÉDICO POR REPOSICIÓN DEL SERVICIO DE EMERGENCIA Y TRAUMASHOCK</t>
  </si>
  <si>
    <t>2380929: EQUIPAMIENTO BIOMÉDICO POR REPOSICIÓN DEL SERVICIO DE GASTROENTEROLOGÍA DEL HOSPITAL NACIONAL DOS DE MAYO</t>
  </si>
  <si>
    <t>2380934: EQUIPAMIENTO BIOMÉDICO POR REPOSICIÓN DEL SERVICIO DE NEFROLOGÍA</t>
  </si>
  <si>
    <t>2380935: EQUIPAMIENTO BIOMÉDICO POR REPOSICIÓN DEL SERVICIO DE NEONATOLOGÍA Y CUIDADOS CRÍTICOS DEL HOSPITAL NACIONAL DOS DE MAYO</t>
  </si>
  <si>
    <t>2380936: EQUIPAMIENTO BIOMÉDICO POR REPOSICIÓN DEL SERVICIO DE NEUMOLOGÍA DEL HOSPITAL NACIONAL DOS DE MAYO</t>
  </si>
  <si>
    <t>2381093: EQUIPAMIENTO BIOMÉDICO POR REPOSICIÓN DEL SERVICIO DE OTORRINOLARINGOLOGÍA DEL HOSPITAL NACIONAL DOS DE MAYO</t>
  </si>
  <si>
    <t>UNIDAD EJECUTORA 029-145: HOSPITAL DE APOYO SANTA ROSA</t>
  </si>
  <si>
    <t>2345333: ADQUISICIÓN DE EQUIPO DE RAYOS X DIGITAL; EN EL(LA) EESS DE APOYO SANTA ROSA EN LA LOCALIDAD PUEBLO LIBRE, DISTRITO DE PUEBLO LIBRE, PROVINCIA LIMA, DEPARTAMENTO LIMA</t>
  </si>
  <si>
    <t>UNIDAD EJECUTORA 030-146: HOSPITAL DE EMERGENCIAS CASIMIRO ULLOA</t>
  </si>
  <si>
    <t>2148228: AMPLIACIÓN, REMODELACIÓN Y EQUIPAMIENTO DE LOS SERVICIOS DEL DEPARTAMENTO DE PATOLOGÍA CLÍNICA DEL HOSPITAL DE EMERGENCIAS JOSÉ CASIMIRO ULLOA</t>
  </si>
  <si>
    <t>UNIDAD EJECUTORA 033-149: HOSPITAL NACIONAL DOCENTE MADRE NIÑO - SAN BARTOLOMÉ</t>
  </si>
  <si>
    <t>2197490: INSTALACIÓN DEL MÓDULO DE ATENCIÓN DE URGENCIAS (MAU) EN EL SERVICIO DE EMERGENCIA DEL HOSPITAL NACIONAL DOCENTE MADRE NIÑO SAN BARTOLOMÉ, LIMA -PERÚ</t>
  </si>
  <si>
    <t>UNIDAD EJECUTORA 125-1655: PROGRAMA NACIONAL DE INVERSIONES EN SALUD</t>
  </si>
  <si>
    <t>2001621: ESTUDIOS DE PRE-INVERSIÓN</t>
  </si>
  <si>
    <t>2088617: MEJORAMIENTO DE LA CAPACIDAD RESOLUTIVA DE LOS SERVICIOS DE SALUD PARA BRINDAR ATENCIÓN INTEGRAL A LAS MUJERES (GESTANTES, PARTURIENTAS Y MADRES LACTANTES), NIÑOS Y NIÑAS MENORES DE 3 AÑOS EN EL DEPARTAMENTO DE HUANUCO</t>
  </si>
  <si>
    <t>2088623: MEJORAMIENTO DE LA CAPACIDAD RESOLUTIVA DE LOS SERVICIOS DE SALUD PARA BRINDAR ATENCIÓN INTEGRAL A LAS MUJERES (GESTANTES, PARTURIENTAS Y MADRES LACTANTES) Y DE NIÑOS Y NIÑAS MENORES DE 3 AÑOS EN EL DEPARTAMENTO DE APURÍMAC</t>
  </si>
  <si>
    <t>2183907: MEJORAMIENTO Y AMPLIACIÓN DE LOS SERVICIOS DE SALUD DEL HOSPITAL QUILLABAMBA DISTRITO DE SANTA ANA, PROVINCIA DE LA CONVENCIÓN Y DEPARTAMENTO DE CUSCO</t>
  </si>
  <si>
    <t>2235570: AMPLIACIÓN, MEJORAMIENTO PUESTO DE SALUD LA NORIA DEL CENTRO POBLADO LA NORIA, DISTRITO DE MARCAVELICA - SULLANA - PIURA</t>
  </si>
  <si>
    <t>2250037: MEJORAMIENTO DE LA CAPACIDAD RESOLUTIVA DEL ESTABLECIMIENTO DE SALUD ESTRATÉGICO DE PUTINA, PROVINCIA SAN ANTONIO DE PUTINA - REGIÓN PUNO</t>
  </si>
  <si>
    <t>2328426: MEJORAMIENTO Y AMPLIACIÓN DEL SERVICIO DE SALUD EN EL CENTRO DE SALUD VILLA ESTELA - MICRO RED ZAPALLAL, DISTRITO DE ANCÓN - LIMA - LIMA</t>
  </si>
  <si>
    <t>2335905: MEJORAMIENTO Y AMPLIACIÓN DE LOS SERVICIOS DE SALUD DEL HOSPITAL DE APOYO LEONCIO PRADO DISTRITO DE HUAMACHUCO, PROVINCIA SANCHEZ CARRIÓN - LA LIBERTAD</t>
  </si>
  <si>
    <t>2343118: MEJORAMIENTO Y AMPLIACIÓN DE LOS SERVICIOS DE SALUD DEL CENTRO DE SALUD DESAGUADERO, DISTRITO DE DESAGUADERO - CHUCUITO - PUNO</t>
  </si>
  <si>
    <t>2343407: MEJORAMIENTO Y AMPLIACIÓN DE LOS SERVICIOS DE SALUD DEL ESTABLECIMIENTO DE SALUD CHALLHUAHUACHO, DEL DISTRITO DE CHALLHUAHUACHO, PROVINCIA DE COTABAMBAS, DEPARTAMENTO DE APURÍMAC</t>
  </si>
  <si>
    <t>2344420: MEJORAMIENTO DE LOS SERVICIOS DE SALUD DEL CENTRO DE SALUD COTABAMBAS, DISTRITO DE COTABAMBAS, PROVINCIA DE COTABAMBAS, DEPARTAMENTO DE APURÍMAC</t>
  </si>
  <si>
    <t>2344621: MEJORAMIENTO DE LOS SERVICIOS DE SALUD DEL HOSPITAL SAN MARTÍN DE PORRES DE IBERIA, DISTRITO DE IBERIA, PROVINCIA DE TAHUAMANU - MADRE DE DIOS</t>
  </si>
  <si>
    <t>2354781: MEJORAMIENTO DE LOS SERVICIOS DE SALUD DEL HOSPITAL REGIONAL ZACARÍAS CORREA VALDIVIA DE HUANCAVELICA; DISTRITO DE ASCENSIÓN, PROVINCIA DE HUANCAVELICA Y DEPARTAMENTO DE HUANCAVELICA</t>
  </si>
  <si>
    <t>2362485: MEJORAMIENTO Y AMPLIACIÓN LOS SERVICIOS DE SALUD DEL HOSPITAL DE APOYO DE CARAZ `SAN JUAN DE DIOS, BARRIO DE MANCHURIA, DISTRITO DE CARAZ Y PROVINCIA DE HUAYLAS, DEPARTAMENTO DE ANCASH CENTRO POBLADO DE CARAZ - DISTRITO DE CARAZ - PROVINCIA DE HUAYLAS</t>
  </si>
  <si>
    <t>2372478: MEJORAMIENTO DE LOS SERVICIOS DE SALUD DEL CENTRO DE SALUD HAQUIRA, DISTRITO HAQUIRA, PROVINCIA COTABAMBAS, DEPARTAMENTO APURÍMAC</t>
  </si>
  <si>
    <t>2386533: MEJORAMIENTO Y AMPLIACIÓN DE LOS SERVICIOS DE SALUD DEL HOSPITAL DE APOYO DE POMABAMBA `ANTONIO CALDAS DOMÍNGUEZ, BARRIO DE HUAJTACHACRA, DISTRITO Y PROVINCIA DE POMABAMBA, DEPARTAMENTO DE ANCASH</t>
  </si>
  <si>
    <t>UNIDAD EJECUTORA 143-1683: DIRECCIÓN DE REDES INTEGRADAS DE SALUD LIMA CENTRO</t>
  </si>
  <si>
    <t>2133722: CONSTRUCCIÓN DE NUEVA INFRAESTRUCTURA E IMPLEMENTACIÓN DEL ESTABLECIMIENTO DE SALUD CHACARILLA DE OTERO DE LA MICRORED DE SALUD PIEDRA LIZA, DIRECCIÓN DE RED DE SALUD SAN JUAN DE LURIGANCHO, DIRECCIÓN DE SALUD IV LIMA ESTE</t>
  </si>
  <si>
    <t>UNIDAD EJECUTORA 144-1684: DIRECCIÓN DE REDES INTEGRADAS DE SALUD LIMA NORTE</t>
  </si>
  <si>
    <t>2045646: CONSOLIDACIÓN DE LOS SERVICIOS ASISTENCIALES DEL C.S. EL PROGRESO DISTRITO DE CARABAYLLO PROVINCIA DE LIMA</t>
  </si>
  <si>
    <t>2112824: MEJORAMIENTO DE LA CAPACIDAD RESOLUTIVA DEL CENTRO DE SALUD LAURA RODRÍGUEZ MICRORED COLLIQUE - PROVINCIA DE LIMA</t>
  </si>
  <si>
    <t>2171360: MEJORAMIENTO DE LA CAPACIDAD RESOLUTIVA DEL CENTRO DE SALUD SANTA LUZMILA II DE LA RED TÚPAC AMARU DE LA DISA V LIMA CIUDAD</t>
  </si>
  <si>
    <t>2251577: MEJORAMIENTO DE LOS SERVICIOS EN SALUD PUESTO DE SALUD LUIS ENRIQUE, CARABAYLLO, RED DE SALUD VI TÚPAC AMARU, LIMA</t>
  </si>
  <si>
    <t>2314281: MEJORAMIENTO DE LA CAPACIDAD DE ATENCIÓN NEONATAL DEL CENTRO DE SALUD SANTA ROSA DE LA RED DE SALUD LIMA NORTE IV DEL IGSS DISTRITO DE PUENTE PIEDRA, PROVINCIA DE LIMA, EN EL MARCO AL PLAN NACIONAL BIENVENIDO A LA VIDA</t>
  </si>
  <si>
    <t>2314292: MEJORAMIENTO DE LA CAPACIDAD DE ATENCIÓN NEONATAL DEL CENTRO DE SALUD MATERNO INFANTIL DR. ENRIQUE MARTÍN ALTUNA DE LA RED DE SALUD LIMA NORTE IV DEL IGSS DEL DISTRITO DE PUENTE PIEDRA DE LA PROVINCIA DE LIMA, EN EL MARCO AL PLAN NACIONAL BIENVENIDO A LA VIDA</t>
  </si>
  <si>
    <t>2314303: MEJORAMIENTO DE LA CAPACIDAD DE ATENCIÓN NEONATAL DEL CENTRO DE SALUD LOS SUREÑOS DE LA RED DE SALUD LIMA NORTE IV DEL IGSS DEL DISTRITO DE PUENTE PIEDRA DE LA PROVINCIA DE LIMA, EN EL MARCO AL PLAN NACIONAL BIENVENIDO A LA VIDA</t>
  </si>
  <si>
    <t>2314313: MEJORAMIENTO DE LA CAPACIDAD DE ATENCIÓN NEONATAL DEL CENTRO DE SALUD MATERNO INFANTIL ANCÓN DE LA RED DE SALUD LIMA NORTE IV DEL IGSS DEL DISTRITO DE PUENTE PIEDRA DE LA PROVINCIA DE LIMA, EN EL MARCO AL PLAN NACIONAL BIENVENIDO A LA VIDA</t>
  </si>
  <si>
    <t>2314325: MEJORAMIENTO DE LA CAPACIDAD DE ATENCIÓN NEONATAL DEL CENTRO DE SALUD LA ENSENADA DE LA RED DE SALUD LIMA NORTE IV DEL IGSS DISTRITO DE PUENTE PIEDRA PROVINCIA DE LIMA, EN EL MARCO AL PLAN NACIONAL BIENVENIDO A LA VIDA</t>
  </si>
  <si>
    <t>2315192: MEJORAMIENTO DE LA CAPACIDAD DE ATENCIÓN NEONATAL DEL CENTRO DE SALUD MÉXICO DE LA DIRECCIÓN DE RED DE SALUD LIMA NORTE V RÍMAC - SAN MARTÍN DE PORRES - LOS OLIVOS, DISTRITO DE SAN MARTÍN DE PORRES, PROVINCIA LIMA, DEPARTAMENTO LIMA, EN EL MARCO AL PLAN NACIONAL BIENVENIDO A LA VIDA</t>
  </si>
  <si>
    <t>2315208: MEJORAMIENTO DE LA CAPACIDAD DE ATENCIÓN NEONATAL DEL CENTRO DE SALUD LAURA CALLER DE LA DIRECCIÓN DE LA RED DE SALUD LIMA NORTE V RÍMAC - SAN MARTÍN DE PORRES - LOS OLIVOS - DEL DISTRITO DE LOS OLIVOS, PROVINCIA DE LIMA, DEPARTAMENTO DE LIMA, EN EL</t>
  </si>
  <si>
    <t>2315259: MEJORAMIENTO DE LA CAPACIDAD DE ATENCIÓN NEONATAL DEL CENTRO DE SALUD MATERNO INFANTIL RÍMAC DE LA DIRECCIÓN DE LA RED DE SALUD LIMA NORTE V - RÍMAC - SAN MARTÍN DE PORRES - LOS OLIVOS, DISTRITO DEL RÍMAC, PROVINCIA DE LIMA, DEPARTAMENTO DE LIMA, EN</t>
  </si>
  <si>
    <t>2315331: MEJORAMIENTO DE LA CAPACIDAD DE ATENCIÓN NEONATAL DEL CENTRO DE SALUD MATERNO INFANTIL JUAN PABLO II DE LA DIRECCIÓN DE RED DE SALUD LIMA NORTE V RÍMAC-SAN MARTÍN DE PORRES-LOS OLIVOS, DISTRITO DE LO OLIVOS, PROVINCIA DE LIMA, DEPARTAMENTO DE LIMA, E</t>
  </si>
  <si>
    <t>UNIDAD EJECUTORA 145-1685: DIRECCIÓN DE REDES INTEGRADAS DE SALUD LIMA SUR</t>
  </si>
  <si>
    <t>2092092: MEJORAMIENTO DE LA PRESTACIÓN DE SERVICIOS DE SALUD DEL PUESTO DE SALUD JESÚS PODEROSO, MICRORED LEONOR SAAVEDRA - VILLA SAN LUIS, DRS SAN JUAN DE MIRAFLORES - VILLA MARÍA DEL TRIUNFO - DISA II LIMA SUR</t>
  </si>
  <si>
    <t>2112720: FORTALECIMIENTO DE LA CAPACIDAD RESOLUTIVA DEL CENTRO DE SALUD I-4 CÉSAR LÓPEZ SILVA DE LA DISA II LIMA SUR</t>
  </si>
  <si>
    <t>2112841: FORTALECIMIENTO DE LA CAPACIDAD RESOLUTIVA DEL CENTRO DE SALUD I-4 VILLA MARÍA DEL TRIUNFO DE LA DISA II LIMA SUR</t>
  </si>
  <si>
    <t>2112851: CONSTRUCCIÓN DEL ALMACÉN PARA VACUNAS DE LA DIRECCIÓN DE SALUD II LIMA SUR</t>
  </si>
  <si>
    <t>2113092: FORTALECIMIENTO DE LA CAPACIDAD OPERATIVA DEL CENTRO DE SALUD MANCHAY ALTO - MICRORED PACHACÁMAC DRS VILLA EL SALVADOR LURÍN PACHACÁMAC PUCUSANA - DISA II LIMA SUR</t>
  </si>
  <si>
    <t>2131911: MEJORAMIENTO DE LA PRESTACIÓN DE LOS SERVICIOS DE SALUD DEL CENTRO DE SALUD VILLA SAN LUIS DE LA MICRORED LEONOR SAAVEDRA - VILLA SAN LUIS, DE LA RED SAN JUAN DE MIRAFLORES - VILLA MARÍA DEL TRIUNFO - DISA II LIMA SUR</t>
  </si>
  <si>
    <t>2135285: MEJORAMIENTO DE LOS SERVICIOS DE SALUD DEL CENTRO DE SALUD DE PUCUSANA DE LA MICRORED SAN BARTOLO, DIRECCIÓN DE RED DE SALUD VILLA EL SALVADOR LURÍN PACHACÁMAC PUCUSANA, DISA II LIMA SUR</t>
  </si>
  <si>
    <t>EJECUCIÓN DE LOS PROYECTOS DE INVERSIÓN DE LAS UNIDADES EJECUTORAS DE LOS PLIEGOS ADSCRITOS</t>
  </si>
  <si>
    <t>2160305: INNOVACIÓN PARA LA COMPETITIVIDAD 1/</t>
  </si>
  <si>
    <t>2172722: MEJORAMIENTO Y AMPLIACIÓN DEL LABORATORIO QUÍMICO TOXICOLÓGICO OCUPACIONAL Y AMBIENTAL DEL CENSOPAS-INS, SEDE CHORRILLOS</t>
  </si>
  <si>
    <t>2178584: MEJORAMIENTO DE LAS ÁREAS TÉCNICAS Y ÁREAS DE INVESTIGACIÓN DEL CENTRO NACIONAL DE SALUD PÚBLICA DEL INSTITUTO NACIONAL DE SALUD SEDE CHORRILLOS</t>
  </si>
  <si>
    <t>2306009: MEJORAMIENTO Y AMPLIACIÓN DE LOS SERVICIOS E INVESTIGACIÓN DEL LABORATORIO DE ENTOMOLOGÍA DEL CENTRO NACIONAL DE SALUD PÚBLICA DEL INSTITUTO NACIONAL DE SALUD, DISTRITO DE CHORRILLOS, PROVINCIA DE LIMA, DEPARTAMENTO DE LIMA</t>
  </si>
  <si>
    <t>PLIEGO 131: INSTITUTO NACIONAL DE SALUD</t>
  </si>
  <si>
    <t>PLIEGO 136: INSTITUTO NACIONAL DE ENFERMEDADES NEOPLÁSICAS - INEN</t>
  </si>
  <si>
    <t>2193990: AMPLIACIÓN DE LA CAPACIDAD DE RESPUESTA EN EL TRATAMIENTO AMBULATORIO DEL CÁNCER DEL INSTITUTO NACIONAL DE ENFERMEDADES NEOPLÁSICAS, LIMA - PERÚ</t>
  </si>
  <si>
    <t>2423336: ADQUISICIÓN DE TERRENO PARA EDIFICACIÓN PÚBLICA; EN EL(LA) EESS NACIONAL ARZOBISPO LOAYZA - LIMA EN LA LOCALIDAD LIMA, DISTRITO DE LIMA, PROVINCIA LIMA, DEPARTAMENTO LIMA</t>
  </si>
  <si>
    <t>DEL MINISTERIO DE SALUD AL MES DE JUNIO 2018</t>
  </si>
  <si>
    <t>AL MES DE JUNIO 2018</t>
  </si>
  <si>
    <t>AL PLIEGO DEL MINISTERIO DE SALUD AL MES DE JUNIO 2018</t>
  </si>
  <si>
    <t>2381374: MEJORAMIENTO DE LOS SERVICIOS DE SALUD DEL ESTABLECIMIENTO DE SALUD MOTUPE - DISTRITO DE MOTUPE - PROVINCIA DE LAMBAYEQUE- DEPARTAMENTO DE LAMBAYEQUE</t>
  </si>
  <si>
    <t>Ejecución acumulada al mes de
Mayo (Devengado)</t>
  </si>
  <si>
    <t>2423360: ADQUISICIÓN DE UNIDADES DE TOMOGRAFÍA DE RAYOS X PARA USO MÉDICO; EN EL(LA) EESS NACIONAL ARZOBISPO LOAYZA - LIMA EN LA LOCALIDAD LIMA, DISTRITO DE LIMA, PROVINCIA LIMA, DEPARTAMENTO LIMA</t>
  </si>
  <si>
    <t>1/ Proyecto   Multisectorial,   monto de   inversión   por 
S/ 275,000,000 que tiene como Unidad Formuladora al MEF, corresponde a Salud en el año 2018 un PIM de S/ 146,703.</t>
  </si>
  <si>
    <t>.</t>
  </si>
  <si>
    <t xml:space="preserve">                                                                                                                                                                                                                                                                                                                                                                                                            </t>
  </si>
  <si>
    <r>
      <rPr>
        <sz val="8"/>
        <rFont val="Arial"/>
        <family val="2"/>
      </rPr>
      <t xml:space="preserve">        </t>
    </r>
    <r>
      <rPr>
        <u/>
        <sz val="8"/>
        <rFont val="Arial"/>
        <family val="2"/>
      </rPr>
      <t>http://apps5.mineco.gob.pe/transparencia/Navegador/default.aspx</t>
    </r>
  </si>
  <si>
    <t>FUENTE DE INFORMACION: Transparencia Económica - Ministerio de Economía y Finanzas de fecha 03.07.2018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</si>
</sst>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 #,##0.00_ ;_ * \-#,##0.00_ ;_ * &quot;-&quot;??_ ;_ @_ "/>
    <numFmt numFmtId="164" formatCode="_ * #,##0_ ;_ * \-#,##0_ ;_ * &quot;-&quot;??_ ;_ @_ "/>
    <numFmt numFmtId="165" formatCode="_(* #,##0_);_(* \(#,##0\);_(* &quot;-&quot;??_);_(@_)"/>
    <numFmt numFmtId="166" formatCode="#,##0.0"/>
    <numFmt numFmtId="167" formatCode="0.0"/>
    <numFmt numFmtId="168" formatCode="_ * #,##0.00_ ;_ * \-#,##0.00_ ;_ * \-??_ ;_ @_ "/>
  </numFmts>
  <fonts count="36" x14ac:knownFonts="1">
    <font>
      <sz val="11"/>
      <color theme="1"/>
      <name val="Calibri"/>
      <family val="2"/>
      <scheme val="minor"/>
    </font>
    <font>
      <sz val="11"/>
      <color indexed="8"/>
      <name val="Calibri"/>
      <family val="2"/>
    </font>
    <font>
      <sz val="11"/>
      <color indexed="8"/>
      <name val="Calibri"/>
      <family val="2"/>
    </font>
    <font>
      <sz val="11"/>
      <color indexed="8"/>
      <name val="Arial Black"/>
      <family val="2"/>
    </font>
    <font>
      <b/>
      <sz val="8"/>
      <name val="Arial"/>
      <family val="2"/>
    </font>
    <font>
      <sz val="8"/>
      <name val="Arial"/>
      <family val="2"/>
    </font>
    <font>
      <sz val="8"/>
      <name val="Arial"/>
      <family val="2"/>
    </font>
    <font>
      <sz val="10"/>
      <name val="Arial"/>
      <family val="2"/>
    </font>
    <font>
      <b/>
      <sz val="12"/>
      <name val="Verdana"/>
      <family val="2"/>
    </font>
    <font>
      <sz val="7"/>
      <name val="Arial"/>
      <family val="2"/>
    </font>
    <font>
      <b/>
      <sz val="10"/>
      <name val="Arial"/>
      <family val="2"/>
    </font>
    <font>
      <b/>
      <sz val="9"/>
      <color indexed="9"/>
      <name val="Arial"/>
      <family val="2"/>
    </font>
    <font>
      <sz val="12"/>
      <name val="Arial Black"/>
      <family val="2"/>
    </font>
    <font>
      <sz val="11"/>
      <name val="Arial Black"/>
      <family val="2"/>
    </font>
    <font>
      <sz val="9"/>
      <name val="Arial"/>
      <family val="2"/>
    </font>
    <font>
      <sz val="14"/>
      <name val="Arial"/>
      <family val="2"/>
    </font>
    <font>
      <sz val="9"/>
      <color indexed="9"/>
      <name val="Arial"/>
      <family val="2"/>
    </font>
    <font>
      <b/>
      <sz val="11"/>
      <color indexed="8"/>
      <name val="Arial Black"/>
      <family val="2"/>
    </font>
    <font>
      <sz val="9"/>
      <color indexed="16"/>
      <name val="Arial"/>
      <family val="2"/>
    </font>
    <font>
      <b/>
      <sz val="9"/>
      <name val="Arial"/>
      <family val="2"/>
    </font>
    <font>
      <b/>
      <sz val="9"/>
      <color indexed="16"/>
      <name val="Arial"/>
      <family val="2"/>
    </font>
    <font>
      <sz val="9"/>
      <color indexed="8"/>
      <name val="Arial"/>
      <family val="2"/>
    </font>
    <font>
      <b/>
      <sz val="9"/>
      <color indexed="18"/>
      <name val="Arial"/>
      <family val="2"/>
    </font>
    <font>
      <sz val="10"/>
      <name val="Arial Black"/>
      <family val="2"/>
    </font>
    <font>
      <b/>
      <sz val="9"/>
      <color indexed="8"/>
      <name val="Arial"/>
      <family val="2"/>
    </font>
    <font>
      <sz val="11"/>
      <color theme="1"/>
      <name val="Calibri"/>
      <family val="2"/>
      <scheme val="minor"/>
    </font>
    <font>
      <sz val="9"/>
      <color theme="1"/>
      <name val="Arial"/>
      <family val="2"/>
    </font>
    <font>
      <b/>
      <sz val="9"/>
      <color rgb="FFFF0000"/>
      <name val="Arial"/>
      <family val="2"/>
    </font>
    <font>
      <sz val="9"/>
      <color rgb="FFFF0000"/>
      <name val="Arial"/>
      <family val="2"/>
    </font>
    <font>
      <b/>
      <sz val="9"/>
      <color theme="1"/>
      <name val="Arial"/>
      <family val="2"/>
    </font>
    <font>
      <u/>
      <sz val="11"/>
      <color theme="10"/>
      <name val="Calibri"/>
      <family val="2"/>
      <scheme val="minor"/>
    </font>
    <font>
      <sz val="8"/>
      <name val="Calibri"/>
      <family val="2"/>
      <scheme val="minor"/>
    </font>
    <font>
      <u/>
      <sz val="8"/>
      <name val="Arial"/>
      <family val="2"/>
    </font>
    <font>
      <sz val="7"/>
      <color indexed="8"/>
      <name val="Arial"/>
      <family val="2"/>
    </font>
    <font>
      <sz val="8"/>
      <color theme="1"/>
      <name val="Arial"/>
      <family val="2"/>
    </font>
    <font>
      <sz val="8"/>
      <color indexed="8"/>
      <name val="Arial"/>
      <family val="2"/>
    </font>
  </fonts>
  <fills count="7">
    <fill>
      <patternFill patternType="none"/>
    </fill>
    <fill>
      <patternFill patternType="gray125"/>
    </fill>
    <fill>
      <patternFill patternType="solid">
        <fgColor indexed="9"/>
        <bgColor indexed="64"/>
      </patternFill>
    </fill>
    <fill>
      <patternFill patternType="solid">
        <fgColor indexed="18"/>
        <bgColor indexed="64"/>
      </patternFill>
    </fill>
    <fill>
      <patternFill patternType="solid">
        <fgColor indexed="43"/>
        <bgColor indexed="64"/>
      </patternFill>
    </fill>
    <fill>
      <patternFill patternType="solid">
        <fgColor theme="0"/>
        <bgColor indexed="64"/>
      </patternFill>
    </fill>
    <fill>
      <patternFill patternType="solid">
        <fgColor theme="3" tint="0.59999389629810485"/>
        <bgColor indexed="64"/>
      </patternFill>
    </fill>
  </fills>
  <borders count="4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9"/>
      </left>
      <right style="thin">
        <color indexed="9"/>
      </right>
      <top/>
      <bottom style="medium">
        <color indexed="64"/>
      </bottom>
      <diagonal/>
    </border>
    <border>
      <left style="thin">
        <color indexed="9"/>
      </left>
      <right style="thin">
        <color indexed="9"/>
      </right>
      <top/>
      <bottom/>
      <diagonal/>
    </border>
    <border>
      <left style="medium">
        <color indexed="22"/>
      </left>
      <right style="medium">
        <color indexed="22"/>
      </right>
      <top/>
      <bottom style="medium">
        <color indexed="64"/>
      </bottom>
      <diagonal/>
    </border>
    <border>
      <left style="medium">
        <color indexed="22"/>
      </left>
      <right style="thin">
        <color indexed="9"/>
      </right>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style="thin">
        <color theme="0"/>
      </right>
      <top/>
      <bottom style="thin">
        <color indexed="64"/>
      </bottom>
      <diagonal/>
    </border>
    <border>
      <left style="thin">
        <color theme="0"/>
      </left>
      <right/>
      <top/>
      <bottom/>
      <diagonal/>
    </border>
    <border>
      <left style="thin">
        <color theme="0"/>
      </left>
      <right/>
      <top/>
      <bottom style="thin">
        <color indexed="64"/>
      </bottom>
      <diagonal/>
    </border>
    <border>
      <left/>
      <right style="thin">
        <color theme="0"/>
      </right>
      <top style="thin">
        <color theme="0"/>
      </top>
      <bottom/>
      <diagonal/>
    </border>
    <border>
      <left/>
      <right style="thin">
        <color theme="0"/>
      </right>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bottom style="thin">
        <color indexed="64"/>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theme="0"/>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s>
  <cellStyleXfs count="12">
    <xf numFmtId="0" fontId="0" fillId="0" borderId="0"/>
    <xf numFmtId="43" fontId="2" fillId="0" borderId="0" applyFont="0" applyFill="0" applyBorder="0" applyAlignment="0" applyProtection="0"/>
    <xf numFmtId="43" fontId="1" fillId="0" borderId="0" applyFont="0" applyFill="0" applyBorder="0" applyAlignment="0" applyProtection="0"/>
    <xf numFmtId="168" fontId="1" fillId="0" borderId="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168" fontId="1" fillId="0" borderId="0" applyFill="0" applyBorder="0" applyAlignment="0" applyProtection="0"/>
    <xf numFmtId="0" fontId="1" fillId="0" borderId="0"/>
    <xf numFmtId="0" fontId="7" fillId="0" borderId="0"/>
    <xf numFmtId="0" fontId="7" fillId="0" borderId="0"/>
    <xf numFmtId="0" fontId="7" fillId="0" borderId="0"/>
    <xf numFmtId="0" fontId="30" fillId="0" borderId="0" applyNumberFormat="0" applyFill="0" applyBorder="0" applyAlignment="0" applyProtection="0"/>
  </cellStyleXfs>
  <cellXfs count="198">
    <xf numFmtId="0" fontId="0" fillId="0" borderId="0" xfId="0"/>
    <xf numFmtId="0" fontId="9" fillId="2" borderId="0" xfId="9" applyFont="1" applyFill="1"/>
    <xf numFmtId="0" fontId="9" fillId="2" borderId="0" xfId="9" applyFont="1" applyFill="1" applyAlignment="1">
      <alignment wrapText="1"/>
    </xf>
    <xf numFmtId="0" fontId="4" fillId="2" borderId="0" xfId="9" applyFont="1" applyFill="1" applyAlignment="1">
      <alignment wrapText="1"/>
    </xf>
    <xf numFmtId="0" fontId="9" fillId="2" borderId="0" xfId="9" applyFont="1" applyFill="1" applyAlignment="1">
      <alignment horizontal="center"/>
    </xf>
    <xf numFmtId="0" fontId="12" fillId="0" borderId="0" xfId="0" applyFont="1" applyFill="1" applyBorder="1" applyAlignment="1">
      <alignment vertical="center" wrapText="1"/>
    </xf>
    <xf numFmtId="0" fontId="10" fillId="2" borderId="1" xfId="9" applyFont="1" applyFill="1" applyBorder="1" applyAlignment="1">
      <alignment horizontal="left" wrapText="1"/>
    </xf>
    <xf numFmtId="3" fontId="9" fillId="2" borderId="0" xfId="9" applyNumberFormat="1" applyFont="1" applyFill="1"/>
    <xf numFmtId="3" fontId="14" fillId="2" borderId="0" xfId="9" applyNumberFormat="1" applyFont="1" applyFill="1"/>
    <xf numFmtId="3" fontId="12" fillId="0" borderId="0" xfId="0" applyNumberFormat="1" applyFont="1" applyFill="1" applyBorder="1" applyAlignment="1">
      <alignment vertical="center" wrapText="1"/>
    </xf>
    <xf numFmtId="3" fontId="15" fillId="2" borderId="0" xfId="9" applyNumberFormat="1" applyFont="1" applyFill="1"/>
    <xf numFmtId="3" fontId="9" fillId="2" borderId="0" xfId="9" applyNumberFormat="1" applyFont="1" applyFill="1" applyAlignment="1">
      <alignment horizontal="center"/>
    </xf>
    <xf numFmtId="3" fontId="10" fillId="2" borderId="3" xfId="9" applyNumberFormat="1" applyFont="1" applyFill="1" applyBorder="1" applyAlignment="1">
      <alignment horizontal="right"/>
    </xf>
    <xf numFmtId="0" fontId="5" fillId="2" borderId="0" xfId="9" applyFont="1" applyFill="1"/>
    <xf numFmtId="3" fontId="5" fillId="2" borderId="0" xfId="9" applyNumberFormat="1" applyFont="1" applyFill="1"/>
    <xf numFmtId="0" fontId="10" fillId="5" borderId="1" xfId="9" applyFont="1" applyFill="1" applyBorder="1" applyAlignment="1">
      <alignment horizontal="left" wrapText="1"/>
    </xf>
    <xf numFmtId="3" fontId="10" fillId="5" borderId="4" xfId="9" applyNumberFormat="1" applyFont="1" applyFill="1" applyBorder="1" applyAlignment="1">
      <alignment horizontal="right"/>
    </xf>
    <xf numFmtId="0" fontId="14" fillId="2" borderId="5" xfId="9" applyFont="1" applyFill="1" applyBorder="1" applyAlignment="1">
      <alignment horizontal="left" wrapText="1"/>
    </xf>
    <xf numFmtId="3" fontId="14" fillId="5" borderId="2" xfId="9" applyNumberFormat="1" applyFont="1" applyFill="1" applyBorder="1" applyAlignment="1">
      <alignment horizontal="right"/>
    </xf>
    <xf numFmtId="167" fontId="14" fillId="5" borderId="6" xfId="9" applyNumberFormat="1" applyFont="1" applyFill="1" applyBorder="1" applyAlignment="1">
      <alignment horizontal="right"/>
    </xf>
    <xf numFmtId="43" fontId="9" fillId="2" borderId="0" xfId="1" applyFont="1" applyFill="1"/>
    <xf numFmtId="43" fontId="5" fillId="2" borderId="0" xfId="9" applyNumberFormat="1" applyFont="1" applyFill="1"/>
    <xf numFmtId="0" fontId="7" fillId="2" borderId="0" xfId="9" applyFont="1" applyFill="1" applyAlignment="1">
      <alignment horizontal="center"/>
    </xf>
    <xf numFmtId="3" fontId="14" fillId="5" borderId="0" xfId="9" applyNumberFormat="1" applyFont="1" applyFill="1" applyBorder="1" applyAlignment="1">
      <alignment horizontal="right"/>
    </xf>
    <xf numFmtId="0" fontId="9" fillId="2" borderId="0" xfId="9" applyFont="1" applyFill="1" applyBorder="1"/>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9" xfId="10" applyFont="1" applyFill="1" applyBorder="1" applyAlignment="1">
      <alignment horizontal="center" vertical="center" wrapText="1"/>
    </xf>
    <xf numFmtId="0" fontId="11" fillId="3" borderId="10" xfId="10" applyFont="1" applyFill="1" applyBorder="1" applyAlignment="1">
      <alignment horizontal="center" vertical="center" wrapText="1"/>
    </xf>
    <xf numFmtId="167" fontId="11" fillId="3" borderId="8" xfId="0" applyNumberFormat="1" applyFont="1" applyFill="1" applyBorder="1" applyAlignment="1">
      <alignment horizontal="center" vertical="center" wrapText="1"/>
    </xf>
    <xf numFmtId="167" fontId="11" fillId="3" borderId="20" xfId="10" applyNumberFormat="1" applyFont="1" applyFill="1" applyBorder="1" applyAlignment="1">
      <alignment horizontal="center" vertical="center" wrapText="1"/>
    </xf>
    <xf numFmtId="0" fontId="14" fillId="0" borderId="0" xfId="10" applyFont="1" applyFill="1" applyBorder="1"/>
    <xf numFmtId="0" fontId="14" fillId="0" borderId="0" xfId="10" applyFont="1" applyAlignment="1">
      <alignment horizontal="center" vertical="center" wrapText="1"/>
    </xf>
    <xf numFmtId="3" fontId="19" fillId="0" borderId="0" xfId="10" applyNumberFormat="1" applyFont="1" applyFill="1" applyBorder="1" applyAlignment="1">
      <alignment horizontal="right" vertical="center" wrapText="1"/>
    </xf>
    <xf numFmtId="0" fontId="14" fillId="0" borderId="0" xfId="10" applyFont="1"/>
    <xf numFmtId="0" fontId="20" fillId="5" borderId="2" xfId="10" applyFont="1" applyFill="1" applyBorder="1" applyAlignment="1">
      <alignment horizontal="center" vertical="center" wrapText="1"/>
    </xf>
    <xf numFmtId="4" fontId="7" fillId="2" borderId="0" xfId="9" applyNumberFormat="1" applyFont="1" applyFill="1"/>
    <xf numFmtId="4" fontId="23" fillId="0" borderId="0" xfId="0" applyNumberFormat="1" applyFont="1" applyFill="1" applyBorder="1" applyAlignment="1">
      <alignment vertical="center" wrapText="1"/>
    </xf>
    <xf numFmtId="0" fontId="11" fillId="3" borderId="20" xfId="10" applyFont="1" applyFill="1" applyBorder="1" applyAlignment="1">
      <alignment horizontal="center" vertical="center" wrapText="1"/>
    </xf>
    <xf numFmtId="0" fontId="21" fillId="0" borderId="0" xfId="0" applyFont="1" applyAlignment="1">
      <alignment horizontal="center" vertical="center" wrapText="1"/>
    </xf>
    <xf numFmtId="0" fontId="26" fillId="0" borderId="0" xfId="0" applyFont="1"/>
    <xf numFmtId="0" fontId="21" fillId="0" borderId="0" xfId="0" applyFont="1" applyAlignment="1">
      <alignment vertical="center" wrapText="1"/>
    </xf>
    <xf numFmtId="0" fontId="21" fillId="0" borderId="0" xfId="0" applyFont="1"/>
    <xf numFmtId="0" fontId="26" fillId="0" borderId="0" xfId="0" applyFont="1" applyBorder="1"/>
    <xf numFmtId="0" fontId="22" fillId="0" borderId="2" xfId="0" applyFont="1" applyBorder="1" applyAlignment="1">
      <alignment horizontal="justify" vertical="center" wrapText="1"/>
    </xf>
    <xf numFmtId="3" fontId="22" fillId="0" borderId="2" xfId="0" applyNumberFormat="1" applyFont="1" applyBorder="1" applyAlignment="1">
      <alignment horizontal="right" vertical="center" wrapText="1"/>
    </xf>
    <xf numFmtId="0" fontId="20" fillId="0" borderId="2" xfId="0" applyFont="1" applyFill="1" applyBorder="1" applyAlignment="1">
      <alignment horizontal="center" vertical="center" wrapText="1"/>
    </xf>
    <xf numFmtId="0" fontId="19" fillId="6" borderId="2" xfId="0" applyFont="1" applyFill="1" applyBorder="1" applyAlignment="1">
      <alignment horizontal="left" vertical="center" wrapText="1"/>
    </xf>
    <xf numFmtId="165" fontId="19" fillId="6" borderId="2" xfId="2" applyNumberFormat="1" applyFont="1" applyFill="1" applyBorder="1" applyAlignment="1">
      <alignment horizontal="right" vertical="center" wrapText="1"/>
    </xf>
    <xf numFmtId="3" fontId="19" fillId="6" borderId="2" xfId="2" applyNumberFormat="1" applyFont="1" applyFill="1" applyBorder="1" applyAlignment="1">
      <alignment horizontal="right" vertical="center" wrapText="1"/>
    </xf>
    <xf numFmtId="0" fontId="20" fillId="5" borderId="2" xfId="0" applyFont="1" applyFill="1" applyBorder="1" applyAlignment="1">
      <alignment horizontal="center" vertical="center" wrapText="1"/>
    </xf>
    <xf numFmtId="0" fontId="19" fillId="6" borderId="11" xfId="0" applyFont="1" applyFill="1" applyBorder="1" applyAlignment="1">
      <alignment horizontal="left" vertical="center" wrapText="1"/>
    </xf>
    <xf numFmtId="49" fontId="20" fillId="2" borderId="2" xfId="0" applyNumberFormat="1" applyFont="1" applyFill="1" applyBorder="1" applyAlignment="1">
      <alignment vertical="center" wrapText="1"/>
    </xf>
    <xf numFmtId="167" fontId="26" fillId="0" borderId="0" xfId="0" applyNumberFormat="1" applyFont="1"/>
    <xf numFmtId="4" fontId="26" fillId="0" borderId="0" xfId="0" applyNumberFormat="1" applyFont="1"/>
    <xf numFmtId="0" fontId="21" fillId="5" borderId="0" xfId="0" applyFont="1" applyFill="1" applyAlignment="1">
      <alignment vertical="center" wrapText="1"/>
    </xf>
    <xf numFmtId="0" fontId="24" fillId="0" borderId="0" xfId="0" applyFont="1" applyAlignment="1">
      <alignment horizontal="center" vertical="center" wrapText="1"/>
    </xf>
    <xf numFmtId="0" fontId="14" fillId="2" borderId="0" xfId="10" applyFont="1" applyFill="1"/>
    <xf numFmtId="167" fontId="14" fillId="0" borderId="0" xfId="10" applyNumberFormat="1" applyFont="1" applyFill="1"/>
    <xf numFmtId="0" fontId="18" fillId="5" borderId="0" xfId="10" applyFont="1" applyFill="1" applyBorder="1" applyAlignment="1">
      <alignment horizontal="center" vertical="center" wrapText="1"/>
    </xf>
    <xf numFmtId="0" fontId="14" fillId="0" borderId="0" xfId="10" applyFont="1" applyAlignment="1">
      <alignment vertical="center" wrapText="1"/>
    </xf>
    <xf numFmtId="0" fontId="19" fillId="0" borderId="0" xfId="10" applyFont="1" applyAlignment="1">
      <alignment vertical="center" wrapText="1"/>
    </xf>
    <xf numFmtId="167" fontId="14" fillId="0" borderId="0" xfId="10" applyNumberFormat="1" applyFont="1"/>
    <xf numFmtId="167" fontId="14" fillId="0" borderId="0" xfId="10" applyNumberFormat="1" applyFont="1" applyAlignment="1">
      <alignment vertical="center"/>
    </xf>
    <xf numFmtId="165" fontId="19" fillId="6" borderId="11" xfId="1" applyNumberFormat="1" applyFont="1" applyFill="1" applyBorder="1" applyAlignment="1">
      <alignment horizontal="right" vertical="center" wrapText="1"/>
    </xf>
    <xf numFmtId="3" fontId="19" fillId="6" borderId="11" xfId="1" applyNumberFormat="1" applyFont="1" applyFill="1" applyBorder="1" applyAlignment="1">
      <alignment horizontal="right" vertical="center" wrapText="1"/>
    </xf>
    <xf numFmtId="167" fontId="19" fillId="6" borderId="11" xfId="1" applyNumberFormat="1" applyFont="1" applyFill="1" applyBorder="1" applyAlignment="1">
      <alignment horizontal="right" vertical="center" wrapText="1"/>
    </xf>
    <xf numFmtId="167" fontId="22" fillId="0" borderId="2" xfId="0" applyNumberFormat="1" applyFont="1" applyBorder="1" applyAlignment="1">
      <alignment horizontal="right" vertical="center" wrapText="1"/>
    </xf>
    <xf numFmtId="165" fontId="19" fillId="6" borderId="12" xfId="2" applyNumberFormat="1" applyFont="1" applyFill="1" applyBorder="1" applyAlignment="1">
      <alignment horizontal="right" vertical="center" wrapText="1"/>
    </xf>
    <xf numFmtId="0" fontId="27" fillId="0" borderId="0" xfId="0" applyFont="1" applyAlignment="1">
      <alignment horizontal="center" vertical="center" wrapText="1"/>
    </xf>
    <xf numFmtId="167" fontId="28" fillId="0" borderId="0" xfId="10" applyNumberFormat="1" applyFont="1" applyFill="1" applyBorder="1"/>
    <xf numFmtId="167" fontId="28" fillId="0" borderId="0" xfId="10" applyNumberFormat="1" applyFont="1" applyFill="1" applyBorder="1" applyAlignment="1">
      <alignment vertical="center"/>
    </xf>
    <xf numFmtId="0" fontId="14" fillId="2" borderId="0" xfId="10" applyFont="1" applyFill="1" applyAlignment="1">
      <alignment horizontal="right"/>
    </xf>
    <xf numFmtId="167" fontId="14" fillId="2" borderId="0" xfId="10" applyNumberFormat="1" applyFont="1" applyFill="1" applyAlignment="1">
      <alignment horizontal="right"/>
    </xf>
    <xf numFmtId="167" fontId="14" fillId="0" borderId="0" xfId="10" applyNumberFormat="1" applyFont="1" applyFill="1" applyAlignment="1">
      <alignment horizontal="right"/>
    </xf>
    <xf numFmtId="0" fontId="19" fillId="2" borderId="0" xfId="10" applyFont="1" applyFill="1" applyAlignment="1">
      <alignment horizontal="right" wrapText="1"/>
    </xf>
    <xf numFmtId="0" fontId="28" fillId="0" borderId="0" xfId="0" applyFont="1" applyAlignment="1">
      <alignment vertical="center" wrapText="1"/>
    </xf>
    <xf numFmtId="3" fontId="22" fillId="0" borderId="0" xfId="0" applyNumberFormat="1" applyFont="1" applyBorder="1" applyAlignment="1">
      <alignment horizontal="right" vertical="center" wrapText="1"/>
    </xf>
    <xf numFmtId="167" fontId="28" fillId="0" borderId="0" xfId="0" applyNumberFormat="1" applyFont="1" applyAlignment="1">
      <alignment horizontal="center" vertical="center" wrapText="1"/>
    </xf>
    <xf numFmtId="0" fontId="14" fillId="0" borderId="0" xfId="10" applyFont="1" applyAlignment="1">
      <alignment horizontal="justify" vertical="top"/>
    </xf>
    <xf numFmtId="166" fontId="10" fillId="2" borderId="14" xfId="9" applyNumberFormat="1" applyFont="1" applyFill="1" applyBorder="1" applyAlignment="1">
      <alignment horizontal="right"/>
    </xf>
    <xf numFmtId="3" fontId="10" fillId="5" borderId="0" xfId="9" applyNumberFormat="1" applyFont="1" applyFill="1" applyBorder="1" applyAlignment="1">
      <alignment horizontal="right"/>
    </xf>
    <xf numFmtId="165" fontId="28" fillId="0" borderId="0" xfId="0" applyNumberFormat="1" applyFont="1" applyAlignment="1">
      <alignment horizontal="center" vertical="center" wrapText="1"/>
    </xf>
    <xf numFmtId="0" fontId="21" fillId="0" borderId="0" xfId="0" applyFont="1" applyAlignment="1">
      <alignment horizontal="justify" vertical="top" wrapText="1"/>
    </xf>
    <xf numFmtId="0" fontId="11" fillId="3" borderId="20" xfId="10" applyFont="1" applyFill="1" applyBorder="1" applyAlignment="1">
      <alignment horizontal="center" vertical="center" wrapText="1"/>
    </xf>
    <xf numFmtId="3" fontId="28" fillId="0" borderId="0" xfId="0" applyNumberFormat="1" applyFont="1" applyAlignment="1">
      <alignment horizontal="center" vertical="center" wrapText="1"/>
    </xf>
    <xf numFmtId="3" fontId="27" fillId="0" borderId="0" xfId="0" applyNumberFormat="1" applyFont="1" applyAlignment="1">
      <alignment horizontal="center" vertical="center" wrapText="1"/>
    </xf>
    <xf numFmtId="0" fontId="19" fillId="2" borderId="0" xfId="10" applyFont="1" applyFill="1" applyBorder="1" applyAlignment="1">
      <alignment horizontal="right" wrapText="1"/>
    </xf>
    <xf numFmtId="167" fontId="22" fillId="0" borderId="2" xfId="2" applyNumberFormat="1" applyFont="1" applyBorder="1" applyAlignment="1">
      <alignment horizontal="right" vertical="center" wrapText="1"/>
    </xf>
    <xf numFmtId="3" fontId="19" fillId="6" borderId="2" xfId="2" applyNumberFormat="1" applyFont="1" applyFill="1" applyBorder="1" applyAlignment="1">
      <alignment horizontal="left" vertical="center" wrapText="1"/>
    </xf>
    <xf numFmtId="166" fontId="19" fillId="6" borderId="2" xfId="2" applyNumberFormat="1" applyFont="1" applyFill="1" applyBorder="1" applyAlignment="1">
      <alignment horizontal="right" vertical="center" wrapText="1"/>
    </xf>
    <xf numFmtId="3" fontId="24" fillId="4" borderId="2" xfId="0" applyNumberFormat="1" applyFont="1" applyFill="1" applyBorder="1" applyAlignment="1">
      <alignment horizontal="right" vertical="center"/>
    </xf>
    <xf numFmtId="167" fontId="24" fillId="4" borderId="2" xfId="0" applyNumberFormat="1" applyFont="1" applyFill="1" applyBorder="1" applyAlignment="1">
      <alignment horizontal="right" vertical="center"/>
    </xf>
    <xf numFmtId="0" fontId="20" fillId="5" borderId="2" xfId="10" applyFont="1" applyFill="1" applyBorder="1" applyAlignment="1">
      <alignment horizontal="right" vertical="center" wrapText="1"/>
    </xf>
    <xf numFmtId="0" fontId="24" fillId="4" borderId="2" xfId="0" applyFont="1" applyFill="1" applyBorder="1" applyAlignment="1">
      <alignment horizontal="right" vertical="center"/>
    </xf>
    <xf numFmtId="0" fontId="14" fillId="0" borderId="0" xfId="10" applyFont="1" applyAlignment="1">
      <alignment horizontal="right"/>
    </xf>
    <xf numFmtId="0" fontId="24" fillId="4" borderId="11" xfId="0" applyFont="1" applyFill="1" applyBorder="1" applyAlignment="1">
      <alignment horizontal="left" vertical="center"/>
    </xf>
    <xf numFmtId="0" fontId="21" fillId="0" borderId="0" xfId="0" quotePrefix="1" applyFont="1" applyAlignment="1">
      <alignment vertical="center" wrapText="1"/>
    </xf>
    <xf numFmtId="0" fontId="19" fillId="4" borderId="16" xfId="0" applyFont="1" applyFill="1" applyBorder="1" applyAlignment="1">
      <alignment horizontal="center" vertical="center" wrapText="1"/>
    </xf>
    <xf numFmtId="3" fontId="14" fillId="0" borderId="0" xfId="10" applyNumberFormat="1" applyFont="1"/>
    <xf numFmtId="3" fontId="19" fillId="4" borderId="13" xfId="0" applyNumberFormat="1" applyFont="1" applyFill="1" applyBorder="1" applyAlignment="1">
      <alignment horizontal="right" vertical="center"/>
    </xf>
    <xf numFmtId="0" fontId="29" fillId="0" borderId="0" xfId="0" applyFont="1" applyBorder="1" applyAlignment="1">
      <alignment vertical="center"/>
    </xf>
    <xf numFmtId="3" fontId="22" fillId="0" borderId="11" xfId="0" applyNumberFormat="1" applyFont="1" applyBorder="1" applyAlignment="1">
      <alignment horizontal="right" vertical="center" wrapText="1"/>
    </xf>
    <xf numFmtId="0" fontId="26" fillId="0" borderId="11" xfId="0" applyFont="1" applyBorder="1" applyAlignment="1"/>
    <xf numFmtId="165" fontId="19" fillId="6" borderId="11" xfId="2" applyNumberFormat="1" applyFont="1" applyFill="1" applyBorder="1" applyAlignment="1">
      <alignment horizontal="right" vertical="center" wrapText="1"/>
    </xf>
    <xf numFmtId="3" fontId="19" fillId="6" borderId="11" xfId="2" applyNumberFormat="1" applyFont="1" applyFill="1" applyBorder="1" applyAlignment="1">
      <alignment horizontal="right" vertical="center" wrapText="1"/>
    </xf>
    <xf numFmtId="167" fontId="19" fillId="6" borderId="11" xfId="2" applyNumberFormat="1" applyFont="1" applyFill="1" applyBorder="1" applyAlignment="1">
      <alignment horizontal="right" vertical="center" wrapText="1"/>
    </xf>
    <xf numFmtId="0" fontId="22" fillId="0" borderId="35" xfId="0" applyFont="1" applyBorder="1" applyAlignment="1">
      <alignment horizontal="justify" vertical="center" wrapText="1"/>
    </xf>
    <xf numFmtId="0" fontId="5" fillId="0" borderId="0" xfId="10" applyFont="1" applyAlignment="1">
      <alignment vertical="center"/>
    </xf>
    <xf numFmtId="0" fontId="5" fillId="2" borderId="0" xfId="10" applyFont="1" applyFill="1" applyAlignment="1">
      <alignment horizontal="justify" vertical="top"/>
    </xf>
    <xf numFmtId="0" fontId="5" fillId="2" borderId="0" xfId="10" applyFont="1" applyFill="1" applyAlignment="1">
      <alignment horizontal="right" wrapText="1"/>
    </xf>
    <xf numFmtId="0" fontId="5" fillId="0" borderId="0" xfId="10" applyFont="1" applyBorder="1" applyAlignment="1">
      <alignment vertical="center"/>
    </xf>
    <xf numFmtId="0" fontId="5" fillId="2" borderId="0" xfId="10" applyFont="1" applyFill="1" applyBorder="1" applyAlignment="1">
      <alignment horizontal="justify" vertical="top"/>
    </xf>
    <xf numFmtId="3" fontId="4" fillId="0" borderId="0" xfId="10" applyNumberFormat="1" applyFont="1" applyBorder="1" applyAlignment="1">
      <alignment horizontal="right" vertical="center" wrapText="1"/>
    </xf>
    <xf numFmtId="167" fontId="19" fillId="6" borderId="2" xfId="2" applyNumberFormat="1" applyFont="1" applyFill="1" applyBorder="1" applyAlignment="1">
      <alignment horizontal="right" vertical="center" wrapText="1"/>
    </xf>
    <xf numFmtId="0" fontId="10" fillId="5" borderId="36" xfId="9" applyFont="1" applyFill="1" applyBorder="1" applyAlignment="1">
      <alignment horizontal="left" wrapText="1"/>
    </xf>
    <xf numFmtId="3" fontId="19" fillId="5" borderId="3" xfId="9" applyNumberFormat="1" applyFont="1" applyFill="1" applyBorder="1" applyAlignment="1">
      <alignment horizontal="right"/>
    </xf>
    <xf numFmtId="167" fontId="19" fillId="5" borderId="14" xfId="9" applyNumberFormat="1" applyFont="1" applyFill="1" applyBorder="1" applyAlignment="1">
      <alignment horizontal="right"/>
    </xf>
    <xf numFmtId="0" fontId="19" fillId="4" borderId="37" xfId="0" applyFont="1" applyFill="1" applyBorder="1" applyAlignment="1">
      <alignment vertical="center" wrapText="1"/>
    </xf>
    <xf numFmtId="3" fontId="22" fillId="0" borderId="38" xfId="0" applyNumberFormat="1" applyFont="1" applyBorder="1" applyAlignment="1">
      <alignment horizontal="right" vertical="center" wrapText="1"/>
    </xf>
    <xf numFmtId="166" fontId="22" fillId="0" borderId="2" xfId="0" applyNumberFormat="1" applyFont="1" applyBorder="1" applyAlignment="1">
      <alignment horizontal="right" vertical="center" wrapText="1"/>
    </xf>
    <xf numFmtId="0" fontId="19" fillId="0" borderId="0" xfId="0" applyFont="1" applyAlignment="1">
      <alignment horizontal="center" vertical="center" wrapText="1"/>
    </xf>
    <xf numFmtId="3" fontId="22" fillId="0" borderId="4" xfId="0" applyNumberFormat="1" applyFont="1" applyBorder="1" applyAlignment="1">
      <alignment horizontal="right" vertical="center" wrapText="1"/>
    </xf>
    <xf numFmtId="3" fontId="19" fillId="6" borderId="12" xfId="2" applyNumberFormat="1" applyFont="1" applyFill="1" applyBorder="1" applyAlignment="1">
      <alignment horizontal="right" vertical="center" wrapText="1"/>
    </xf>
    <xf numFmtId="0" fontId="20" fillId="0" borderId="11" xfId="0" applyFont="1" applyFill="1" applyBorder="1" applyAlignment="1">
      <alignment horizontal="center" vertical="center" wrapText="1"/>
    </xf>
    <xf numFmtId="0" fontId="22" fillId="0" borderId="11" xfId="0" applyFont="1" applyBorder="1" applyAlignment="1">
      <alignment horizontal="justify" vertical="center" wrapText="1"/>
    </xf>
    <xf numFmtId="164" fontId="14" fillId="0" borderId="0" xfId="1" applyNumberFormat="1" applyFont="1" applyAlignment="1">
      <alignment horizontal="right"/>
    </xf>
    <xf numFmtId="166" fontId="22" fillId="0" borderId="11" xfId="0" applyNumberFormat="1" applyFont="1" applyBorder="1" applyAlignment="1">
      <alignment horizontal="right" vertical="center" wrapText="1"/>
    </xf>
    <xf numFmtId="0" fontId="22" fillId="0" borderId="0" xfId="0" applyFont="1" applyBorder="1" applyAlignment="1">
      <alignment horizontal="justify" vertical="center" wrapText="1"/>
    </xf>
    <xf numFmtId="166" fontId="19" fillId="6" borderId="11" xfId="2" applyNumberFormat="1" applyFont="1" applyFill="1" applyBorder="1" applyAlignment="1">
      <alignment horizontal="right" vertical="center" wrapText="1"/>
    </xf>
    <xf numFmtId="166" fontId="19" fillId="6" borderId="12" xfId="2" applyNumberFormat="1" applyFont="1" applyFill="1" applyBorder="1" applyAlignment="1">
      <alignment horizontal="right" vertical="center" wrapText="1"/>
    </xf>
    <xf numFmtId="3" fontId="14" fillId="0" borderId="0" xfId="10" applyNumberFormat="1" applyFont="1" applyFill="1" applyBorder="1"/>
    <xf numFmtId="43" fontId="33" fillId="0" borderId="0" xfId="1" applyFont="1" applyAlignment="1">
      <alignment vertical="center" wrapText="1"/>
    </xf>
    <xf numFmtId="43" fontId="21" fillId="0" borderId="0" xfId="0" applyNumberFormat="1" applyFont="1" applyAlignment="1">
      <alignment vertical="center" wrapText="1"/>
    </xf>
    <xf numFmtId="4" fontId="0" fillId="0" borderId="0" xfId="0" applyNumberFormat="1"/>
    <xf numFmtId="43" fontId="0" fillId="0" borderId="0" xfId="0" applyNumberFormat="1"/>
    <xf numFmtId="0" fontId="7" fillId="2" borderId="0" xfId="9" applyFont="1" applyFill="1"/>
    <xf numFmtId="43" fontId="7" fillId="2" borderId="0" xfId="9" applyNumberFormat="1" applyFont="1" applyFill="1"/>
    <xf numFmtId="43" fontId="7" fillId="2" borderId="0" xfId="1" applyFont="1" applyFill="1"/>
    <xf numFmtId="0" fontId="10" fillId="2" borderId="40" xfId="9" applyFont="1" applyFill="1" applyBorder="1" applyAlignment="1">
      <alignment horizontal="left" wrapText="1"/>
    </xf>
    <xf numFmtId="167" fontId="19" fillId="5" borderId="41" xfId="9" applyNumberFormat="1" applyFont="1" applyFill="1" applyBorder="1" applyAlignment="1">
      <alignment horizontal="right"/>
    </xf>
    <xf numFmtId="166" fontId="21" fillId="0" borderId="0" xfId="0" applyNumberFormat="1" applyFont="1" applyAlignment="1">
      <alignment vertical="center" wrapText="1"/>
    </xf>
    <xf numFmtId="0" fontId="20" fillId="0" borderId="0" xfId="0" applyFont="1" applyFill="1" applyBorder="1" applyAlignment="1">
      <alignment horizontal="center" vertical="center" wrapText="1"/>
    </xf>
    <xf numFmtId="166" fontId="22" fillId="0" borderId="0" xfId="0" applyNumberFormat="1" applyFont="1" applyBorder="1" applyAlignment="1">
      <alignment horizontal="right" vertical="center" wrapText="1"/>
    </xf>
    <xf numFmtId="43" fontId="34" fillId="0" borderId="0" xfId="1" applyFont="1"/>
    <xf numFmtId="43" fontId="26" fillId="0" borderId="0" xfId="1" applyFont="1"/>
    <xf numFmtId="3" fontId="19" fillId="4" borderId="15" xfId="0" applyNumberFormat="1" applyFont="1" applyFill="1" applyBorder="1" applyAlignment="1">
      <alignment horizontal="right" vertical="center"/>
    </xf>
    <xf numFmtId="166" fontId="19" fillId="4" borderId="15" xfId="0" applyNumberFormat="1" applyFont="1" applyFill="1" applyBorder="1" applyAlignment="1">
      <alignment horizontal="right" vertical="center"/>
    </xf>
    <xf numFmtId="0" fontId="35" fillId="0" borderId="0" xfId="0" applyFont="1" applyAlignment="1">
      <alignment vertical="center" wrapText="1"/>
    </xf>
    <xf numFmtId="0" fontId="14" fillId="5" borderId="42" xfId="9" applyFont="1" applyFill="1" applyBorder="1" applyAlignment="1">
      <alignment horizontal="left" wrapText="1"/>
    </xf>
    <xf numFmtId="3" fontId="14" fillId="5" borderId="4" xfId="9" applyNumberFormat="1" applyFont="1" applyFill="1" applyBorder="1" applyAlignment="1">
      <alignment horizontal="right"/>
    </xf>
    <xf numFmtId="0" fontId="22" fillId="0" borderId="2" xfId="0" applyFont="1" applyBorder="1" applyAlignment="1">
      <alignment vertical="center" wrapText="1"/>
    </xf>
    <xf numFmtId="0" fontId="22" fillId="0" borderId="39" xfId="0" applyFont="1" applyBorder="1" applyAlignment="1">
      <alignment horizontal="justify" vertical="center" wrapText="1"/>
    </xf>
    <xf numFmtId="3" fontId="19" fillId="6" borderId="39" xfId="2" applyNumberFormat="1" applyFont="1" applyFill="1" applyBorder="1" applyAlignment="1">
      <alignment horizontal="left" vertical="center" wrapText="1"/>
    </xf>
    <xf numFmtId="0" fontId="14" fillId="2" borderId="43" xfId="9" applyFont="1" applyFill="1" applyBorder="1" applyAlignment="1">
      <alignment horizontal="left" wrapText="1"/>
    </xf>
    <xf numFmtId="3" fontId="14" fillId="5" borderId="44" xfId="9" applyNumberFormat="1" applyFont="1" applyFill="1" applyBorder="1" applyAlignment="1">
      <alignment horizontal="right"/>
    </xf>
    <xf numFmtId="3" fontId="19" fillId="6" borderId="4" xfId="2" applyNumberFormat="1" applyFont="1" applyFill="1" applyBorder="1" applyAlignment="1">
      <alignment horizontal="right" vertical="center" wrapText="1"/>
    </xf>
    <xf numFmtId="0" fontId="7" fillId="5" borderId="42" xfId="9" applyFont="1" applyFill="1" applyBorder="1" applyAlignment="1">
      <alignment horizontal="left" wrapText="1"/>
    </xf>
    <xf numFmtId="3" fontId="7" fillId="5" borderId="4" xfId="9" applyNumberFormat="1" applyFont="1" applyFill="1" applyBorder="1" applyAlignment="1">
      <alignment horizontal="right"/>
    </xf>
    <xf numFmtId="3" fontId="22" fillId="0" borderId="12" xfId="0" applyNumberFormat="1" applyFont="1" applyBorder="1" applyAlignment="1">
      <alignment horizontal="right" vertical="center" wrapText="1"/>
    </xf>
    <xf numFmtId="0" fontId="22" fillId="5" borderId="2" xfId="0" applyFont="1" applyFill="1" applyBorder="1" applyAlignment="1">
      <alignment horizontal="justify" vertical="center" wrapText="1"/>
    </xf>
    <xf numFmtId="0" fontId="20" fillId="5" borderId="45" xfId="10" applyFont="1" applyFill="1" applyBorder="1" applyAlignment="1">
      <alignment horizontal="center" vertical="center" wrapText="1"/>
    </xf>
    <xf numFmtId="3" fontId="32" fillId="0" borderId="0" xfId="11" applyNumberFormat="1" applyFont="1" applyBorder="1" applyAlignment="1">
      <alignment horizontal="left" vertical="center" wrapText="1"/>
    </xf>
    <xf numFmtId="3" fontId="4" fillId="0" borderId="0" xfId="10" applyNumberFormat="1" applyFont="1" applyBorder="1" applyAlignment="1">
      <alignment horizontal="left" vertical="center" wrapText="1"/>
    </xf>
    <xf numFmtId="0" fontId="10" fillId="6" borderId="17" xfId="9" applyFont="1" applyFill="1" applyBorder="1" applyAlignment="1">
      <alignment horizontal="center" vertical="center" wrapText="1"/>
    </xf>
    <xf numFmtId="0" fontId="10" fillId="6" borderId="17" xfId="9" applyFont="1" applyFill="1" applyBorder="1" applyAlignment="1">
      <alignment horizontal="center" vertical="center"/>
    </xf>
    <xf numFmtId="0" fontId="10" fillId="6" borderId="18" xfId="9" applyFont="1" applyFill="1" applyBorder="1" applyAlignment="1">
      <alignment horizontal="center" vertical="center" wrapText="1"/>
    </xf>
    <xf numFmtId="0" fontId="10" fillId="6" borderId="19" xfId="9" applyFont="1" applyFill="1" applyBorder="1" applyAlignment="1">
      <alignment horizontal="center" vertical="center" wrapText="1"/>
    </xf>
    <xf numFmtId="0" fontId="8" fillId="2" borderId="0" xfId="9" applyFont="1" applyFill="1" applyAlignment="1">
      <alignment wrapText="1"/>
    </xf>
    <xf numFmtId="0" fontId="13" fillId="0" borderId="0" xfId="0" applyFont="1" applyFill="1" applyBorder="1" applyAlignment="1">
      <alignment horizontal="center" vertical="center" wrapText="1"/>
    </xf>
    <xf numFmtId="0" fontId="9" fillId="2" borderId="0" xfId="9" applyFont="1" applyFill="1" applyAlignment="1">
      <alignment wrapText="1"/>
    </xf>
    <xf numFmtId="0" fontId="4" fillId="2" borderId="0" xfId="9" applyFont="1" applyFill="1" applyAlignment="1">
      <alignment wrapText="1"/>
    </xf>
    <xf numFmtId="3" fontId="31" fillId="0" borderId="0" xfId="11" applyNumberFormat="1" applyFont="1" applyBorder="1" applyAlignment="1">
      <alignment horizontal="left" vertical="center" wrapText="1"/>
    </xf>
    <xf numFmtId="0" fontId="11" fillId="3" borderId="20" xfId="10" applyFont="1" applyFill="1" applyBorder="1" applyAlignment="1">
      <alignment horizontal="center" vertical="center" wrapText="1"/>
    </xf>
    <xf numFmtId="0" fontId="16" fillId="3" borderId="21" xfId="10" applyFont="1" applyFill="1" applyBorder="1" applyAlignment="1">
      <alignment horizontal="center" vertical="center" wrapText="1"/>
    </xf>
    <xf numFmtId="0" fontId="16" fillId="3" borderId="34" xfId="10" applyFont="1" applyFill="1" applyBorder="1" applyAlignment="1">
      <alignment horizontal="center" vertical="center" wrapText="1"/>
    </xf>
    <xf numFmtId="0" fontId="3" fillId="0" borderId="0" xfId="0" applyFont="1" applyAlignment="1">
      <alignment horizontal="center" vertical="center" wrapText="1"/>
    </xf>
    <xf numFmtId="0" fontId="17" fillId="0" borderId="0" xfId="0" applyFont="1" applyAlignment="1">
      <alignment horizontal="center" vertical="center" wrapText="1"/>
    </xf>
    <xf numFmtId="0" fontId="11" fillId="3" borderId="22" xfId="10" applyFont="1" applyFill="1" applyBorder="1" applyAlignment="1">
      <alignment horizontal="center" vertical="center" wrapText="1"/>
    </xf>
    <xf numFmtId="0" fontId="11" fillId="3" borderId="23" xfId="10" applyFont="1" applyFill="1" applyBorder="1" applyAlignment="1">
      <alignment horizontal="center" vertical="center" wrapText="1"/>
    </xf>
    <xf numFmtId="167" fontId="11" fillId="3" borderId="24" xfId="10" applyNumberFormat="1" applyFont="1" applyFill="1" applyBorder="1" applyAlignment="1">
      <alignment horizontal="center" vertical="center" wrapText="1"/>
    </xf>
    <xf numFmtId="167" fontId="11" fillId="3" borderId="25" xfId="10" applyNumberFormat="1" applyFont="1" applyFill="1" applyBorder="1" applyAlignment="1">
      <alignment horizontal="center" vertical="center" wrapText="1"/>
    </xf>
    <xf numFmtId="0" fontId="11" fillId="3" borderId="26" xfId="10" applyFont="1" applyFill="1" applyBorder="1" applyAlignment="1">
      <alignment horizontal="center" vertical="center" wrapText="1"/>
    </xf>
    <xf numFmtId="0" fontId="11" fillId="3" borderId="27" xfId="10" applyFont="1" applyFill="1" applyBorder="1" applyAlignment="1">
      <alignment horizontal="center" vertical="center" wrapText="1"/>
    </xf>
    <xf numFmtId="4" fontId="11" fillId="3" borderId="22" xfId="10" applyNumberFormat="1" applyFont="1" applyFill="1" applyBorder="1" applyAlignment="1">
      <alignment horizontal="center" vertical="center" wrapText="1"/>
    </xf>
    <xf numFmtId="4" fontId="11" fillId="3" borderId="23" xfId="10" applyNumberFormat="1" applyFont="1" applyFill="1" applyBorder="1" applyAlignment="1">
      <alignment horizontal="center" vertical="center" wrapText="1"/>
    </xf>
    <xf numFmtId="0" fontId="3" fillId="0" borderId="0" xfId="0" applyFont="1" applyAlignment="1">
      <alignment horizontal="center" vertical="top" wrapText="1"/>
    </xf>
    <xf numFmtId="167" fontId="11" fillId="3" borderId="28" xfId="10" applyNumberFormat="1" applyFont="1" applyFill="1" applyBorder="1" applyAlignment="1">
      <alignment horizontal="center" vertical="center" wrapText="1"/>
    </xf>
    <xf numFmtId="167" fontId="11" fillId="3" borderId="29" xfId="10" applyNumberFormat="1" applyFont="1" applyFill="1" applyBorder="1" applyAlignment="1">
      <alignment horizontal="center" vertical="center" wrapText="1"/>
    </xf>
    <xf numFmtId="164" fontId="11" fillId="3" borderId="28" xfId="2" applyNumberFormat="1" applyFont="1" applyFill="1" applyBorder="1" applyAlignment="1">
      <alignment horizontal="center" vertical="center" wrapText="1"/>
    </xf>
    <xf numFmtId="164" fontId="11" fillId="3" borderId="22" xfId="2" applyNumberFormat="1" applyFont="1" applyFill="1" applyBorder="1" applyAlignment="1">
      <alignment horizontal="center" vertical="center" wrapText="1"/>
    </xf>
    <xf numFmtId="0" fontId="11" fillId="3" borderId="30" xfId="10" applyFont="1" applyFill="1" applyBorder="1" applyAlignment="1">
      <alignment horizontal="center" vertical="center" wrapText="1"/>
    </xf>
    <xf numFmtId="0" fontId="11" fillId="3" borderId="31" xfId="10" applyFont="1" applyFill="1" applyBorder="1" applyAlignment="1">
      <alignment horizontal="center" vertical="center" wrapText="1"/>
    </xf>
    <xf numFmtId="0" fontId="11" fillId="3" borderId="32" xfId="10" applyFont="1" applyFill="1" applyBorder="1" applyAlignment="1">
      <alignment horizontal="center" vertical="center" wrapText="1"/>
    </xf>
    <xf numFmtId="0" fontId="11" fillId="3" borderId="33" xfId="10" applyFont="1" applyFill="1" applyBorder="1" applyAlignment="1">
      <alignment horizontal="center" vertical="center" wrapText="1"/>
    </xf>
    <xf numFmtId="0" fontId="11" fillId="3" borderId="24" xfId="10" applyFont="1" applyFill="1" applyBorder="1" applyAlignment="1">
      <alignment horizontal="center" vertical="center" wrapText="1"/>
    </xf>
    <xf numFmtId="0" fontId="11" fillId="3" borderId="26" xfId="0" applyFont="1" applyFill="1" applyBorder="1" applyAlignment="1">
      <alignment horizontal="center" vertical="center" wrapText="1"/>
    </xf>
    <xf numFmtId="0" fontId="11" fillId="3" borderId="21" xfId="0" applyFont="1" applyFill="1" applyBorder="1" applyAlignment="1">
      <alignment horizontal="center" vertical="center" wrapText="1"/>
    </xf>
  </cellXfs>
  <cellStyles count="12">
    <cellStyle name="Hipervínculo" xfId="11" builtinId="8"/>
    <cellStyle name="Millares" xfId="1" builtinId="3"/>
    <cellStyle name="Millares 2" xfId="2"/>
    <cellStyle name="Millares 2 2" xfId="3"/>
    <cellStyle name="Millares 3" xfId="4"/>
    <cellStyle name="Millares 3 2" xfId="5"/>
    <cellStyle name="Millares 3 3" xfId="6"/>
    <cellStyle name="Normal" xfId="0" builtinId="0"/>
    <cellStyle name="Normal 2" xfId="7"/>
    <cellStyle name="Normal 4 2" xfId="8"/>
    <cellStyle name="Normal_opd" xfId="9"/>
    <cellStyle name="Normal_PROYECTOS EN EJECUCION EJERCICIO 2008 - DGIEM-transparencia"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apps5.mineco.gob.pe/transparencia/Navegador/default.aspx"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apps5.mineco.gob.pe/transparencia/Navegador/default.asp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apps5.mineco.gob.pe/transparencia/Navegador/default.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1:K73"/>
  <sheetViews>
    <sheetView tabSelected="1" workbookViewId="0">
      <selection activeCell="F34" sqref="F34"/>
    </sheetView>
  </sheetViews>
  <sheetFormatPr baseColWidth="10" defaultColWidth="11.42578125" defaultRowHeight="12.75" x14ac:dyDescent="0.2"/>
  <cols>
    <col min="1" max="1" width="4.140625" style="1" customWidth="1"/>
    <col min="2" max="2" width="64.85546875" style="1" customWidth="1"/>
    <col min="3" max="3" width="16.28515625" style="1" customWidth="1"/>
    <col min="4" max="4" width="16.5703125" style="1" customWidth="1"/>
    <col min="5" max="5" width="10.7109375" style="4" customWidth="1"/>
    <col min="6" max="6" width="12.5703125" style="1" bestFit="1" customWidth="1"/>
    <col min="7" max="7" width="17" style="7" bestFit="1" customWidth="1"/>
    <col min="8" max="8" width="15.5703125" style="36" customWidth="1"/>
    <col min="9" max="9" width="29.140625" style="136" bestFit="1" customWidth="1"/>
    <col min="10" max="16384" width="11.42578125" style="1"/>
  </cols>
  <sheetData>
    <row r="1" spans="2:11" ht="15" x14ac:dyDescent="0.2">
      <c r="B1" s="168"/>
      <c r="C1" s="168"/>
      <c r="D1" s="168"/>
    </row>
    <row r="2" spans="2:11" ht="15.75" customHeight="1" x14ac:dyDescent="0.2">
      <c r="B2" s="169" t="s">
        <v>42</v>
      </c>
      <c r="C2" s="169"/>
      <c r="D2" s="169"/>
      <c r="E2" s="169"/>
      <c r="F2" s="5"/>
      <c r="G2" s="9"/>
      <c r="H2" s="37"/>
    </row>
    <row r="3" spans="2:11" ht="15" customHeight="1" x14ac:dyDescent="0.2">
      <c r="B3" s="169" t="s">
        <v>134</v>
      </c>
      <c r="C3" s="169"/>
      <c r="D3" s="169"/>
      <c r="E3" s="169"/>
    </row>
    <row r="4" spans="2:11" x14ac:dyDescent="0.2">
      <c r="B4" s="170"/>
      <c r="C4" s="170"/>
      <c r="D4" s="170"/>
    </row>
    <row r="5" spans="2:11" x14ac:dyDescent="0.2">
      <c r="B5" s="2"/>
      <c r="C5" s="2"/>
      <c r="D5" s="2"/>
    </row>
    <row r="6" spans="2:11" x14ac:dyDescent="0.2">
      <c r="B6" s="2"/>
      <c r="C6" s="2"/>
      <c r="D6" s="2"/>
    </row>
    <row r="7" spans="2:11" ht="12.75" customHeight="1" x14ac:dyDescent="0.2">
      <c r="B7" s="171" t="s">
        <v>26</v>
      </c>
      <c r="C7" s="171"/>
      <c r="D7" s="171"/>
      <c r="F7" s="23"/>
    </row>
    <row r="8" spans="2:11" ht="12.75" customHeight="1" x14ac:dyDescent="0.2">
      <c r="B8" s="171" t="s">
        <v>4</v>
      </c>
      <c r="C8" s="171"/>
      <c r="D8" s="171"/>
      <c r="F8" s="23"/>
    </row>
    <row r="9" spans="2:11" ht="12.75" customHeight="1" x14ac:dyDescent="0.2">
      <c r="B9" s="3"/>
      <c r="C9" s="3"/>
      <c r="D9" s="3"/>
      <c r="F9" s="23"/>
    </row>
    <row r="10" spans="2:11" x14ac:dyDescent="0.2">
      <c r="B10" s="1" t="s">
        <v>13</v>
      </c>
      <c r="F10" s="24"/>
    </row>
    <row r="11" spans="2:11" ht="13.5" thickBot="1" x14ac:dyDescent="0.25">
      <c r="C11" s="22"/>
    </row>
    <row r="12" spans="2:11" ht="13.5" customHeight="1" thickBot="1" x14ac:dyDescent="0.25">
      <c r="B12" s="164" t="s">
        <v>1</v>
      </c>
      <c r="C12" s="165" t="s">
        <v>2</v>
      </c>
      <c r="D12" s="166" t="s">
        <v>27</v>
      </c>
      <c r="E12" s="164" t="s">
        <v>7</v>
      </c>
      <c r="G12" s="8"/>
    </row>
    <row r="13" spans="2:11" ht="39" customHeight="1" thickBot="1" x14ac:dyDescent="0.25">
      <c r="B13" s="164"/>
      <c r="C13" s="165"/>
      <c r="D13" s="167"/>
      <c r="E13" s="164"/>
      <c r="G13" s="8"/>
    </row>
    <row r="14" spans="2:11" s="13" customFormat="1" ht="34.5" customHeight="1" thickBot="1" x14ac:dyDescent="0.25">
      <c r="B14" s="6" t="s">
        <v>0</v>
      </c>
      <c r="C14" s="12">
        <v>435112988</v>
      </c>
      <c r="D14" s="12">
        <v>109165506</v>
      </c>
      <c r="E14" s="80">
        <f t="shared" ref="E14:E30" si="0">D14/C14%</f>
        <v>25.089001939882337</v>
      </c>
      <c r="F14" s="21"/>
      <c r="G14" s="14"/>
      <c r="H14" s="36"/>
      <c r="I14" s="136"/>
      <c r="K14" s="14"/>
    </row>
    <row r="15" spans="2:11" s="13" customFormat="1" ht="21.75" customHeight="1" thickBot="1" x14ac:dyDescent="0.25">
      <c r="B15" s="139" t="s">
        <v>24</v>
      </c>
      <c r="C15" s="12">
        <f>C16+C29+C30</f>
        <v>433582988</v>
      </c>
      <c r="D15" s="12">
        <f>D16+D29+D30</f>
        <v>109165505.98999999</v>
      </c>
      <c r="E15" s="80">
        <f>D15/C15%</f>
        <v>25.177534407784467</v>
      </c>
      <c r="F15" s="21"/>
      <c r="G15" s="14"/>
      <c r="H15" s="36"/>
      <c r="I15" s="136"/>
      <c r="K15" s="14"/>
    </row>
    <row r="16" spans="2:11" ht="26.25" customHeight="1" x14ac:dyDescent="0.2">
      <c r="B16" s="15" t="s">
        <v>3</v>
      </c>
      <c r="C16" s="16">
        <f>SUM(C17:C28)</f>
        <v>286337183</v>
      </c>
      <c r="D16" s="16">
        <f>SUM(D17:D28)</f>
        <v>89322188.989999995</v>
      </c>
      <c r="E16" s="140">
        <f t="shared" si="0"/>
        <v>31.194757192955969</v>
      </c>
      <c r="F16" s="20"/>
      <c r="G16" s="8"/>
      <c r="I16" s="137"/>
    </row>
    <row r="17" spans="2:9" ht="26.25" customHeight="1" x14ac:dyDescent="0.2">
      <c r="B17" s="157" t="s">
        <v>50</v>
      </c>
      <c r="C17" s="158">
        <f>'PLIEGO MINSA'!E7</f>
        <v>66111359</v>
      </c>
      <c r="D17" s="158">
        <f>'PLIEGO MINSA'!H7</f>
        <v>29653461</v>
      </c>
      <c r="E17" s="19">
        <f t="shared" si="0"/>
        <v>44.853806438920735</v>
      </c>
      <c r="F17" s="20"/>
      <c r="G17" s="8"/>
      <c r="I17" s="137"/>
    </row>
    <row r="18" spans="2:9" ht="26.25" customHeight="1" x14ac:dyDescent="0.2">
      <c r="B18" s="149" t="s">
        <v>43</v>
      </c>
      <c r="C18" s="150">
        <f>'PLIEGO MINSA'!E14</f>
        <v>764049</v>
      </c>
      <c r="D18" s="150">
        <f>'PLIEGO MINSA'!H14</f>
        <v>0</v>
      </c>
      <c r="E18" s="19">
        <f t="shared" si="0"/>
        <v>0</v>
      </c>
      <c r="F18" s="20"/>
      <c r="G18" s="8"/>
      <c r="I18" s="137"/>
    </row>
    <row r="19" spans="2:9" ht="26.25" customHeight="1" x14ac:dyDescent="0.2">
      <c r="B19" s="149" t="s">
        <v>44</v>
      </c>
      <c r="C19" s="150">
        <f>'PLIEGO MINSA'!E16</f>
        <v>533380</v>
      </c>
      <c r="D19" s="150">
        <f>'PLIEGO MINSA'!H16</f>
        <v>0</v>
      </c>
      <c r="E19" s="19">
        <f t="shared" si="0"/>
        <v>0</v>
      </c>
      <c r="F19" s="20"/>
      <c r="G19" s="8"/>
      <c r="I19" s="137"/>
    </row>
    <row r="20" spans="2:9" ht="26.25" customHeight="1" x14ac:dyDescent="0.2">
      <c r="B20" s="17" t="s">
        <v>18</v>
      </c>
      <c r="C20" s="18">
        <f>'PLIEGO MINSA'!E18</f>
        <v>5258974</v>
      </c>
      <c r="D20" s="18">
        <f>'PLIEGO MINSA'!H18</f>
        <v>0</v>
      </c>
      <c r="E20" s="19">
        <f t="shared" si="0"/>
        <v>0</v>
      </c>
      <c r="F20" s="20"/>
      <c r="G20" s="8"/>
    </row>
    <row r="21" spans="2:9" ht="26.25" customHeight="1" x14ac:dyDescent="0.2">
      <c r="B21" s="17" t="s">
        <v>19</v>
      </c>
      <c r="C21" s="18">
        <f>'PLIEGO MINSA'!E24</f>
        <v>5947916</v>
      </c>
      <c r="D21" s="18">
        <f>'PLIEGO MINSA'!H24</f>
        <v>601674</v>
      </c>
      <c r="E21" s="19">
        <f t="shared" si="0"/>
        <v>10.115711116296866</v>
      </c>
      <c r="F21" s="20"/>
      <c r="G21" s="8"/>
    </row>
    <row r="22" spans="2:9" ht="26.25" customHeight="1" x14ac:dyDescent="0.2">
      <c r="B22" s="17" t="s">
        <v>35</v>
      </c>
      <c r="C22" s="18">
        <f>'PLIEGO MINSA'!E35</f>
        <v>240000</v>
      </c>
      <c r="D22" s="18">
        <f>'PLIEGO MINSA'!H35</f>
        <v>0</v>
      </c>
      <c r="E22" s="19">
        <f t="shared" si="0"/>
        <v>0</v>
      </c>
      <c r="F22" s="20"/>
      <c r="G22" s="8"/>
    </row>
    <row r="23" spans="2:9" ht="26.25" customHeight="1" x14ac:dyDescent="0.2">
      <c r="B23" s="17" t="s">
        <v>36</v>
      </c>
      <c r="C23" s="18">
        <f>'PLIEGO MINSA'!E37</f>
        <v>355067</v>
      </c>
      <c r="D23" s="18">
        <f>'PLIEGO MINSA'!H37</f>
        <v>209997</v>
      </c>
      <c r="E23" s="19">
        <f t="shared" si="0"/>
        <v>59.142922321702663</v>
      </c>
      <c r="F23" s="20"/>
      <c r="G23" s="8"/>
    </row>
    <row r="24" spans="2:9" ht="26.25" customHeight="1" x14ac:dyDescent="0.2">
      <c r="B24" s="17" t="s">
        <v>45</v>
      </c>
      <c r="C24" s="18">
        <f>'PLIEGO MINSA'!E39</f>
        <v>48720</v>
      </c>
      <c r="D24" s="18">
        <f>'PLIEGO MINSA'!H39</f>
        <v>0</v>
      </c>
      <c r="E24" s="19">
        <f t="shared" si="0"/>
        <v>0</v>
      </c>
      <c r="F24" s="20"/>
      <c r="G24" s="8"/>
    </row>
    <row r="25" spans="2:9" ht="26.25" customHeight="1" x14ac:dyDescent="0.2">
      <c r="B25" s="17" t="s">
        <v>20</v>
      </c>
      <c r="C25" s="18">
        <f>'PLIEGO MINSA'!E41</f>
        <v>186477410</v>
      </c>
      <c r="D25" s="18">
        <f>'PLIEGO MINSA'!H41</f>
        <v>57726351.989999995</v>
      </c>
      <c r="E25" s="19">
        <f t="shared" si="0"/>
        <v>30.956217157885231</v>
      </c>
      <c r="F25" s="20"/>
      <c r="G25" s="8"/>
    </row>
    <row r="26" spans="2:9" ht="22.9" customHeight="1" x14ac:dyDescent="0.2">
      <c r="B26" s="17" t="s">
        <v>46</v>
      </c>
      <c r="C26" s="18">
        <f>'PLIEGO MINSA'!E66</f>
        <v>998994</v>
      </c>
      <c r="D26" s="18">
        <f>'PLIEGO MINSA'!H66</f>
        <v>0</v>
      </c>
      <c r="E26" s="19">
        <f t="shared" si="0"/>
        <v>0</v>
      </c>
      <c r="F26" s="20"/>
      <c r="G26" s="8"/>
    </row>
    <row r="27" spans="2:9" ht="22.9" customHeight="1" x14ac:dyDescent="0.2">
      <c r="B27" s="17" t="s">
        <v>47</v>
      </c>
      <c r="C27" s="18">
        <f>'PLIEGO MINSA'!E68</f>
        <v>4308527</v>
      </c>
      <c r="D27" s="18">
        <f>'PLIEGO MINSA'!H68</f>
        <v>0</v>
      </c>
      <c r="E27" s="19">
        <f t="shared" si="0"/>
        <v>0</v>
      </c>
      <c r="F27" s="20"/>
      <c r="G27" s="8"/>
    </row>
    <row r="28" spans="2:9" ht="22.9" customHeight="1" thickBot="1" x14ac:dyDescent="0.25">
      <c r="B28" s="154" t="s">
        <v>48</v>
      </c>
      <c r="C28" s="155">
        <f>'PLIEGO MINSA'!E82</f>
        <v>15292787</v>
      </c>
      <c r="D28" s="155">
        <f>'PLIEGO MINSA'!H82</f>
        <v>1130705</v>
      </c>
      <c r="E28" s="19">
        <f t="shared" si="0"/>
        <v>7.3937144354394002</v>
      </c>
      <c r="F28" s="20"/>
      <c r="G28" s="8"/>
    </row>
    <row r="29" spans="2:9" ht="30.75" customHeight="1" thickBot="1" x14ac:dyDescent="0.25">
      <c r="B29" s="115" t="s">
        <v>15</v>
      </c>
      <c r="C29" s="116">
        <f>'UE ADSCRITAS AL PLIEGO MINSA'!E7</f>
        <v>3866181</v>
      </c>
      <c r="D29" s="116">
        <f>'UE ADSCRITAS AL PLIEGO MINSA'!H7</f>
        <v>359</v>
      </c>
      <c r="E29" s="117">
        <f t="shared" si="0"/>
        <v>9.2856490681631314E-3</v>
      </c>
      <c r="F29" s="20"/>
      <c r="G29" s="8"/>
    </row>
    <row r="30" spans="2:9" ht="30.75" customHeight="1" thickBot="1" x14ac:dyDescent="0.25">
      <c r="B30" s="115" t="s">
        <v>49</v>
      </c>
      <c r="C30" s="116">
        <f>'UE ADSCRITAS AL PLIEGO MINSA'!E13</f>
        <v>143379624</v>
      </c>
      <c r="D30" s="116">
        <f>'UE ADSCRITAS AL PLIEGO MINSA'!H13</f>
        <v>19842958</v>
      </c>
      <c r="E30" s="117">
        <f t="shared" si="0"/>
        <v>13.839454621529764</v>
      </c>
      <c r="F30" s="20"/>
      <c r="G30" s="8" t="s">
        <v>25</v>
      </c>
    </row>
    <row r="31" spans="2:9" x14ac:dyDescent="0.2">
      <c r="C31" s="7"/>
      <c r="D31" s="81"/>
      <c r="I31" s="138"/>
    </row>
    <row r="32" spans="2:9" x14ac:dyDescent="0.2">
      <c r="B32" s="108" t="s">
        <v>143</v>
      </c>
      <c r="C32" s="110"/>
      <c r="D32" s="110"/>
      <c r="I32" s="138"/>
    </row>
    <row r="33" spans="2:7" ht="12.75" customHeight="1" x14ac:dyDescent="0.2">
      <c r="B33" s="111" t="s">
        <v>6</v>
      </c>
      <c r="C33" s="110"/>
      <c r="D33" s="110"/>
      <c r="E33" s="7"/>
    </row>
    <row r="34" spans="2:7" x14ac:dyDescent="0.2">
      <c r="B34" s="162" t="s">
        <v>142</v>
      </c>
      <c r="C34" s="163"/>
      <c r="D34" s="163"/>
      <c r="E34" s="11"/>
    </row>
    <row r="35" spans="2:7" ht="18" x14ac:dyDescent="0.25">
      <c r="D35" s="7"/>
      <c r="G35" s="10"/>
    </row>
    <row r="37" spans="2:7" x14ac:dyDescent="0.2">
      <c r="D37" s="7"/>
      <c r="E37" s="11"/>
    </row>
    <row r="38" spans="2:7" x14ac:dyDescent="0.2">
      <c r="D38" s="7"/>
    </row>
    <row r="39" spans="2:7" x14ac:dyDescent="0.2">
      <c r="E39" s="11"/>
    </row>
    <row r="73" spans="7:7" x14ac:dyDescent="0.2">
      <c r="G73" s="7" t="s">
        <v>140</v>
      </c>
    </row>
  </sheetData>
  <mergeCells count="11">
    <mergeCell ref="B8:D8"/>
    <mergeCell ref="B1:D1"/>
    <mergeCell ref="B2:E2"/>
    <mergeCell ref="B3:E3"/>
    <mergeCell ref="B4:D4"/>
    <mergeCell ref="B7:D7"/>
    <mergeCell ref="B34:D34"/>
    <mergeCell ref="B12:B13"/>
    <mergeCell ref="C12:C13"/>
    <mergeCell ref="D12:D13"/>
    <mergeCell ref="E12:E13"/>
  </mergeCells>
  <hyperlinks>
    <hyperlink ref="B34" r:id="rId1" display="http://apps5.mineco.gob.pe/transparencia/Navegador/default.aspx"/>
  </hyperlinks>
  <pageMargins left="0.59055118110236227" right="0" top="0.98425196850393704" bottom="0.98425196850393704" header="0" footer="0"/>
  <pageSetup paperSize="9" scale="85"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M1011"/>
  <sheetViews>
    <sheetView zoomScaleNormal="100" workbookViewId="0">
      <pane xSplit="2" ySplit="6" topLeftCell="C46" activePane="bottomRight" state="frozen"/>
      <selection pane="topRight" activeCell="C1" sqref="C1"/>
      <selection pane="bottomLeft" activeCell="A8" sqref="A8"/>
      <selection pane="bottomRight" activeCell="A92" sqref="A92:E94"/>
    </sheetView>
  </sheetViews>
  <sheetFormatPr baseColWidth="10" defaultColWidth="11.42578125" defaultRowHeight="5.65" customHeight="1" x14ac:dyDescent="0.2"/>
  <cols>
    <col min="1" max="1" width="8.5703125" style="59" customWidth="1"/>
    <col min="2" max="2" width="41.42578125" style="79" customWidth="1"/>
    <col min="3" max="3" width="10.5703125" style="60" customWidth="1" collapsed="1"/>
    <col min="4" max="4" width="12.28515625" style="60" customWidth="1"/>
    <col min="5" max="5" width="13" style="61" customWidth="1"/>
    <col min="6" max="6" width="11.7109375" style="61" customWidth="1"/>
    <col min="7" max="7" width="11.7109375" style="34" customWidth="1"/>
    <col min="8" max="8" width="11.28515625" style="34" customWidth="1"/>
    <col min="9" max="9" width="8.7109375" style="62" customWidth="1"/>
    <col min="10" max="10" width="12.28515625" style="58" customWidth="1"/>
    <col min="11" max="11" width="10.5703125" style="63" customWidth="1"/>
    <col min="12" max="12" width="2.140625" style="34" customWidth="1"/>
    <col min="13" max="13" width="11.85546875" style="34" bestFit="1" customWidth="1"/>
    <col min="14" max="16384" width="11.42578125" style="34"/>
  </cols>
  <sheetData>
    <row r="1" spans="1:12" s="31" customFormat="1" ht="18.75" customHeight="1" x14ac:dyDescent="0.2">
      <c r="A1" s="176" t="s">
        <v>51</v>
      </c>
      <c r="B1" s="176"/>
      <c r="C1" s="176"/>
      <c r="D1" s="176"/>
      <c r="E1" s="176"/>
      <c r="F1" s="176"/>
      <c r="G1" s="176"/>
      <c r="H1" s="176"/>
      <c r="I1" s="176"/>
      <c r="J1" s="176"/>
      <c r="K1" s="176"/>
    </row>
    <row r="2" spans="1:12" s="31" customFormat="1" ht="18.75" customHeight="1" x14ac:dyDescent="0.2">
      <c r="A2" s="177" t="s">
        <v>133</v>
      </c>
      <c r="B2" s="177"/>
      <c r="C2" s="177"/>
      <c r="D2" s="177"/>
      <c r="E2" s="177"/>
      <c r="F2" s="177"/>
      <c r="G2" s="177"/>
      <c r="H2" s="177"/>
      <c r="I2" s="177"/>
      <c r="J2" s="177"/>
      <c r="K2" s="177"/>
    </row>
    <row r="3" spans="1:12" s="31" customFormat="1" ht="18.75" customHeight="1" x14ac:dyDescent="0.2">
      <c r="A3" s="69"/>
      <c r="B3" s="83"/>
      <c r="C3" s="69"/>
      <c r="D3" s="69"/>
      <c r="E3" s="121"/>
      <c r="F3" s="69"/>
      <c r="G3" s="56"/>
      <c r="H3" s="86"/>
      <c r="I3" s="86"/>
      <c r="J3" s="70"/>
      <c r="K3" s="71"/>
      <c r="L3" s="131"/>
    </row>
    <row r="4" spans="1:12" s="31" customFormat="1" ht="13.5" customHeight="1" x14ac:dyDescent="0.2">
      <c r="A4" s="174" t="s">
        <v>34</v>
      </c>
      <c r="B4" s="174" t="s">
        <v>5</v>
      </c>
      <c r="C4" s="182" t="s">
        <v>52</v>
      </c>
      <c r="D4" s="182" t="s">
        <v>29</v>
      </c>
      <c r="E4" s="173" t="s">
        <v>31</v>
      </c>
      <c r="F4" s="173"/>
      <c r="G4" s="173"/>
      <c r="H4" s="173"/>
      <c r="I4" s="173"/>
      <c r="J4" s="178" t="s">
        <v>8</v>
      </c>
      <c r="K4" s="180" t="s">
        <v>56</v>
      </c>
    </row>
    <row r="5" spans="1:12" s="32" customFormat="1" ht="75.75" customHeight="1" thickBot="1" x14ac:dyDescent="0.3">
      <c r="A5" s="175"/>
      <c r="B5" s="174"/>
      <c r="C5" s="183"/>
      <c r="D5" s="183"/>
      <c r="E5" s="84" t="s">
        <v>28</v>
      </c>
      <c r="F5" s="27" t="s">
        <v>137</v>
      </c>
      <c r="G5" s="28" t="s">
        <v>9</v>
      </c>
      <c r="H5" s="38" t="s">
        <v>32</v>
      </c>
      <c r="I5" s="30" t="s">
        <v>7</v>
      </c>
      <c r="J5" s="179"/>
      <c r="K5" s="181"/>
    </row>
    <row r="6" spans="1:12" s="95" customFormat="1" ht="21.75" customHeight="1" x14ac:dyDescent="0.2">
      <c r="A6" s="93"/>
      <c r="B6" s="94" t="s">
        <v>10</v>
      </c>
      <c r="C6" s="94"/>
      <c r="D6" s="91">
        <f>D7+D14+D16+D18+D24+D35+D37+D39+D41+D66+D68+D82</f>
        <v>1049227766.01</v>
      </c>
      <c r="E6" s="91">
        <f>E7+E14+E16+E18+E24+E35+E37+E39+E41+E66+E68+E82</f>
        <v>286337183</v>
      </c>
      <c r="F6" s="91">
        <v>65116401.469999999</v>
      </c>
      <c r="G6" s="91">
        <f>G7+G14+G16+G18+G24+G35+G37+G39+G41+G66+G68+G82</f>
        <v>24205787.52</v>
      </c>
      <c r="H6" s="91">
        <f>F6+G6</f>
        <v>89322188.989999995</v>
      </c>
      <c r="I6" s="92">
        <f t="shared" ref="I6:I37" si="0">H6/E6%</f>
        <v>31.194757192955969</v>
      </c>
      <c r="J6" s="91">
        <f t="shared" ref="J6:J37" si="1">D6+H6</f>
        <v>1138549955</v>
      </c>
      <c r="K6" s="94"/>
      <c r="L6" s="126"/>
    </row>
    <row r="7" spans="1:12" s="95" customFormat="1" ht="21.75" customHeight="1" x14ac:dyDescent="0.2">
      <c r="A7" s="93"/>
      <c r="B7" s="89" t="s">
        <v>57</v>
      </c>
      <c r="C7" s="89"/>
      <c r="D7" s="105">
        <f>SUM(D8:D12)</f>
        <v>749844995.91999996</v>
      </c>
      <c r="E7" s="105">
        <f>SUM(E8:E13)</f>
        <v>66111359</v>
      </c>
      <c r="F7" s="105">
        <f>SUM(F8:F13)</f>
        <v>25691204</v>
      </c>
      <c r="G7" s="49">
        <f t="shared" ref="G7" si="2">SUM(G8:G13)</f>
        <v>3962257</v>
      </c>
      <c r="H7" s="49">
        <f t="shared" ref="H7:H70" si="3">F7+G7</f>
        <v>29653461</v>
      </c>
      <c r="I7" s="90">
        <f t="shared" si="0"/>
        <v>44.853806438920735</v>
      </c>
      <c r="J7" s="49">
        <f t="shared" si="1"/>
        <v>779498456.91999996</v>
      </c>
      <c r="K7" s="89"/>
      <c r="L7" s="126"/>
    </row>
    <row r="8" spans="1:12" ht="60" x14ac:dyDescent="0.2">
      <c r="A8" s="46">
        <v>74531</v>
      </c>
      <c r="B8" s="44" t="s">
        <v>40</v>
      </c>
      <c r="C8" s="102">
        <v>4245500.71</v>
      </c>
      <c r="D8" s="45">
        <v>3616808.7</v>
      </c>
      <c r="E8" s="45">
        <v>491760</v>
      </c>
      <c r="F8" s="45">
        <v>0</v>
      </c>
      <c r="G8" s="102"/>
      <c r="H8" s="102">
        <f t="shared" si="3"/>
        <v>0</v>
      </c>
      <c r="I8" s="127">
        <f t="shared" si="0"/>
        <v>0</v>
      </c>
      <c r="J8" s="102">
        <f t="shared" si="1"/>
        <v>3616808.7</v>
      </c>
      <c r="K8" s="120">
        <f t="shared" ref="K8:K13" si="4">J8/C8%</f>
        <v>85.191569783060999</v>
      </c>
    </row>
    <row r="9" spans="1:12" ht="48" x14ac:dyDescent="0.2">
      <c r="A9" s="46">
        <v>66253</v>
      </c>
      <c r="B9" s="44" t="s">
        <v>53</v>
      </c>
      <c r="C9" s="102">
        <v>309614383.63</v>
      </c>
      <c r="D9" s="45">
        <v>302163221.76999998</v>
      </c>
      <c r="E9" s="45">
        <v>7278855</v>
      </c>
      <c r="F9" s="45">
        <v>0</v>
      </c>
      <c r="G9" s="102"/>
      <c r="H9" s="102">
        <f t="shared" si="3"/>
        <v>0</v>
      </c>
      <c r="I9" s="127">
        <f t="shared" si="0"/>
        <v>0</v>
      </c>
      <c r="J9" s="102">
        <f t="shared" si="1"/>
        <v>302163221.76999998</v>
      </c>
      <c r="K9" s="120">
        <f t="shared" si="4"/>
        <v>97.593405780235187</v>
      </c>
    </row>
    <row r="10" spans="1:12" ht="36" x14ac:dyDescent="0.2">
      <c r="A10" s="46">
        <v>72056</v>
      </c>
      <c r="B10" s="44" t="s">
        <v>41</v>
      </c>
      <c r="C10" s="102">
        <v>161711702.53</v>
      </c>
      <c r="D10" s="45">
        <v>158173649.43000001</v>
      </c>
      <c r="E10" s="45">
        <v>3538052</v>
      </c>
      <c r="F10" s="45">
        <v>0</v>
      </c>
      <c r="G10" s="102"/>
      <c r="H10" s="102">
        <f t="shared" si="3"/>
        <v>0</v>
      </c>
      <c r="I10" s="127">
        <f t="shared" si="0"/>
        <v>0</v>
      </c>
      <c r="J10" s="102">
        <f t="shared" si="1"/>
        <v>158173649.43000001</v>
      </c>
      <c r="K10" s="120">
        <f t="shared" si="4"/>
        <v>97.812123028422363</v>
      </c>
    </row>
    <row r="11" spans="1:12" ht="60" x14ac:dyDescent="0.2">
      <c r="A11" s="46">
        <v>74505</v>
      </c>
      <c r="B11" s="44" t="s">
        <v>54</v>
      </c>
      <c r="C11" s="102">
        <v>78610205.049999997</v>
      </c>
      <c r="D11" s="45">
        <v>76493767.019999996</v>
      </c>
      <c r="E11" s="45">
        <v>1378938</v>
      </c>
      <c r="F11" s="45">
        <v>0</v>
      </c>
      <c r="G11" s="102"/>
      <c r="H11" s="102">
        <f t="shared" si="3"/>
        <v>0</v>
      </c>
      <c r="I11" s="127">
        <f t="shared" si="0"/>
        <v>0</v>
      </c>
      <c r="J11" s="102">
        <f t="shared" si="1"/>
        <v>76493767.019999996</v>
      </c>
      <c r="K11" s="120">
        <f t="shared" si="4"/>
        <v>97.307680308614067</v>
      </c>
    </row>
    <row r="12" spans="1:12" ht="48" x14ac:dyDescent="0.2">
      <c r="A12" s="46">
        <v>57894</v>
      </c>
      <c r="B12" s="44" t="s">
        <v>55</v>
      </c>
      <c r="C12" s="102">
        <v>224048015.52000001</v>
      </c>
      <c r="D12" s="45">
        <v>209397549</v>
      </c>
      <c r="E12" s="45">
        <v>14644135</v>
      </c>
      <c r="F12" s="45">
        <v>6301395</v>
      </c>
      <c r="G12" s="102">
        <v>3962257</v>
      </c>
      <c r="H12" s="102">
        <f t="shared" si="3"/>
        <v>10263652</v>
      </c>
      <c r="I12" s="127">
        <f t="shared" si="0"/>
        <v>70.087116787710571</v>
      </c>
      <c r="J12" s="102">
        <f t="shared" si="1"/>
        <v>219661201</v>
      </c>
      <c r="K12" s="120">
        <f t="shared" si="4"/>
        <v>98.042020363439278</v>
      </c>
    </row>
    <row r="13" spans="1:12" ht="60" x14ac:dyDescent="0.2">
      <c r="A13" s="46">
        <v>2423336</v>
      </c>
      <c r="B13" s="44" t="s">
        <v>132</v>
      </c>
      <c r="C13" s="102">
        <v>38779620</v>
      </c>
      <c r="D13" s="122">
        <v>0</v>
      </c>
      <c r="E13" s="122">
        <v>38779619</v>
      </c>
      <c r="F13" s="122">
        <v>19389809</v>
      </c>
      <c r="G13" s="102"/>
      <c r="H13" s="102">
        <f t="shared" si="3"/>
        <v>19389809</v>
      </c>
      <c r="I13" s="127">
        <f t="shared" si="0"/>
        <v>49.999998710662936</v>
      </c>
      <c r="J13" s="102">
        <f t="shared" si="1"/>
        <v>19389809</v>
      </c>
      <c r="K13" s="120">
        <f t="shared" si="4"/>
        <v>49.999997421325943</v>
      </c>
    </row>
    <row r="14" spans="1:12" ht="26.25" customHeight="1" x14ac:dyDescent="0.2">
      <c r="A14" s="44"/>
      <c r="B14" s="89" t="s">
        <v>58</v>
      </c>
      <c r="C14" s="89"/>
      <c r="D14" s="156">
        <f>D15</f>
        <v>1544079.07</v>
      </c>
      <c r="E14" s="156">
        <f>E15</f>
        <v>764049</v>
      </c>
      <c r="F14" s="156">
        <v>0</v>
      </c>
      <c r="G14" s="49"/>
      <c r="H14" s="49">
        <f t="shared" si="3"/>
        <v>0</v>
      </c>
      <c r="I14" s="90">
        <f t="shared" si="0"/>
        <v>0</v>
      </c>
      <c r="J14" s="49">
        <f t="shared" si="1"/>
        <v>1544079.07</v>
      </c>
      <c r="K14" s="49"/>
      <c r="L14" s="33"/>
    </row>
    <row r="15" spans="1:12" ht="48" x14ac:dyDescent="0.2">
      <c r="A15" s="46">
        <v>117211</v>
      </c>
      <c r="B15" s="44" t="s">
        <v>59</v>
      </c>
      <c r="C15" s="102">
        <v>2308127.64</v>
      </c>
      <c r="D15" s="102">
        <v>1544079.07</v>
      </c>
      <c r="E15" s="45">
        <v>764049</v>
      </c>
      <c r="F15" s="45">
        <v>0</v>
      </c>
      <c r="G15" s="102"/>
      <c r="H15" s="102">
        <f t="shared" si="3"/>
        <v>0</v>
      </c>
      <c r="I15" s="127">
        <f t="shared" si="0"/>
        <v>0</v>
      </c>
      <c r="J15" s="102">
        <f t="shared" si="1"/>
        <v>1544079.07</v>
      </c>
      <c r="K15" s="120">
        <f>J15/C15%</f>
        <v>66.897473226394013</v>
      </c>
    </row>
    <row r="16" spans="1:12" ht="26.25" customHeight="1" x14ac:dyDescent="0.2">
      <c r="A16" s="44"/>
      <c r="B16" s="89" t="s">
        <v>60</v>
      </c>
      <c r="C16" s="89"/>
      <c r="D16" s="49">
        <f>D17</f>
        <v>79239968.409999996</v>
      </c>
      <c r="E16" s="49">
        <f>E17</f>
        <v>533380</v>
      </c>
      <c r="F16" s="49">
        <v>0</v>
      </c>
      <c r="G16" s="49"/>
      <c r="H16" s="49">
        <f t="shared" si="3"/>
        <v>0</v>
      </c>
      <c r="I16" s="90">
        <f t="shared" si="0"/>
        <v>0</v>
      </c>
      <c r="J16" s="49">
        <f t="shared" si="1"/>
        <v>79239968.409999996</v>
      </c>
      <c r="K16" s="49"/>
      <c r="L16" s="33"/>
    </row>
    <row r="17" spans="1:12" ht="48" x14ac:dyDescent="0.2">
      <c r="A17" s="46">
        <v>16823</v>
      </c>
      <c r="B17" s="44" t="s">
        <v>61</v>
      </c>
      <c r="C17" s="102">
        <v>131606305.98999999</v>
      </c>
      <c r="D17" s="102">
        <v>79239968.409999996</v>
      </c>
      <c r="E17" s="45">
        <v>533380</v>
      </c>
      <c r="F17" s="45">
        <v>0</v>
      </c>
      <c r="G17" s="102"/>
      <c r="H17" s="102">
        <f t="shared" si="3"/>
        <v>0</v>
      </c>
      <c r="I17" s="127">
        <f t="shared" si="0"/>
        <v>0</v>
      </c>
      <c r="J17" s="102">
        <f t="shared" si="1"/>
        <v>79239968.409999996</v>
      </c>
      <c r="K17" s="120">
        <f>J17/C17%</f>
        <v>60.209856825569574</v>
      </c>
    </row>
    <row r="18" spans="1:12" ht="26.25" customHeight="1" x14ac:dyDescent="0.2">
      <c r="A18" s="44"/>
      <c r="B18" s="89" t="s">
        <v>62</v>
      </c>
      <c r="C18" s="89"/>
      <c r="D18" s="49">
        <f>SUM(D19:D22)</f>
        <v>4128507.68</v>
      </c>
      <c r="E18" s="49">
        <f>SUM(E19:E23)</f>
        <v>5258974</v>
      </c>
      <c r="F18" s="49">
        <v>0</v>
      </c>
      <c r="G18" s="49">
        <f t="shared" ref="G18" si="5">SUM(G19:G23)</f>
        <v>0</v>
      </c>
      <c r="H18" s="49">
        <f t="shared" si="3"/>
        <v>0</v>
      </c>
      <c r="I18" s="90">
        <f t="shared" si="0"/>
        <v>0</v>
      </c>
      <c r="J18" s="49">
        <f t="shared" si="1"/>
        <v>4128507.68</v>
      </c>
      <c r="K18" s="49"/>
      <c r="L18" s="33"/>
    </row>
    <row r="19" spans="1:12" ht="48" x14ac:dyDescent="0.2">
      <c r="A19" s="46">
        <v>18754</v>
      </c>
      <c r="B19" s="44" t="s">
        <v>63</v>
      </c>
      <c r="C19" s="102">
        <v>1190940.93</v>
      </c>
      <c r="D19" s="102">
        <v>1001063.68</v>
      </c>
      <c r="E19" s="45">
        <v>189877</v>
      </c>
      <c r="F19" s="45">
        <v>0</v>
      </c>
      <c r="G19" s="102"/>
      <c r="H19" s="102">
        <f t="shared" si="3"/>
        <v>0</v>
      </c>
      <c r="I19" s="127">
        <f t="shared" si="0"/>
        <v>0</v>
      </c>
      <c r="J19" s="102">
        <f t="shared" si="1"/>
        <v>1001063.68</v>
      </c>
      <c r="K19" s="120">
        <f>J19/C19%</f>
        <v>84.056535028987554</v>
      </c>
    </row>
    <row r="20" spans="1:12" ht="36" x14ac:dyDescent="0.2">
      <c r="A20" s="46">
        <v>147464</v>
      </c>
      <c r="B20" s="44" t="s">
        <v>30</v>
      </c>
      <c r="C20" s="102">
        <v>1466946</v>
      </c>
      <c r="D20" s="102">
        <v>1394096</v>
      </c>
      <c r="E20" s="45">
        <v>72850</v>
      </c>
      <c r="F20" s="45">
        <v>0</v>
      </c>
      <c r="G20" s="102"/>
      <c r="H20" s="102">
        <f t="shared" si="3"/>
        <v>0</v>
      </c>
      <c r="I20" s="127">
        <f t="shared" si="0"/>
        <v>0</v>
      </c>
      <c r="J20" s="102">
        <f t="shared" si="1"/>
        <v>1394096</v>
      </c>
      <c r="K20" s="120">
        <f>J20/C20%</f>
        <v>95.033900361703843</v>
      </c>
    </row>
    <row r="21" spans="1:12" ht="36" x14ac:dyDescent="0.2">
      <c r="A21" s="46">
        <v>182070</v>
      </c>
      <c r="B21" s="44" t="s">
        <v>64</v>
      </c>
      <c r="C21" s="102">
        <v>1197216.1399999999</v>
      </c>
      <c r="D21" s="102">
        <v>1014908</v>
      </c>
      <c r="E21" s="45">
        <v>39005</v>
      </c>
      <c r="F21" s="45">
        <v>0</v>
      </c>
      <c r="G21" s="102"/>
      <c r="H21" s="102">
        <f t="shared" si="3"/>
        <v>0</v>
      </c>
      <c r="I21" s="127">
        <f t="shared" si="0"/>
        <v>0</v>
      </c>
      <c r="J21" s="102">
        <f t="shared" si="1"/>
        <v>1014908</v>
      </c>
      <c r="K21" s="120">
        <f>J21/C21%</f>
        <v>84.772328578864645</v>
      </c>
    </row>
    <row r="22" spans="1:12" ht="36" x14ac:dyDescent="0.2">
      <c r="A22" s="124">
        <v>206839</v>
      </c>
      <c r="B22" s="125" t="s">
        <v>65</v>
      </c>
      <c r="C22" s="102">
        <v>1531774.66</v>
      </c>
      <c r="D22" s="102">
        <v>718440</v>
      </c>
      <c r="E22" s="102">
        <v>457242</v>
      </c>
      <c r="F22" s="102">
        <v>0</v>
      </c>
      <c r="G22" s="102"/>
      <c r="H22" s="102">
        <f t="shared" si="3"/>
        <v>0</v>
      </c>
      <c r="I22" s="127">
        <f t="shared" si="0"/>
        <v>0</v>
      </c>
      <c r="J22" s="102">
        <f t="shared" si="1"/>
        <v>718440</v>
      </c>
      <c r="K22" s="127">
        <f>J22/C22%</f>
        <v>46.902460183014128</v>
      </c>
    </row>
    <row r="23" spans="1:12" ht="60" x14ac:dyDescent="0.2">
      <c r="A23" s="124">
        <v>2423360</v>
      </c>
      <c r="B23" s="125" t="s">
        <v>138</v>
      </c>
      <c r="C23" s="102">
        <v>4500000</v>
      </c>
      <c r="D23" s="102">
        <v>0</v>
      </c>
      <c r="E23" s="102">
        <v>4500000</v>
      </c>
      <c r="F23" s="102">
        <v>0</v>
      </c>
      <c r="G23" s="102"/>
      <c r="H23" s="102">
        <f t="shared" si="3"/>
        <v>0</v>
      </c>
      <c r="I23" s="127">
        <f t="shared" si="0"/>
        <v>0</v>
      </c>
      <c r="J23" s="102">
        <f t="shared" si="1"/>
        <v>0</v>
      </c>
      <c r="K23" s="127">
        <f>J23/C23%</f>
        <v>0</v>
      </c>
    </row>
    <row r="24" spans="1:12" ht="26.25" customHeight="1" x14ac:dyDescent="0.2">
      <c r="A24" s="44"/>
      <c r="B24" s="89" t="s">
        <v>66</v>
      </c>
      <c r="C24" s="89"/>
      <c r="D24" s="49">
        <f>SUM(D25:D34)</f>
        <v>244850</v>
      </c>
      <c r="E24" s="49">
        <f>SUM(E25:E34)</f>
        <v>5947916</v>
      </c>
      <c r="F24" s="49">
        <f>SUM(F25:F34)</f>
        <v>1033079</v>
      </c>
      <c r="G24" s="49">
        <f t="shared" ref="G24" si="6">SUM(G25:G34)</f>
        <v>-431405</v>
      </c>
      <c r="H24" s="49">
        <f t="shared" si="3"/>
        <v>601674</v>
      </c>
      <c r="I24" s="90">
        <f t="shared" si="0"/>
        <v>10.115711116296866</v>
      </c>
      <c r="J24" s="49">
        <f t="shared" si="1"/>
        <v>846524</v>
      </c>
      <c r="K24" s="49"/>
      <c r="L24" s="33"/>
    </row>
    <row r="25" spans="1:12" ht="48" x14ac:dyDescent="0.2">
      <c r="A25" s="46">
        <v>220053</v>
      </c>
      <c r="B25" s="44" t="s">
        <v>67</v>
      </c>
      <c r="C25" s="102">
        <v>18558666.600000001</v>
      </c>
      <c r="D25" s="119">
        <v>223000</v>
      </c>
      <c r="E25" s="45">
        <v>4711046</v>
      </c>
      <c r="F25" s="45">
        <v>0</v>
      </c>
      <c r="G25" s="102"/>
      <c r="H25" s="102">
        <f t="shared" si="3"/>
        <v>0</v>
      </c>
      <c r="I25" s="127">
        <f t="shared" si="0"/>
        <v>0</v>
      </c>
      <c r="J25" s="102">
        <f t="shared" si="1"/>
        <v>223000</v>
      </c>
      <c r="K25" s="120">
        <f t="shared" ref="K25:K34" si="7">J25/C25%</f>
        <v>1.2015949464817692</v>
      </c>
    </row>
    <row r="26" spans="1:12" ht="48" x14ac:dyDescent="0.2">
      <c r="A26" s="46">
        <v>293788</v>
      </c>
      <c r="B26" s="44" t="s">
        <v>68</v>
      </c>
      <c r="C26" s="102">
        <v>8007011.5099999998</v>
      </c>
      <c r="D26" s="119">
        <v>9000</v>
      </c>
      <c r="E26" s="45">
        <v>321300</v>
      </c>
      <c r="F26" s="45">
        <v>321300</v>
      </c>
      <c r="G26" s="102">
        <v>-321300</v>
      </c>
      <c r="H26" s="102">
        <f t="shared" si="3"/>
        <v>0</v>
      </c>
      <c r="I26" s="127">
        <f t="shared" si="0"/>
        <v>0</v>
      </c>
      <c r="J26" s="102">
        <f t="shared" si="1"/>
        <v>9000</v>
      </c>
      <c r="K26" s="120">
        <f t="shared" si="7"/>
        <v>0.11240148698125202</v>
      </c>
    </row>
    <row r="27" spans="1:12" ht="36" x14ac:dyDescent="0.2">
      <c r="A27" s="46">
        <v>2380922</v>
      </c>
      <c r="B27" s="44" t="s">
        <v>69</v>
      </c>
      <c r="C27" s="102">
        <v>226400</v>
      </c>
      <c r="D27" s="119">
        <v>0</v>
      </c>
      <c r="E27" s="45">
        <v>203791</v>
      </c>
      <c r="F27" s="45">
        <v>0</v>
      </c>
      <c r="G27" s="102"/>
      <c r="H27" s="102">
        <f t="shared" si="3"/>
        <v>0</v>
      </c>
      <c r="I27" s="127">
        <f t="shared" si="0"/>
        <v>0</v>
      </c>
      <c r="J27" s="102">
        <f t="shared" si="1"/>
        <v>0</v>
      </c>
      <c r="K27" s="120">
        <f t="shared" si="7"/>
        <v>0</v>
      </c>
    </row>
    <row r="28" spans="1:12" ht="36" x14ac:dyDescent="0.2">
      <c r="A28" s="46">
        <v>2380925</v>
      </c>
      <c r="B28" s="44" t="s">
        <v>70</v>
      </c>
      <c r="C28" s="102">
        <v>127900</v>
      </c>
      <c r="D28" s="119">
        <v>0</v>
      </c>
      <c r="E28" s="45">
        <v>125900</v>
      </c>
      <c r="F28" s="45">
        <v>125900</v>
      </c>
      <c r="G28" s="102"/>
      <c r="H28" s="102">
        <f t="shared" si="3"/>
        <v>125900</v>
      </c>
      <c r="I28" s="127">
        <f t="shared" si="0"/>
        <v>100</v>
      </c>
      <c r="J28" s="102">
        <f t="shared" si="1"/>
        <v>125900</v>
      </c>
      <c r="K28" s="120">
        <f t="shared" si="7"/>
        <v>98.43627834245504</v>
      </c>
    </row>
    <row r="29" spans="1:12" ht="36" x14ac:dyDescent="0.2">
      <c r="A29" s="46">
        <v>2380928</v>
      </c>
      <c r="B29" s="44" t="s">
        <v>71</v>
      </c>
      <c r="C29" s="102">
        <v>174005</v>
      </c>
      <c r="D29" s="119">
        <v>12850</v>
      </c>
      <c r="E29" s="45">
        <v>161155</v>
      </c>
      <c r="F29" s="45">
        <v>161155</v>
      </c>
      <c r="G29" s="102">
        <v>-63655</v>
      </c>
      <c r="H29" s="102">
        <f t="shared" si="3"/>
        <v>97500</v>
      </c>
      <c r="I29" s="127">
        <f t="shared" si="0"/>
        <v>60.500760137755577</v>
      </c>
      <c r="J29" s="102">
        <f t="shared" si="1"/>
        <v>110350</v>
      </c>
      <c r="K29" s="120">
        <f t="shared" si="7"/>
        <v>63.417717881670072</v>
      </c>
    </row>
    <row r="30" spans="1:12" ht="48" x14ac:dyDescent="0.2">
      <c r="A30" s="46">
        <v>2380929</v>
      </c>
      <c r="B30" s="44" t="s">
        <v>72</v>
      </c>
      <c r="C30" s="102">
        <v>138886</v>
      </c>
      <c r="D30" s="119">
        <v>0</v>
      </c>
      <c r="E30" s="45">
        <v>124195</v>
      </c>
      <c r="F30" s="45">
        <v>124195</v>
      </c>
      <c r="G30" s="102"/>
      <c r="H30" s="102">
        <f t="shared" si="3"/>
        <v>124195</v>
      </c>
      <c r="I30" s="127">
        <f t="shared" si="0"/>
        <v>100</v>
      </c>
      <c r="J30" s="102">
        <f t="shared" si="1"/>
        <v>124195</v>
      </c>
      <c r="K30" s="120">
        <f t="shared" si="7"/>
        <v>89.422259983007649</v>
      </c>
    </row>
    <row r="31" spans="1:12" ht="24" x14ac:dyDescent="0.2">
      <c r="A31" s="46">
        <v>2380934</v>
      </c>
      <c r="B31" s="44" t="s">
        <v>73</v>
      </c>
      <c r="C31" s="102">
        <v>121720</v>
      </c>
      <c r="D31" s="119">
        <v>0</v>
      </c>
      <c r="E31" s="45">
        <v>97779</v>
      </c>
      <c r="F31" s="45">
        <v>97779</v>
      </c>
      <c r="G31" s="102"/>
      <c r="H31" s="102">
        <f t="shared" si="3"/>
        <v>97779</v>
      </c>
      <c r="I31" s="127">
        <f t="shared" si="0"/>
        <v>100</v>
      </c>
      <c r="J31" s="102">
        <f t="shared" si="1"/>
        <v>97779</v>
      </c>
      <c r="K31" s="120">
        <f t="shared" si="7"/>
        <v>80.331087742359514</v>
      </c>
    </row>
    <row r="32" spans="1:12" ht="48" x14ac:dyDescent="0.2">
      <c r="A32" s="46">
        <v>2380935</v>
      </c>
      <c r="B32" s="44" t="s">
        <v>74</v>
      </c>
      <c r="C32" s="102">
        <v>95300</v>
      </c>
      <c r="D32" s="119">
        <v>0</v>
      </c>
      <c r="E32" s="45">
        <v>94000</v>
      </c>
      <c r="F32" s="45">
        <v>94000</v>
      </c>
      <c r="G32" s="102"/>
      <c r="H32" s="102">
        <f t="shared" si="3"/>
        <v>94000</v>
      </c>
      <c r="I32" s="127">
        <f t="shared" si="0"/>
        <v>100</v>
      </c>
      <c r="J32" s="102">
        <f t="shared" si="1"/>
        <v>94000</v>
      </c>
      <c r="K32" s="120">
        <f t="shared" si="7"/>
        <v>98.635886673662114</v>
      </c>
    </row>
    <row r="33" spans="1:12" ht="36" x14ac:dyDescent="0.2">
      <c r="A33" s="46">
        <v>2380936</v>
      </c>
      <c r="B33" s="44" t="s">
        <v>75</v>
      </c>
      <c r="C33" s="102">
        <v>70698</v>
      </c>
      <c r="D33" s="119">
        <v>0</v>
      </c>
      <c r="E33" s="45">
        <v>62300</v>
      </c>
      <c r="F33" s="45">
        <v>62300</v>
      </c>
      <c r="G33" s="102"/>
      <c r="H33" s="102">
        <f t="shared" si="3"/>
        <v>62300</v>
      </c>
      <c r="I33" s="127">
        <f t="shared" si="0"/>
        <v>100</v>
      </c>
      <c r="J33" s="102">
        <f t="shared" si="1"/>
        <v>62300</v>
      </c>
      <c r="K33" s="120">
        <f t="shared" si="7"/>
        <v>88.121304704517812</v>
      </c>
    </row>
    <row r="34" spans="1:12" ht="48" x14ac:dyDescent="0.2">
      <c r="A34" s="46">
        <v>2381093</v>
      </c>
      <c r="B34" s="44" t="s">
        <v>76</v>
      </c>
      <c r="C34" s="102">
        <v>50000</v>
      </c>
      <c r="D34" s="119">
        <v>0</v>
      </c>
      <c r="E34" s="45">
        <v>46450</v>
      </c>
      <c r="F34" s="45">
        <v>46450</v>
      </c>
      <c r="G34" s="102">
        <v>-46450</v>
      </c>
      <c r="H34" s="102">
        <f t="shared" si="3"/>
        <v>0</v>
      </c>
      <c r="I34" s="127">
        <f t="shared" si="0"/>
        <v>0</v>
      </c>
      <c r="J34" s="102">
        <f t="shared" si="1"/>
        <v>0</v>
      </c>
      <c r="K34" s="120">
        <f t="shared" si="7"/>
        <v>0</v>
      </c>
    </row>
    <row r="35" spans="1:12" ht="26.25" customHeight="1" x14ac:dyDescent="0.2">
      <c r="A35" s="44"/>
      <c r="B35" s="89" t="s">
        <v>77</v>
      </c>
      <c r="C35" s="89"/>
      <c r="D35" s="49">
        <f>D36</f>
        <v>0</v>
      </c>
      <c r="E35" s="49">
        <f>E36</f>
        <v>240000</v>
      </c>
      <c r="F35" s="49">
        <v>0</v>
      </c>
      <c r="G35" s="49"/>
      <c r="H35" s="49">
        <f t="shared" si="3"/>
        <v>0</v>
      </c>
      <c r="I35" s="90">
        <f t="shared" si="0"/>
        <v>0</v>
      </c>
      <c r="J35" s="49">
        <f t="shared" si="1"/>
        <v>0</v>
      </c>
      <c r="K35" s="49"/>
      <c r="L35" s="33"/>
    </row>
    <row r="36" spans="1:12" ht="60" x14ac:dyDescent="0.2">
      <c r="A36" s="46">
        <v>2345333</v>
      </c>
      <c r="B36" s="44" t="s">
        <v>78</v>
      </c>
      <c r="C36" s="102">
        <v>240000</v>
      </c>
      <c r="D36" s="102">
        <v>0</v>
      </c>
      <c r="E36" s="45">
        <v>240000</v>
      </c>
      <c r="F36" s="45">
        <v>0</v>
      </c>
      <c r="G36" s="102"/>
      <c r="H36" s="102">
        <f t="shared" si="3"/>
        <v>0</v>
      </c>
      <c r="I36" s="127">
        <f t="shared" si="0"/>
        <v>0</v>
      </c>
      <c r="J36" s="102">
        <f t="shared" si="1"/>
        <v>0</v>
      </c>
      <c r="K36" s="120">
        <f>J36/C36%</f>
        <v>0</v>
      </c>
    </row>
    <row r="37" spans="1:12" ht="26.25" customHeight="1" x14ac:dyDescent="0.2">
      <c r="A37" s="44"/>
      <c r="B37" s="89" t="s">
        <v>79</v>
      </c>
      <c r="C37" s="89"/>
      <c r="D37" s="49">
        <f>D38</f>
        <v>902012.08</v>
      </c>
      <c r="E37" s="49">
        <f>E38</f>
        <v>355067</v>
      </c>
      <c r="F37" s="49">
        <f>F38</f>
        <v>209997</v>
      </c>
      <c r="G37" s="49"/>
      <c r="H37" s="49">
        <f t="shared" si="3"/>
        <v>209997</v>
      </c>
      <c r="I37" s="90">
        <f t="shared" si="0"/>
        <v>59.142922321702663</v>
      </c>
      <c r="J37" s="49">
        <f t="shared" si="1"/>
        <v>1112009.08</v>
      </c>
      <c r="K37" s="49"/>
      <c r="L37" s="33"/>
    </row>
    <row r="38" spans="1:12" ht="60" x14ac:dyDescent="0.2">
      <c r="A38" s="46">
        <v>172862</v>
      </c>
      <c r="B38" s="44" t="s">
        <v>80</v>
      </c>
      <c r="C38" s="102">
        <v>1266047.04</v>
      </c>
      <c r="D38" s="102">
        <v>902012.08</v>
      </c>
      <c r="E38" s="45">
        <v>355067</v>
      </c>
      <c r="F38" s="45">
        <v>209997</v>
      </c>
      <c r="G38" s="102"/>
      <c r="H38" s="102">
        <f t="shared" si="3"/>
        <v>209997</v>
      </c>
      <c r="I38" s="127">
        <f t="shared" ref="I38:I69" si="8">H38/E38%</f>
        <v>59.142922321702663</v>
      </c>
      <c r="J38" s="102">
        <f t="shared" ref="J38:J69" si="9">D38+H38</f>
        <v>1112009.08</v>
      </c>
      <c r="K38" s="120">
        <f>J38/C38%</f>
        <v>87.83315665743352</v>
      </c>
    </row>
    <row r="39" spans="1:12" ht="36" x14ac:dyDescent="0.2">
      <c r="A39" s="44"/>
      <c r="B39" s="89" t="s">
        <v>81</v>
      </c>
      <c r="C39" s="89"/>
      <c r="D39" s="49">
        <f>D40</f>
        <v>708875.71</v>
      </c>
      <c r="E39" s="49">
        <f>E40</f>
        <v>48720</v>
      </c>
      <c r="F39" s="49">
        <v>0</v>
      </c>
      <c r="G39" s="49"/>
      <c r="H39" s="49">
        <f t="shared" si="3"/>
        <v>0</v>
      </c>
      <c r="I39" s="90">
        <f t="shared" si="8"/>
        <v>0</v>
      </c>
      <c r="J39" s="49">
        <f t="shared" si="9"/>
        <v>708875.71</v>
      </c>
      <c r="K39" s="49"/>
      <c r="L39" s="33"/>
    </row>
    <row r="40" spans="1:12" ht="60" x14ac:dyDescent="0.2">
      <c r="A40" s="46">
        <v>255957</v>
      </c>
      <c r="B40" s="44" t="s">
        <v>82</v>
      </c>
      <c r="C40" s="102">
        <v>1184329.48</v>
      </c>
      <c r="D40" s="102">
        <v>708875.71</v>
      </c>
      <c r="E40" s="45">
        <v>48720</v>
      </c>
      <c r="F40" s="45">
        <v>0</v>
      </c>
      <c r="G40" s="102"/>
      <c r="H40" s="102">
        <f t="shared" si="3"/>
        <v>0</v>
      </c>
      <c r="I40" s="127">
        <f t="shared" si="8"/>
        <v>0</v>
      </c>
      <c r="J40" s="102">
        <f t="shared" si="9"/>
        <v>708875.71</v>
      </c>
      <c r="K40" s="120">
        <f>J40/C40%</f>
        <v>59.854603129527774</v>
      </c>
    </row>
    <row r="41" spans="1:12" ht="29.25" customHeight="1" x14ac:dyDescent="0.2">
      <c r="A41" s="52"/>
      <c r="B41" s="47" t="s">
        <v>83</v>
      </c>
      <c r="C41" s="48"/>
      <c r="D41" s="49">
        <f>SUM(D42:D65)</f>
        <v>149107462.78999999</v>
      </c>
      <c r="E41" s="49">
        <f>SUM(E42:E65)</f>
        <v>186477410</v>
      </c>
      <c r="F41" s="49">
        <f>SUM(F42:F65)</f>
        <v>37327955.469999999</v>
      </c>
      <c r="G41" s="49">
        <f>SUM(G42:G65)</f>
        <v>20398396.52</v>
      </c>
      <c r="H41" s="49">
        <f t="shared" si="3"/>
        <v>57726351.989999995</v>
      </c>
      <c r="I41" s="114">
        <f t="shared" si="8"/>
        <v>30.956217157885231</v>
      </c>
      <c r="J41" s="49">
        <f t="shared" si="9"/>
        <v>206833814.77999997</v>
      </c>
      <c r="K41" s="114"/>
    </row>
    <row r="42" spans="1:12" ht="20.25" customHeight="1" x14ac:dyDescent="0.2">
      <c r="A42" s="50"/>
      <c r="B42" s="44" t="s">
        <v>84</v>
      </c>
      <c r="C42" s="45"/>
      <c r="D42" s="45">
        <v>30983203</v>
      </c>
      <c r="E42" s="45">
        <v>13995029</v>
      </c>
      <c r="F42" s="45">
        <v>3087763</v>
      </c>
      <c r="G42" s="45">
        <v>1162506</v>
      </c>
      <c r="H42" s="45">
        <f t="shared" si="3"/>
        <v>4250269</v>
      </c>
      <c r="I42" s="88">
        <f t="shared" si="8"/>
        <v>30.369847750940707</v>
      </c>
      <c r="J42" s="102">
        <f t="shared" si="9"/>
        <v>35233472</v>
      </c>
      <c r="K42" s="67"/>
      <c r="L42" s="99"/>
    </row>
    <row r="43" spans="1:12" ht="72" x14ac:dyDescent="0.2">
      <c r="A43" s="35">
        <v>67776</v>
      </c>
      <c r="B43" s="44" t="s">
        <v>85</v>
      </c>
      <c r="C43" s="45">
        <v>67541014</v>
      </c>
      <c r="D43" s="45">
        <v>66960886.560000002</v>
      </c>
      <c r="E43" s="45">
        <v>585164</v>
      </c>
      <c r="F43" s="45">
        <v>0</v>
      </c>
      <c r="G43" s="45"/>
      <c r="H43" s="45">
        <f t="shared" si="3"/>
        <v>0</v>
      </c>
      <c r="I43" s="67">
        <f t="shared" si="8"/>
        <v>0</v>
      </c>
      <c r="J43" s="102">
        <f t="shared" si="9"/>
        <v>66960886.560000002</v>
      </c>
      <c r="K43" s="67">
        <f t="shared" ref="K43:K65" si="10">J43/C43%</f>
        <v>99.14107383700221</v>
      </c>
    </row>
    <row r="44" spans="1:12" ht="72" x14ac:dyDescent="0.2">
      <c r="A44" s="35">
        <v>67932</v>
      </c>
      <c r="B44" s="44" t="s">
        <v>86</v>
      </c>
      <c r="C44" s="45">
        <v>32472052</v>
      </c>
      <c r="D44" s="45">
        <v>32237298.57</v>
      </c>
      <c r="E44" s="45">
        <v>207959</v>
      </c>
      <c r="F44" s="45">
        <v>178353</v>
      </c>
      <c r="G44" s="45"/>
      <c r="H44" s="45">
        <f t="shared" si="3"/>
        <v>178353</v>
      </c>
      <c r="I44" s="67">
        <f t="shared" si="8"/>
        <v>85.763539928543608</v>
      </c>
      <c r="J44" s="102">
        <f t="shared" si="9"/>
        <v>32415651.57</v>
      </c>
      <c r="K44" s="67">
        <f t="shared" si="10"/>
        <v>99.826310853407108</v>
      </c>
    </row>
    <row r="45" spans="1:12" ht="60" x14ac:dyDescent="0.2">
      <c r="A45" s="35">
        <v>268462</v>
      </c>
      <c r="B45" s="44" t="s">
        <v>87</v>
      </c>
      <c r="C45" s="45">
        <v>147554030.06</v>
      </c>
      <c r="D45" s="45">
        <v>4036213.28</v>
      </c>
      <c r="E45" s="45">
        <v>30497228</v>
      </c>
      <c r="F45" s="45">
        <v>0</v>
      </c>
      <c r="G45" s="45">
        <v>11346518</v>
      </c>
      <c r="H45" s="45">
        <f t="shared" si="3"/>
        <v>11346518</v>
      </c>
      <c r="I45" s="67">
        <f t="shared" si="8"/>
        <v>37.205079753477918</v>
      </c>
      <c r="J45" s="102">
        <f t="shared" si="9"/>
        <v>15382731.279999999</v>
      </c>
      <c r="K45" s="67">
        <f t="shared" si="10"/>
        <v>10.425151569052305</v>
      </c>
    </row>
    <row r="46" spans="1:12" ht="48" x14ac:dyDescent="0.2">
      <c r="A46" s="35">
        <v>305343</v>
      </c>
      <c r="B46" s="151" t="s">
        <v>88</v>
      </c>
      <c r="C46" s="45">
        <v>1024889.78</v>
      </c>
      <c r="D46" s="45">
        <v>48890</v>
      </c>
      <c r="E46" s="45">
        <v>10000</v>
      </c>
      <c r="F46" s="45">
        <v>0</v>
      </c>
      <c r="G46" s="45"/>
      <c r="H46" s="45">
        <f t="shared" si="3"/>
        <v>0</v>
      </c>
      <c r="I46" s="67">
        <f t="shared" si="8"/>
        <v>0</v>
      </c>
      <c r="J46" s="102">
        <f t="shared" si="9"/>
        <v>48890</v>
      </c>
      <c r="K46" s="67">
        <f t="shared" si="10"/>
        <v>4.7702690527365776</v>
      </c>
    </row>
    <row r="47" spans="1:12" ht="48" x14ac:dyDescent="0.2">
      <c r="A47" s="35">
        <v>256869</v>
      </c>
      <c r="B47" s="44" t="s">
        <v>89</v>
      </c>
      <c r="C47" s="45">
        <v>40010388.399999999</v>
      </c>
      <c r="D47" s="45">
        <v>9858913</v>
      </c>
      <c r="E47" s="45">
        <v>19360775</v>
      </c>
      <c r="F47" s="45">
        <v>4826045</v>
      </c>
      <c r="G47" s="45">
        <v>822240</v>
      </c>
      <c r="H47" s="45">
        <f t="shared" si="3"/>
        <v>5648285</v>
      </c>
      <c r="I47" s="67">
        <f t="shared" si="8"/>
        <v>29.173857967979071</v>
      </c>
      <c r="J47" s="102">
        <f t="shared" si="9"/>
        <v>15507198</v>
      </c>
      <c r="K47" s="67">
        <f t="shared" si="10"/>
        <v>38.757929178213132</v>
      </c>
    </row>
    <row r="48" spans="1:12" ht="65.45" customHeight="1" x14ac:dyDescent="0.2">
      <c r="A48" s="35">
        <v>326206</v>
      </c>
      <c r="B48" s="44" t="s">
        <v>17</v>
      </c>
      <c r="C48" s="45">
        <v>73072983</v>
      </c>
      <c r="D48" s="45">
        <v>1614121</v>
      </c>
      <c r="E48" s="45">
        <v>26871024</v>
      </c>
      <c r="F48" s="45">
        <v>18441405</v>
      </c>
      <c r="G48" s="45">
        <v>584463</v>
      </c>
      <c r="H48" s="45">
        <f t="shared" si="3"/>
        <v>19025868</v>
      </c>
      <c r="I48" s="67">
        <f t="shared" si="8"/>
        <v>70.804402541562993</v>
      </c>
      <c r="J48" s="102">
        <f t="shared" si="9"/>
        <v>20639989</v>
      </c>
      <c r="K48" s="67">
        <f t="shared" si="10"/>
        <v>28.24571839362299</v>
      </c>
    </row>
    <row r="49" spans="1:11" ht="68.45" customHeight="1" x14ac:dyDescent="0.2">
      <c r="A49" s="35">
        <v>327681</v>
      </c>
      <c r="B49" s="44" t="s">
        <v>16</v>
      </c>
      <c r="C49" s="45">
        <v>43188164</v>
      </c>
      <c r="D49" s="45">
        <v>790135</v>
      </c>
      <c r="E49" s="45">
        <v>2554123</v>
      </c>
      <c r="F49" s="45">
        <v>774454</v>
      </c>
      <c r="G49" s="45">
        <v>27931</v>
      </c>
      <c r="H49" s="45">
        <f t="shared" si="3"/>
        <v>802385</v>
      </c>
      <c r="I49" s="67">
        <f t="shared" si="8"/>
        <v>31.415284228676537</v>
      </c>
      <c r="J49" s="102">
        <f t="shared" si="9"/>
        <v>1592520</v>
      </c>
      <c r="K49" s="67">
        <f t="shared" si="10"/>
        <v>3.6873991679757445</v>
      </c>
    </row>
    <row r="50" spans="1:11" ht="68.45" customHeight="1" x14ac:dyDescent="0.2">
      <c r="A50" s="35">
        <v>342907</v>
      </c>
      <c r="B50" s="44" t="s">
        <v>23</v>
      </c>
      <c r="C50" s="45">
        <v>299767271</v>
      </c>
      <c r="D50" s="45">
        <v>0</v>
      </c>
      <c r="E50" s="45">
        <v>2915484</v>
      </c>
      <c r="F50" s="45">
        <v>445396.54</v>
      </c>
      <c r="G50" s="45">
        <v>18000</v>
      </c>
      <c r="H50" s="45">
        <f t="shared" si="3"/>
        <v>463396.54</v>
      </c>
      <c r="I50" s="67">
        <f t="shared" si="8"/>
        <v>15.894326293678853</v>
      </c>
      <c r="J50" s="102">
        <f t="shared" si="9"/>
        <v>463396.54</v>
      </c>
      <c r="K50" s="67">
        <f t="shared" si="10"/>
        <v>0.15458543504570918</v>
      </c>
    </row>
    <row r="51" spans="1:11" ht="68.45" customHeight="1" x14ac:dyDescent="0.2">
      <c r="A51" s="35">
        <v>364778</v>
      </c>
      <c r="B51" s="44" t="s">
        <v>90</v>
      </c>
      <c r="C51" s="45">
        <v>288236.67</v>
      </c>
      <c r="D51" s="45">
        <v>0</v>
      </c>
      <c r="E51" s="45">
        <v>297138</v>
      </c>
      <c r="F51" s="45">
        <v>0</v>
      </c>
      <c r="G51" s="45"/>
      <c r="H51" s="45">
        <f t="shared" si="3"/>
        <v>0</v>
      </c>
      <c r="I51" s="67">
        <f t="shared" si="8"/>
        <v>0</v>
      </c>
      <c r="J51" s="102">
        <f t="shared" si="9"/>
        <v>0</v>
      </c>
      <c r="K51" s="67">
        <f t="shared" si="10"/>
        <v>0</v>
      </c>
    </row>
    <row r="52" spans="1:11" ht="48" x14ac:dyDescent="0.2">
      <c r="A52" s="35">
        <v>374288</v>
      </c>
      <c r="B52" s="160" t="s">
        <v>21</v>
      </c>
      <c r="C52" s="45">
        <v>88277317</v>
      </c>
      <c r="D52" s="45">
        <v>944644</v>
      </c>
      <c r="E52" s="45">
        <v>2358312</v>
      </c>
      <c r="F52" s="45">
        <v>1358292.67</v>
      </c>
      <c r="G52" s="45"/>
      <c r="H52" s="45">
        <f t="shared" si="3"/>
        <v>1358292.67</v>
      </c>
      <c r="I52" s="67">
        <f t="shared" si="8"/>
        <v>57.595969914074132</v>
      </c>
      <c r="J52" s="102">
        <f t="shared" si="9"/>
        <v>2302936.67</v>
      </c>
      <c r="K52" s="67">
        <f t="shared" si="10"/>
        <v>2.6087524499640149</v>
      </c>
    </row>
    <row r="53" spans="1:11" ht="48" x14ac:dyDescent="0.2">
      <c r="A53" s="35">
        <v>374962</v>
      </c>
      <c r="B53" s="160" t="s">
        <v>91</v>
      </c>
      <c r="C53" s="45">
        <v>108190617</v>
      </c>
      <c r="D53" s="45">
        <v>0</v>
      </c>
      <c r="E53" s="45">
        <v>1981144</v>
      </c>
      <c r="F53" s="45">
        <v>316044</v>
      </c>
      <c r="G53" s="45">
        <v>29200</v>
      </c>
      <c r="H53" s="45">
        <f t="shared" si="3"/>
        <v>345244</v>
      </c>
      <c r="I53" s="67">
        <f t="shared" si="8"/>
        <v>17.426497013846546</v>
      </c>
      <c r="J53" s="102">
        <f t="shared" si="9"/>
        <v>345244</v>
      </c>
      <c r="K53" s="67">
        <f t="shared" si="10"/>
        <v>0.31910715510569648</v>
      </c>
    </row>
    <row r="54" spans="1:11" ht="48" x14ac:dyDescent="0.2">
      <c r="A54" s="35">
        <v>381809</v>
      </c>
      <c r="B54" s="44" t="s">
        <v>92</v>
      </c>
      <c r="C54" s="45">
        <v>18989050</v>
      </c>
      <c r="D54" s="45">
        <v>0</v>
      </c>
      <c r="E54" s="45">
        <v>1105838</v>
      </c>
      <c r="F54" s="45">
        <v>0</v>
      </c>
      <c r="G54" s="45"/>
      <c r="H54" s="45">
        <f t="shared" si="3"/>
        <v>0</v>
      </c>
      <c r="I54" s="67">
        <f t="shared" si="8"/>
        <v>0</v>
      </c>
      <c r="J54" s="102">
        <f t="shared" si="9"/>
        <v>0</v>
      </c>
      <c r="K54" s="67">
        <f t="shared" si="10"/>
        <v>0</v>
      </c>
    </row>
    <row r="55" spans="1:11" ht="48" x14ac:dyDescent="0.2">
      <c r="A55" s="35">
        <v>381818</v>
      </c>
      <c r="B55" s="44" t="s">
        <v>22</v>
      </c>
      <c r="C55" s="45">
        <v>18188302</v>
      </c>
      <c r="D55" s="45">
        <v>73492</v>
      </c>
      <c r="E55" s="45">
        <v>1659027</v>
      </c>
      <c r="F55" s="45">
        <v>7276.26</v>
      </c>
      <c r="G55" s="45">
        <v>12728.52</v>
      </c>
      <c r="H55" s="45">
        <f t="shared" si="3"/>
        <v>20004.78</v>
      </c>
      <c r="I55" s="67">
        <f t="shared" si="8"/>
        <v>1.2058140102602308</v>
      </c>
      <c r="J55" s="102">
        <f t="shared" si="9"/>
        <v>93496.78</v>
      </c>
      <c r="K55" s="67">
        <f t="shared" si="10"/>
        <v>0.514048974995027</v>
      </c>
    </row>
    <row r="56" spans="1:11" ht="60" x14ac:dyDescent="0.2">
      <c r="A56" s="35">
        <v>382078</v>
      </c>
      <c r="B56" s="44" t="s">
        <v>93</v>
      </c>
      <c r="C56" s="45">
        <v>77449591.150000006</v>
      </c>
      <c r="D56" s="45">
        <v>385231.26</v>
      </c>
      <c r="E56" s="45">
        <v>21432302</v>
      </c>
      <c r="F56" s="45">
        <v>6086518</v>
      </c>
      <c r="G56" s="45">
        <v>5817685</v>
      </c>
      <c r="H56" s="45">
        <f t="shared" si="3"/>
        <v>11904203</v>
      </c>
      <c r="I56" s="67">
        <f t="shared" si="8"/>
        <v>55.543277618988391</v>
      </c>
      <c r="J56" s="102">
        <f t="shared" si="9"/>
        <v>12289434.26</v>
      </c>
      <c r="K56" s="67">
        <f t="shared" si="10"/>
        <v>15.867655435647835</v>
      </c>
    </row>
    <row r="57" spans="1:11" ht="56.45" customHeight="1" x14ac:dyDescent="0.2">
      <c r="A57" s="35">
        <v>382960</v>
      </c>
      <c r="B57" s="44" t="s">
        <v>94</v>
      </c>
      <c r="C57" s="45">
        <v>34399283.530000001</v>
      </c>
      <c r="D57" s="45">
        <v>536940.12</v>
      </c>
      <c r="E57" s="45">
        <v>5061255</v>
      </c>
      <c r="F57" s="45">
        <v>17618</v>
      </c>
      <c r="G57" s="45">
        <v>500</v>
      </c>
      <c r="H57" s="45">
        <f t="shared" si="3"/>
        <v>18118</v>
      </c>
      <c r="I57" s="67">
        <f t="shared" si="8"/>
        <v>0.3579744549523784</v>
      </c>
      <c r="J57" s="102">
        <f t="shared" si="9"/>
        <v>555058.12</v>
      </c>
      <c r="K57" s="67">
        <f t="shared" si="10"/>
        <v>1.613574653425347</v>
      </c>
    </row>
    <row r="58" spans="1:11" ht="56.45" customHeight="1" x14ac:dyDescent="0.2">
      <c r="A58" s="35">
        <v>383146</v>
      </c>
      <c r="B58" s="44" t="s">
        <v>95</v>
      </c>
      <c r="C58" s="45">
        <v>68407859</v>
      </c>
      <c r="D58" s="45">
        <v>0</v>
      </c>
      <c r="E58" s="45">
        <v>2583507</v>
      </c>
      <c r="F58" s="45">
        <v>376686</v>
      </c>
      <c r="G58" s="45">
        <v>37000</v>
      </c>
      <c r="H58" s="45">
        <f t="shared" si="3"/>
        <v>413686</v>
      </c>
      <c r="I58" s="67">
        <f t="shared" si="8"/>
        <v>16.01257515462509</v>
      </c>
      <c r="J58" s="102">
        <f t="shared" si="9"/>
        <v>413686</v>
      </c>
      <c r="K58" s="67">
        <f t="shared" si="10"/>
        <v>0.60473461097503434</v>
      </c>
    </row>
    <row r="59" spans="1:11" ht="84" x14ac:dyDescent="0.2">
      <c r="A59" s="35">
        <v>2347056</v>
      </c>
      <c r="B59" s="44" t="s">
        <v>37</v>
      </c>
      <c r="C59" s="45">
        <v>26109124.559999999</v>
      </c>
      <c r="D59" s="45">
        <v>0</v>
      </c>
      <c r="E59" s="45">
        <v>820000</v>
      </c>
      <c r="F59" s="45">
        <v>0</v>
      </c>
      <c r="G59" s="45"/>
      <c r="H59" s="45">
        <f t="shared" si="3"/>
        <v>0</v>
      </c>
      <c r="I59" s="67">
        <f t="shared" si="8"/>
        <v>0</v>
      </c>
      <c r="J59" s="102">
        <f t="shared" si="9"/>
        <v>0</v>
      </c>
      <c r="K59" s="67">
        <f t="shared" si="10"/>
        <v>0</v>
      </c>
    </row>
    <row r="60" spans="1:11" ht="68.25" customHeight="1" x14ac:dyDescent="0.2">
      <c r="A60" s="35">
        <v>260172</v>
      </c>
      <c r="B60" s="44" t="s">
        <v>96</v>
      </c>
      <c r="C60" s="45">
        <v>281104504</v>
      </c>
      <c r="D60" s="45">
        <v>336250</v>
      </c>
      <c r="E60" s="45">
        <v>3418268</v>
      </c>
      <c r="F60" s="45">
        <v>1394486</v>
      </c>
      <c r="G60" s="45">
        <v>541105</v>
      </c>
      <c r="H60" s="45">
        <f t="shared" si="3"/>
        <v>1935591</v>
      </c>
      <c r="I60" s="67">
        <f t="shared" si="8"/>
        <v>56.624904776337019</v>
      </c>
      <c r="J60" s="102">
        <f t="shared" si="9"/>
        <v>2271841</v>
      </c>
      <c r="K60" s="67">
        <f t="shared" si="10"/>
        <v>0.80818377780243611</v>
      </c>
    </row>
    <row r="61" spans="1:11" ht="84" x14ac:dyDescent="0.2">
      <c r="A61" s="35">
        <v>2362485</v>
      </c>
      <c r="B61" s="44" t="s">
        <v>97</v>
      </c>
      <c r="C61" s="45">
        <v>142786859.22999999</v>
      </c>
      <c r="D61" s="45">
        <v>0</v>
      </c>
      <c r="E61" s="45">
        <v>16678022</v>
      </c>
      <c r="F61" s="45">
        <v>0</v>
      </c>
      <c r="G61" s="45"/>
      <c r="H61" s="45">
        <f t="shared" si="3"/>
        <v>0</v>
      </c>
      <c r="I61" s="67">
        <f t="shared" si="8"/>
        <v>0</v>
      </c>
      <c r="J61" s="102">
        <f t="shared" si="9"/>
        <v>0</v>
      </c>
      <c r="K61" s="67">
        <f t="shared" si="10"/>
        <v>0</v>
      </c>
    </row>
    <row r="62" spans="1:11" ht="56.45" customHeight="1" x14ac:dyDescent="0.2">
      <c r="A62" s="35">
        <v>385674</v>
      </c>
      <c r="B62" s="44" t="s">
        <v>98</v>
      </c>
      <c r="C62" s="45">
        <v>37955435.93</v>
      </c>
      <c r="D62" s="45">
        <v>301245</v>
      </c>
      <c r="E62" s="45">
        <v>5081942</v>
      </c>
      <c r="F62" s="45">
        <v>17618</v>
      </c>
      <c r="G62" s="45">
        <v>-1480</v>
      </c>
      <c r="H62" s="45">
        <f t="shared" si="3"/>
        <v>16138</v>
      </c>
      <c r="I62" s="67">
        <f t="shared" si="8"/>
        <v>0.31755576903475091</v>
      </c>
      <c r="J62" s="45">
        <f t="shared" si="9"/>
        <v>317383</v>
      </c>
      <c r="K62" s="67">
        <f t="shared" si="10"/>
        <v>0.83619906404273514</v>
      </c>
    </row>
    <row r="63" spans="1:11" ht="59.25" customHeight="1" x14ac:dyDescent="0.2">
      <c r="A63" s="35">
        <v>2381374</v>
      </c>
      <c r="B63" s="44" t="s">
        <v>136</v>
      </c>
      <c r="C63" s="45">
        <v>104721901.97</v>
      </c>
      <c r="D63" s="45">
        <v>0</v>
      </c>
      <c r="E63" s="45">
        <v>1340000</v>
      </c>
      <c r="F63" s="45">
        <v>0</v>
      </c>
      <c r="G63" s="45"/>
      <c r="H63" s="45">
        <f t="shared" si="3"/>
        <v>0</v>
      </c>
      <c r="I63" s="67">
        <f t="shared" si="8"/>
        <v>0</v>
      </c>
      <c r="J63" s="45">
        <f t="shared" si="9"/>
        <v>0</v>
      </c>
      <c r="K63" s="67">
        <f t="shared" si="10"/>
        <v>0</v>
      </c>
    </row>
    <row r="64" spans="1:11" ht="72" x14ac:dyDescent="0.2">
      <c r="A64" s="35">
        <v>2386533</v>
      </c>
      <c r="B64" s="44" t="s">
        <v>99</v>
      </c>
      <c r="C64" s="45">
        <v>122556061.31999999</v>
      </c>
      <c r="D64" s="45">
        <v>0</v>
      </c>
      <c r="E64" s="45">
        <v>14403632</v>
      </c>
      <c r="F64" s="45">
        <v>0</v>
      </c>
      <c r="G64" s="45"/>
      <c r="H64" s="45">
        <f t="shared" si="3"/>
        <v>0</v>
      </c>
      <c r="I64" s="67">
        <f t="shared" si="8"/>
        <v>0</v>
      </c>
      <c r="J64" s="45">
        <f t="shared" si="9"/>
        <v>0</v>
      </c>
      <c r="K64" s="67">
        <f t="shared" si="10"/>
        <v>0</v>
      </c>
    </row>
    <row r="65" spans="1:12" ht="48" x14ac:dyDescent="0.2">
      <c r="A65" s="35">
        <v>2386577</v>
      </c>
      <c r="B65" s="44" t="s">
        <v>38</v>
      </c>
      <c r="C65" s="45">
        <v>88231060.459999993</v>
      </c>
      <c r="D65" s="45">
        <v>0</v>
      </c>
      <c r="E65" s="45">
        <v>11260237</v>
      </c>
      <c r="F65" s="45">
        <v>0</v>
      </c>
      <c r="G65" s="45"/>
      <c r="H65" s="45">
        <f t="shared" si="3"/>
        <v>0</v>
      </c>
      <c r="I65" s="67">
        <f t="shared" si="8"/>
        <v>0</v>
      </c>
      <c r="J65" s="45">
        <f t="shared" si="9"/>
        <v>0</v>
      </c>
      <c r="K65" s="67">
        <f t="shared" si="10"/>
        <v>0</v>
      </c>
    </row>
    <row r="66" spans="1:12" ht="26.25" customHeight="1" x14ac:dyDescent="0.2">
      <c r="A66" s="44"/>
      <c r="B66" s="89" t="s">
        <v>100</v>
      </c>
      <c r="C66" s="89"/>
      <c r="D66" s="49">
        <f>D67</f>
        <v>10225260.810000001</v>
      </c>
      <c r="E66" s="49">
        <f>E67</f>
        <v>998994</v>
      </c>
      <c r="F66" s="49">
        <v>0</v>
      </c>
      <c r="G66" s="49"/>
      <c r="H66" s="49">
        <f t="shared" si="3"/>
        <v>0</v>
      </c>
      <c r="I66" s="114">
        <f t="shared" si="8"/>
        <v>0</v>
      </c>
      <c r="J66" s="49">
        <f t="shared" si="9"/>
        <v>10225260.810000001</v>
      </c>
      <c r="K66" s="49"/>
      <c r="L66" s="33"/>
    </row>
    <row r="67" spans="1:12" ht="84" x14ac:dyDescent="0.2">
      <c r="A67" s="46">
        <v>120501</v>
      </c>
      <c r="B67" s="44" t="s">
        <v>101</v>
      </c>
      <c r="C67" s="45">
        <v>12447873.42</v>
      </c>
      <c r="D67" s="45">
        <v>10225260.810000001</v>
      </c>
      <c r="E67" s="45">
        <v>998994</v>
      </c>
      <c r="F67" s="45">
        <v>0</v>
      </c>
      <c r="G67" s="45"/>
      <c r="H67" s="45">
        <f t="shared" si="3"/>
        <v>0</v>
      </c>
      <c r="I67" s="67">
        <f t="shared" si="8"/>
        <v>0</v>
      </c>
      <c r="J67" s="45">
        <f t="shared" si="9"/>
        <v>10225260.810000001</v>
      </c>
      <c r="K67" s="67">
        <f>J67/C67%</f>
        <v>82.144640011932253</v>
      </c>
    </row>
    <row r="68" spans="1:12" ht="26.25" customHeight="1" x14ac:dyDescent="0.2">
      <c r="A68" s="44"/>
      <c r="B68" s="89" t="s">
        <v>102</v>
      </c>
      <c r="C68" s="89"/>
      <c r="D68" s="49">
        <f>SUM(D69:D81)</f>
        <v>22052818.940000001</v>
      </c>
      <c r="E68" s="49">
        <f>SUM(E69:E81)</f>
        <v>4308527</v>
      </c>
      <c r="F68" s="49">
        <v>0</v>
      </c>
      <c r="G68" s="49"/>
      <c r="H68" s="49">
        <f t="shared" si="3"/>
        <v>0</v>
      </c>
      <c r="I68" s="114">
        <f t="shared" si="8"/>
        <v>0</v>
      </c>
      <c r="J68" s="49">
        <f t="shared" si="9"/>
        <v>22052818.940000001</v>
      </c>
      <c r="K68" s="49"/>
      <c r="L68" s="33"/>
    </row>
    <row r="69" spans="1:12" ht="36" x14ac:dyDescent="0.2">
      <c r="A69" s="35">
        <v>21451</v>
      </c>
      <c r="B69" s="152" t="s">
        <v>103</v>
      </c>
      <c r="C69" s="45">
        <v>13117817</v>
      </c>
      <c r="D69" s="45">
        <v>11971684.199999999</v>
      </c>
      <c r="E69" s="45">
        <v>100000</v>
      </c>
      <c r="F69" s="45">
        <v>0</v>
      </c>
      <c r="G69" s="45"/>
      <c r="H69" s="45">
        <f t="shared" si="3"/>
        <v>0</v>
      </c>
      <c r="I69" s="67">
        <f t="shared" si="8"/>
        <v>0</v>
      </c>
      <c r="J69" s="102">
        <f t="shared" si="9"/>
        <v>11971684.199999999</v>
      </c>
      <c r="K69" s="67">
        <f t="shared" ref="K69:K81" si="11">J69/C69%</f>
        <v>91.262777945446246</v>
      </c>
    </row>
    <row r="70" spans="1:12" ht="48" x14ac:dyDescent="0.2">
      <c r="A70" s="35">
        <v>29852</v>
      </c>
      <c r="B70" s="152" t="s">
        <v>104</v>
      </c>
      <c r="C70" s="45">
        <v>7832628</v>
      </c>
      <c r="D70" s="45">
        <v>4614371.1399999997</v>
      </c>
      <c r="E70" s="45">
        <v>60000</v>
      </c>
      <c r="F70" s="45">
        <v>0</v>
      </c>
      <c r="G70" s="45"/>
      <c r="H70" s="45">
        <f t="shared" si="3"/>
        <v>0</v>
      </c>
      <c r="I70" s="67">
        <f t="shared" ref="I70:I90" si="12">H70/E70%</f>
        <v>0</v>
      </c>
      <c r="J70" s="102">
        <f t="shared" ref="J70:J90" si="13">D70+H70</f>
        <v>4614371.1399999997</v>
      </c>
      <c r="K70" s="67">
        <f t="shared" si="11"/>
        <v>58.912170219241865</v>
      </c>
    </row>
    <row r="71" spans="1:12" ht="48" x14ac:dyDescent="0.2">
      <c r="A71" s="35">
        <v>111982</v>
      </c>
      <c r="B71" s="152" t="s">
        <v>105</v>
      </c>
      <c r="C71" s="45">
        <v>11542757.890000001</v>
      </c>
      <c r="D71" s="45">
        <v>4775202.3</v>
      </c>
      <c r="E71" s="45">
        <v>60000</v>
      </c>
      <c r="F71" s="45">
        <v>0</v>
      </c>
      <c r="G71" s="45"/>
      <c r="H71" s="45">
        <f t="shared" ref="H71:H90" si="14">F71+G71</f>
        <v>0</v>
      </c>
      <c r="I71" s="67">
        <f t="shared" si="12"/>
        <v>0</v>
      </c>
      <c r="J71" s="102">
        <f t="shared" si="13"/>
        <v>4775202.3</v>
      </c>
      <c r="K71" s="67">
        <f t="shared" si="11"/>
        <v>41.36968257938571</v>
      </c>
    </row>
    <row r="72" spans="1:12" ht="48" x14ac:dyDescent="0.2">
      <c r="A72" s="35">
        <v>304009</v>
      </c>
      <c r="B72" s="152" t="s">
        <v>106</v>
      </c>
      <c r="C72" s="45">
        <v>6461066.6299999999</v>
      </c>
      <c r="D72" s="45">
        <v>215117.52</v>
      </c>
      <c r="E72" s="45">
        <v>3500000</v>
      </c>
      <c r="F72" s="45">
        <v>0</v>
      </c>
      <c r="G72" s="45"/>
      <c r="H72" s="45">
        <f t="shared" si="14"/>
        <v>0</v>
      </c>
      <c r="I72" s="67">
        <f t="shared" si="12"/>
        <v>0</v>
      </c>
      <c r="J72" s="102">
        <f t="shared" si="13"/>
        <v>215117.52</v>
      </c>
      <c r="K72" s="67">
        <f t="shared" si="11"/>
        <v>3.3294428353542611</v>
      </c>
    </row>
    <row r="73" spans="1:12" ht="72" x14ac:dyDescent="0.2">
      <c r="A73" s="35">
        <v>351861</v>
      </c>
      <c r="B73" s="152" t="s">
        <v>107</v>
      </c>
      <c r="C73" s="45">
        <v>302534.2</v>
      </c>
      <c r="D73" s="45">
        <v>54562.68</v>
      </c>
      <c r="E73" s="45">
        <v>7472</v>
      </c>
      <c r="F73" s="45">
        <v>0</v>
      </c>
      <c r="G73" s="45"/>
      <c r="H73" s="45">
        <f t="shared" si="14"/>
        <v>0</v>
      </c>
      <c r="I73" s="67">
        <f t="shared" si="12"/>
        <v>0</v>
      </c>
      <c r="J73" s="102">
        <f t="shared" si="13"/>
        <v>54562.68</v>
      </c>
      <c r="K73" s="67">
        <f t="shared" si="11"/>
        <v>18.035210564623767</v>
      </c>
    </row>
    <row r="74" spans="1:12" ht="84" x14ac:dyDescent="0.2">
      <c r="A74" s="35">
        <v>351872</v>
      </c>
      <c r="B74" s="152" t="s">
        <v>108</v>
      </c>
      <c r="C74" s="45">
        <v>302534.2</v>
      </c>
      <c r="D74" s="45">
        <v>54562.68</v>
      </c>
      <c r="E74" s="45">
        <v>7472</v>
      </c>
      <c r="F74" s="45">
        <v>0</v>
      </c>
      <c r="G74" s="45"/>
      <c r="H74" s="45">
        <f t="shared" si="14"/>
        <v>0</v>
      </c>
      <c r="I74" s="67">
        <f t="shared" si="12"/>
        <v>0</v>
      </c>
      <c r="J74" s="102">
        <f t="shared" si="13"/>
        <v>54562.68</v>
      </c>
      <c r="K74" s="67">
        <f t="shared" si="11"/>
        <v>18.035210564623767</v>
      </c>
    </row>
    <row r="75" spans="1:12" ht="72" x14ac:dyDescent="0.2">
      <c r="A75" s="35">
        <v>351883</v>
      </c>
      <c r="B75" s="152" t="s">
        <v>109</v>
      </c>
      <c r="C75" s="45">
        <v>302534.2</v>
      </c>
      <c r="D75" s="45">
        <v>54562.68</v>
      </c>
      <c r="E75" s="45">
        <v>178972</v>
      </c>
      <c r="F75" s="45">
        <v>0</v>
      </c>
      <c r="G75" s="45"/>
      <c r="H75" s="45">
        <f t="shared" si="14"/>
        <v>0</v>
      </c>
      <c r="I75" s="67">
        <f t="shared" si="12"/>
        <v>0</v>
      </c>
      <c r="J75" s="102">
        <f t="shared" si="13"/>
        <v>54562.68</v>
      </c>
      <c r="K75" s="67">
        <f t="shared" si="11"/>
        <v>18.035210564623767</v>
      </c>
    </row>
    <row r="76" spans="1:12" ht="84" x14ac:dyDescent="0.2">
      <c r="A76" s="35">
        <v>351893</v>
      </c>
      <c r="B76" s="152" t="s">
        <v>110</v>
      </c>
      <c r="C76" s="45">
        <v>302534.2</v>
      </c>
      <c r="D76" s="45">
        <v>54562.68</v>
      </c>
      <c r="E76" s="45">
        <v>178972</v>
      </c>
      <c r="F76" s="45">
        <v>0</v>
      </c>
      <c r="G76" s="45"/>
      <c r="H76" s="45">
        <f t="shared" si="14"/>
        <v>0</v>
      </c>
      <c r="I76" s="67">
        <f t="shared" si="12"/>
        <v>0</v>
      </c>
      <c r="J76" s="102">
        <f t="shared" si="13"/>
        <v>54562.68</v>
      </c>
      <c r="K76" s="67">
        <f t="shared" si="11"/>
        <v>18.035210564623767</v>
      </c>
    </row>
    <row r="77" spans="1:12" ht="72" x14ac:dyDescent="0.2">
      <c r="A77" s="35">
        <v>351905</v>
      </c>
      <c r="B77" s="152" t="s">
        <v>111</v>
      </c>
      <c r="C77" s="45">
        <v>168541</v>
      </c>
      <c r="D77" s="45">
        <v>61989.68</v>
      </c>
      <c r="E77" s="45">
        <v>18051</v>
      </c>
      <c r="F77" s="45">
        <v>0</v>
      </c>
      <c r="G77" s="45"/>
      <c r="H77" s="45">
        <f t="shared" si="14"/>
        <v>0</v>
      </c>
      <c r="I77" s="67">
        <f t="shared" si="12"/>
        <v>0</v>
      </c>
      <c r="J77" s="102">
        <f t="shared" si="13"/>
        <v>61989.68</v>
      </c>
      <c r="K77" s="67">
        <f t="shared" si="11"/>
        <v>36.780178116897368</v>
      </c>
    </row>
    <row r="78" spans="1:12" ht="96" x14ac:dyDescent="0.2">
      <c r="A78" s="35">
        <v>352751</v>
      </c>
      <c r="B78" s="152" t="s">
        <v>112</v>
      </c>
      <c r="C78" s="45">
        <v>209221.5</v>
      </c>
      <c r="D78" s="45">
        <v>46004.01</v>
      </c>
      <c r="E78" s="45">
        <v>5717</v>
      </c>
      <c r="F78" s="45">
        <v>0</v>
      </c>
      <c r="G78" s="45"/>
      <c r="H78" s="45">
        <f t="shared" si="14"/>
        <v>0</v>
      </c>
      <c r="I78" s="67">
        <f t="shared" si="12"/>
        <v>0</v>
      </c>
      <c r="J78" s="102">
        <f t="shared" si="13"/>
        <v>46004.01</v>
      </c>
      <c r="K78" s="67">
        <f t="shared" si="11"/>
        <v>21.988184770685614</v>
      </c>
    </row>
    <row r="79" spans="1:12" ht="84" x14ac:dyDescent="0.2">
      <c r="A79" s="35">
        <v>352767</v>
      </c>
      <c r="B79" s="152" t="s">
        <v>113</v>
      </c>
      <c r="C79" s="45">
        <v>209221.5</v>
      </c>
      <c r="D79" s="45">
        <v>46004.01</v>
      </c>
      <c r="E79" s="45">
        <v>5717</v>
      </c>
      <c r="F79" s="45">
        <v>0</v>
      </c>
      <c r="G79" s="45"/>
      <c r="H79" s="45">
        <f t="shared" si="14"/>
        <v>0</v>
      </c>
      <c r="I79" s="67">
        <f t="shared" si="12"/>
        <v>0</v>
      </c>
      <c r="J79" s="102">
        <f t="shared" si="13"/>
        <v>46004.01</v>
      </c>
      <c r="K79" s="67">
        <f t="shared" si="11"/>
        <v>21.988184770685614</v>
      </c>
    </row>
    <row r="80" spans="1:12" ht="84" x14ac:dyDescent="0.2">
      <c r="A80" s="35">
        <v>352780</v>
      </c>
      <c r="B80" s="152" t="s">
        <v>114</v>
      </c>
      <c r="C80" s="45">
        <v>299924.55</v>
      </c>
      <c r="D80" s="45">
        <v>52097.68</v>
      </c>
      <c r="E80" s="45">
        <v>178827</v>
      </c>
      <c r="F80" s="45">
        <v>0</v>
      </c>
      <c r="G80" s="45"/>
      <c r="H80" s="45">
        <f t="shared" si="14"/>
        <v>0</v>
      </c>
      <c r="I80" s="67">
        <f t="shared" si="12"/>
        <v>0</v>
      </c>
      <c r="J80" s="102">
        <f t="shared" si="13"/>
        <v>52097.68</v>
      </c>
      <c r="K80" s="67">
        <f t="shared" si="11"/>
        <v>17.370261954214818</v>
      </c>
    </row>
    <row r="81" spans="1:13" ht="84" x14ac:dyDescent="0.2">
      <c r="A81" s="35">
        <v>352790</v>
      </c>
      <c r="B81" s="152" t="s">
        <v>115</v>
      </c>
      <c r="C81" s="45">
        <v>299924.55</v>
      </c>
      <c r="D81" s="45">
        <v>52097.68</v>
      </c>
      <c r="E81" s="45">
        <v>7327</v>
      </c>
      <c r="F81" s="45">
        <v>0</v>
      </c>
      <c r="G81" s="45"/>
      <c r="H81" s="45">
        <f t="shared" si="14"/>
        <v>0</v>
      </c>
      <c r="I81" s="67">
        <f t="shared" si="12"/>
        <v>0</v>
      </c>
      <c r="J81" s="102">
        <f t="shared" si="13"/>
        <v>52097.68</v>
      </c>
      <c r="K81" s="67">
        <f t="shared" si="11"/>
        <v>17.370261954214818</v>
      </c>
    </row>
    <row r="82" spans="1:13" ht="26.25" customHeight="1" x14ac:dyDescent="0.2">
      <c r="A82" s="44"/>
      <c r="B82" s="153" t="s">
        <v>116</v>
      </c>
      <c r="C82" s="89"/>
      <c r="D82" s="49">
        <f>SUM(D83:D90)</f>
        <v>31228934.599999998</v>
      </c>
      <c r="E82" s="49">
        <f>SUM(E83:E90)</f>
        <v>15292787</v>
      </c>
      <c r="F82" s="49">
        <v>854166</v>
      </c>
      <c r="G82" s="49">
        <f t="shared" ref="G82" si="15">SUM(G83:G90)</f>
        <v>276539</v>
      </c>
      <c r="H82" s="49">
        <f t="shared" si="14"/>
        <v>1130705</v>
      </c>
      <c r="I82" s="114">
        <f t="shared" si="12"/>
        <v>7.3937144354394002</v>
      </c>
      <c r="J82" s="49">
        <f t="shared" si="13"/>
        <v>32359639.599999998</v>
      </c>
      <c r="K82" s="49"/>
      <c r="L82" s="33"/>
    </row>
    <row r="83" spans="1:13" ht="60" x14ac:dyDescent="0.2">
      <c r="A83" s="35">
        <v>66385</v>
      </c>
      <c r="B83" s="152" t="s">
        <v>39</v>
      </c>
      <c r="C83" s="45">
        <v>15078978.33</v>
      </c>
      <c r="D83" s="45">
        <v>11805011.560000001</v>
      </c>
      <c r="E83" s="45">
        <v>2766071</v>
      </c>
      <c r="F83" s="45">
        <v>0</v>
      </c>
      <c r="G83" s="45"/>
      <c r="H83" s="45">
        <f t="shared" si="14"/>
        <v>0</v>
      </c>
      <c r="I83" s="67">
        <f t="shared" si="12"/>
        <v>0</v>
      </c>
      <c r="J83" s="102">
        <f t="shared" si="13"/>
        <v>11805011.560000001</v>
      </c>
      <c r="K83" s="67">
        <f t="shared" ref="K83:K90" si="16">J83/C83%</f>
        <v>78.287874029990732</v>
      </c>
      <c r="M83" s="34" t="s">
        <v>141</v>
      </c>
    </row>
    <row r="84" spans="1:13" s="161" customFormat="1" ht="72" x14ac:dyDescent="0.25">
      <c r="A84" s="35">
        <v>108527</v>
      </c>
      <c r="B84" s="44" t="s">
        <v>117</v>
      </c>
      <c r="C84" s="45">
        <v>2725244.36</v>
      </c>
      <c r="D84" s="45">
        <v>2412374.2999999998</v>
      </c>
      <c r="E84" s="45">
        <v>253550</v>
      </c>
      <c r="F84" s="45">
        <v>0</v>
      </c>
      <c r="G84" s="35"/>
      <c r="H84" s="45">
        <f t="shared" si="14"/>
        <v>0</v>
      </c>
      <c r="I84" s="67">
        <f t="shared" si="12"/>
        <v>0</v>
      </c>
      <c r="J84" s="45">
        <f t="shared" si="13"/>
        <v>2412374.2999999998</v>
      </c>
      <c r="K84" s="67">
        <f t="shared" si="16"/>
        <v>88.519559398335929</v>
      </c>
    </row>
    <row r="85" spans="1:13" ht="36" x14ac:dyDescent="0.2">
      <c r="A85" s="35">
        <v>111221</v>
      </c>
      <c r="B85" s="152" t="s">
        <v>118</v>
      </c>
      <c r="C85" s="45">
        <v>3865203</v>
      </c>
      <c r="D85" s="45">
        <v>89540.59</v>
      </c>
      <c r="E85" s="45">
        <v>449116</v>
      </c>
      <c r="F85" s="45">
        <v>0</v>
      </c>
      <c r="G85" s="45"/>
      <c r="H85" s="45">
        <f t="shared" si="14"/>
        <v>0</v>
      </c>
      <c r="I85" s="67">
        <f t="shared" si="12"/>
        <v>0</v>
      </c>
      <c r="J85" s="102">
        <f t="shared" si="13"/>
        <v>89540.59</v>
      </c>
      <c r="K85" s="67">
        <f t="shared" si="16"/>
        <v>2.3165818198940649</v>
      </c>
    </row>
    <row r="86" spans="1:13" ht="36" x14ac:dyDescent="0.2">
      <c r="A86" s="35">
        <v>111234</v>
      </c>
      <c r="B86" s="152" t="s">
        <v>119</v>
      </c>
      <c r="C86" s="45">
        <v>14669819.58</v>
      </c>
      <c r="D86" s="45">
        <v>7794562.1799999997</v>
      </c>
      <c r="E86" s="45">
        <v>6984588</v>
      </c>
      <c r="F86" s="45">
        <v>849216</v>
      </c>
      <c r="G86" s="45">
        <v>84968</v>
      </c>
      <c r="H86" s="45">
        <f t="shared" si="14"/>
        <v>934184</v>
      </c>
      <c r="I86" s="67">
        <f t="shared" si="12"/>
        <v>13.374933496435293</v>
      </c>
      <c r="J86" s="102">
        <f t="shared" si="13"/>
        <v>8728746.1799999997</v>
      </c>
      <c r="K86" s="67">
        <f t="shared" si="16"/>
        <v>59.501387405611162</v>
      </c>
    </row>
    <row r="87" spans="1:13" ht="36" x14ac:dyDescent="0.2">
      <c r="A87" s="35">
        <v>135106</v>
      </c>
      <c r="B87" s="152" t="s">
        <v>120</v>
      </c>
      <c r="C87" s="45">
        <v>1187524.8500000001</v>
      </c>
      <c r="D87" s="45">
        <v>161080.66</v>
      </c>
      <c r="E87" s="45">
        <v>380941</v>
      </c>
      <c r="F87" s="45">
        <v>0</v>
      </c>
      <c r="G87" s="45"/>
      <c r="H87" s="45">
        <f t="shared" si="14"/>
        <v>0</v>
      </c>
      <c r="I87" s="67">
        <f t="shared" si="12"/>
        <v>0</v>
      </c>
      <c r="J87" s="102">
        <f t="shared" si="13"/>
        <v>161080.66</v>
      </c>
      <c r="K87" s="67">
        <f t="shared" si="16"/>
        <v>13.564403304907682</v>
      </c>
    </row>
    <row r="88" spans="1:13" ht="60" x14ac:dyDescent="0.2">
      <c r="A88" s="35">
        <v>106725</v>
      </c>
      <c r="B88" s="152" t="s">
        <v>121</v>
      </c>
      <c r="C88" s="45">
        <v>2025772.27</v>
      </c>
      <c r="D88" s="45">
        <v>59417.79</v>
      </c>
      <c r="E88" s="45">
        <v>391696</v>
      </c>
      <c r="F88" s="45">
        <v>0</v>
      </c>
      <c r="G88" s="45"/>
      <c r="H88" s="45">
        <f t="shared" si="14"/>
        <v>0</v>
      </c>
      <c r="I88" s="67">
        <f t="shared" si="12"/>
        <v>0</v>
      </c>
      <c r="J88" s="102">
        <f t="shared" si="13"/>
        <v>59417.79</v>
      </c>
      <c r="K88" s="67">
        <f t="shared" si="16"/>
        <v>2.9330932642295475</v>
      </c>
    </row>
    <row r="89" spans="1:13" ht="72" x14ac:dyDescent="0.2">
      <c r="A89" s="35">
        <v>143125</v>
      </c>
      <c r="B89" s="152" t="s">
        <v>122</v>
      </c>
      <c r="C89" s="45">
        <v>13168445</v>
      </c>
      <c r="D89" s="45">
        <v>8837716.9499999993</v>
      </c>
      <c r="E89" s="45">
        <v>3678231</v>
      </c>
      <c r="F89" s="45">
        <v>4950</v>
      </c>
      <c r="G89" s="45">
        <v>191571</v>
      </c>
      <c r="H89" s="45">
        <f t="shared" si="14"/>
        <v>196521</v>
      </c>
      <c r="I89" s="67">
        <f t="shared" si="12"/>
        <v>5.3428128902181511</v>
      </c>
      <c r="J89" s="102">
        <f t="shared" si="13"/>
        <v>9034237.9499999993</v>
      </c>
      <c r="K89" s="67">
        <f t="shared" si="16"/>
        <v>68.605199399017863</v>
      </c>
    </row>
    <row r="90" spans="1:13" ht="66" customHeight="1" x14ac:dyDescent="0.2">
      <c r="A90" s="35">
        <v>148105</v>
      </c>
      <c r="B90" s="152" t="s">
        <v>123</v>
      </c>
      <c r="C90" s="45">
        <v>2516112.56</v>
      </c>
      <c r="D90" s="45">
        <v>69230.570000000007</v>
      </c>
      <c r="E90" s="45">
        <v>388594</v>
      </c>
      <c r="F90" s="45">
        <v>0</v>
      </c>
      <c r="G90" s="45"/>
      <c r="H90" s="45">
        <f t="shared" si="14"/>
        <v>0</v>
      </c>
      <c r="I90" s="67">
        <f t="shared" si="12"/>
        <v>0</v>
      </c>
      <c r="J90" s="45">
        <f t="shared" si="13"/>
        <v>69230.570000000007</v>
      </c>
      <c r="K90" s="67">
        <f t="shared" si="16"/>
        <v>2.7514893848787119</v>
      </c>
    </row>
    <row r="91" spans="1:13" ht="12" x14ac:dyDescent="0.2">
      <c r="A91" s="142"/>
      <c r="B91" s="128"/>
      <c r="C91" s="77"/>
      <c r="D91" s="77"/>
      <c r="E91" s="77"/>
      <c r="F91" s="77"/>
      <c r="G91" s="77"/>
      <c r="H91" s="77"/>
      <c r="I91" s="143"/>
      <c r="J91" s="77"/>
      <c r="K91" s="143"/>
    </row>
    <row r="92" spans="1:13" s="57" customFormat="1" ht="12" x14ac:dyDescent="0.2">
      <c r="A92" s="108" t="s">
        <v>143</v>
      </c>
      <c r="B92" s="109"/>
      <c r="C92" s="110"/>
      <c r="D92" s="110"/>
      <c r="E92" s="41"/>
      <c r="F92" s="75"/>
      <c r="G92" s="72"/>
      <c r="H92" s="72"/>
      <c r="I92" s="73"/>
      <c r="J92" s="74"/>
      <c r="K92" s="73"/>
      <c r="L92" s="34"/>
    </row>
    <row r="93" spans="1:13" s="57" customFormat="1" ht="12" x14ac:dyDescent="0.2">
      <c r="A93" s="111" t="s">
        <v>6</v>
      </c>
      <c r="B93" s="112"/>
      <c r="C93" s="110"/>
      <c r="D93" s="110"/>
      <c r="E93" s="87"/>
      <c r="F93" s="75"/>
      <c r="G93" s="72"/>
      <c r="H93" s="72"/>
      <c r="I93" s="73"/>
      <c r="J93" s="74"/>
      <c r="K93" s="73"/>
      <c r="L93" s="34"/>
    </row>
    <row r="94" spans="1:13" ht="20.25" customHeight="1" x14ac:dyDescent="0.2">
      <c r="A94" s="113"/>
      <c r="B94" s="172" t="s">
        <v>14</v>
      </c>
      <c r="C94" s="163"/>
      <c r="D94" s="163"/>
    </row>
    <row r="95" spans="1:13" ht="20.25" customHeight="1" x14ac:dyDescent="0.2"/>
    <row r="96" spans="1:13" ht="20.25" customHeight="1" x14ac:dyDescent="0.2"/>
    <row r="97" ht="20.25" customHeight="1" x14ac:dyDescent="0.2"/>
    <row r="98" ht="20.25" customHeight="1" x14ac:dyDescent="0.2"/>
    <row r="99" ht="20.25" customHeight="1" x14ac:dyDescent="0.2"/>
    <row r="100" ht="20.25" customHeight="1" x14ac:dyDescent="0.2"/>
    <row r="101" ht="20.25" customHeight="1" x14ac:dyDescent="0.2"/>
    <row r="102" ht="20.25" customHeight="1" x14ac:dyDescent="0.2"/>
    <row r="103" ht="20.25" customHeight="1" x14ac:dyDescent="0.2"/>
    <row r="104" ht="20.25" customHeight="1" x14ac:dyDescent="0.2"/>
    <row r="105" ht="20.25" customHeight="1" x14ac:dyDescent="0.2"/>
    <row r="106" ht="20.25" customHeight="1" x14ac:dyDescent="0.2"/>
    <row r="107" ht="20.25" customHeight="1" x14ac:dyDescent="0.2"/>
    <row r="108" ht="20.25" customHeight="1" x14ac:dyDescent="0.2"/>
    <row r="109" ht="20.25" customHeight="1" x14ac:dyDescent="0.2"/>
    <row r="110" ht="20.25" customHeight="1" x14ac:dyDescent="0.2"/>
    <row r="111" ht="20.25" customHeight="1" x14ac:dyDescent="0.2"/>
    <row r="112" ht="20.25" customHeight="1" x14ac:dyDescent="0.2"/>
    <row r="113" ht="20.25" customHeight="1" x14ac:dyDescent="0.2"/>
    <row r="114" ht="20.25" customHeight="1" x14ac:dyDescent="0.2"/>
    <row r="115" ht="20.25" customHeight="1" x14ac:dyDescent="0.2"/>
    <row r="116" ht="20.25" customHeight="1" x14ac:dyDescent="0.2"/>
    <row r="117" ht="20.25" customHeight="1" x14ac:dyDescent="0.2"/>
    <row r="118" ht="20.25" customHeight="1" x14ac:dyDescent="0.2"/>
    <row r="119" ht="20.25" customHeight="1" x14ac:dyDescent="0.2"/>
    <row r="120" ht="20.25" customHeight="1" x14ac:dyDescent="0.2"/>
    <row r="121" ht="20.25" customHeight="1" x14ac:dyDescent="0.2"/>
    <row r="122" ht="20.25" customHeight="1" x14ac:dyDescent="0.2"/>
    <row r="123" ht="20.25" customHeight="1" x14ac:dyDescent="0.2"/>
    <row r="124" ht="20.25" customHeight="1" x14ac:dyDescent="0.2"/>
    <row r="125" ht="20.25" customHeight="1" x14ac:dyDescent="0.2"/>
    <row r="126" ht="20.25" customHeight="1" x14ac:dyDescent="0.2"/>
    <row r="127" ht="20.25" customHeight="1" x14ac:dyDescent="0.2"/>
    <row r="128" ht="20.25" customHeight="1" x14ac:dyDescent="0.2"/>
    <row r="129" ht="20.25" customHeight="1" x14ac:dyDescent="0.2"/>
    <row r="130" ht="20.25" customHeight="1" x14ac:dyDescent="0.2"/>
    <row r="131" ht="20.25" customHeight="1" x14ac:dyDescent="0.2"/>
    <row r="132" ht="20.25" customHeight="1" x14ac:dyDescent="0.2"/>
    <row r="133" ht="20.25" customHeight="1" x14ac:dyDescent="0.2"/>
    <row r="134" ht="20.25" customHeight="1" x14ac:dyDescent="0.2"/>
    <row r="135" ht="20.25" customHeight="1" x14ac:dyDescent="0.2"/>
    <row r="136" ht="20.25" customHeight="1" x14ac:dyDescent="0.2"/>
    <row r="137" ht="20.25" customHeight="1" x14ac:dyDescent="0.2"/>
    <row r="138" ht="20.25" customHeight="1" x14ac:dyDescent="0.2"/>
    <row r="139" ht="20.25" customHeight="1" x14ac:dyDescent="0.2"/>
    <row r="140" ht="20.25" customHeight="1" x14ac:dyDescent="0.2"/>
    <row r="141" ht="20.25" customHeight="1" x14ac:dyDescent="0.2"/>
    <row r="142" ht="20.25" customHeight="1" x14ac:dyDescent="0.2"/>
    <row r="143" ht="20.25" customHeight="1" x14ac:dyDescent="0.2"/>
    <row r="144" ht="20.25" customHeight="1" x14ac:dyDescent="0.2"/>
    <row r="145" ht="20.25" customHeight="1" x14ac:dyDescent="0.2"/>
    <row r="146" ht="20.25" customHeight="1" x14ac:dyDescent="0.2"/>
    <row r="147" ht="20.25" customHeight="1" x14ac:dyDescent="0.2"/>
    <row r="148" ht="20.25" customHeight="1" x14ac:dyDescent="0.2"/>
    <row r="149" ht="20.25" customHeight="1" x14ac:dyDescent="0.2"/>
    <row r="150" ht="20.25" customHeight="1" x14ac:dyDescent="0.2"/>
    <row r="151" ht="20.25" customHeight="1" x14ac:dyDescent="0.2"/>
    <row r="152" ht="20.25" customHeight="1" x14ac:dyDescent="0.2"/>
    <row r="153" ht="20.25" customHeight="1" x14ac:dyDescent="0.2"/>
    <row r="154" ht="20.25" customHeight="1" x14ac:dyDescent="0.2"/>
    <row r="155" ht="20.25" customHeight="1" x14ac:dyDescent="0.2"/>
    <row r="156" ht="20.25" customHeight="1" x14ac:dyDescent="0.2"/>
    <row r="157" ht="20.25" customHeight="1" x14ac:dyDescent="0.2"/>
    <row r="158" ht="20.25" customHeight="1" x14ac:dyDescent="0.2"/>
    <row r="159" ht="20.25" customHeight="1" x14ac:dyDescent="0.2"/>
    <row r="160" ht="20.25" customHeight="1" x14ac:dyDescent="0.2"/>
    <row r="161" ht="20.25" customHeight="1" x14ac:dyDescent="0.2"/>
    <row r="162" ht="20.25" customHeight="1" x14ac:dyDescent="0.2"/>
    <row r="163" ht="20.25" customHeight="1" x14ac:dyDescent="0.2"/>
    <row r="164" ht="20.25" customHeight="1" x14ac:dyDescent="0.2"/>
    <row r="165" ht="20.25" customHeight="1" x14ac:dyDescent="0.2"/>
    <row r="166" ht="20.25" customHeight="1" x14ac:dyDescent="0.2"/>
    <row r="167" ht="20.25" customHeight="1" x14ac:dyDescent="0.2"/>
    <row r="168" ht="20.25" customHeight="1" x14ac:dyDescent="0.2"/>
    <row r="169" ht="20.25" customHeight="1" x14ac:dyDescent="0.2"/>
    <row r="170" ht="20.25" customHeight="1" x14ac:dyDescent="0.2"/>
    <row r="171" ht="20.25" customHeight="1" x14ac:dyDescent="0.2"/>
    <row r="172" ht="20.25" customHeight="1" x14ac:dyDescent="0.2"/>
    <row r="173" ht="20.25" customHeight="1" x14ac:dyDescent="0.2"/>
    <row r="174" ht="20.25" customHeight="1" x14ac:dyDescent="0.2"/>
    <row r="175" ht="20.25" customHeight="1" x14ac:dyDescent="0.2"/>
    <row r="176" ht="20.25" customHeight="1" x14ac:dyDescent="0.2"/>
    <row r="177" ht="20.25" customHeight="1" x14ac:dyDescent="0.2"/>
    <row r="178" ht="20.25" customHeight="1" x14ac:dyDescent="0.2"/>
    <row r="179" ht="20.25" customHeight="1" x14ac:dyDescent="0.2"/>
    <row r="180" ht="20.25" customHeight="1" x14ac:dyDescent="0.2"/>
    <row r="181" ht="20.25" customHeight="1" x14ac:dyDescent="0.2"/>
    <row r="182" ht="20.25" customHeight="1" x14ac:dyDescent="0.2"/>
    <row r="183" ht="20.25" customHeight="1" x14ac:dyDescent="0.2"/>
    <row r="184" ht="20.25" customHeight="1" x14ac:dyDescent="0.2"/>
    <row r="185" ht="20.25" customHeight="1" x14ac:dyDescent="0.2"/>
    <row r="186" ht="20.25" customHeight="1" x14ac:dyDescent="0.2"/>
    <row r="187" ht="20.25" customHeight="1" x14ac:dyDescent="0.2"/>
    <row r="188" ht="20.25" customHeight="1" x14ac:dyDescent="0.2"/>
    <row r="189" ht="20.25" customHeight="1" x14ac:dyDescent="0.2"/>
    <row r="190" ht="20.25" customHeight="1" x14ac:dyDescent="0.2"/>
    <row r="191" ht="20.25" customHeight="1" x14ac:dyDescent="0.2"/>
    <row r="192" ht="20.25" customHeight="1" x14ac:dyDescent="0.2"/>
    <row r="193" ht="20.25" customHeight="1" x14ac:dyDescent="0.2"/>
    <row r="194" ht="20.25" customHeight="1" x14ac:dyDescent="0.2"/>
    <row r="195" ht="20.25" customHeight="1" x14ac:dyDescent="0.2"/>
    <row r="196" ht="20.25" customHeight="1" x14ac:dyDescent="0.2"/>
    <row r="197" ht="20.25" customHeight="1" x14ac:dyDescent="0.2"/>
    <row r="198" ht="20.25" customHeight="1" x14ac:dyDescent="0.2"/>
    <row r="199" ht="20.25" customHeight="1" x14ac:dyDescent="0.2"/>
    <row r="200" ht="20.25" customHeight="1" x14ac:dyDescent="0.2"/>
    <row r="201" ht="20.25" customHeight="1" x14ac:dyDescent="0.2"/>
    <row r="202" ht="20.25" customHeight="1" x14ac:dyDescent="0.2"/>
    <row r="203" ht="20.25" customHeight="1" x14ac:dyDescent="0.2"/>
    <row r="204" ht="20.25" customHeight="1" x14ac:dyDescent="0.2"/>
    <row r="205" ht="20.25" customHeight="1" x14ac:dyDescent="0.2"/>
    <row r="206" ht="20.25" customHeight="1" x14ac:dyDescent="0.2"/>
    <row r="207" ht="20.25" customHeight="1" x14ac:dyDescent="0.2"/>
    <row r="208" ht="20.25" customHeight="1" x14ac:dyDescent="0.2"/>
    <row r="209" ht="20.25" customHeight="1" x14ac:dyDescent="0.2"/>
    <row r="210" ht="20.25" customHeight="1" x14ac:dyDescent="0.2"/>
    <row r="211" ht="20.25" customHeight="1" x14ac:dyDescent="0.2"/>
    <row r="212" ht="20.25" customHeight="1" x14ac:dyDescent="0.2"/>
    <row r="213" ht="20.25" customHeight="1" x14ac:dyDescent="0.2"/>
    <row r="214" ht="20.25" customHeight="1" x14ac:dyDescent="0.2"/>
    <row r="215" ht="20.25" customHeight="1" x14ac:dyDescent="0.2"/>
    <row r="216" ht="20.25" customHeight="1" x14ac:dyDescent="0.2"/>
    <row r="217" ht="20.25" customHeight="1" x14ac:dyDescent="0.2"/>
    <row r="218" ht="20.25" customHeight="1" x14ac:dyDescent="0.2"/>
    <row r="219" ht="20.25" customHeight="1" x14ac:dyDescent="0.2"/>
    <row r="220" ht="20.25" customHeight="1" x14ac:dyDescent="0.2"/>
    <row r="221" ht="20.25" customHeight="1" x14ac:dyDescent="0.2"/>
    <row r="222" ht="20.25" customHeight="1" x14ac:dyDescent="0.2"/>
    <row r="223" ht="20.25" customHeight="1" x14ac:dyDescent="0.2"/>
    <row r="224" ht="20.25" customHeight="1" x14ac:dyDescent="0.2"/>
    <row r="225" ht="20.25" customHeight="1" x14ac:dyDescent="0.2"/>
    <row r="226" ht="20.25" customHeight="1" x14ac:dyDescent="0.2"/>
    <row r="227" ht="20.25" customHeight="1" x14ac:dyDescent="0.2"/>
    <row r="228" ht="20.25" customHeight="1" x14ac:dyDescent="0.2"/>
    <row r="229" ht="20.25" customHeight="1" x14ac:dyDescent="0.2"/>
    <row r="230" ht="20.25" customHeight="1" x14ac:dyDescent="0.2"/>
    <row r="231" ht="20.25" customHeight="1" x14ac:dyDescent="0.2"/>
    <row r="232" ht="20.25" customHeight="1" x14ac:dyDescent="0.2"/>
    <row r="233" ht="20.25" customHeight="1" x14ac:dyDescent="0.2"/>
    <row r="234" ht="20.25" customHeight="1" x14ac:dyDescent="0.2"/>
    <row r="235" ht="20.25" customHeight="1" x14ac:dyDescent="0.2"/>
    <row r="236" ht="20.25" customHeight="1" x14ac:dyDescent="0.2"/>
    <row r="237" ht="20.25" customHeight="1" x14ac:dyDescent="0.2"/>
    <row r="238" ht="20.25" customHeight="1" x14ac:dyDescent="0.2"/>
    <row r="239" ht="20.25" customHeight="1" x14ac:dyDescent="0.2"/>
    <row r="240" ht="20.25" customHeight="1" x14ac:dyDescent="0.2"/>
    <row r="241" ht="20.25" customHeight="1" x14ac:dyDescent="0.2"/>
    <row r="242" ht="20.25" customHeight="1" x14ac:dyDescent="0.2"/>
    <row r="243" ht="20.25" customHeight="1" x14ac:dyDescent="0.2"/>
    <row r="244" ht="20.25" customHeight="1" x14ac:dyDescent="0.2"/>
    <row r="245" ht="20.25" customHeight="1" x14ac:dyDescent="0.2"/>
    <row r="246" ht="20.25" customHeight="1" x14ac:dyDescent="0.2"/>
    <row r="247" ht="20.25" customHeight="1" x14ac:dyDescent="0.2"/>
    <row r="248" ht="20.25" customHeight="1" x14ac:dyDescent="0.2"/>
    <row r="249" ht="20.25" customHeight="1" x14ac:dyDescent="0.2"/>
    <row r="250" ht="20.25" customHeight="1" x14ac:dyDescent="0.2"/>
    <row r="251" ht="20.25" customHeight="1" x14ac:dyDescent="0.2"/>
    <row r="252" ht="20.25" customHeight="1" x14ac:dyDescent="0.2"/>
    <row r="253" ht="20.25" customHeight="1" x14ac:dyDescent="0.2"/>
    <row r="254" ht="20.25" customHeight="1" x14ac:dyDescent="0.2"/>
    <row r="255" ht="20.25" customHeight="1" x14ac:dyDescent="0.2"/>
    <row r="256" ht="20.25" customHeight="1" x14ac:dyDescent="0.2"/>
    <row r="257" ht="20.25" customHeight="1" x14ac:dyDescent="0.2"/>
    <row r="258" ht="20.25" customHeight="1" x14ac:dyDescent="0.2"/>
    <row r="259" ht="20.25" customHeight="1" x14ac:dyDescent="0.2"/>
    <row r="260" ht="20.25" customHeight="1" x14ac:dyDescent="0.2"/>
    <row r="261" ht="20.25" customHeight="1" x14ac:dyDescent="0.2"/>
    <row r="262" ht="20.25" customHeight="1" x14ac:dyDescent="0.2"/>
    <row r="263" ht="20.25" customHeight="1" x14ac:dyDescent="0.2"/>
    <row r="264" ht="20.25" customHeight="1" x14ac:dyDescent="0.2"/>
    <row r="265" ht="20.25" customHeight="1" x14ac:dyDescent="0.2"/>
    <row r="266" ht="20.25" customHeight="1" x14ac:dyDescent="0.2"/>
    <row r="267" ht="20.25" customHeight="1" x14ac:dyDescent="0.2"/>
    <row r="268" ht="20.25" customHeight="1" x14ac:dyDescent="0.2"/>
    <row r="269" ht="20.25" customHeight="1" x14ac:dyDescent="0.2"/>
    <row r="270" ht="20.25" customHeight="1" x14ac:dyDescent="0.2"/>
    <row r="271" ht="20.25" customHeight="1" x14ac:dyDescent="0.2"/>
    <row r="272" ht="20.25" customHeight="1" x14ac:dyDescent="0.2"/>
    <row r="273" ht="20.25" customHeight="1" x14ac:dyDescent="0.2"/>
    <row r="274" ht="20.25" customHeight="1" x14ac:dyDescent="0.2"/>
    <row r="275" ht="20.25" customHeight="1" x14ac:dyDescent="0.2"/>
    <row r="276" ht="20.25" customHeight="1" x14ac:dyDescent="0.2"/>
    <row r="277" ht="20.25" customHeight="1" x14ac:dyDescent="0.2"/>
    <row r="278" ht="20.25" customHeight="1" x14ac:dyDescent="0.2"/>
    <row r="279" ht="20.25" customHeight="1" x14ac:dyDescent="0.2"/>
    <row r="280" ht="20.25" customHeight="1" x14ac:dyDescent="0.2"/>
    <row r="281" ht="20.25" customHeight="1" x14ac:dyDescent="0.2"/>
    <row r="282" ht="20.25" customHeight="1" x14ac:dyDescent="0.2"/>
    <row r="283" ht="20.25" customHeight="1" x14ac:dyDescent="0.2"/>
    <row r="284" ht="20.25" customHeight="1" x14ac:dyDescent="0.2"/>
    <row r="285" ht="20.25" customHeight="1" x14ac:dyDescent="0.2"/>
    <row r="286" ht="20.25" customHeight="1" x14ac:dyDescent="0.2"/>
    <row r="287" ht="20.25" customHeight="1" x14ac:dyDescent="0.2"/>
    <row r="288" ht="20.25" customHeight="1" x14ac:dyDescent="0.2"/>
    <row r="289" ht="20.25" customHeight="1" x14ac:dyDescent="0.2"/>
    <row r="290" ht="20.25" customHeight="1" x14ac:dyDescent="0.2"/>
    <row r="291" ht="20.25" customHeight="1" x14ac:dyDescent="0.2"/>
    <row r="292" ht="20.25" customHeight="1" x14ac:dyDescent="0.2"/>
    <row r="293" ht="20.25" customHeight="1" x14ac:dyDescent="0.2"/>
    <row r="294" ht="20.25" customHeight="1" x14ac:dyDescent="0.2"/>
    <row r="295" ht="20.25" customHeight="1" x14ac:dyDescent="0.2"/>
    <row r="296" ht="20.25" customHeight="1" x14ac:dyDescent="0.2"/>
    <row r="297" ht="20.25" customHeight="1" x14ac:dyDescent="0.2"/>
    <row r="298" ht="20.25" customHeight="1" x14ac:dyDescent="0.2"/>
    <row r="299" ht="20.25" customHeight="1" x14ac:dyDescent="0.2"/>
    <row r="300" ht="20.25" customHeight="1" x14ac:dyDescent="0.2"/>
    <row r="301" ht="20.25" customHeight="1" x14ac:dyDescent="0.2"/>
    <row r="302" ht="20.25" customHeight="1" x14ac:dyDescent="0.2"/>
    <row r="303" ht="20.25" customHeight="1" x14ac:dyDescent="0.2"/>
    <row r="304" ht="20.25" customHeight="1" x14ac:dyDescent="0.2"/>
    <row r="305" ht="20.25" customHeight="1" x14ac:dyDescent="0.2"/>
    <row r="306" ht="20.25" customHeight="1" x14ac:dyDescent="0.2"/>
    <row r="307" ht="20.25" customHeight="1" x14ac:dyDescent="0.2"/>
    <row r="308" ht="20.25" customHeight="1" x14ac:dyDescent="0.2"/>
    <row r="309" ht="20.25" customHeight="1" x14ac:dyDescent="0.2"/>
    <row r="310" ht="20.25" customHeight="1" x14ac:dyDescent="0.2"/>
    <row r="311" ht="20.25" customHeight="1" x14ac:dyDescent="0.2"/>
    <row r="312" ht="20.25" customHeight="1" x14ac:dyDescent="0.2"/>
    <row r="313" ht="20.25" customHeight="1" x14ac:dyDescent="0.2"/>
    <row r="314" ht="20.25" customHeight="1" x14ac:dyDescent="0.2"/>
    <row r="315" ht="20.25" customHeight="1" x14ac:dyDescent="0.2"/>
    <row r="316" ht="20.25" customHeight="1" x14ac:dyDescent="0.2"/>
    <row r="317" ht="20.25" customHeight="1" x14ac:dyDescent="0.2"/>
    <row r="318" ht="20.25" customHeight="1" x14ac:dyDescent="0.2"/>
    <row r="319" ht="20.25" customHeight="1" x14ac:dyDescent="0.2"/>
    <row r="320" ht="20.25" customHeight="1" x14ac:dyDescent="0.2"/>
    <row r="321" ht="20.25" customHeight="1" x14ac:dyDescent="0.2"/>
    <row r="322" ht="20.25" customHeight="1" x14ac:dyDescent="0.2"/>
    <row r="323" ht="20.25" customHeight="1" x14ac:dyDescent="0.2"/>
    <row r="324" ht="20.25" customHeight="1" x14ac:dyDescent="0.2"/>
    <row r="325" ht="20.25" customHeight="1" x14ac:dyDescent="0.2"/>
    <row r="326" ht="20.25" customHeight="1" x14ac:dyDescent="0.2"/>
    <row r="327" ht="20.25" customHeight="1" x14ac:dyDescent="0.2"/>
    <row r="328" ht="20.25" customHeight="1" x14ac:dyDescent="0.2"/>
    <row r="329" ht="20.25" customHeight="1" x14ac:dyDescent="0.2"/>
    <row r="330" ht="20.25" customHeight="1" x14ac:dyDescent="0.2"/>
    <row r="331" ht="20.25" customHeight="1" x14ac:dyDescent="0.2"/>
    <row r="332" ht="20.25" customHeight="1" x14ac:dyDescent="0.2"/>
    <row r="333" ht="20.25" customHeight="1" x14ac:dyDescent="0.2"/>
    <row r="334" ht="20.25" customHeight="1" x14ac:dyDescent="0.2"/>
    <row r="335" ht="20.25" customHeight="1" x14ac:dyDescent="0.2"/>
    <row r="336" ht="20.25" customHeight="1" x14ac:dyDescent="0.2"/>
    <row r="337" ht="20.25" customHeight="1" x14ac:dyDescent="0.2"/>
    <row r="338" ht="20.25" customHeight="1" x14ac:dyDescent="0.2"/>
    <row r="339" ht="20.25" customHeight="1" x14ac:dyDescent="0.2"/>
    <row r="340" ht="20.25" customHeight="1" x14ac:dyDescent="0.2"/>
    <row r="341" ht="20.25" customHeight="1" x14ac:dyDescent="0.2"/>
    <row r="342" ht="20.25" customHeight="1" x14ac:dyDescent="0.2"/>
    <row r="343" ht="20.25" customHeight="1" x14ac:dyDescent="0.2"/>
    <row r="344" ht="20.25" customHeight="1" x14ac:dyDescent="0.2"/>
    <row r="345" ht="20.25" customHeight="1" x14ac:dyDescent="0.2"/>
    <row r="346" ht="20.25" customHeight="1" x14ac:dyDescent="0.2"/>
    <row r="347" ht="20.25" customHeight="1" x14ac:dyDescent="0.2"/>
    <row r="348" ht="20.25" customHeight="1" x14ac:dyDescent="0.2"/>
    <row r="349" ht="20.25" customHeight="1" x14ac:dyDescent="0.2"/>
    <row r="350" ht="20.25" customHeight="1" x14ac:dyDescent="0.2"/>
    <row r="351" ht="20.25" customHeight="1" x14ac:dyDescent="0.2"/>
    <row r="352" ht="20.25" customHeight="1" x14ac:dyDescent="0.2"/>
    <row r="353" ht="20.25" customHeight="1" x14ac:dyDescent="0.2"/>
    <row r="354" ht="20.25" customHeight="1" x14ac:dyDescent="0.2"/>
    <row r="355" ht="20.25" customHeight="1" x14ac:dyDescent="0.2"/>
    <row r="356" ht="20.25" customHeight="1" x14ac:dyDescent="0.2"/>
    <row r="357" ht="20.25" customHeight="1" x14ac:dyDescent="0.2"/>
    <row r="358" ht="20.25" customHeight="1" x14ac:dyDescent="0.2"/>
    <row r="359" ht="20.25" customHeight="1" x14ac:dyDescent="0.2"/>
    <row r="360" ht="20.25" customHeight="1" x14ac:dyDescent="0.2"/>
    <row r="361" ht="20.25" customHeight="1" x14ac:dyDescent="0.2"/>
    <row r="362" ht="20.25" customHeight="1" x14ac:dyDescent="0.2"/>
    <row r="363" ht="20.25" customHeight="1" x14ac:dyDescent="0.2"/>
    <row r="364" ht="20.25" customHeight="1" x14ac:dyDescent="0.2"/>
    <row r="365" ht="20.25" customHeight="1" x14ac:dyDescent="0.2"/>
    <row r="366" ht="20.25" customHeight="1" x14ac:dyDescent="0.2"/>
    <row r="367" ht="20.25" customHeight="1" x14ac:dyDescent="0.2"/>
    <row r="368" ht="20.25" customHeight="1" x14ac:dyDescent="0.2"/>
    <row r="369" ht="20.25" customHeight="1" x14ac:dyDescent="0.2"/>
    <row r="370" ht="20.25" customHeight="1" x14ac:dyDescent="0.2"/>
    <row r="371" ht="20.25" customHeight="1" x14ac:dyDescent="0.2"/>
    <row r="372" ht="20.25" customHeight="1" x14ac:dyDescent="0.2"/>
    <row r="373" ht="20.25" customHeight="1" x14ac:dyDescent="0.2"/>
    <row r="374" ht="20.25" customHeight="1" x14ac:dyDescent="0.2"/>
    <row r="375" ht="20.25" customHeight="1" x14ac:dyDescent="0.2"/>
    <row r="376" ht="20.25" customHeight="1" x14ac:dyDescent="0.2"/>
    <row r="377" ht="20.25" customHeight="1" x14ac:dyDescent="0.2"/>
    <row r="378" ht="20.25" customHeight="1" x14ac:dyDescent="0.2"/>
    <row r="379" ht="20.25" customHeight="1" x14ac:dyDescent="0.2"/>
    <row r="380" ht="20.25" customHeight="1" x14ac:dyDescent="0.2"/>
    <row r="381" ht="20.25" customHeight="1" x14ac:dyDescent="0.2"/>
    <row r="382" ht="20.25" customHeight="1" x14ac:dyDescent="0.2"/>
    <row r="383" ht="20.25" customHeight="1" x14ac:dyDescent="0.2"/>
    <row r="384" ht="20.25" customHeight="1" x14ac:dyDescent="0.2"/>
    <row r="385" ht="20.25" customHeight="1" x14ac:dyDescent="0.2"/>
    <row r="386" ht="20.25" customHeight="1" x14ac:dyDescent="0.2"/>
    <row r="387" ht="20.25" customHeight="1" x14ac:dyDescent="0.2"/>
    <row r="388" ht="20.25" customHeight="1" x14ac:dyDescent="0.2"/>
    <row r="389" ht="20.25" customHeight="1" x14ac:dyDescent="0.2"/>
    <row r="390" ht="20.25" customHeight="1" x14ac:dyDescent="0.2"/>
    <row r="391" ht="20.25" customHeight="1" x14ac:dyDescent="0.2"/>
    <row r="392" ht="20.25" customHeight="1" x14ac:dyDescent="0.2"/>
    <row r="393" ht="20.25" customHeight="1" x14ac:dyDescent="0.2"/>
    <row r="394" ht="20.25" customHeight="1" x14ac:dyDescent="0.2"/>
    <row r="395" ht="20.25" customHeight="1" x14ac:dyDescent="0.2"/>
    <row r="396" ht="20.25" customHeight="1" x14ac:dyDescent="0.2"/>
    <row r="397" ht="20.25" customHeight="1" x14ac:dyDescent="0.2"/>
    <row r="398" ht="20.25" customHeight="1" x14ac:dyDescent="0.2"/>
    <row r="399" ht="20.25" customHeight="1" x14ac:dyDescent="0.2"/>
    <row r="400" ht="20.25" customHeight="1" x14ac:dyDescent="0.2"/>
    <row r="401" ht="20.25" customHeight="1" x14ac:dyDescent="0.2"/>
    <row r="402" ht="20.25" customHeight="1" x14ac:dyDescent="0.2"/>
    <row r="403" ht="20.25" customHeight="1" x14ac:dyDescent="0.2"/>
    <row r="404" ht="20.25" customHeight="1" x14ac:dyDescent="0.2"/>
    <row r="405" ht="20.25" customHeight="1" x14ac:dyDescent="0.2"/>
    <row r="406" ht="20.25" customHeight="1" x14ac:dyDescent="0.2"/>
    <row r="407" ht="20.25" customHeight="1" x14ac:dyDescent="0.2"/>
    <row r="408" ht="20.25" customHeight="1" x14ac:dyDescent="0.2"/>
    <row r="409" ht="20.25" customHeight="1" x14ac:dyDescent="0.2"/>
    <row r="410" ht="20.25" customHeight="1" x14ac:dyDescent="0.2"/>
    <row r="411" ht="20.25" customHeight="1" x14ac:dyDescent="0.2"/>
    <row r="412" ht="20.25" customHeight="1" x14ac:dyDescent="0.2"/>
    <row r="413" ht="20.25" customHeight="1" x14ac:dyDescent="0.2"/>
    <row r="414" ht="20.25" customHeight="1" x14ac:dyDescent="0.2"/>
    <row r="415" ht="20.25" customHeight="1" x14ac:dyDescent="0.2"/>
    <row r="416" ht="20.25" customHeight="1" x14ac:dyDescent="0.2"/>
    <row r="417" ht="20.25" customHeight="1" x14ac:dyDescent="0.2"/>
    <row r="418" ht="20.25" customHeight="1" x14ac:dyDescent="0.2"/>
    <row r="419" ht="20.25" customHeight="1" x14ac:dyDescent="0.2"/>
    <row r="420" ht="20.25" customHeight="1" x14ac:dyDescent="0.2"/>
    <row r="421" ht="20.25" customHeight="1" x14ac:dyDescent="0.2"/>
    <row r="422" ht="20.25" customHeight="1" x14ac:dyDescent="0.2"/>
    <row r="423" ht="20.25" customHeight="1" x14ac:dyDescent="0.2"/>
    <row r="424" ht="20.25" customHeight="1" x14ac:dyDescent="0.2"/>
    <row r="425" ht="20.25" customHeight="1" x14ac:dyDescent="0.2"/>
    <row r="426" ht="20.25" customHeight="1" x14ac:dyDescent="0.2"/>
    <row r="427" ht="20.25" customHeight="1" x14ac:dyDescent="0.2"/>
    <row r="428" ht="20.25" customHeight="1" x14ac:dyDescent="0.2"/>
    <row r="429" ht="20.25" customHeight="1" x14ac:dyDescent="0.2"/>
    <row r="430" ht="20.25" customHeight="1" x14ac:dyDescent="0.2"/>
    <row r="431" ht="20.25" customHeight="1" x14ac:dyDescent="0.2"/>
    <row r="432" ht="20.25" customHeight="1" x14ac:dyDescent="0.2"/>
    <row r="433" ht="20.25" customHeight="1" x14ac:dyDescent="0.2"/>
    <row r="434" ht="20.25" customHeight="1" x14ac:dyDescent="0.2"/>
    <row r="435" ht="20.25" customHeight="1" x14ac:dyDescent="0.2"/>
    <row r="436" ht="20.25" customHeight="1" x14ac:dyDescent="0.2"/>
    <row r="437" ht="20.25" customHeight="1" x14ac:dyDescent="0.2"/>
    <row r="438" ht="20.25" customHeight="1" x14ac:dyDescent="0.2"/>
    <row r="439" ht="20.25" customHeight="1" x14ac:dyDescent="0.2"/>
    <row r="440" ht="20.25" customHeight="1" x14ac:dyDescent="0.2"/>
    <row r="441" ht="20.25" customHeight="1" x14ac:dyDescent="0.2"/>
    <row r="442" ht="20.25" customHeight="1" x14ac:dyDescent="0.2"/>
    <row r="443" ht="20.25" customHeight="1" x14ac:dyDescent="0.2"/>
    <row r="444" ht="20.25" customHeight="1" x14ac:dyDescent="0.2"/>
    <row r="445" ht="20.25" customHeight="1" x14ac:dyDescent="0.2"/>
    <row r="446" ht="20.25" customHeight="1" x14ac:dyDescent="0.2"/>
    <row r="447" ht="20.25" customHeight="1" x14ac:dyDescent="0.2"/>
    <row r="448" ht="20.25" customHeight="1" x14ac:dyDescent="0.2"/>
    <row r="449" ht="20.25" customHeight="1" x14ac:dyDescent="0.2"/>
    <row r="450" ht="20.25" customHeight="1" x14ac:dyDescent="0.2"/>
    <row r="451" ht="20.25" customHeight="1" x14ac:dyDescent="0.2"/>
    <row r="452" ht="20.25" customHeight="1" x14ac:dyDescent="0.2"/>
    <row r="453" ht="20.25" customHeight="1" x14ac:dyDescent="0.2"/>
    <row r="454" ht="20.25" customHeight="1" x14ac:dyDescent="0.2"/>
    <row r="455" ht="20.25" customHeight="1" x14ac:dyDescent="0.2"/>
    <row r="456" ht="20.25" customHeight="1" x14ac:dyDescent="0.2"/>
    <row r="457" ht="20.25" customHeight="1" x14ac:dyDescent="0.2"/>
    <row r="458" ht="20.25" customHeight="1" x14ac:dyDescent="0.2"/>
    <row r="459" ht="20.25" customHeight="1" x14ac:dyDescent="0.2"/>
    <row r="460" ht="20.25" customHeight="1" x14ac:dyDescent="0.2"/>
    <row r="461" ht="20.25" customHeight="1" x14ac:dyDescent="0.2"/>
    <row r="462" ht="20.25" customHeight="1" x14ac:dyDescent="0.2"/>
    <row r="463" ht="20.25" customHeight="1" x14ac:dyDescent="0.2"/>
    <row r="464" ht="20.25" customHeight="1" x14ac:dyDescent="0.2"/>
    <row r="465" ht="20.25" customHeight="1" x14ac:dyDescent="0.2"/>
    <row r="466" ht="20.25" customHeight="1" x14ac:dyDescent="0.2"/>
    <row r="467" ht="20.25" customHeight="1" x14ac:dyDescent="0.2"/>
    <row r="468" ht="20.25" customHeight="1" x14ac:dyDescent="0.2"/>
    <row r="469" ht="20.25" customHeight="1" x14ac:dyDescent="0.2"/>
    <row r="470" ht="20.25" customHeight="1" x14ac:dyDescent="0.2"/>
    <row r="471" ht="20.25" customHeight="1" x14ac:dyDescent="0.2"/>
    <row r="472" ht="20.25" customHeight="1" x14ac:dyDescent="0.2"/>
    <row r="473" ht="20.25" customHeight="1" x14ac:dyDescent="0.2"/>
    <row r="474" ht="20.25" customHeight="1" x14ac:dyDescent="0.2"/>
    <row r="475" ht="20.25" customHeight="1" x14ac:dyDescent="0.2"/>
    <row r="476" ht="20.25" customHeight="1" x14ac:dyDescent="0.2"/>
    <row r="477" ht="20.25" customHeight="1" x14ac:dyDescent="0.2"/>
    <row r="478" ht="20.25" customHeight="1" x14ac:dyDescent="0.2"/>
    <row r="479" ht="20.25" customHeight="1" x14ac:dyDescent="0.2"/>
    <row r="480" ht="20.25" customHeight="1" x14ac:dyDescent="0.2"/>
    <row r="481" ht="20.25" customHeight="1" x14ac:dyDescent="0.2"/>
    <row r="482" ht="20.25" customHeight="1" x14ac:dyDescent="0.2"/>
    <row r="483" ht="20.25" customHeight="1" x14ac:dyDescent="0.2"/>
    <row r="484" ht="20.25" customHeight="1" x14ac:dyDescent="0.2"/>
    <row r="485" ht="20.25" customHeight="1" x14ac:dyDescent="0.2"/>
    <row r="486" ht="20.25" customHeight="1" x14ac:dyDescent="0.2"/>
    <row r="487" ht="20.25" customHeight="1" x14ac:dyDescent="0.2"/>
    <row r="488" ht="20.25" customHeight="1" x14ac:dyDescent="0.2"/>
    <row r="489" ht="20.25" customHeight="1" x14ac:dyDescent="0.2"/>
    <row r="490" ht="20.25" customHeight="1" x14ac:dyDescent="0.2"/>
    <row r="491" ht="20.25" customHeight="1" x14ac:dyDescent="0.2"/>
    <row r="492" ht="20.25" customHeight="1" x14ac:dyDescent="0.2"/>
    <row r="493" ht="20.25" customHeight="1" x14ac:dyDescent="0.2"/>
    <row r="494" ht="20.25" customHeight="1" x14ac:dyDescent="0.2"/>
    <row r="495" ht="20.25" customHeight="1" x14ac:dyDescent="0.2"/>
    <row r="496" ht="20.25" customHeight="1" x14ac:dyDescent="0.2"/>
    <row r="497" ht="20.25" customHeight="1" x14ac:dyDescent="0.2"/>
    <row r="498" ht="20.25" customHeight="1" x14ac:dyDescent="0.2"/>
    <row r="499" ht="20.25" customHeight="1" x14ac:dyDescent="0.2"/>
    <row r="500" ht="20.25" customHeight="1" x14ac:dyDescent="0.2"/>
    <row r="501" ht="20.25" customHeight="1" x14ac:dyDescent="0.2"/>
    <row r="502" ht="20.25" customHeight="1" x14ac:dyDescent="0.2"/>
    <row r="503" ht="20.25" customHeight="1" x14ac:dyDescent="0.2"/>
    <row r="504" ht="20.25" customHeight="1" x14ac:dyDescent="0.2"/>
    <row r="505" ht="20.25" customHeight="1" x14ac:dyDescent="0.2"/>
    <row r="506" ht="20.25" customHeight="1" x14ac:dyDescent="0.2"/>
    <row r="507" ht="20.25" customHeight="1" x14ac:dyDescent="0.2"/>
    <row r="508" ht="20.25" customHeight="1" x14ac:dyDescent="0.2"/>
    <row r="509" ht="20.25" customHeight="1" x14ac:dyDescent="0.2"/>
    <row r="510" ht="20.25" customHeight="1" x14ac:dyDescent="0.2"/>
    <row r="511" ht="20.25" customHeight="1" x14ac:dyDescent="0.2"/>
    <row r="512" ht="20.25" customHeight="1" x14ac:dyDescent="0.2"/>
    <row r="513" ht="20.25" customHeight="1" x14ac:dyDescent="0.2"/>
    <row r="514" ht="20.25" customHeight="1" x14ac:dyDescent="0.2"/>
    <row r="515" ht="20.25" customHeight="1" x14ac:dyDescent="0.2"/>
    <row r="516" ht="20.25" customHeight="1" x14ac:dyDescent="0.2"/>
    <row r="517" ht="20.25" customHeight="1" x14ac:dyDescent="0.2"/>
    <row r="518" ht="20.25" customHeight="1" x14ac:dyDescent="0.2"/>
    <row r="519" ht="20.25" customHeight="1" x14ac:dyDescent="0.2"/>
    <row r="520" ht="20.25" customHeight="1" x14ac:dyDescent="0.2"/>
    <row r="521" ht="20.25" customHeight="1" x14ac:dyDescent="0.2"/>
    <row r="522" ht="20.25" customHeight="1" x14ac:dyDescent="0.2"/>
    <row r="523" ht="20.25" customHeight="1" x14ac:dyDescent="0.2"/>
    <row r="524" ht="20.25" customHeight="1" x14ac:dyDescent="0.2"/>
    <row r="525" ht="20.25" customHeight="1" x14ac:dyDescent="0.2"/>
    <row r="526" ht="20.25" customHeight="1" x14ac:dyDescent="0.2"/>
    <row r="527" ht="20.25" customHeight="1" x14ac:dyDescent="0.2"/>
    <row r="528" ht="20.25" customHeight="1" x14ac:dyDescent="0.2"/>
    <row r="529" ht="20.25" customHeight="1" x14ac:dyDescent="0.2"/>
    <row r="530" ht="20.25" customHeight="1" x14ac:dyDescent="0.2"/>
    <row r="531" ht="20.25" customHeight="1" x14ac:dyDescent="0.2"/>
    <row r="532" ht="20.25" customHeight="1" x14ac:dyDescent="0.2"/>
    <row r="533" ht="20.25" customHeight="1" x14ac:dyDescent="0.2"/>
    <row r="534" ht="20.25" customHeight="1" x14ac:dyDescent="0.2"/>
    <row r="535" ht="20.25" customHeight="1" x14ac:dyDescent="0.2"/>
    <row r="536" ht="20.25" customHeight="1" x14ac:dyDescent="0.2"/>
    <row r="537" ht="20.25" customHeight="1" x14ac:dyDescent="0.2"/>
    <row r="538" ht="20.25" customHeight="1" x14ac:dyDescent="0.2"/>
    <row r="539" ht="20.25" customHeight="1" x14ac:dyDescent="0.2"/>
    <row r="540" ht="20.25" customHeight="1" x14ac:dyDescent="0.2"/>
    <row r="541" ht="20.25" customHeight="1" x14ac:dyDescent="0.2"/>
    <row r="542" ht="20.25" customHeight="1" x14ac:dyDescent="0.2"/>
    <row r="543" ht="20.25" customHeight="1" x14ac:dyDescent="0.2"/>
    <row r="544" ht="20.25" customHeight="1" x14ac:dyDescent="0.2"/>
    <row r="545" ht="20.25" customHeight="1" x14ac:dyDescent="0.2"/>
    <row r="546" ht="20.25" customHeight="1" x14ac:dyDescent="0.2"/>
    <row r="547" ht="20.25" customHeight="1" x14ac:dyDescent="0.2"/>
    <row r="548" ht="20.25" customHeight="1" x14ac:dyDescent="0.2"/>
    <row r="549" ht="20.25" customHeight="1" x14ac:dyDescent="0.2"/>
    <row r="550" ht="20.25" customHeight="1" x14ac:dyDescent="0.2"/>
    <row r="551" ht="20.25" customHeight="1" x14ac:dyDescent="0.2"/>
    <row r="552" ht="20.25" customHeight="1" x14ac:dyDescent="0.2"/>
    <row r="553" ht="20.25" customHeight="1" x14ac:dyDescent="0.2"/>
    <row r="554" ht="20.25" customHeight="1" x14ac:dyDescent="0.2"/>
    <row r="555" ht="20.25" customHeight="1" x14ac:dyDescent="0.2"/>
    <row r="556" ht="20.25" customHeight="1" x14ac:dyDescent="0.2"/>
    <row r="557" ht="20.25" customHeight="1" x14ac:dyDescent="0.2"/>
    <row r="558" ht="20.25" customHeight="1" x14ac:dyDescent="0.2"/>
    <row r="559" ht="20.25" customHeight="1" x14ac:dyDescent="0.2"/>
    <row r="560" ht="20.25" customHeight="1" x14ac:dyDescent="0.2"/>
    <row r="561" ht="20.25" customHeight="1" x14ac:dyDescent="0.2"/>
    <row r="562" ht="20.25" customHeight="1" x14ac:dyDescent="0.2"/>
    <row r="563" ht="20.25" customHeight="1" x14ac:dyDescent="0.2"/>
    <row r="564" ht="20.25" customHeight="1" x14ac:dyDescent="0.2"/>
    <row r="565" ht="20.25" customHeight="1" x14ac:dyDescent="0.2"/>
    <row r="566" ht="20.25" customHeight="1" x14ac:dyDescent="0.2"/>
    <row r="567" ht="20.25" customHeight="1" x14ac:dyDescent="0.2"/>
    <row r="568" ht="20.25" customHeight="1" x14ac:dyDescent="0.2"/>
    <row r="569" ht="20.25" customHeight="1" x14ac:dyDescent="0.2"/>
    <row r="570" ht="20.25" customHeight="1" x14ac:dyDescent="0.2"/>
    <row r="571" ht="20.25" customHeight="1" x14ac:dyDescent="0.2"/>
    <row r="572" ht="20.25" customHeight="1" x14ac:dyDescent="0.2"/>
    <row r="573" ht="20.25" customHeight="1" x14ac:dyDescent="0.2"/>
    <row r="574" ht="20.25" customHeight="1" x14ac:dyDescent="0.2"/>
    <row r="575" ht="20.25" customHeight="1" x14ac:dyDescent="0.2"/>
    <row r="576" ht="20.25" customHeight="1" x14ac:dyDescent="0.2"/>
    <row r="577" ht="20.25" customHeight="1" x14ac:dyDescent="0.2"/>
    <row r="578" ht="20.25" customHeight="1" x14ac:dyDescent="0.2"/>
    <row r="579" ht="20.25" customHeight="1" x14ac:dyDescent="0.2"/>
    <row r="580" ht="20.25" customHeight="1" x14ac:dyDescent="0.2"/>
    <row r="581" ht="20.25" customHeight="1" x14ac:dyDescent="0.2"/>
    <row r="582" ht="20.25" customHeight="1" x14ac:dyDescent="0.2"/>
    <row r="583" ht="20.25" customHeight="1" x14ac:dyDescent="0.2"/>
    <row r="584" ht="20.25" customHeight="1" x14ac:dyDescent="0.2"/>
    <row r="585" ht="20.25" customHeight="1" x14ac:dyDescent="0.2"/>
    <row r="586" ht="20.25" customHeight="1" x14ac:dyDescent="0.2"/>
    <row r="587" ht="20.25" customHeight="1" x14ac:dyDescent="0.2"/>
    <row r="588" ht="20.25" customHeight="1" x14ac:dyDescent="0.2"/>
    <row r="589" ht="20.25" customHeight="1" x14ac:dyDescent="0.2"/>
    <row r="590" ht="20.25" customHeight="1" x14ac:dyDescent="0.2"/>
    <row r="591" ht="20.25" customHeight="1" x14ac:dyDescent="0.2"/>
    <row r="592" ht="20.25" customHeight="1" x14ac:dyDescent="0.2"/>
    <row r="593" ht="20.25" customHeight="1" x14ac:dyDescent="0.2"/>
    <row r="594" ht="20.25" customHeight="1" x14ac:dyDescent="0.2"/>
    <row r="595" ht="20.25" customHeight="1" x14ac:dyDescent="0.2"/>
    <row r="596" ht="20.25" customHeight="1" x14ac:dyDescent="0.2"/>
    <row r="597" ht="20.25" customHeight="1" x14ac:dyDescent="0.2"/>
    <row r="598" ht="20.25" customHeight="1" x14ac:dyDescent="0.2"/>
    <row r="599" ht="20.25" customHeight="1" x14ac:dyDescent="0.2"/>
    <row r="600" ht="20.25" customHeight="1" x14ac:dyDescent="0.2"/>
    <row r="601" ht="20.25" customHeight="1" x14ac:dyDescent="0.2"/>
    <row r="602" ht="20.25" customHeight="1" x14ac:dyDescent="0.2"/>
    <row r="603" ht="20.25" customHeight="1" x14ac:dyDescent="0.2"/>
    <row r="604" ht="20.25" customHeight="1" x14ac:dyDescent="0.2"/>
    <row r="605" ht="20.25" customHeight="1" x14ac:dyDescent="0.2"/>
    <row r="606" ht="20.25" customHeight="1" x14ac:dyDescent="0.2"/>
    <row r="607" ht="20.25" customHeight="1" x14ac:dyDescent="0.2"/>
    <row r="608" ht="20.25" customHeight="1" x14ac:dyDescent="0.2"/>
    <row r="609" ht="20.25" customHeight="1" x14ac:dyDescent="0.2"/>
    <row r="610" ht="20.25" customHeight="1" x14ac:dyDescent="0.2"/>
    <row r="611" ht="20.25" customHeight="1" x14ac:dyDescent="0.2"/>
    <row r="612" ht="20.25" customHeight="1" x14ac:dyDescent="0.2"/>
    <row r="613" ht="20.25" customHeight="1" x14ac:dyDescent="0.2"/>
    <row r="614" ht="20.25" customHeight="1" x14ac:dyDescent="0.2"/>
    <row r="615" ht="20.25" customHeight="1" x14ac:dyDescent="0.2"/>
    <row r="616" ht="20.25" customHeight="1" x14ac:dyDescent="0.2"/>
    <row r="617" ht="20.25" customHeight="1" x14ac:dyDescent="0.2"/>
    <row r="618" ht="20.25" customHeight="1" x14ac:dyDescent="0.2"/>
    <row r="619" ht="20.25" customHeight="1" x14ac:dyDescent="0.2"/>
    <row r="620" ht="20.25" customHeight="1" x14ac:dyDescent="0.2"/>
    <row r="621" ht="20.25" customHeight="1" x14ac:dyDescent="0.2"/>
    <row r="622" ht="20.25" customHeight="1" x14ac:dyDescent="0.2"/>
    <row r="623" ht="20.25" customHeight="1" x14ac:dyDescent="0.2"/>
    <row r="624" ht="20.25" customHeight="1" x14ac:dyDescent="0.2"/>
    <row r="625" ht="20.25" customHeight="1" x14ac:dyDescent="0.2"/>
    <row r="626" ht="20.25" customHeight="1" x14ac:dyDescent="0.2"/>
    <row r="627" ht="20.25" customHeight="1" x14ac:dyDescent="0.2"/>
    <row r="628" ht="20.25" customHeight="1" x14ac:dyDescent="0.2"/>
    <row r="629" ht="20.25" customHeight="1" x14ac:dyDescent="0.2"/>
    <row r="630" ht="20.25" customHeight="1" x14ac:dyDescent="0.2"/>
    <row r="631" ht="20.25" customHeight="1" x14ac:dyDescent="0.2"/>
    <row r="632" ht="20.25" customHeight="1" x14ac:dyDescent="0.2"/>
    <row r="633" ht="20.25" customHeight="1" x14ac:dyDescent="0.2"/>
    <row r="634" ht="20.25" customHeight="1" x14ac:dyDescent="0.2"/>
    <row r="635" ht="20.25" customHeight="1" x14ac:dyDescent="0.2"/>
    <row r="636" ht="20.25" customHeight="1" x14ac:dyDescent="0.2"/>
    <row r="637" ht="20.25" customHeight="1" x14ac:dyDescent="0.2"/>
    <row r="638" ht="20.25" customHeight="1" x14ac:dyDescent="0.2"/>
    <row r="639" ht="20.25" customHeight="1" x14ac:dyDescent="0.2"/>
    <row r="640" ht="20.25" customHeight="1" x14ac:dyDescent="0.2"/>
    <row r="641" ht="20.25" customHeight="1" x14ac:dyDescent="0.2"/>
    <row r="642" ht="20.25" customHeight="1" x14ac:dyDescent="0.2"/>
    <row r="643" ht="20.25" customHeight="1" x14ac:dyDescent="0.2"/>
    <row r="644" ht="20.25" customHeight="1" x14ac:dyDescent="0.2"/>
    <row r="645" ht="20.25" customHeight="1" x14ac:dyDescent="0.2"/>
    <row r="646" ht="20.25" customHeight="1" x14ac:dyDescent="0.2"/>
    <row r="647" ht="20.25" customHeight="1" x14ac:dyDescent="0.2"/>
    <row r="648" ht="20.25" customHeight="1" x14ac:dyDescent="0.2"/>
    <row r="649" ht="20.25" customHeight="1" x14ac:dyDescent="0.2"/>
    <row r="650" ht="20.25" customHeight="1" x14ac:dyDescent="0.2"/>
    <row r="651" ht="20.25" customHeight="1" x14ac:dyDescent="0.2"/>
    <row r="652" ht="20.25" customHeight="1" x14ac:dyDescent="0.2"/>
    <row r="653" ht="20.25" customHeight="1" x14ac:dyDescent="0.2"/>
    <row r="654" ht="20.25" customHeight="1" x14ac:dyDescent="0.2"/>
    <row r="655" ht="20.25" customHeight="1" x14ac:dyDescent="0.2"/>
    <row r="656" ht="20.25" customHeight="1" x14ac:dyDescent="0.2"/>
    <row r="657" ht="20.25" customHeight="1" x14ac:dyDescent="0.2"/>
    <row r="658" ht="20.25" customHeight="1" x14ac:dyDescent="0.2"/>
    <row r="659" ht="20.25" customHeight="1" x14ac:dyDescent="0.2"/>
    <row r="660" ht="20.25" customHeight="1" x14ac:dyDescent="0.2"/>
    <row r="661" ht="20.25" customHeight="1" x14ac:dyDescent="0.2"/>
    <row r="662" ht="20.25" customHeight="1" x14ac:dyDescent="0.2"/>
    <row r="663" ht="20.25" customHeight="1" x14ac:dyDescent="0.2"/>
    <row r="664" ht="20.25" customHeight="1" x14ac:dyDescent="0.2"/>
    <row r="665" ht="20.25" customHeight="1" x14ac:dyDescent="0.2"/>
    <row r="666" ht="20.25" customHeight="1" x14ac:dyDescent="0.2"/>
    <row r="667" ht="20.25" customHeight="1" x14ac:dyDescent="0.2"/>
    <row r="668" ht="20.25" customHeight="1" x14ac:dyDescent="0.2"/>
    <row r="669" ht="20.25" customHeight="1" x14ac:dyDescent="0.2"/>
    <row r="670" ht="20.25" customHeight="1" x14ac:dyDescent="0.2"/>
    <row r="671" ht="20.25" customHeight="1" x14ac:dyDescent="0.2"/>
    <row r="672" ht="20.25" customHeight="1" x14ac:dyDescent="0.2"/>
    <row r="673" ht="20.25" customHeight="1" x14ac:dyDescent="0.2"/>
    <row r="674" ht="20.25" customHeight="1" x14ac:dyDescent="0.2"/>
    <row r="675" ht="20.25" customHeight="1" x14ac:dyDescent="0.2"/>
    <row r="676" ht="20.25" customHeight="1" x14ac:dyDescent="0.2"/>
    <row r="677" ht="20.25" customHeight="1" x14ac:dyDescent="0.2"/>
    <row r="678" ht="20.25" customHeight="1" x14ac:dyDescent="0.2"/>
    <row r="679" ht="20.25" customHeight="1" x14ac:dyDescent="0.2"/>
    <row r="680" ht="20.25" customHeight="1" x14ac:dyDescent="0.2"/>
    <row r="681" ht="20.25" customHeight="1" x14ac:dyDescent="0.2"/>
    <row r="682" ht="20.25" customHeight="1" x14ac:dyDescent="0.2"/>
    <row r="683" ht="20.25" customHeight="1" x14ac:dyDescent="0.2"/>
    <row r="684" ht="20.25" customHeight="1" x14ac:dyDescent="0.2"/>
    <row r="685" ht="20.25" customHeight="1" x14ac:dyDescent="0.2"/>
    <row r="686" ht="20.25" customHeight="1" x14ac:dyDescent="0.2"/>
    <row r="687" ht="20.25" customHeight="1" x14ac:dyDescent="0.2"/>
    <row r="688" ht="20.25" customHeight="1" x14ac:dyDescent="0.2"/>
    <row r="689" ht="20.25" customHeight="1" x14ac:dyDescent="0.2"/>
    <row r="690" ht="20.25" customHeight="1" x14ac:dyDescent="0.2"/>
    <row r="691" ht="20.25" customHeight="1" x14ac:dyDescent="0.2"/>
    <row r="692" ht="20.25" customHeight="1" x14ac:dyDescent="0.2"/>
    <row r="693" ht="20.25" customHeight="1" x14ac:dyDescent="0.2"/>
    <row r="694" ht="20.25" customHeight="1" x14ac:dyDescent="0.2"/>
    <row r="695" ht="20.25" customHeight="1" x14ac:dyDescent="0.2"/>
    <row r="696" ht="20.25" customHeight="1" x14ac:dyDescent="0.2"/>
    <row r="697" ht="20.25" customHeight="1" x14ac:dyDescent="0.2"/>
    <row r="698" ht="20.25" customHeight="1" x14ac:dyDescent="0.2"/>
    <row r="699" ht="20.25" customHeight="1" x14ac:dyDescent="0.2"/>
    <row r="700" ht="20.25" customHeight="1" x14ac:dyDescent="0.2"/>
    <row r="701" ht="20.25" customHeight="1" x14ac:dyDescent="0.2"/>
    <row r="702" ht="20.25" customHeight="1" x14ac:dyDescent="0.2"/>
    <row r="703" ht="20.25" customHeight="1" x14ac:dyDescent="0.2"/>
    <row r="704" ht="20.25" customHeight="1" x14ac:dyDescent="0.2"/>
    <row r="705" ht="20.25" customHeight="1" x14ac:dyDescent="0.2"/>
    <row r="706" ht="20.25" customHeight="1" x14ac:dyDescent="0.2"/>
    <row r="707" ht="20.25" customHeight="1" x14ac:dyDescent="0.2"/>
    <row r="708" ht="20.25" customHeight="1" x14ac:dyDescent="0.2"/>
    <row r="709" ht="20.25" customHeight="1" x14ac:dyDescent="0.2"/>
    <row r="710" ht="20.25" customHeight="1" x14ac:dyDescent="0.2"/>
    <row r="711" ht="20.25" customHeight="1" x14ac:dyDescent="0.2"/>
    <row r="712" ht="20.25" customHeight="1" x14ac:dyDescent="0.2"/>
    <row r="713" ht="20.25" customHeight="1" x14ac:dyDescent="0.2"/>
    <row r="714" ht="20.25" customHeight="1" x14ac:dyDescent="0.2"/>
    <row r="715" ht="20.25" customHeight="1" x14ac:dyDescent="0.2"/>
    <row r="716" ht="20.25" customHeight="1" x14ac:dyDescent="0.2"/>
    <row r="717" ht="20.25" customHeight="1" x14ac:dyDescent="0.2"/>
    <row r="718" ht="20.25" customHeight="1" x14ac:dyDescent="0.2"/>
    <row r="719" ht="20.25" customHeight="1" x14ac:dyDescent="0.2"/>
    <row r="720" ht="20.25" customHeight="1" x14ac:dyDescent="0.2"/>
    <row r="721" ht="20.25" customHeight="1" x14ac:dyDescent="0.2"/>
    <row r="722" ht="20.25" customHeight="1" x14ac:dyDescent="0.2"/>
    <row r="723" ht="20.25" customHeight="1" x14ac:dyDescent="0.2"/>
    <row r="724" ht="20.25" customHeight="1" x14ac:dyDescent="0.2"/>
    <row r="725" ht="20.25" customHeight="1" x14ac:dyDescent="0.2"/>
    <row r="726" ht="20.25" customHeight="1" x14ac:dyDescent="0.2"/>
    <row r="727" ht="20.25" customHeight="1" x14ac:dyDescent="0.2"/>
    <row r="728" ht="20.25" customHeight="1" x14ac:dyDescent="0.2"/>
    <row r="729" ht="20.25" customHeight="1" x14ac:dyDescent="0.2"/>
    <row r="730" ht="20.25" customHeight="1" x14ac:dyDescent="0.2"/>
    <row r="731" ht="20.25" customHeight="1" x14ac:dyDescent="0.2"/>
    <row r="732" ht="20.25" customHeight="1" x14ac:dyDescent="0.2"/>
    <row r="733" ht="20.25" customHeight="1" x14ac:dyDescent="0.2"/>
    <row r="734" ht="20.25" customHeight="1" x14ac:dyDescent="0.2"/>
    <row r="735" ht="20.25" customHeight="1" x14ac:dyDescent="0.2"/>
    <row r="736" ht="20.25" customHeight="1" x14ac:dyDescent="0.2"/>
    <row r="737" ht="20.25" customHeight="1" x14ac:dyDescent="0.2"/>
    <row r="738" ht="20.25" customHeight="1" x14ac:dyDescent="0.2"/>
    <row r="739" ht="20.25" customHeight="1" x14ac:dyDescent="0.2"/>
    <row r="740" ht="20.25" customHeight="1" x14ac:dyDescent="0.2"/>
    <row r="741" ht="20.25" customHeight="1" x14ac:dyDescent="0.2"/>
    <row r="742" ht="20.25" customHeight="1" x14ac:dyDescent="0.2"/>
    <row r="743" ht="20.25" customHeight="1" x14ac:dyDescent="0.2"/>
    <row r="744" ht="20.25" customHeight="1" x14ac:dyDescent="0.2"/>
    <row r="745" ht="20.25" customHeight="1" x14ac:dyDescent="0.2"/>
    <row r="746" ht="20.25" customHeight="1" x14ac:dyDescent="0.2"/>
    <row r="747" ht="20.25" customHeight="1" x14ac:dyDescent="0.2"/>
    <row r="748" ht="20.25" customHeight="1" x14ac:dyDescent="0.2"/>
    <row r="749" ht="20.25" customHeight="1" x14ac:dyDescent="0.2"/>
    <row r="750" ht="20.25" customHeight="1" x14ac:dyDescent="0.2"/>
    <row r="751" ht="20.25" customHeight="1" x14ac:dyDescent="0.2"/>
    <row r="752" ht="20.25" customHeight="1" x14ac:dyDescent="0.2"/>
    <row r="753" ht="20.25" customHeight="1" x14ac:dyDescent="0.2"/>
    <row r="754" ht="20.25" customHeight="1" x14ac:dyDescent="0.2"/>
    <row r="755" ht="20.25" customHeight="1" x14ac:dyDescent="0.2"/>
    <row r="756" ht="20.25" customHeight="1" x14ac:dyDescent="0.2"/>
    <row r="757" ht="20.25" customHeight="1" x14ac:dyDescent="0.2"/>
    <row r="758" ht="20.25" customHeight="1" x14ac:dyDescent="0.2"/>
    <row r="759" ht="20.25" customHeight="1" x14ac:dyDescent="0.2"/>
    <row r="760" ht="20.25" customHeight="1" x14ac:dyDescent="0.2"/>
    <row r="761" ht="20.25" customHeight="1" x14ac:dyDescent="0.2"/>
    <row r="762" ht="20.25" customHeight="1" x14ac:dyDescent="0.2"/>
    <row r="763" ht="20.25" customHeight="1" x14ac:dyDescent="0.2"/>
    <row r="764" ht="20.25" customHeight="1" x14ac:dyDescent="0.2"/>
    <row r="765" ht="20.25" customHeight="1" x14ac:dyDescent="0.2"/>
    <row r="766" ht="20.25" customHeight="1" x14ac:dyDescent="0.2"/>
    <row r="767" ht="20.25" customHeight="1" x14ac:dyDescent="0.2"/>
    <row r="768" ht="20.25" customHeight="1" x14ac:dyDescent="0.2"/>
    <row r="769" ht="20.25" customHeight="1" x14ac:dyDescent="0.2"/>
    <row r="770" ht="20.25" customHeight="1" x14ac:dyDescent="0.2"/>
    <row r="771" ht="20.25" customHeight="1" x14ac:dyDescent="0.2"/>
    <row r="772" ht="20.25" customHeight="1" x14ac:dyDescent="0.2"/>
    <row r="773" ht="20.25" customHeight="1" x14ac:dyDescent="0.2"/>
    <row r="774" ht="20.25" customHeight="1" x14ac:dyDescent="0.2"/>
    <row r="775" ht="20.25" customHeight="1" x14ac:dyDescent="0.2"/>
    <row r="776" ht="20.25" customHeight="1" x14ac:dyDescent="0.2"/>
    <row r="777" ht="20.25" customHeight="1" x14ac:dyDescent="0.2"/>
    <row r="778" ht="20.25" customHeight="1" x14ac:dyDescent="0.2"/>
    <row r="779" ht="20.25" customHeight="1" x14ac:dyDescent="0.2"/>
    <row r="780" ht="20.25" customHeight="1" x14ac:dyDescent="0.2"/>
    <row r="781" ht="20.25" customHeight="1" x14ac:dyDescent="0.2"/>
    <row r="782" ht="20.25" customHeight="1" x14ac:dyDescent="0.2"/>
    <row r="783" ht="20.25" customHeight="1" x14ac:dyDescent="0.2"/>
    <row r="784" ht="20.25" customHeight="1" x14ac:dyDescent="0.2"/>
    <row r="785" ht="20.25" customHeight="1" x14ac:dyDescent="0.2"/>
    <row r="786" ht="20.25" customHeight="1" x14ac:dyDescent="0.2"/>
    <row r="787" ht="20.25" customHeight="1" x14ac:dyDescent="0.2"/>
    <row r="788" ht="20.25" customHeight="1" x14ac:dyDescent="0.2"/>
    <row r="789" ht="20.25" customHeight="1" x14ac:dyDescent="0.2"/>
    <row r="790" ht="20.25" customHeight="1" x14ac:dyDescent="0.2"/>
    <row r="791" ht="20.25" customHeight="1" x14ac:dyDescent="0.2"/>
    <row r="792" ht="20.25" customHeight="1" x14ac:dyDescent="0.2"/>
    <row r="793" ht="20.25" customHeight="1" x14ac:dyDescent="0.2"/>
    <row r="794" ht="20.25" customHeight="1" x14ac:dyDescent="0.2"/>
    <row r="795" ht="20.25" customHeight="1" x14ac:dyDescent="0.2"/>
    <row r="796" ht="20.25" customHeight="1" x14ac:dyDescent="0.2"/>
    <row r="797" ht="20.25" customHeight="1" x14ac:dyDescent="0.2"/>
    <row r="798" ht="20.25" customHeight="1" x14ac:dyDescent="0.2"/>
    <row r="799" ht="20.25" customHeight="1" x14ac:dyDescent="0.2"/>
    <row r="800" ht="20.25" customHeight="1" x14ac:dyDescent="0.2"/>
    <row r="801" ht="20.25" customHeight="1" x14ac:dyDescent="0.2"/>
    <row r="802" ht="20.25" customHeight="1" x14ac:dyDescent="0.2"/>
    <row r="803" ht="20.25" customHeight="1" x14ac:dyDescent="0.2"/>
    <row r="804" ht="20.25" customHeight="1" x14ac:dyDescent="0.2"/>
    <row r="805" ht="20.25" customHeight="1" x14ac:dyDescent="0.2"/>
    <row r="806" ht="20.25" customHeight="1" x14ac:dyDescent="0.2"/>
    <row r="807" ht="20.25" customHeight="1" x14ac:dyDescent="0.2"/>
    <row r="808" ht="20.25" customHeight="1" x14ac:dyDescent="0.2"/>
    <row r="809" ht="20.25" customHeight="1" x14ac:dyDescent="0.2"/>
    <row r="810" ht="20.25" customHeight="1" x14ac:dyDescent="0.2"/>
    <row r="811" ht="20.25" customHeight="1" x14ac:dyDescent="0.2"/>
    <row r="812" ht="20.25" customHeight="1" x14ac:dyDescent="0.2"/>
    <row r="813" ht="20.25" customHeight="1" x14ac:dyDescent="0.2"/>
    <row r="814" ht="20.25" customHeight="1" x14ac:dyDescent="0.2"/>
    <row r="815" ht="20.25" customHeight="1" x14ac:dyDescent="0.2"/>
    <row r="816" ht="20.25" customHeight="1" x14ac:dyDescent="0.2"/>
    <row r="817" ht="20.25" customHeight="1" x14ac:dyDescent="0.2"/>
    <row r="818" ht="20.25" customHeight="1" x14ac:dyDescent="0.2"/>
    <row r="819" ht="20.25" customHeight="1" x14ac:dyDescent="0.2"/>
    <row r="820" ht="20.25" customHeight="1" x14ac:dyDescent="0.2"/>
    <row r="821" ht="20.25" customHeight="1" x14ac:dyDescent="0.2"/>
    <row r="822" ht="20.25" customHeight="1" x14ac:dyDescent="0.2"/>
    <row r="823" ht="20.25" customHeight="1" x14ac:dyDescent="0.2"/>
    <row r="824" ht="20.25" customHeight="1" x14ac:dyDescent="0.2"/>
    <row r="825" ht="20.25" customHeight="1" x14ac:dyDescent="0.2"/>
    <row r="826" ht="20.25" customHeight="1" x14ac:dyDescent="0.2"/>
    <row r="827" ht="20.25" customHeight="1" x14ac:dyDescent="0.2"/>
    <row r="828" ht="20.25" customHeight="1" x14ac:dyDescent="0.2"/>
    <row r="829" ht="20.25" customHeight="1" x14ac:dyDescent="0.2"/>
    <row r="830" ht="20.25" customHeight="1" x14ac:dyDescent="0.2"/>
    <row r="831" ht="20.25" customHeight="1" x14ac:dyDescent="0.2"/>
    <row r="832" ht="20.25" customHeight="1" x14ac:dyDescent="0.2"/>
    <row r="833" ht="20.25" customHeight="1" x14ac:dyDescent="0.2"/>
    <row r="834" ht="20.25" customHeight="1" x14ac:dyDescent="0.2"/>
    <row r="835" ht="20.25" customHeight="1" x14ac:dyDescent="0.2"/>
    <row r="836" ht="20.25" customHeight="1" x14ac:dyDescent="0.2"/>
    <row r="837" ht="20.25" customHeight="1" x14ac:dyDescent="0.2"/>
    <row r="838" ht="20.25" customHeight="1" x14ac:dyDescent="0.2"/>
    <row r="839" ht="20.25" customHeight="1" x14ac:dyDescent="0.2"/>
    <row r="840" ht="20.25" customHeight="1" x14ac:dyDescent="0.2"/>
    <row r="841" ht="20.25" customHeight="1" x14ac:dyDescent="0.2"/>
    <row r="842" ht="20.25" customHeight="1" x14ac:dyDescent="0.2"/>
    <row r="843" ht="20.25" customHeight="1" x14ac:dyDescent="0.2"/>
    <row r="844" ht="20.25" customHeight="1" x14ac:dyDescent="0.2"/>
    <row r="845" ht="20.25" customHeight="1" x14ac:dyDescent="0.2"/>
    <row r="846" ht="20.25" customHeight="1" x14ac:dyDescent="0.2"/>
    <row r="847" ht="20.25" customHeight="1" x14ac:dyDescent="0.2"/>
    <row r="848" ht="20.25" customHeight="1" x14ac:dyDescent="0.2"/>
    <row r="849" ht="20.25" customHeight="1" x14ac:dyDescent="0.2"/>
    <row r="850" ht="20.25" customHeight="1" x14ac:dyDescent="0.2"/>
    <row r="851" ht="20.25" customHeight="1" x14ac:dyDescent="0.2"/>
    <row r="852" ht="20.25" customHeight="1" x14ac:dyDescent="0.2"/>
    <row r="853" ht="20.25" customHeight="1" x14ac:dyDescent="0.2"/>
    <row r="854" ht="20.25" customHeight="1" x14ac:dyDescent="0.2"/>
    <row r="855" ht="20.25" customHeight="1" x14ac:dyDescent="0.2"/>
    <row r="856" ht="20.25" customHeight="1" x14ac:dyDescent="0.2"/>
    <row r="857" ht="20.25" customHeight="1" x14ac:dyDescent="0.2"/>
    <row r="858" ht="20.25" customHeight="1" x14ac:dyDescent="0.2"/>
    <row r="859" ht="20.25" customHeight="1" x14ac:dyDescent="0.2"/>
    <row r="860" ht="20.25" customHeight="1" x14ac:dyDescent="0.2"/>
    <row r="861" ht="20.25" customHeight="1" x14ac:dyDescent="0.2"/>
    <row r="862" ht="20.25" customHeight="1" x14ac:dyDescent="0.2"/>
    <row r="863" ht="20.25" customHeight="1" x14ac:dyDescent="0.2"/>
    <row r="864" ht="20.25" customHeight="1" x14ac:dyDescent="0.2"/>
    <row r="865" ht="20.25" customHeight="1" x14ac:dyDescent="0.2"/>
    <row r="866" ht="20.25" customHeight="1" x14ac:dyDescent="0.2"/>
    <row r="867" ht="20.25" customHeight="1" x14ac:dyDescent="0.2"/>
    <row r="868" ht="20.25" customHeight="1" x14ac:dyDescent="0.2"/>
    <row r="869" ht="20.25" customHeight="1" x14ac:dyDescent="0.2"/>
    <row r="870" ht="20.25" customHeight="1" x14ac:dyDescent="0.2"/>
    <row r="871" ht="20.25" customHeight="1" x14ac:dyDescent="0.2"/>
    <row r="872" ht="20.25" customHeight="1" x14ac:dyDescent="0.2"/>
    <row r="873" ht="20.25" customHeight="1" x14ac:dyDescent="0.2"/>
    <row r="874" ht="20.25" customHeight="1" x14ac:dyDescent="0.2"/>
    <row r="875" ht="20.25" customHeight="1" x14ac:dyDescent="0.2"/>
    <row r="876" ht="20.25" customHeight="1" x14ac:dyDescent="0.2"/>
    <row r="877" ht="20.25" customHeight="1" x14ac:dyDescent="0.2"/>
    <row r="878" ht="20.25" customHeight="1" x14ac:dyDescent="0.2"/>
    <row r="879" ht="20.25" customHeight="1" x14ac:dyDescent="0.2"/>
    <row r="880" ht="20.25" customHeight="1" x14ac:dyDescent="0.2"/>
    <row r="881" ht="20.25" customHeight="1" x14ac:dyDescent="0.2"/>
    <row r="882" ht="20.25" customHeight="1" x14ac:dyDescent="0.2"/>
    <row r="883" ht="20.25" customHeight="1" x14ac:dyDescent="0.2"/>
    <row r="884" ht="20.25" customHeight="1" x14ac:dyDescent="0.2"/>
    <row r="885" ht="20.25" customHeight="1" x14ac:dyDescent="0.2"/>
    <row r="886" ht="20.25" customHeight="1" x14ac:dyDescent="0.2"/>
    <row r="887" ht="20.25" customHeight="1" x14ac:dyDescent="0.2"/>
    <row r="888" ht="20.25" customHeight="1" x14ac:dyDescent="0.2"/>
    <row r="889" ht="20.25" customHeight="1" x14ac:dyDescent="0.2"/>
    <row r="890" ht="20.25" customHeight="1" x14ac:dyDescent="0.2"/>
    <row r="891" ht="20.25" customHeight="1" x14ac:dyDescent="0.2"/>
    <row r="892" ht="20.25" customHeight="1" x14ac:dyDescent="0.2"/>
    <row r="893" ht="20.25" customHeight="1" x14ac:dyDescent="0.2"/>
    <row r="894" ht="20.25" customHeight="1" x14ac:dyDescent="0.2"/>
    <row r="895" ht="20.25" customHeight="1" x14ac:dyDescent="0.2"/>
    <row r="896" ht="20.25" customHeight="1" x14ac:dyDescent="0.2"/>
    <row r="897" ht="20.25" customHeight="1" x14ac:dyDescent="0.2"/>
    <row r="898" ht="20.25" customHeight="1" x14ac:dyDescent="0.2"/>
    <row r="899" ht="20.25" customHeight="1" x14ac:dyDescent="0.2"/>
    <row r="900" ht="20.25" customHeight="1" x14ac:dyDescent="0.2"/>
    <row r="901" ht="20.25" customHeight="1" x14ac:dyDescent="0.2"/>
    <row r="902" ht="20.25" customHeight="1" x14ac:dyDescent="0.2"/>
    <row r="903" ht="20.25" customHeight="1" x14ac:dyDescent="0.2"/>
    <row r="904" ht="20.25" customHeight="1" x14ac:dyDescent="0.2"/>
    <row r="905" ht="20.25" customHeight="1" x14ac:dyDescent="0.2"/>
    <row r="906" ht="20.25" customHeight="1" x14ac:dyDescent="0.2"/>
    <row r="907" ht="20.25" customHeight="1" x14ac:dyDescent="0.2"/>
    <row r="908" ht="20.25" customHeight="1" x14ac:dyDescent="0.2"/>
    <row r="909" ht="20.25" customHeight="1" x14ac:dyDescent="0.2"/>
    <row r="910" ht="20.25" customHeight="1" x14ac:dyDescent="0.2"/>
    <row r="911" ht="20.25" customHeight="1" x14ac:dyDescent="0.2"/>
    <row r="912" ht="20.25" customHeight="1" x14ac:dyDescent="0.2"/>
    <row r="913" ht="20.25" customHeight="1" x14ac:dyDescent="0.2"/>
    <row r="914" ht="20.25" customHeight="1" x14ac:dyDescent="0.2"/>
    <row r="915" ht="20.25" customHeight="1" x14ac:dyDescent="0.2"/>
    <row r="916" ht="20.25" customHeight="1" x14ac:dyDescent="0.2"/>
    <row r="917" ht="20.25" customHeight="1" x14ac:dyDescent="0.2"/>
    <row r="918" ht="20.25" customHeight="1" x14ac:dyDescent="0.2"/>
    <row r="919" ht="20.25" customHeight="1" x14ac:dyDescent="0.2"/>
    <row r="920" ht="20.25" customHeight="1" x14ac:dyDescent="0.2"/>
    <row r="921" ht="20.25" customHeight="1" x14ac:dyDescent="0.2"/>
    <row r="922" ht="20.25" customHeight="1" x14ac:dyDescent="0.2"/>
    <row r="923" ht="20.25" customHeight="1" x14ac:dyDescent="0.2"/>
    <row r="924" ht="20.25" customHeight="1" x14ac:dyDescent="0.2"/>
    <row r="925" ht="20.25" customHeight="1" x14ac:dyDescent="0.2"/>
    <row r="926" ht="20.25" customHeight="1" x14ac:dyDescent="0.2"/>
    <row r="927" ht="20.25" customHeight="1" x14ac:dyDescent="0.2"/>
    <row r="928" ht="20.25" customHeight="1" x14ac:dyDescent="0.2"/>
    <row r="929" ht="20.25" customHeight="1" x14ac:dyDescent="0.2"/>
    <row r="930" ht="20.25" customHeight="1" x14ac:dyDescent="0.2"/>
    <row r="931" ht="20.25" customHeight="1" x14ac:dyDescent="0.2"/>
    <row r="932" ht="20.25" customHeight="1" x14ac:dyDescent="0.2"/>
    <row r="933" ht="20.25" customHeight="1" x14ac:dyDescent="0.2"/>
    <row r="934" ht="20.25" customHeight="1" x14ac:dyDescent="0.2"/>
    <row r="935" ht="20.25" customHeight="1" x14ac:dyDescent="0.2"/>
    <row r="936" ht="20.25" customHeight="1" x14ac:dyDescent="0.2"/>
    <row r="937" ht="20.25" customHeight="1" x14ac:dyDescent="0.2"/>
    <row r="938" ht="20.25" customHeight="1" x14ac:dyDescent="0.2"/>
    <row r="939" ht="20.25" customHeight="1" x14ac:dyDescent="0.2"/>
    <row r="940" ht="20.25" customHeight="1" x14ac:dyDescent="0.2"/>
    <row r="941" ht="20.25" customHeight="1" x14ac:dyDescent="0.2"/>
    <row r="942" ht="20.25" customHeight="1" x14ac:dyDescent="0.2"/>
    <row r="943" ht="20.25" customHeight="1" x14ac:dyDescent="0.2"/>
    <row r="944" ht="20.25" customHeight="1" x14ac:dyDescent="0.2"/>
    <row r="945" ht="20.25" customHeight="1" x14ac:dyDescent="0.2"/>
    <row r="946" ht="20.25" customHeight="1" x14ac:dyDescent="0.2"/>
    <row r="947" ht="20.25" customHeight="1" x14ac:dyDescent="0.2"/>
    <row r="948" ht="20.25" customHeight="1" x14ac:dyDescent="0.2"/>
    <row r="949" ht="20.25" customHeight="1" x14ac:dyDescent="0.2"/>
    <row r="950" ht="20.25" customHeight="1" x14ac:dyDescent="0.2"/>
    <row r="951" ht="20.25" customHeight="1" x14ac:dyDescent="0.2"/>
    <row r="952" ht="20.25" customHeight="1" x14ac:dyDescent="0.2"/>
    <row r="953" ht="20.25" customHeight="1" x14ac:dyDescent="0.2"/>
    <row r="954" ht="20.25" customHeight="1" x14ac:dyDescent="0.2"/>
    <row r="955" ht="20.25" customHeight="1" x14ac:dyDescent="0.2"/>
    <row r="956" ht="20.25" customHeight="1" x14ac:dyDescent="0.2"/>
    <row r="957" ht="20.25" customHeight="1" x14ac:dyDescent="0.2"/>
    <row r="958" ht="20.25" customHeight="1" x14ac:dyDescent="0.2"/>
    <row r="959" ht="20.25" customHeight="1" x14ac:dyDescent="0.2"/>
    <row r="960" ht="20.25" customHeight="1" x14ac:dyDescent="0.2"/>
    <row r="961" ht="20.25" customHeight="1" x14ac:dyDescent="0.2"/>
    <row r="962" ht="20.25" customHeight="1" x14ac:dyDescent="0.2"/>
    <row r="963" ht="20.25" customHeight="1" x14ac:dyDescent="0.2"/>
    <row r="964" ht="20.25" customHeight="1" x14ac:dyDescent="0.2"/>
    <row r="965" ht="20.25" customHeight="1" x14ac:dyDescent="0.2"/>
    <row r="966" ht="20.25" customHeight="1" x14ac:dyDescent="0.2"/>
    <row r="967" ht="20.25" customHeight="1" x14ac:dyDescent="0.2"/>
    <row r="968" ht="20.25" customHeight="1" x14ac:dyDescent="0.2"/>
    <row r="969" ht="20.25" customHeight="1" x14ac:dyDescent="0.2"/>
    <row r="970" ht="20.25" customHeight="1" x14ac:dyDescent="0.2"/>
    <row r="971" ht="20.25" customHeight="1" x14ac:dyDescent="0.2"/>
    <row r="972" ht="20.25" customHeight="1" x14ac:dyDescent="0.2"/>
    <row r="973" ht="20.25" customHeight="1" x14ac:dyDescent="0.2"/>
    <row r="974" ht="20.25" customHeight="1" x14ac:dyDescent="0.2"/>
    <row r="975" ht="20.25" customHeight="1" x14ac:dyDescent="0.2"/>
    <row r="976" ht="20.25" customHeight="1" x14ac:dyDescent="0.2"/>
    <row r="977" ht="20.25" customHeight="1" x14ac:dyDescent="0.2"/>
    <row r="978" ht="20.25" customHeight="1" x14ac:dyDescent="0.2"/>
    <row r="979" ht="20.25" customHeight="1" x14ac:dyDescent="0.2"/>
    <row r="980" ht="20.25" customHeight="1" x14ac:dyDescent="0.2"/>
    <row r="981" ht="20.25" customHeight="1" x14ac:dyDescent="0.2"/>
    <row r="982" ht="20.25" customHeight="1" x14ac:dyDescent="0.2"/>
    <row r="983" ht="20.25" customHeight="1" x14ac:dyDescent="0.2"/>
    <row r="984" ht="20.25" customHeight="1" x14ac:dyDescent="0.2"/>
    <row r="985" ht="20.25" customHeight="1" x14ac:dyDescent="0.2"/>
    <row r="986" ht="20.25" customHeight="1" x14ac:dyDescent="0.2"/>
    <row r="987" ht="20.25" customHeight="1" x14ac:dyDescent="0.2"/>
    <row r="988" ht="20.25" customHeight="1" x14ac:dyDescent="0.2"/>
    <row r="989" ht="20.25" customHeight="1" x14ac:dyDescent="0.2"/>
    <row r="990" ht="20.25" customHeight="1" x14ac:dyDescent="0.2"/>
    <row r="991" ht="20.25" customHeight="1" x14ac:dyDescent="0.2"/>
    <row r="992" ht="20.25" customHeight="1" x14ac:dyDescent="0.2"/>
    <row r="993" ht="20.25" customHeight="1" x14ac:dyDescent="0.2"/>
    <row r="994" ht="20.25" customHeight="1" x14ac:dyDescent="0.2"/>
    <row r="995" ht="20.25" customHeight="1" x14ac:dyDescent="0.2"/>
    <row r="996" ht="20.25" customHeight="1" x14ac:dyDescent="0.2"/>
    <row r="997" ht="20.25" customHeight="1" x14ac:dyDescent="0.2"/>
    <row r="998" ht="20.25" customHeight="1" x14ac:dyDescent="0.2"/>
    <row r="999" ht="20.25" customHeight="1" x14ac:dyDescent="0.2"/>
    <row r="1000" ht="20.25" customHeight="1" x14ac:dyDescent="0.2"/>
    <row r="1001" ht="20.25" customHeight="1" x14ac:dyDescent="0.2"/>
    <row r="1002" ht="20.25" customHeight="1" x14ac:dyDescent="0.2"/>
    <row r="1003" ht="20.25" customHeight="1" x14ac:dyDescent="0.2"/>
    <row r="1004" ht="20.25" customHeight="1" x14ac:dyDescent="0.2"/>
    <row r="1005" ht="20.25" customHeight="1" x14ac:dyDescent="0.2"/>
    <row r="1006" ht="20.25" customHeight="1" x14ac:dyDescent="0.2"/>
    <row r="1007" ht="20.25" customHeight="1" x14ac:dyDescent="0.2"/>
    <row r="1008" ht="20.25" customHeight="1" x14ac:dyDescent="0.2"/>
    <row r="1009" ht="20.25" customHeight="1" x14ac:dyDescent="0.2"/>
    <row r="1010" ht="20.25" customHeight="1" x14ac:dyDescent="0.2"/>
    <row r="1011" ht="20.25" customHeight="1" x14ac:dyDescent="0.2"/>
  </sheetData>
  <autoFilter ref="A5:M62"/>
  <mergeCells count="10">
    <mergeCell ref="B94:D94"/>
    <mergeCell ref="E4:I4"/>
    <mergeCell ref="A4:A5"/>
    <mergeCell ref="B4:B5"/>
    <mergeCell ref="A1:K1"/>
    <mergeCell ref="A2:K2"/>
    <mergeCell ref="J4:J5"/>
    <mergeCell ref="K4:K5"/>
    <mergeCell ref="C4:C5"/>
    <mergeCell ref="D4:D5"/>
  </mergeCells>
  <phoneticPr fontId="6" type="noConversion"/>
  <hyperlinks>
    <hyperlink ref="B94" r:id="rId1"/>
  </hyperlinks>
  <pageMargins left="0.70866141732283472" right="0.70866141732283472" top="0.74803149606299213" bottom="0.74803149606299213" header="0.31496062992125984" footer="0.31496062992125984"/>
  <pageSetup paperSize="9" scale="57" fitToHeight="0"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3"/>
  </sheetPr>
  <dimension ref="A1:FU454"/>
  <sheetViews>
    <sheetView zoomScaleNormal="100" workbookViewId="0">
      <pane xSplit="2" ySplit="7" topLeftCell="C8" activePane="bottomRight" state="frozen"/>
      <selection pane="topRight" activeCell="C1" sqref="C1"/>
      <selection pane="bottomLeft" activeCell="A8" sqref="A8"/>
      <selection pane="bottomRight" activeCell="G19" sqref="G19"/>
    </sheetView>
  </sheetViews>
  <sheetFormatPr baseColWidth="10" defaultColWidth="11.42578125" defaultRowHeight="12" x14ac:dyDescent="0.2"/>
  <cols>
    <col min="1" max="1" width="8.5703125" style="39" customWidth="1"/>
    <col min="2" max="2" width="41.42578125" style="41" customWidth="1"/>
    <col min="3" max="3" width="10.5703125" style="41" customWidth="1"/>
    <col min="4" max="4" width="11.42578125" style="41" customWidth="1"/>
    <col min="5" max="5" width="11.140625" style="41" customWidth="1"/>
    <col min="6" max="6" width="11.7109375" style="41" customWidth="1"/>
    <col min="7" max="7" width="11.7109375" style="40" customWidth="1"/>
    <col min="8" max="8" width="11.28515625" style="40" customWidth="1"/>
    <col min="9" max="9" width="8.7109375" style="53" customWidth="1"/>
    <col min="10" max="10" width="12.28515625" style="54" customWidth="1"/>
    <col min="11" max="11" width="10.5703125" style="53" customWidth="1"/>
    <col min="12" max="12" width="4.28515625" style="40" customWidth="1"/>
    <col min="13" max="13" width="11.42578125" style="40" customWidth="1"/>
    <col min="14" max="16384" width="11.42578125" style="40"/>
  </cols>
  <sheetData>
    <row r="1" spans="1:177" ht="18" customHeight="1" x14ac:dyDescent="0.2">
      <c r="A1" s="186" t="s">
        <v>124</v>
      </c>
      <c r="B1" s="186"/>
      <c r="C1" s="186"/>
      <c r="D1" s="186"/>
      <c r="E1" s="186"/>
      <c r="F1" s="186"/>
      <c r="G1" s="186"/>
      <c r="H1" s="186"/>
      <c r="I1" s="186"/>
      <c r="J1" s="186"/>
      <c r="K1" s="186"/>
    </row>
    <row r="2" spans="1:177" ht="18" customHeight="1" x14ac:dyDescent="0.2">
      <c r="A2" s="177" t="s">
        <v>135</v>
      </c>
      <c r="B2" s="177"/>
      <c r="C2" s="177"/>
      <c r="D2" s="177"/>
      <c r="E2" s="177"/>
      <c r="F2" s="177"/>
      <c r="G2" s="177"/>
      <c r="H2" s="177"/>
      <c r="I2" s="177"/>
      <c r="J2" s="177"/>
      <c r="K2" s="177"/>
    </row>
    <row r="3" spans="1:177" ht="25.5" customHeight="1" x14ac:dyDescent="0.2">
      <c r="B3" s="39"/>
      <c r="C3" s="39"/>
      <c r="D3" s="39"/>
      <c r="E3" s="56"/>
      <c r="F3" s="39"/>
      <c r="G3" s="39"/>
      <c r="H3" s="82"/>
      <c r="I3" s="78"/>
      <c r="J3" s="85"/>
      <c r="K3" s="39"/>
    </row>
    <row r="4" spans="1:177" ht="20.25" customHeight="1" x14ac:dyDescent="0.2">
      <c r="A4" s="196" t="s">
        <v>34</v>
      </c>
      <c r="B4" s="189" t="s">
        <v>5</v>
      </c>
      <c r="C4" s="189" t="s">
        <v>52</v>
      </c>
      <c r="D4" s="194" t="s">
        <v>29</v>
      </c>
      <c r="E4" s="191" t="s">
        <v>31</v>
      </c>
      <c r="F4" s="192"/>
      <c r="G4" s="192"/>
      <c r="H4" s="192"/>
      <c r="I4" s="193"/>
      <c r="J4" s="184" t="s">
        <v>8</v>
      </c>
      <c r="K4" s="187" t="s">
        <v>56</v>
      </c>
    </row>
    <row r="5" spans="1:177" s="42" customFormat="1" ht="65.25" customHeight="1" thickBot="1" x14ac:dyDescent="0.25">
      <c r="A5" s="197"/>
      <c r="B5" s="190"/>
      <c r="C5" s="190"/>
      <c r="D5" s="195"/>
      <c r="E5" s="25" t="s">
        <v>33</v>
      </c>
      <c r="F5" s="27" t="s">
        <v>137</v>
      </c>
      <c r="G5" s="28" t="s">
        <v>9</v>
      </c>
      <c r="H5" s="26" t="s">
        <v>32</v>
      </c>
      <c r="I5" s="29" t="s">
        <v>7</v>
      </c>
      <c r="J5" s="185"/>
      <c r="K5" s="188"/>
    </row>
    <row r="6" spans="1:177" s="101" customFormat="1" ht="18.75" customHeight="1" x14ac:dyDescent="0.25">
      <c r="A6" s="98"/>
      <c r="B6" s="96" t="s">
        <v>12</v>
      </c>
      <c r="C6" s="100"/>
      <c r="D6" s="146">
        <f>D7+D13</f>
        <v>95133624.379999995</v>
      </c>
      <c r="E6" s="146">
        <f>E7+E13</f>
        <v>147245805</v>
      </c>
      <c r="F6" s="146">
        <f>F7+F13</f>
        <v>8426081</v>
      </c>
      <c r="G6" s="146">
        <f t="shared" ref="G6" si="0">G7+G13</f>
        <v>11417236</v>
      </c>
      <c r="H6" s="146">
        <f>F6+G6</f>
        <v>19843317</v>
      </c>
      <c r="I6" s="147">
        <f t="shared" ref="I6:I14" si="1">H6/E6%</f>
        <v>13.476320768527158</v>
      </c>
      <c r="J6" s="146">
        <f t="shared" ref="J6:J14" si="2">D6+H6</f>
        <v>114976941.38</v>
      </c>
      <c r="K6" s="118"/>
    </row>
    <row r="7" spans="1:177" ht="21.75" customHeight="1" x14ac:dyDescent="0.2">
      <c r="A7" s="103">
        <v>0</v>
      </c>
      <c r="B7" s="51" t="s">
        <v>129</v>
      </c>
      <c r="C7" s="104"/>
      <c r="D7" s="105">
        <f>SUM(D8:D12)</f>
        <v>13499366.960000001</v>
      </c>
      <c r="E7" s="105">
        <f>SUM(E8:E12)</f>
        <v>3866181</v>
      </c>
      <c r="F7" s="105">
        <v>0</v>
      </c>
      <c r="G7" s="105">
        <f>SUM(G8:G12)</f>
        <v>359</v>
      </c>
      <c r="H7" s="105">
        <f t="shared" ref="H7:H14" si="3">F7+G7</f>
        <v>359</v>
      </c>
      <c r="I7" s="129">
        <f t="shared" si="1"/>
        <v>9.2856490681631314E-3</v>
      </c>
      <c r="J7" s="123">
        <f t="shared" si="2"/>
        <v>13499725.960000001</v>
      </c>
      <c r="K7" s="106"/>
    </row>
    <row r="8" spans="1:177" ht="30" customHeight="1" x14ac:dyDescent="0.2">
      <c r="A8" s="46"/>
      <c r="B8" s="107" t="s">
        <v>84</v>
      </c>
      <c r="C8" s="102"/>
      <c r="D8" s="102">
        <v>0</v>
      </c>
      <c r="E8" s="102">
        <v>561063</v>
      </c>
      <c r="F8" s="102">
        <v>0</v>
      </c>
      <c r="G8" s="102"/>
      <c r="H8" s="102">
        <f t="shared" si="3"/>
        <v>0</v>
      </c>
      <c r="I8" s="120">
        <f t="shared" si="1"/>
        <v>0</v>
      </c>
      <c r="J8" s="102">
        <f t="shared" si="2"/>
        <v>0</v>
      </c>
      <c r="K8" s="67"/>
    </row>
    <row r="9" spans="1:177" ht="30" customHeight="1" x14ac:dyDescent="0.2">
      <c r="A9" s="46"/>
      <c r="B9" s="107" t="s">
        <v>125</v>
      </c>
      <c r="C9" s="102"/>
      <c r="D9" s="102">
        <v>92967</v>
      </c>
      <c r="E9" s="102">
        <v>146703</v>
      </c>
      <c r="F9" s="102">
        <v>0</v>
      </c>
      <c r="G9" s="102">
        <v>359</v>
      </c>
      <c r="H9" s="102">
        <f t="shared" si="3"/>
        <v>359</v>
      </c>
      <c r="I9" s="120">
        <f t="shared" si="1"/>
        <v>0.24471210541025065</v>
      </c>
      <c r="J9" s="102">
        <f t="shared" si="2"/>
        <v>93326</v>
      </c>
      <c r="K9" s="67"/>
    </row>
    <row r="10" spans="1:177" ht="48" x14ac:dyDescent="0.2">
      <c r="A10" s="46">
        <v>238150</v>
      </c>
      <c r="B10" s="107" t="s">
        <v>126</v>
      </c>
      <c r="C10" s="102">
        <v>8620328.3599999994</v>
      </c>
      <c r="D10" s="102">
        <v>5392993.5800000001</v>
      </c>
      <c r="E10" s="102">
        <v>2249478</v>
      </c>
      <c r="F10" s="102">
        <v>0</v>
      </c>
      <c r="G10" s="102"/>
      <c r="H10" s="102">
        <f t="shared" si="3"/>
        <v>0</v>
      </c>
      <c r="I10" s="120">
        <f t="shared" si="1"/>
        <v>0</v>
      </c>
      <c r="J10" s="102">
        <f t="shared" si="2"/>
        <v>5392993.5800000001</v>
      </c>
      <c r="K10" s="67">
        <f>J10/C10%</f>
        <v>62.561347489087993</v>
      </c>
    </row>
    <row r="11" spans="1:177" ht="60" x14ac:dyDescent="0.2">
      <c r="A11" s="46">
        <v>227100</v>
      </c>
      <c r="B11" s="107" t="s">
        <v>127</v>
      </c>
      <c r="C11" s="102">
        <v>13590587</v>
      </c>
      <c r="D11" s="159">
        <v>8013406.3799999999</v>
      </c>
      <c r="E11" s="102">
        <v>50318</v>
      </c>
      <c r="F11" s="102">
        <v>0</v>
      </c>
      <c r="G11" s="159"/>
      <c r="H11" s="159">
        <f t="shared" si="3"/>
        <v>0</v>
      </c>
      <c r="I11" s="120">
        <f t="shared" si="1"/>
        <v>0</v>
      </c>
      <c r="J11" s="102">
        <f t="shared" si="2"/>
        <v>8013406.3799999999</v>
      </c>
      <c r="K11" s="67">
        <f>J11/C11%</f>
        <v>58.962915876996334</v>
      </c>
    </row>
    <row r="12" spans="1:177" ht="72" x14ac:dyDescent="0.2">
      <c r="A12" s="46">
        <v>175249</v>
      </c>
      <c r="B12" s="107" t="s">
        <v>128</v>
      </c>
      <c r="C12" s="102">
        <v>12916459</v>
      </c>
      <c r="D12" s="159">
        <v>0</v>
      </c>
      <c r="E12" s="102">
        <v>858619</v>
      </c>
      <c r="F12" s="102">
        <v>0</v>
      </c>
      <c r="G12" s="159"/>
      <c r="H12" s="159">
        <f t="shared" si="3"/>
        <v>0</v>
      </c>
      <c r="I12" s="120">
        <f t="shared" si="1"/>
        <v>0</v>
      </c>
      <c r="J12" s="102">
        <f t="shared" si="2"/>
        <v>0</v>
      </c>
      <c r="K12" s="67">
        <f>J12/C12%</f>
        <v>0</v>
      </c>
    </row>
    <row r="13" spans="1:177" ht="24" x14ac:dyDescent="0.2">
      <c r="A13" s="46"/>
      <c r="B13" s="51" t="s">
        <v>130</v>
      </c>
      <c r="C13" s="64"/>
      <c r="D13" s="68">
        <f>D14</f>
        <v>81634257.420000002</v>
      </c>
      <c r="E13" s="65">
        <f>E14</f>
        <v>143379624</v>
      </c>
      <c r="F13" s="65">
        <v>8426081</v>
      </c>
      <c r="G13" s="123">
        <f t="shared" ref="G13" si="4">G14</f>
        <v>11416877</v>
      </c>
      <c r="H13" s="123">
        <f t="shared" si="3"/>
        <v>19842958</v>
      </c>
      <c r="I13" s="130">
        <f t="shared" si="1"/>
        <v>13.839454621529764</v>
      </c>
      <c r="J13" s="123">
        <f t="shared" si="2"/>
        <v>101477215.42</v>
      </c>
      <c r="K13" s="66"/>
    </row>
    <row r="14" spans="1:177" ht="63" customHeight="1" x14ac:dyDescent="0.2">
      <c r="A14" s="46">
        <v>143957</v>
      </c>
      <c r="B14" s="44" t="s">
        <v>131</v>
      </c>
      <c r="C14" s="45">
        <v>282245251.58999997</v>
      </c>
      <c r="D14" s="45">
        <v>81634257.420000002</v>
      </c>
      <c r="E14" s="45">
        <v>143379624</v>
      </c>
      <c r="F14" s="45">
        <f>F13</f>
        <v>8426081</v>
      </c>
      <c r="G14" s="45">
        <v>11416877</v>
      </c>
      <c r="H14" s="45">
        <f t="shared" si="3"/>
        <v>19842958</v>
      </c>
      <c r="I14" s="120">
        <f t="shared" si="1"/>
        <v>13.839454621529764</v>
      </c>
      <c r="J14" s="45">
        <f t="shared" si="2"/>
        <v>101477215.42</v>
      </c>
      <c r="K14" s="67">
        <f>J14/C14%</f>
        <v>35.953559837885109</v>
      </c>
      <c r="L14" s="43"/>
    </row>
    <row r="16" spans="1:177" s="53" customFormat="1" x14ac:dyDescent="0.2">
      <c r="A16" s="108" t="s">
        <v>143</v>
      </c>
      <c r="B16" s="109"/>
      <c r="C16" s="110"/>
      <c r="D16" s="110"/>
      <c r="E16" s="41"/>
      <c r="F16" s="40"/>
      <c r="G16" s="40"/>
      <c r="H16" s="40"/>
      <c r="I16" s="40"/>
      <c r="J16" s="40"/>
      <c r="K16" s="40"/>
      <c r="L16" s="43"/>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c r="BH16" s="40"/>
      <c r="BI16" s="40"/>
      <c r="BJ16" s="40"/>
      <c r="BK16" s="40"/>
      <c r="BL16" s="40"/>
      <c r="BM16" s="40"/>
      <c r="BN16" s="40"/>
      <c r="BO16" s="40"/>
      <c r="BP16" s="40"/>
      <c r="BQ16" s="40"/>
      <c r="BR16" s="40"/>
      <c r="BS16" s="40"/>
      <c r="BT16" s="40"/>
      <c r="BU16" s="40"/>
      <c r="BV16" s="40"/>
      <c r="BW16" s="40"/>
      <c r="BX16" s="40"/>
      <c r="BY16" s="40"/>
      <c r="BZ16" s="40"/>
      <c r="CA16" s="40"/>
      <c r="CB16" s="40"/>
      <c r="CC16" s="40"/>
      <c r="CD16" s="40"/>
      <c r="CE16" s="40"/>
      <c r="CF16" s="40"/>
      <c r="CG16" s="40"/>
      <c r="CH16" s="40"/>
      <c r="CI16" s="40"/>
      <c r="CJ16" s="40"/>
      <c r="CK16" s="40"/>
      <c r="CL16" s="40"/>
      <c r="CM16" s="40"/>
      <c r="CN16" s="40"/>
      <c r="CO16" s="40"/>
      <c r="CP16" s="40"/>
      <c r="CQ16" s="40"/>
      <c r="CR16" s="40"/>
      <c r="CS16" s="40"/>
      <c r="CT16" s="40"/>
      <c r="CU16" s="40"/>
      <c r="CV16" s="40"/>
      <c r="CW16" s="40"/>
      <c r="CX16" s="40"/>
      <c r="CY16" s="40"/>
      <c r="CZ16" s="40"/>
      <c r="DA16" s="40"/>
      <c r="DB16" s="40"/>
      <c r="DC16" s="40"/>
      <c r="DD16" s="40"/>
      <c r="DE16" s="40"/>
      <c r="DF16" s="40"/>
      <c r="DG16" s="40"/>
      <c r="DH16" s="40"/>
      <c r="DI16" s="40"/>
      <c r="DJ16" s="40"/>
      <c r="DK16" s="40"/>
      <c r="DL16" s="40"/>
      <c r="DM16" s="40"/>
      <c r="DN16" s="40"/>
      <c r="DO16" s="40"/>
      <c r="DP16" s="40"/>
      <c r="DQ16" s="40"/>
      <c r="DR16" s="40"/>
      <c r="DS16" s="40"/>
      <c r="DT16" s="40"/>
      <c r="DU16" s="40"/>
      <c r="DV16" s="40"/>
      <c r="DW16" s="40"/>
      <c r="DX16" s="40"/>
      <c r="DY16" s="40"/>
      <c r="DZ16" s="40"/>
      <c r="EA16" s="40"/>
      <c r="EB16" s="40"/>
      <c r="EC16" s="40"/>
      <c r="ED16" s="40"/>
      <c r="EE16" s="40"/>
      <c r="EF16" s="40"/>
      <c r="EG16" s="40"/>
      <c r="EH16" s="40"/>
      <c r="EI16" s="40"/>
      <c r="EJ16" s="40"/>
      <c r="EK16" s="40"/>
      <c r="EL16" s="40"/>
      <c r="EM16" s="40"/>
      <c r="EN16" s="40"/>
      <c r="EO16" s="40"/>
      <c r="EP16" s="40"/>
      <c r="EQ16" s="40"/>
      <c r="ER16" s="40"/>
      <c r="ES16" s="40"/>
      <c r="ET16" s="40"/>
      <c r="EU16" s="40"/>
      <c r="EV16" s="40"/>
      <c r="EW16" s="40"/>
      <c r="EX16" s="40"/>
      <c r="EY16" s="40"/>
      <c r="EZ16" s="40"/>
      <c r="FA16" s="40"/>
      <c r="FB16" s="40"/>
      <c r="FC16" s="40"/>
      <c r="FD16" s="40"/>
      <c r="FE16" s="40"/>
      <c r="FF16" s="40"/>
      <c r="FG16" s="40"/>
      <c r="FH16" s="40"/>
      <c r="FI16" s="40"/>
      <c r="FJ16" s="40"/>
      <c r="FK16" s="40"/>
      <c r="FL16" s="40"/>
      <c r="FM16" s="40"/>
      <c r="FN16" s="40"/>
      <c r="FO16" s="40"/>
      <c r="FP16" s="40"/>
      <c r="FQ16" s="40"/>
      <c r="FR16" s="40"/>
      <c r="FS16" s="40"/>
      <c r="FT16" s="40"/>
      <c r="FU16" s="40"/>
    </row>
    <row r="17" spans="1:177" s="53" customFormat="1" x14ac:dyDescent="0.2">
      <c r="A17" s="111" t="s">
        <v>6</v>
      </c>
      <c r="B17" s="112"/>
      <c r="C17" s="110"/>
      <c r="D17" s="110"/>
      <c r="E17" s="41"/>
      <c r="F17" s="40"/>
      <c r="G17" s="40"/>
      <c r="H17" s="40"/>
      <c r="I17" s="40"/>
      <c r="J17" s="40"/>
      <c r="K17" s="40"/>
      <c r="L17" s="43"/>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c r="CG17" s="40"/>
      <c r="CH17" s="40"/>
      <c r="CI17" s="40"/>
      <c r="CJ17" s="40"/>
      <c r="CK17" s="40"/>
      <c r="CL17" s="40"/>
      <c r="CM17" s="40"/>
      <c r="CN17" s="40"/>
      <c r="CO17" s="40"/>
      <c r="CP17" s="40"/>
      <c r="CQ17" s="40"/>
      <c r="CR17" s="40"/>
      <c r="CS17" s="40"/>
      <c r="CT17" s="40"/>
      <c r="CU17" s="40"/>
      <c r="CV17" s="40"/>
      <c r="CW17" s="40"/>
      <c r="CX17" s="40"/>
      <c r="CY17" s="40"/>
      <c r="CZ17" s="40"/>
      <c r="DA17" s="40"/>
      <c r="DB17" s="40"/>
      <c r="DC17" s="40"/>
      <c r="DD17" s="40"/>
      <c r="DE17" s="40"/>
      <c r="DF17" s="40"/>
      <c r="DG17" s="40"/>
      <c r="DH17" s="40"/>
      <c r="DI17" s="40"/>
      <c r="DJ17" s="40"/>
      <c r="DK17" s="40"/>
      <c r="DL17" s="40"/>
      <c r="DM17" s="40"/>
      <c r="DN17" s="40"/>
      <c r="DO17" s="40"/>
      <c r="DP17" s="40"/>
      <c r="DQ17" s="40"/>
      <c r="DR17" s="40"/>
      <c r="DS17" s="40"/>
      <c r="DT17" s="40"/>
      <c r="DU17" s="40"/>
      <c r="DV17" s="40"/>
      <c r="DW17" s="40"/>
      <c r="DX17" s="40"/>
      <c r="DY17" s="40"/>
      <c r="DZ17" s="40"/>
      <c r="EA17" s="40"/>
      <c r="EB17" s="40"/>
      <c r="EC17" s="40"/>
      <c r="ED17" s="40"/>
      <c r="EE17" s="40"/>
      <c r="EF17" s="40"/>
      <c r="EG17" s="40"/>
      <c r="EH17" s="40"/>
      <c r="EI17" s="40"/>
      <c r="EJ17" s="40"/>
      <c r="EK17" s="40"/>
      <c r="EL17" s="40"/>
      <c r="EM17" s="40"/>
      <c r="EN17" s="40"/>
      <c r="EO17" s="40"/>
      <c r="EP17" s="40"/>
      <c r="EQ17" s="40"/>
      <c r="ER17" s="40"/>
      <c r="ES17" s="40"/>
      <c r="ET17" s="40"/>
      <c r="EU17" s="40"/>
      <c r="EV17" s="40"/>
      <c r="EW17" s="40"/>
      <c r="EX17" s="40"/>
      <c r="EY17" s="40"/>
      <c r="EZ17" s="40"/>
      <c r="FA17" s="40"/>
      <c r="FB17" s="40"/>
      <c r="FC17" s="40"/>
      <c r="FD17" s="40"/>
      <c r="FE17" s="40"/>
      <c r="FF17" s="40"/>
      <c r="FG17" s="40"/>
      <c r="FH17" s="40"/>
      <c r="FI17" s="40"/>
      <c r="FJ17" s="40"/>
      <c r="FK17" s="40"/>
      <c r="FL17" s="40"/>
      <c r="FM17" s="40"/>
      <c r="FN17" s="40"/>
      <c r="FO17" s="40"/>
      <c r="FP17" s="40"/>
      <c r="FQ17" s="40"/>
      <c r="FR17" s="40"/>
      <c r="FS17" s="40"/>
      <c r="FT17" s="40"/>
      <c r="FU17" s="40"/>
    </row>
    <row r="18" spans="1:177" s="53" customFormat="1" x14ac:dyDescent="0.2">
      <c r="A18" s="113"/>
      <c r="B18" s="162" t="s">
        <v>14</v>
      </c>
      <c r="C18" s="163"/>
      <c r="D18" s="163"/>
      <c r="E18" s="55"/>
      <c r="F18" s="40"/>
      <c r="G18" s="40"/>
      <c r="H18" s="40"/>
      <c r="I18" s="40"/>
      <c r="J18" s="144"/>
      <c r="K18" s="40"/>
      <c r="L18" s="145"/>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40"/>
      <c r="AR18" s="40"/>
      <c r="AS18" s="40"/>
      <c r="AT18" s="40"/>
      <c r="AU18" s="40"/>
      <c r="AV18" s="40"/>
      <c r="AW18" s="40"/>
      <c r="AX18" s="40"/>
      <c r="AY18" s="40"/>
      <c r="AZ18" s="40"/>
      <c r="BA18" s="40"/>
      <c r="BB18" s="40"/>
      <c r="BC18" s="40"/>
      <c r="BD18" s="40"/>
      <c r="BE18" s="40"/>
      <c r="BF18" s="40"/>
      <c r="BG18" s="40"/>
      <c r="BH18" s="40"/>
      <c r="BI18" s="40"/>
      <c r="BJ18" s="40"/>
      <c r="BK18" s="40"/>
      <c r="BL18" s="40"/>
      <c r="BM18" s="40"/>
      <c r="BN18" s="40"/>
      <c r="BO18" s="40"/>
      <c r="BP18" s="40"/>
      <c r="BQ18" s="40"/>
      <c r="BR18" s="40"/>
      <c r="BS18" s="40"/>
      <c r="BT18" s="40"/>
      <c r="BU18" s="40"/>
      <c r="BV18" s="40"/>
      <c r="BW18" s="40"/>
      <c r="BX18" s="40"/>
      <c r="BY18" s="40"/>
      <c r="BZ18" s="40"/>
      <c r="CA18" s="40"/>
      <c r="CB18" s="40"/>
      <c r="CC18" s="40"/>
      <c r="CD18" s="40"/>
      <c r="CE18" s="40"/>
      <c r="CF18" s="40"/>
      <c r="CG18" s="40"/>
      <c r="CH18" s="40"/>
      <c r="CI18" s="40"/>
      <c r="CJ18" s="40"/>
      <c r="CK18" s="40"/>
      <c r="CL18" s="40"/>
      <c r="CM18" s="40"/>
      <c r="CN18" s="40"/>
      <c r="CO18" s="40"/>
      <c r="CP18" s="40"/>
      <c r="CQ18" s="40"/>
      <c r="CR18" s="40"/>
      <c r="CS18" s="40"/>
      <c r="CT18" s="40"/>
      <c r="CU18" s="40"/>
      <c r="CV18" s="40"/>
      <c r="CW18" s="40"/>
      <c r="CX18" s="40"/>
      <c r="CY18" s="40"/>
      <c r="CZ18" s="40"/>
      <c r="DA18" s="40"/>
      <c r="DB18" s="40"/>
      <c r="DC18" s="40"/>
      <c r="DD18" s="40"/>
      <c r="DE18" s="40"/>
      <c r="DF18" s="40"/>
      <c r="DG18" s="40"/>
      <c r="DH18" s="40"/>
      <c r="DI18" s="40"/>
      <c r="DJ18" s="40"/>
      <c r="DK18" s="40"/>
      <c r="DL18" s="40"/>
      <c r="DM18" s="40"/>
      <c r="DN18" s="40"/>
      <c r="DO18" s="40"/>
      <c r="DP18" s="40"/>
      <c r="DQ18" s="40"/>
      <c r="DR18" s="40"/>
      <c r="DS18" s="40"/>
      <c r="DT18" s="40"/>
      <c r="DU18" s="40"/>
      <c r="DV18" s="40"/>
      <c r="DW18" s="40"/>
      <c r="DX18" s="40"/>
      <c r="DY18" s="40"/>
      <c r="DZ18" s="40"/>
      <c r="EA18" s="40"/>
      <c r="EB18" s="40"/>
      <c r="EC18" s="40"/>
      <c r="ED18" s="40"/>
      <c r="EE18" s="40"/>
      <c r="EF18" s="40"/>
      <c r="EG18" s="40"/>
      <c r="EH18" s="40"/>
      <c r="EI18" s="40"/>
      <c r="EJ18" s="40"/>
      <c r="EK18" s="40"/>
      <c r="EL18" s="40"/>
      <c r="EM18" s="40"/>
      <c r="EN18" s="40"/>
      <c r="EO18" s="40"/>
      <c r="EP18" s="40"/>
      <c r="EQ18" s="40"/>
      <c r="ER18" s="40"/>
      <c r="ES18" s="40"/>
      <c r="ET18" s="40"/>
      <c r="EU18" s="40"/>
      <c r="EV18" s="40"/>
      <c r="EW18" s="40"/>
      <c r="EX18" s="40"/>
      <c r="EY18" s="40"/>
      <c r="EZ18" s="40"/>
      <c r="FA18" s="40"/>
      <c r="FB18" s="40"/>
      <c r="FC18" s="40"/>
      <c r="FD18" s="40"/>
      <c r="FE18" s="40"/>
      <c r="FF18" s="40"/>
      <c r="FG18" s="40"/>
      <c r="FH18" s="40"/>
      <c r="FI18" s="40"/>
      <c r="FJ18" s="40"/>
      <c r="FK18" s="40"/>
      <c r="FL18" s="40"/>
      <c r="FM18" s="40"/>
      <c r="FN18" s="40"/>
      <c r="FO18" s="40"/>
      <c r="FP18" s="40"/>
      <c r="FQ18" s="40"/>
      <c r="FR18" s="40"/>
      <c r="FS18" s="40"/>
      <c r="FT18" s="40"/>
      <c r="FU18" s="40"/>
    </row>
    <row r="19" spans="1:177" ht="54" customHeight="1" x14ac:dyDescent="0.2">
      <c r="B19" s="148" t="s">
        <v>139</v>
      </c>
      <c r="F19" s="40"/>
      <c r="L19" s="145"/>
    </row>
    <row r="20" spans="1:177" x14ac:dyDescent="0.2">
      <c r="F20" s="40"/>
      <c r="L20" s="145"/>
    </row>
    <row r="21" spans="1:177" x14ac:dyDescent="0.2">
      <c r="B21" s="132"/>
      <c r="C21" s="132"/>
      <c r="F21" s="40"/>
      <c r="L21" s="145"/>
    </row>
    <row r="22" spans="1:177" x14ac:dyDescent="0.2">
      <c r="B22" s="132"/>
      <c r="C22" s="132"/>
      <c r="F22" s="40"/>
      <c r="L22" s="145"/>
    </row>
    <row r="23" spans="1:177" x14ac:dyDescent="0.2">
      <c r="B23" s="132"/>
      <c r="C23" s="132"/>
      <c r="F23" s="40"/>
      <c r="L23" s="145"/>
    </row>
    <row r="24" spans="1:177" x14ac:dyDescent="0.2">
      <c r="B24" s="133"/>
      <c r="C24" s="132"/>
      <c r="F24" s="40"/>
    </row>
    <row r="25" spans="1:177" x14ac:dyDescent="0.2">
      <c r="F25" s="40"/>
    </row>
    <row r="26" spans="1:177" ht="15" x14ac:dyDescent="0.25">
      <c r="B26" s="134"/>
      <c r="F26" s="40"/>
    </row>
    <row r="27" spans="1:177" ht="15" x14ac:dyDescent="0.25">
      <c r="B27" s="135"/>
      <c r="F27" s="40"/>
    </row>
    <row r="28" spans="1:177" x14ac:dyDescent="0.2">
      <c r="B28" s="141"/>
      <c r="F28" s="40"/>
    </row>
    <row r="29" spans="1:177" x14ac:dyDescent="0.2">
      <c r="F29" s="40"/>
    </row>
    <row r="30" spans="1:177" x14ac:dyDescent="0.2">
      <c r="F30" s="40"/>
    </row>
    <row r="31" spans="1:177" x14ac:dyDescent="0.2">
      <c r="F31" s="40"/>
    </row>
    <row r="32" spans="1:177" x14ac:dyDescent="0.2">
      <c r="F32" s="40"/>
    </row>
    <row r="33" spans="6:6" x14ac:dyDescent="0.2">
      <c r="F33" s="40"/>
    </row>
    <row r="34" spans="6:6" x14ac:dyDescent="0.2">
      <c r="F34" s="40"/>
    </row>
    <row r="35" spans="6:6" x14ac:dyDescent="0.2">
      <c r="F35" s="40"/>
    </row>
    <row r="36" spans="6:6" x14ac:dyDescent="0.2">
      <c r="F36" s="40"/>
    </row>
    <row r="37" spans="6:6" x14ac:dyDescent="0.2">
      <c r="F37" s="40"/>
    </row>
    <row r="38" spans="6:6" x14ac:dyDescent="0.2">
      <c r="F38" s="40"/>
    </row>
    <row r="39" spans="6:6" x14ac:dyDescent="0.2">
      <c r="F39" s="40"/>
    </row>
    <row r="40" spans="6:6" x14ac:dyDescent="0.2">
      <c r="F40" s="40"/>
    </row>
    <row r="41" spans="6:6" x14ac:dyDescent="0.2">
      <c r="F41" s="40"/>
    </row>
    <row r="42" spans="6:6" x14ac:dyDescent="0.2">
      <c r="F42" s="40"/>
    </row>
    <row r="43" spans="6:6" x14ac:dyDescent="0.2">
      <c r="F43" s="40"/>
    </row>
    <row r="44" spans="6:6" x14ac:dyDescent="0.2">
      <c r="F44" s="40"/>
    </row>
    <row r="45" spans="6:6" x14ac:dyDescent="0.2">
      <c r="F45" s="40"/>
    </row>
    <row r="46" spans="6:6" x14ac:dyDescent="0.2">
      <c r="F46" s="40"/>
    </row>
    <row r="47" spans="6:6" x14ac:dyDescent="0.2">
      <c r="F47" s="40"/>
    </row>
    <row r="48" spans="6:6" x14ac:dyDescent="0.2">
      <c r="F48" s="40"/>
    </row>
    <row r="49" spans="6:6" x14ac:dyDescent="0.2">
      <c r="F49" s="40"/>
    </row>
    <row r="50" spans="6:6" x14ac:dyDescent="0.2">
      <c r="F50" s="40"/>
    </row>
    <row r="51" spans="6:6" x14ac:dyDescent="0.2">
      <c r="F51" s="40"/>
    </row>
    <row r="52" spans="6:6" x14ac:dyDescent="0.2">
      <c r="F52" s="40"/>
    </row>
    <row r="53" spans="6:6" x14ac:dyDescent="0.2">
      <c r="F53" s="40"/>
    </row>
    <row r="54" spans="6:6" x14ac:dyDescent="0.2">
      <c r="F54" s="40"/>
    </row>
    <row r="55" spans="6:6" x14ac:dyDescent="0.2">
      <c r="F55" s="40"/>
    </row>
    <row r="56" spans="6:6" x14ac:dyDescent="0.2">
      <c r="F56" s="40"/>
    </row>
    <row r="57" spans="6:6" x14ac:dyDescent="0.2">
      <c r="F57" s="40"/>
    </row>
    <row r="58" spans="6:6" x14ac:dyDescent="0.2">
      <c r="F58" s="40"/>
    </row>
    <row r="59" spans="6:6" x14ac:dyDescent="0.2">
      <c r="F59" s="40"/>
    </row>
    <row r="60" spans="6:6" x14ac:dyDescent="0.2">
      <c r="F60" s="40"/>
    </row>
    <row r="61" spans="6:6" x14ac:dyDescent="0.2">
      <c r="F61" s="40"/>
    </row>
    <row r="62" spans="6:6" x14ac:dyDescent="0.2">
      <c r="F62" s="40"/>
    </row>
    <row r="63" spans="6:6" x14ac:dyDescent="0.2">
      <c r="F63" s="40"/>
    </row>
    <row r="64" spans="6:6" x14ac:dyDescent="0.2">
      <c r="F64" s="40"/>
    </row>
    <row r="65" spans="3:6" x14ac:dyDescent="0.2">
      <c r="F65" s="40"/>
    </row>
    <row r="66" spans="3:6" x14ac:dyDescent="0.2">
      <c r="F66" s="40"/>
    </row>
    <row r="67" spans="3:6" x14ac:dyDescent="0.2">
      <c r="F67" s="40"/>
    </row>
    <row r="68" spans="3:6" x14ac:dyDescent="0.2">
      <c r="F68" s="40"/>
    </row>
    <row r="69" spans="3:6" x14ac:dyDescent="0.2">
      <c r="F69" s="40"/>
    </row>
    <row r="70" spans="3:6" x14ac:dyDescent="0.2">
      <c r="F70" s="40"/>
    </row>
    <row r="71" spans="3:6" x14ac:dyDescent="0.2">
      <c r="C71" s="76"/>
      <c r="D71" s="76"/>
      <c r="F71" s="40"/>
    </row>
    <row r="72" spans="3:6" x14ac:dyDescent="0.2">
      <c r="F72" s="40"/>
    </row>
    <row r="73" spans="3:6" x14ac:dyDescent="0.2">
      <c r="F73" s="40"/>
    </row>
    <row r="74" spans="3:6" x14ac:dyDescent="0.2">
      <c r="F74" s="40"/>
    </row>
    <row r="75" spans="3:6" x14ac:dyDescent="0.2">
      <c r="F75" s="40"/>
    </row>
    <row r="76" spans="3:6" x14ac:dyDescent="0.2">
      <c r="F76" s="40"/>
    </row>
    <row r="77" spans="3:6" x14ac:dyDescent="0.2">
      <c r="F77" s="40"/>
    </row>
    <row r="78" spans="3:6" x14ac:dyDescent="0.2">
      <c r="F78" s="40"/>
    </row>
    <row r="79" spans="3:6" x14ac:dyDescent="0.2">
      <c r="F79" s="40"/>
    </row>
    <row r="80" spans="3:6" x14ac:dyDescent="0.2">
      <c r="F80" s="40"/>
    </row>
    <row r="81" spans="6:6" x14ac:dyDescent="0.2">
      <c r="F81" s="40"/>
    </row>
    <row r="82" spans="6:6" x14ac:dyDescent="0.2">
      <c r="F82" s="40"/>
    </row>
    <row r="83" spans="6:6" x14ac:dyDescent="0.2">
      <c r="F83" s="40"/>
    </row>
    <row r="84" spans="6:6" x14ac:dyDescent="0.2">
      <c r="F84" s="40"/>
    </row>
    <row r="85" spans="6:6" x14ac:dyDescent="0.2">
      <c r="F85" s="40"/>
    </row>
    <row r="86" spans="6:6" x14ac:dyDescent="0.2">
      <c r="F86" s="40"/>
    </row>
    <row r="87" spans="6:6" x14ac:dyDescent="0.2">
      <c r="F87" s="40"/>
    </row>
    <row r="88" spans="6:6" x14ac:dyDescent="0.2">
      <c r="F88" s="40"/>
    </row>
    <row r="89" spans="6:6" x14ac:dyDescent="0.2">
      <c r="F89" s="40"/>
    </row>
    <row r="90" spans="6:6" x14ac:dyDescent="0.2">
      <c r="F90" s="40"/>
    </row>
    <row r="91" spans="6:6" x14ac:dyDescent="0.2">
      <c r="F91" s="40"/>
    </row>
    <row r="92" spans="6:6" x14ac:dyDescent="0.2">
      <c r="F92" s="40"/>
    </row>
    <row r="93" spans="6:6" x14ac:dyDescent="0.2">
      <c r="F93" s="40"/>
    </row>
    <row r="94" spans="6:6" x14ac:dyDescent="0.2">
      <c r="F94" s="40"/>
    </row>
    <row r="95" spans="6:6" x14ac:dyDescent="0.2">
      <c r="F95" s="40"/>
    </row>
    <row r="96" spans="6:6" x14ac:dyDescent="0.2">
      <c r="F96" s="40"/>
    </row>
    <row r="97" spans="6:6" x14ac:dyDescent="0.2">
      <c r="F97" s="40"/>
    </row>
    <row r="98" spans="6:6" x14ac:dyDescent="0.2">
      <c r="F98" s="40"/>
    </row>
    <row r="99" spans="6:6" x14ac:dyDescent="0.2">
      <c r="F99" s="40"/>
    </row>
    <row r="100" spans="6:6" x14ac:dyDescent="0.2">
      <c r="F100" s="40"/>
    </row>
    <row r="101" spans="6:6" x14ac:dyDescent="0.2">
      <c r="F101" s="40"/>
    </row>
    <row r="102" spans="6:6" x14ac:dyDescent="0.2">
      <c r="F102" s="40"/>
    </row>
    <row r="103" spans="6:6" x14ac:dyDescent="0.2">
      <c r="F103" s="40"/>
    </row>
    <row r="104" spans="6:6" x14ac:dyDescent="0.2">
      <c r="F104" s="40"/>
    </row>
    <row r="105" spans="6:6" x14ac:dyDescent="0.2">
      <c r="F105" s="40"/>
    </row>
    <row r="106" spans="6:6" x14ac:dyDescent="0.2">
      <c r="F106" s="40"/>
    </row>
    <row r="107" spans="6:6" x14ac:dyDescent="0.2">
      <c r="F107" s="40"/>
    </row>
    <row r="108" spans="6:6" x14ac:dyDescent="0.2">
      <c r="F108" s="40"/>
    </row>
    <row r="109" spans="6:6" x14ac:dyDescent="0.2">
      <c r="F109" s="40"/>
    </row>
    <row r="110" spans="6:6" x14ac:dyDescent="0.2">
      <c r="F110" s="40"/>
    </row>
    <row r="111" spans="6:6" x14ac:dyDescent="0.2">
      <c r="F111" s="40"/>
    </row>
    <row r="112" spans="6:6" x14ac:dyDescent="0.2">
      <c r="F112" s="40"/>
    </row>
    <row r="113" spans="6:6" x14ac:dyDescent="0.2">
      <c r="F113" s="40"/>
    </row>
    <row r="114" spans="6:6" x14ac:dyDescent="0.2">
      <c r="F114" s="40"/>
    </row>
    <row r="115" spans="6:6" x14ac:dyDescent="0.2">
      <c r="F115" s="40"/>
    </row>
    <row r="116" spans="6:6" x14ac:dyDescent="0.2">
      <c r="F116" s="40"/>
    </row>
    <row r="117" spans="6:6" x14ac:dyDescent="0.2">
      <c r="F117" s="40"/>
    </row>
    <row r="118" spans="6:6" x14ac:dyDescent="0.2">
      <c r="F118" s="40"/>
    </row>
    <row r="119" spans="6:6" x14ac:dyDescent="0.2">
      <c r="F119" s="40"/>
    </row>
    <row r="120" spans="6:6" x14ac:dyDescent="0.2">
      <c r="F120" s="40"/>
    </row>
    <row r="121" spans="6:6" x14ac:dyDescent="0.2">
      <c r="F121" s="40"/>
    </row>
    <row r="122" spans="6:6" x14ac:dyDescent="0.2">
      <c r="F122" s="40"/>
    </row>
    <row r="123" spans="6:6" x14ac:dyDescent="0.2">
      <c r="F123" s="40"/>
    </row>
    <row r="124" spans="6:6" x14ac:dyDescent="0.2">
      <c r="F124" s="40"/>
    </row>
    <row r="125" spans="6:6" x14ac:dyDescent="0.2">
      <c r="F125" s="40"/>
    </row>
    <row r="126" spans="6:6" x14ac:dyDescent="0.2">
      <c r="F126" s="40"/>
    </row>
    <row r="127" spans="6:6" x14ac:dyDescent="0.2">
      <c r="F127" s="40"/>
    </row>
    <row r="128" spans="6:6" x14ac:dyDescent="0.2">
      <c r="F128" s="40"/>
    </row>
    <row r="129" spans="6:6" x14ac:dyDescent="0.2">
      <c r="F129" s="40"/>
    </row>
    <row r="130" spans="6:6" x14ac:dyDescent="0.2">
      <c r="F130" s="40"/>
    </row>
    <row r="131" spans="6:6" x14ac:dyDescent="0.2">
      <c r="F131" s="40"/>
    </row>
    <row r="132" spans="6:6" x14ac:dyDescent="0.2">
      <c r="F132" s="40"/>
    </row>
    <row r="133" spans="6:6" x14ac:dyDescent="0.2">
      <c r="F133" s="40"/>
    </row>
    <row r="134" spans="6:6" x14ac:dyDescent="0.2">
      <c r="F134" s="40"/>
    </row>
    <row r="135" spans="6:6" x14ac:dyDescent="0.2">
      <c r="F135" s="40"/>
    </row>
    <row r="136" spans="6:6" x14ac:dyDescent="0.2">
      <c r="F136" s="40"/>
    </row>
    <row r="137" spans="6:6" x14ac:dyDescent="0.2">
      <c r="F137" s="40"/>
    </row>
    <row r="138" spans="6:6" x14ac:dyDescent="0.2">
      <c r="F138" s="40"/>
    </row>
    <row r="139" spans="6:6" x14ac:dyDescent="0.2">
      <c r="F139" s="40"/>
    </row>
    <row r="140" spans="6:6" x14ac:dyDescent="0.2">
      <c r="F140" s="40"/>
    </row>
    <row r="141" spans="6:6" x14ac:dyDescent="0.2">
      <c r="F141" s="40"/>
    </row>
    <row r="142" spans="6:6" x14ac:dyDescent="0.2">
      <c r="F142" s="40"/>
    </row>
    <row r="143" spans="6:6" x14ac:dyDescent="0.2">
      <c r="F143" s="40"/>
    </row>
    <row r="144" spans="6:6" x14ac:dyDescent="0.2">
      <c r="F144" s="40"/>
    </row>
    <row r="145" spans="4:6" x14ac:dyDescent="0.2">
      <c r="F145" s="40"/>
    </row>
    <row r="146" spans="4:6" x14ac:dyDescent="0.2">
      <c r="D146" s="97"/>
      <c r="F146" s="40"/>
    </row>
    <row r="147" spans="4:6" x14ac:dyDescent="0.2">
      <c r="F147" s="40"/>
    </row>
    <row r="148" spans="4:6" x14ac:dyDescent="0.2">
      <c r="F148" s="40"/>
    </row>
    <row r="149" spans="4:6" x14ac:dyDescent="0.2">
      <c r="F149" s="40"/>
    </row>
    <row r="150" spans="4:6" x14ac:dyDescent="0.2">
      <c r="F150" s="40"/>
    </row>
    <row r="151" spans="4:6" x14ac:dyDescent="0.2">
      <c r="F151" s="40"/>
    </row>
    <row r="152" spans="4:6" x14ac:dyDescent="0.2">
      <c r="F152" s="40"/>
    </row>
    <row r="153" spans="4:6" x14ac:dyDescent="0.2">
      <c r="F153" s="40"/>
    </row>
    <row r="154" spans="4:6" x14ac:dyDescent="0.2">
      <c r="F154" s="40"/>
    </row>
    <row r="155" spans="4:6" x14ac:dyDescent="0.2">
      <c r="F155" s="40"/>
    </row>
    <row r="156" spans="4:6" x14ac:dyDescent="0.2">
      <c r="F156" s="40"/>
    </row>
    <row r="157" spans="4:6" x14ac:dyDescent="0.2">
      <c r="F157" s="40"/>
    </row>
    <row r="158" spans="4:6" x14ac:dyDescent="0.2">
      <c r="F158" s="40"/>
    </row>
    <row r="159" spans="4:6" x14ac:dyDescent="0.2">
      <c r="F159" s="40"/>
    </row>
    <row r="160" spans="4:6" x14ac:dyDescent="0.2">
      <c r="F160" s="40"/>
    </row>
    <row r="161" spans="6:6" x14ac:dyDescent="0.2">
      <c r="F161" s="40"/>
    </row>
    <row r="162" spans="6:6" x14ac:dyDescent="0.2">
      <c r="F162" s="40"/>
    </row>
    <row r="163" spans="6:6" x14ac:dyDescent="0.2">
      <c r="F163" s="40"/>
    </row>
    <row r="164" spans="6:6" x14ac:dyDescent="0.2">
      <c r="F164" s="40"/>
    </row>
    <row r="285" spans="4:4" x14ac:dyDescent="0.2">
      <c r="D285" s="97"/>
    </row>
    <row r="454" spans="4:4" ht="288" x14ac:dyDescent="0.2">
      <c r="D454" s="41" t="s">
        <v>11</v>
      </c>
    </row>
  </sheetData>
  <mergeCells count="10">
    <mergeCell ref="B18:D18"/>
    <mergeCell ref="J4:J5"/>
    <mergeCell ref="A1:K1"/>
    <mergeCell ref="K4:K5"/>
    <mergeCell ref="A2:K2"/>
    <mergeCell ref="C4:C5"/>
    <mergeCell ref="E4:I4"/>
    <mergeCell ref="D4:D5"/>
    <mergeCell ref="A4:A5"/>
    <mergeCell ref="B4:B5"/>
  </mergeCells>
  <hyperlinks>
    <hyperlink ref="B18" r:id="rId1"/>
  </hyperlinks>
  <pageMargins left="0.78740157480314965" right="0" top="0.59055118110236227" bottom="0.39370078740157483" header="0.31496062992125984" footer="0"/>
  <pageSetup paperSize="9" scale="6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CONSOLIDADO</vt:lpstr>
      <vt:lpstr>PLIEGO MINSA</vt:lpstr>
      <vt:lpstr>UE ADSCRITAS AL PLIEGO MINSA</vt:lpstr>
      <vt:lpstr>CONSOLIDADO!Área_de_impresión</vt:lpstr>
      <vt:lpstr>'PLIEGO MINSA'!Área_de_impresión</vt:lpstr>
      <vt:lpstr>'UE ADSCRITAS AL PLIEGO MINSA'!Área_de_impresión</vt:lpstr>
      <vt:lpstr>'PLIEGO MINSA'!Títulos_a_imprimir</vt:lpstr>
      <vt:lpstr>'UE ADSCRITAS AL PLIEGO MINSA'!Títulos_a_imprimir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dc:title>
  <dc:creator>MARY REVELO</dc:creator>
  <cp:lastModifiedBy>MARY GRISELDA REVELO AZABACHE</cp:lastModifiedBy>
  <cp:lastPrinted>2018-07-09T14:15:50Z</cp:lastPrinted>
  <dcterms:created xsi:type="dcterms:W3CDTF">2009-03-02T15:11:29Z</dcterms:created>
  <dcterms:modified xsi:type="dcterms:W3CDTF">2018-07-09T16:21:22Z</dcterms:modified>
</cp:coreProperties>
</file>