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INFORMACION 2\PORTAL  TRANSP . SAIP\Transparencia\Transparencia Deveng 2018\Transparencia Agosto 2018\"/>
    </mc:Choice>
  </mc:AlternateContent>
  <bookViews>
    <workbookView xWindow="240" yWindow="-390" windowWidth="22185" windowHeight="13215"/>
  </bookViews>
  <sheets>
    <sheet name="CONSOLIDADO" sheetId="11" r:id="rId1"/>
    <sheet name="PLIEGO MINSA" sheetId="5" r:id="rId2"/>
    <sheet name="UE ADSCRITAS AL PLIEGO MINSA" sheetId="9" r:id="rId3"/>
  </sheets>
  <definedNames>
    <definedName name="_xlnm._FilterDatabase" localSheetId="1" hidden="1">'PLIEGO MINSA'!$A$5:$O$218</definedName>
    <definedName name="_xlnm._FilterDatabase" localSheetId="2" hidden="1">'UE ADSCRITAS AL PLIEGO MINSA'!#REF!</definedName>
    <definedName name="_xlnm.Print_Area" localSheetId="0">CONSOLIDADO!$B$2:$E$43</definedName>
    <definedName name="_xlnm.Print_Area" localSheetId="1">'PLIEGO MINSA'!$A$1:$K$218</definedName>
    <definedName name="_xlnm.Print_Area" localSheetId="2">'UE ADSCRITAS AL PLIEGO MINSA'!$A$1:$K$19</definedName>
    <definedName name="_xlnm.Print_Titles" localSheetId="1">'PLIEGO MINSA'!$4:$5</definedName>
    <definedName name="_xlnm.Print_Titles" localSheetId="2">'UE ADSCRITAS AL PLIEGO MINSA'!$5:$5</definedName>
  </definedNames>
  <calcPr calcId="152511"/>
</workbook>
</file>

<file path=xl/calcChain.xml><?xml version="1.0" encoding="utf-8"?>
<calcChain xmlns="http://schemas.openxmlformats.org/spreadsheetml/2006/main">
  <c r="D12" i="11" l="1"/>
  <c r="E37" i="11" l="1"/>
  <c r="E33" i="11"/>
  <c r="E31" i="11"/>
  <c r="E29" i="11"/>
  <c r="E24" i="11"/>
  <c r="E23" i="11"/>
  <c r="E22" i="11"/>
  <c r="E21" i="11"/>
  <c r="E19" i="11"/>
  <c r="E18" i="11"/>
  <c r="D24" i="11"/>
  <c r="D23" i="11"/>
  <c r="D22" i="11"/>
  <c r="D21" i="11"/>
  <c r="E16" i="11"/>
  <c r="E14" i="11"/>
  <c r="F13" i="9"/>
  <c r="F7" i="9"/>
  <c r="F195" i="5"/>
  <c r="F80" i="5"/>
  <c r="F69" i="5"/>
  <c r="F52" i="5"/>
  <c r="F27" i="5"/>
  <c r="F23" i="5"/>
  <c r="F7" i="5"/>
  <c r="H14" i="9"/>
  <c r="H12" i="9"/>
  <c r="H11" i="9"/>
  <c r="H10" i="9"/>
  <c r="H9" i="9"/>
  <c r="H8" i="9"/>
  <c r="H215" i="5"/>
  <c r="H214" i="5"/>
  <c r="H213" i="5"/>
  <c r="H212" i="5"/>
  <c r="H211" i="5"/>
  <c r="H210" i="5"/>
  <c r="H209" i="5"/>
  <c r="H208" i="5"/>
  <c r="H207" i="5"/>
  <c r="H206" i="5"/>
  <c r="H205" i="5"/>
  <c r="H204" i="5"/>
  <c r="H203" i="5"/>
  <c r="H202" i="5"/>
  <c r="H201" i="5"/>
  <c r="H200" i="5"/>
  <c r="H199" i="5"/>
  <c r="H198" i="5"/>
  <c r="H197" i="5"/>
  <c r="H196" i="5"/>
  <c r="H194" i="5"/>
  <c r="H193" i="5"/>
  <c r="J193" i="5" s="1"/>
  <c r="K193" i="5" s="1"/>
  <c r="H192" i="5"/>
  <c r="J192" i="5" s="1"/>
  <c r="K192" i="5" s="1"/>
  <c r="H191" i="5"/>
  <c r="H190" i="5"/>
  <c r="H189" i="5"/>
  <c r="H188" i="5"/>
  <c r="H187" i="5"/>
  <c r="H186" i="5"/>
  <c r="H185" i="5"/>
  <c r="J185" i="5" s="1"/>
  <c r="K185" i="5" s="1"/>
  <c r="H184" i="5"/>
  <c r="J184" i="5" s="1"/>
  <c r="K184" i="5" s="1"/>
  <c r="H183" i="5"/>
  <c r="H182" i="5"/>
  <c r="H181" i="5"/>
  <c r="H180" i="5"/>
  <c r="H179" i="5"/>
  <c r="H178" i="5"/>
  <c r="H177" i="5"/>
  <c r="J177" i="5" s="1"/>
  <c r="K177" i="5" s="1"/>
  <c r="H176" i="5"/>
  <c r="J176" i="5" s="1"/>
  <c r="K176" i="5" s="1"/>
  <c r="H175" i="5"/>
  <c r="H174" i="5"/>
  <c r="H173" i="5"/>
  <c r="H172" i="5"/>
  <c r="H171" i="5"/>
  <c r="H170" i="5"/>
  <c r="H169" i="5"/>
  <c r="J169" i="5" s="1"/>
  <c r="K169" i="5" s="1"/>
  <c r="H168" i="5"/>
  <c r="J168" i="5" s="1"/>
  <c r="K168" i="5" s="1"/>
  <c r="H167" i="5"/>
  <c r="H166" i="5"/>
  <c r="H165" i="5"/>
  <c r="H164" i="5"/>
  <c r="H163" i="5"/>
  <c r="H162" i="5"/>
  <c r="H161" i="5"/>
  <c r="J161" i="5" s="1"/>
  <c r="K161" i="5" s="1"/>
  <c r="H160" i="5"/>
  <c r="J160" i="5" s="1"/>
  <c r="K160" i="5" s="1"/>
  <c r="H159" i="5"/>
  <c r="H158" i="5"/>
  <c r="H157" i="5"/>
  <c r="H156" i="5"/>
  <c r="H155" i="5"/>
  <c r="H154" i="5"/>
  <c r="H153" i="5"/>
  <c r="H152" i="5"/>
  <c r="H151" i="5"/>
  <c r="H150" i="5"/>
  <c r="H149" i="5"/>
  <c r="H148" i="5"/>
  <c r="H147" i="5"/>
  <c r="H146" i="5"/>
  <c r="H145" i="5"/>
  <c r="H144" i="5"/>
  <c r="H143" i="5"/>
  <c r="H142" i="5"/>
  <c r="H141" i="5"/>
  <c r="H140" i="5"/>
  <c r="H139" i="5"/>
  <c r="H138" i="5"/>
  <c r="H137" i="5"/>
  <c r="J137" i="5" s="1"/>
  <c r="K137" i="5" s="1"/>
  <c r="H136" i="5"/>
  <c r="J136" i="5" s="1"/>
  <c r="K136" i="5" s="1"/>
  <c r="H135" i="5"/>
  <c r="H134" i="5"/>
  <c r="H133" i="5"/>
  <c r="H132" i="5"/>
  <c r="H131" i="5"/>
  <c r="H130" i="5"/>
  <c r="H129" i="5"/>
  <c r="J129" i="5" s="1"/>
  <c r="K129" i="5" s="1"/>
  <c r="H128" i="5"/>
  <c r="J128" i="5" s="1"/>
  <c r="K128" i="5" s="1"/>
  <c r="H127" i="5"/>
  <c r="H126" i="5"/>
  <c r="H125" i="5"/>
  <c r="H124" i="5"/>
  <c r="H123" i="5"/>
  <c r="H122" i="5"/>
  <c r="H121" i="5"/>
  <c r="J121" i="5" s="1"/>
  <c r="K121" i="5" s="1"/>
  <c r="H120" i="5"/>
  <c r="J120" i="5" s="1"/>
  <c r="K120" i="5" s="1"/>
  <c r="H119" i="5"/>
  <c r="H118" i="5"/>
  <c r="H117" i="5"/>
  <c r="H116" i="5"/>
  <c r="H115" i="5"/>
  <c r="H114" i="5"/>
  <c r="H113" i="5"/>
  <c r="J113" i="5" s="1"/>
  <c r="K113" i="5" s="1"/>
  <c r="H112" i="5"/>
  <c r="H111" i="5"/>
  <c r="H110" i="5"/>
  <c r="H109" i="5"/>
  <c r="H108" i="5"/>
  <c r="H107" i="5"/>
  <c r="H106" i="5"/>
  <c r="H105" i="5"/>
  <c r="H104" i="5"/>
  <c r="H103" i="5"/>
  <c r="H102" i="5"/>
  <c r="H101" i="5"/>
  <c r="H100" i="5"/>
  <c r="H99" i="5"/>
  <c r="H98" i="5"/>
  <c r="H97" i="5"/>
  <c r="H96" i="5"/>
  <c r="H95" i="5"/>
  <c r="H94" i="5"/>
  <c r="H93" i="5"/>
  <c r="H92" i="5"/>
  <c r="H91" i="5"/>
  <c r="H90" i="5"/>
  <c r="H89" i="5"/>
  <c r="H88" i="5"/>
  <c r="J88" i="5" s="1"/>
  <c r="K88" i="5" s="1"/>
  <c r="H87" i="5"/>
  <c r="H86" i="5"/>
  <c r="H85" i="5"/>
  <c r="H84" i="5"/>
  <c r="H83" i="5"/>
  <c r="H82" i="5"/>
  <c r="H81" i="5"/>
  <c r="H79" i="5"/>
  <c r="H78" i="5"/>
  <c r="H77" i="5"/>
  <c r="H76" i="5"/>
  <c r="H75" i="5"/>
  <c r="H74" i="5"/>
  <c r="H73" i="5"/>
  <c r="J73" i="5" s="1"/>
  <c r="K73" i="5" s="1"/>
  <c r="H72" i="5"/>
  <c r="H71" i="5"/>
  <c r="H70" i="5"/>
  <c r="H69" i="5"/>
  <c r="H68" i="5"/>
  <c r="H67" i="5"/>
  <c r="H66" i="5"/>
  <c r="H65" i="5"/>
  <c r="J65" i="5" s="1"/>
  <c r="K65" i="5" s="1"/>
  <c r="H64" i="5"/>
  <c r="H63" i="5"/>
  <c r="H62" i="5"/>
  <c r="H61" i="5"/>
  <c r="H60" i="5"/>
  <c r="H59" i="5"/>
  <c r="H58" i="5"/>
  <c r="H57" i="5"/>
  <c r="H56" i="5"/>
  <c r="H55" i="5"/>
  <c r="H54" i="5"/>
  <c r="H53" i="5"/>
  <c r="H51" i="5"/>
  <c r="H50" i="5"/>
  <c r="H49" i="5"/>
  <c r="H48" i="5"/>
  <c r="H47" i="5"/>
  <c r="H45" i="5"/>
  <c r="H44" i="5"/>
  <c r="H43" i="5"/>
  <c r="H42" i="5"/>
  <c r="H41" i="5"/>
  <c r="J41" i="5" s="1"/>
  <c r="K41" i="5" s="1"/>
  <c r="H40" i="5"/>
  <c r="H39" i="5"/>
  <c r="H38" i="5"/>
  <c r="H37" i="5"/>
  <c r="H36" i="5"/>
  <c r="H35" i="5"/>
  <c r="H34" i="5"/>
  <c r="H33" i="5"/>
  <c r="J33" i="5" s="1"/>
  <c r="K33" i="5" s="1"/>
  <c r="H32" i="5"/>
  <c r="H31" i="5"/>
  <c r="H30" i="5"/>
  <c r="H29" i="5"/>
  <c r="H28" i="5"/>
  <c r="H26" i="5"/>
  <c r="H25" i="5"/>
  <c r="H24" i="5"/>
  <c r="H23" i="5"/>
  <c r="H22" i="5"/>
  <c r="H21" i="5"/>
  <c r="H20" i="5"/>
  <c r="H19" i="5"/>
  <c r="H18" i="5"/>
  <c r="H17" i="5"/>
  <c r="H16" i="5"/>
  <c r="H15" i="5"/>
  <c r="H14" i="5"/>
  <c r="H13" i="5"/>
  <c r="H12" i="5"/>
  <c r="H11" i="5"/>
  <c r="H10" i="5"/>
  <c r="H9" i="5"/>
  <c r="H8" i="5"/>
  <c r="J213" i="5"/>
  <c r="G27" i="5"/>
  <c r="H27" i="5" s="1"/>
  <c r="D213" i="5"/>
  <c r="D195" i="5"/>
  <c r="D143" i="5"/>
  <c r="D114" i="5"/>
  <c r="D112" i="5"/>
  <c r="D78" i="5"/>
  <c r="D74" i="5"/>
  <c r="D72" i="5"/>
  <c r="D69" i="5"/>
  <c r="D66" i="5"/>
  <c r="D52" i="5"/>
  <c r="D46" i="5"/>
  <c r="D44" i="5"/>
  <c r="J44" i="5" s="1"/>
  <c r="D42" i="5"/>
  <c r="D40" i="5"/>
  <c r="D38" i="5"/>
  <c r="J38" i="5" s="1"/>
  <c r="D34" i="5"/>
  <c r="D32" i="5"/>
  <c r="D30" i="5"/>
  <c r="J30" i="5" s="1"/>
  <c r="J215" i="5"/>
  <c r="K215" i="5" s="1"/>
  <c r="I215" i="5"/>
  <c r="J214" i="5"/>
  <c r="K214" i="5" s="1"/>
  <c r="J212" i="5"/>
  <c r="K212" i="5" s="1"/>
  <c r="I211" i="5"/>
  <c r="J210" i="5"/>
  <c r="K210" i="5" s="1"/>
  <c r="I209" i="5"/>
  <c r="J208" i="5"/>
  <c r="K208" i="5" s="1"/>
  <c r="I207" i="5"/>
  <c r="J206" i="5"/>
  <c r="K206" i="5" s="1"/>
  <c r="I205" i="5"/>
  <c r="J204" i="5"/>
  <c r="K204" i="5" s="1"/>
  <c r="J194" i="5"/>
  <c r="K194" i="5" s="1"/>
  <c r="J191" i="5"/>
  <c r="K191" i="5" s="1"/>
  <c r="J190" i="5"/>
  <c r="K190" i="5" s="1"/>
  <c r="J189" i="5"/>
  <c r="K189" i="5" s="1"/>
  <c r="J188" i="5"/>
  <c r="K188" i="5" s="1"/>
  <c r="J187" i="5"/>
  <c r="K187" i="5" s="1"/>
  <c r="J186" i="5"/>
  <c r="K186" i="5" s="1"/>
  <c r="J183" i="5"/>
  <c r="K183" i="5" s="1"/>
  <c r="J182" i="5"/>
  <c r="K182" i="5" s="1"/>
  <c r="J181" i="5"/>
  <c r="K181" i="5" s="1"/>
  <c r="J180" i="5"/>
  <c r="K180" i="5" s="1"/>
  <c r="J179" i="5"/>
  <c r="K179" i="5" s="1"/>
  <c r="J178" i="5"/>
  <c r="K178" i="5" s="1"/>
  <c r="J175" i="5"/>
  <c r="K175" i="5" s="1"/>
  <c r="J174" i="5"/>
  <c r="K174" i="5" s="1"/>
  <c r="J173" i="5"/>
  <c r="K173" i="5" s="1"/>
  <c r="J172" i="5"/>
  <c r="K172" i="5" s="1"/>
  <c r="J171" i="5"/>
  <c r="K171" i="5" s="1"/>
  <c r="J170" i="5"/>
  <c r="K170" i="5" s="1"/>
  <c r="J167" i="5"/>
  <c r="K167" i="5" s="1"/>
  <c r="J166" i="5"/>
  <c r="K166" i="5" s="1"/>
  <c r="J165" i="5"/>
  <c r="K165" i="5" s="1"/>
  <c r="J164" i="5"/>
  <c r="K164" i="5" s="1"/>
  <c r="J163" i="5"/>
  <c r="K163" i="5" s="1"/>
  <c r="J162" i="5"/>
  <c r="K162" i="5" s="1"/>
  <c r="J159" i="5"/>
  <c r="K159" i="5" s="1"/>
  <c r="J158" i="5"/>
  <c r="K158" i="5" s="1"/>
  <c r="J157" i="5"/>
  <c r="K157" i="5" s="1"/>
  <c r="J142" i="5"/>
  <c r="K142" i="5" s="1"/>
  <c r="J141" i="5"/>
  <c r="K141" i="5" s="1"/>
  <c r="J140" i="5"/>
  <c r="K140" i="5" s="1"/>
  <c r="J139" i="5"/>
  <c r="K139" i="5" s="1"/>
  <c r="J138" i="5"/>
  <c r="K138" i="5" s="1"/>
  <c r="J135" i="5"/>
  <c r="K135" i="5" s="1"/>
  <c r="J134" i="5"/>
  <c r="K134" i="5" s="1"/>
  <c r="J133" i="5"/>
  <c r="K133" i="5" s="1"/>
  <c r="J132" i="5"/>
  <c r="K132" i="5" s="1"/>
  <c r="I131" i="5"/>
  <c r="J130" i="5"/>
  <c r="K130" i="5" s="1"/>
  <c r="I127" i="5"/>
  <c r="J126" i="5"/>
  <c r="K126" i="5" s="1"/>
  <c r="J125" i="5"/>
  <c r="K125" i="5" s="1"/>
  <c r="J124" i="5"/>
  <c r="K124" i="5" s="1"/>
  <c r="J123" i="5"/>
  <c r="K123" i="5" s="1"/>
  <c r="J122" i="5"/>
  <c r="K122" i="5" s="1"/>
  <c r="J119" i="5"/>
  <c r="K119" i="5" s="1"/>
  <c r="J118" i="5"/>
  <c r="K118" i="5" s="1"/>
  <c r="J117" i="5"/>
  <c r="K117" i="5" s="1"/>
  <c r="J116" i="5"/>
  <c r="K116" i="5" s="1"/>
  <c r="J86" i="5"/>
  <c r="K86" i="5" s="1"/>
  <c r="J85" i="5"/>
  <c r="K85" i="5" s="1"/>
  <c r="J84" i="5"/>
  <c r="K84" i="5" s="1"/>
  <c r="J82" i="5"/>
  <c r="K82" i="5" s="1"/>
  <c r="J79" i="5"/>
  <c r="K79" i="5" s="1"/>
  <c r="J77" i="5"/>
  <c r="K77" i="5" s="1"/>
  <c r="J71" i="5"/>
  <c r="K71" i="5" s="1"/>
  <c r="J68" i="5"/>
  <c r="K68" i="5" s="1"/>
  <c r="I65" i="5"/>
  <c r="J45" i="5"/>
  <c r="K45" i="5" s="1"/>
  <c r="I45" i="5"/>
  <c r="J43" i="5"/>
  <c r="K43" i="5" s="1"/>
  <c r="J39" i="5"/>
  <c r="K39" i="5" s="1"/>
  <c r="I37" i="5"/>
  <c r="J37" i="5"/>
  <c r="K37" i="5" s="1"/>
  <c r="J36" i="5"/>
  <c r="K36" i="5" s="1"/>
  <c r="J31" i="5"/>
  <c r="K31" i="5" s="1"/>
  <c r="I31" i="5"/>
  <c r="I29" i="5"/>
  <c r="I26" i="5"/>
  <c r="J22" i="5"/>
  <c r="K22" i="5" s="1"/>
  <c r="D27" i="5"/>
  <c r="D25" i="5"/>
  <c r="D21" i="5"/>
  <c r="J21" i="5" s="1"/>
  <c r="J32" i="5" l="1"/>
  <c r="J72" i="5"/>
  <c r="J40" i="5"/>
  <c r="J42" i="5"/>
  <c r="J78" i="5"/>
  <c r="J112" i="5"/>
  <c r="J29" i="5"/>
  <c r="K29" i="5" s="1"/>
  <c r="I214" i="5"/>
  <c r="J205" i="5"/>
  <c r="K205" i="5" s="1"/>
  <c r="J207" i="5"/>
  <c r="K207" i="5" s="1"/>
  <c r="J209" i="5"/>
  <c r="K209" i="5" s="1"/>
  <c r="J211" i="5"/>
  <c r="K211" i="5" s="1"/>
  <c r="I204" i="5"/>
  <c r="I206" i="5"/>
  <c r="I208" i="5"/>
  <c r="I210" i="5"/>
  <c r="I212" i="5"/>
  <c r="I157" i="5"/>
  <c r="I159" i="5"/>
  <c r="I161" i="5"/>
  <c r="I163" i="5"/>
  <c r="I165" i="5"/>
  <c r="I167" i="5"/>
  <c r="I169" i="5"/>
  <c r="I171" i="5"/>
  <c r="I173" i="5"/>
  <c r="I175" i="5"/>
  <c r="I177" i="5"/>
  <c r="I179" i="5"/>
  <c r="I181" i="5"/>
  <c r="I183" i="5"/>
  <c r="I185" i="5"/>
  <c r="I187" i="5"/>
  <c r="I189" i="5"/>
  <c r="I191" i="5"/>
  <c r="I193" i="5"/>
  <c r="I158" i="5"/>
  <c r="I160" i="5"/>
  <c r="I162" i="5"/>
  <c r="I164" i="5"/>
  <c r="I166" i="5"/>
  <c r="I168" i="5"/>
  <c r="I170" i="5"/>
  <c r="I172" i="5"/>
  <c r="I174" i="5"/>
  <c r="I176" i="5"/>
  <c r="I178" i="5"/>
  <c r="I180" i="5"/>
  <c r="I182" i="5"/>
  <c r="I184" i="5"/>
  <c r="I186" i="5"/>
  <c r="I188" i="5"/>
  <c r="I190" i="5"/>
  <c r="I192" i="5"/>
  <c r="I194" i="5"/>
  <c r="I135" i="5"/>
  <c r="I137" i="5"/>
  <c r="I139" i="5"/>
  <c r="I141" i="5"/>
  <c r="I136" i="5"/>
  <c r="I138" i="5"/>
  <c r="I140" i="5"/>
  <c r="I142" i="5"/>
  <c r="I133" i="5"/>
  <c r="J131" i="5"/>
  <c r="K131" i="5" s="1"/>
  <c r="I132" i="5"/>
  <c r="I134" i="5"/>
  <c r="I129" i="5"/>
  <c r="J127" i="5"/>
  <c r="K127" i="5" s="1"/>
  <c r="I128" i="5"/>
  <c r="I130" i="5"/>
  <c r="I126" i="5"/>
  <c r="I122" i="5"/>
  <c r="I124" i="5"/>
  <c r="I123" i="5"/>
  <c r="I125" i="5"/>
  <c r="I116" i="5"/>
  <c r="I118" i="5"/>
  <c r="I120" i="5"/>
  <c r="I117" i="5"/>
  <c r="I119" i="5"/>
  <c r="I121" i="5"/>
  <c r="I113" i="5"/>
  <c r="I88" i="5"/>
  <c r="I85" i="5"/>
  <c r="I84" i="5"/>
  <c r="I86" i="5"/>
  <c r="I82" i="5"/>
  <c r="I79" i="5"/>
  <c r="I77" i="5"/>
  <c r="I73" i="5"/>
  <c r="I71" i="5"/>
  <c r="I68" i="5"/>
  <c r="I41" i="5"/>
  <c r="I43" i="5"/>
  <c r="I39" i="5"/>
  <c r="I36" i="5"/>
  <c r="I33" i="5"/>
  <c r="J26" i="5"/>
  <c r="K26" i="5" s="1"/>
  <c r="I22" i="5"/>
  <c r="J25" i="5"/>
  <c r="E213" i="5"/>
  <c r="C37" i="11" s="1"/>
  <c r="E195" i="5"/>
  <c r="E143" i="5"/>
  <c r="E114" i="5"/>
  <c r="E112" i="5"/>
  <c r="C33" i="11" s="1"/>
  <c r="E78" i="5"/>
  <c r="E74" i="5"/>
  <c r="E72" i="5"/>
  <c r="E69" i="5"/>
  <c r="E66" i="5"/>
  <c r="E52" i="5"/>
  <c r="E44" i="5"/>
  <c r="C24" i="11" s="1"/>
  <c r="E42" i="5"/>
  <c r="C23" i="11" s="1"/>
  <c r="E40" i="5"/>
  <c r="E38" i="5"/>
  <c r="C21" i="11" s="1"/>
  <c r="E34" i="5"/>
  <c r="E32" i="5"/>
  <c r="E30" i="5"/>
  <c r="C18" i="11" s="1"/>
  <c r="E21" i="5"/>
  <c r="C14" i="11" s="1"/>
  <c r="E25" i="5"/>
  <c r="E27" i="5"/>
  <c r="I213" i="5" l="1"/>
  <c r="C19" i="11"/>
  <c r="I32" i="5"/>
  <c r="C29" i="11"/>
  <c r="I72" i="5"/>
  <c r="I21" i="5"/>
  <c r="I30" i="5"/>
  <c r="I38" i="5"/>
  <c r="C22" i="11"/>
  <c r="I40" i="5"/>
  <c r="C31" i="11"/>
  <c r="I78" i="5"/>
  <c r="I42" i="5"/>
  <c r="I44" i="5"/>
  <c r="C16" i="11"/>
  <c r="I25" i="5"/>
  <c r="I112" i="5"/>
  <c r="D20" i="11"/>
  <c r="J96" i="5"/>
  <c r="K96" i="5" s="1"/>
  <c r="J89" i="5"/>
  <c r="K89" i="5" s="1"/>
  <c r="J55" i="5"/>
  <c r="K55" i="5" s="1"/>
  <c r="J54" i="5"/>
  <c r="K54" i="5" s="1"/>
  <c r="J35" i="5"/>
  <c r="K35" i="5" s="1"/>
  <c r="C20" i="11"/>
  <c r="D7" i="5"/>
  <c r="J20" i="5"/>
  <c r="K20" i="5" s="1"/>
  <c r="J19" i="5"/>
  <c r="K19" i="5" s="1"/>
  <c r="J18" i="5"/>
  <c r="K18" i="5" s="1"/>
  <c r="J17" i="5"/>
  <c r="K17" i="5" s="1"/>
  <c r="J16" i="5"/>
  <c r="K16" i="5" s="1"/>
  <c r="J15" i="5"/>
  <c r="K15" i="5" s="1"/>
  <c r="D23" i="5"/>
  <c r="J12" i="5"/>
  <c r="K12" i="5" s="1"/>
  <c r="J34" i="5" l="1"/>
  <c r="I96" i="5"/>
  <c r="I12" i="5"/>
  <c r="I55" i="5"/>
  <c r="I34" i="5"/>
  <c r="E20" i="11"/>
  <c r="I89" i="5"/>
  <c r="I54" i="5"/>
  <c r="I35" i="5"/>
  <c r="I15" i="5"/>
  <c r="I17" i="5"/>
  <c r="I19" i="5"/>
  <c r="I16" i="5"/>
  <c r="I18" i="5"/>
  <c r="I20" i="5"/>
  <c r="G7" i="9"/>
  <c r="H7" i="9" s="1"/>
  <c r="J14" i="5" l="1"/>
  <c r="K14" i="5" s="1"/>
  <c r="I14" i="5" l="1"/>
  <c r="G195" i="5"/>
  <c r="H195" i="5" s="1"/>
  <c r="G80" i="5"/>
  <c r="H80" i="5" s="1"/>
  <c r="G52" i="5"/>
  <c r="H52" i="5" s="1"/>
  <c r="G7" i="5"/>
  <c r="H7" i="5" s="1"/>
  <c r="I109" i="5"/>
  <c r="I51" i="5"/>
  <c r="G46" i="5"/>
  <c r="H46" i="5" s="1"/>
  <c r="E46" i="5"/>
  <c r="G6" i="5" l="1"/>
  <c r="H6" i="5" s="1"/>
  <c r="J109" i="5"/>
  <c r="K109" i="5" s="1"/>
  <c r="J51" i="5"/>
  <c r="K51" i="5" s="1"/>
  <c r="E7" i="5" l="1"/>
  <c r="J12" i="9" l="1"/>
  <c r="K12" i="9" s="1"/>
  <c r="I11" i="9"/>
  <c r="D7" i="9"/>
  <c r="E7" i="9"/>
  <c r="I12" i="9" l="1"/>
  <c r="J11" i="9"/>
  <c r="K11" i="9" s="1"/>
  <c r="J13" i="5" l="1"/>
  <c r="K13" i="5" s="1"/>
  <c r="C13" i="11"/>
  <c r="I7" i="5" l="1"/>
  <c r="J8" i="5"/>
  <c r="K8" i="5" s="1"/>
  <c r="I8" i="5"/>
  <c r="I9" i="5"/>
  <c r="J9" i="5"/>
  <c r="K9" i="5" s="1"/>
  <c r="I13" i="5"/>
  <c r="J10" i="5"/>
  <c r="K10" i="5" s="1"/>
  <c r="I10" i="5"/>
  <c r="J11" i="5"/>
  <c r="K11" i="5" s="1"/>
  <c r="I11" i="5"/>
  <c r="D80" i="5"/>
  <c r="D6" i="5" s="1"/>
  <c r="J203" i="5"/>
  <c r="K203" i="5" s="1"/>
  <c r="J202" i="5"/>
  <c r="K202" i="5" s="1"/>
  <c r="J201" i="5"/>
  <c r="K201" i="5" s="1"/>
  <c r="J200" i="5"/>
  <c r="K200" i="5" s="1"/>
  <c r="J199" i="5"/>
  <c r="K199" i="5" s="1"/>
  <c r="J198" i="5"/>
  <c r="K198" i="5" s="1"/>
  <c r="J197" i="5"/>
  <c r="K197" i="5" s="1"/>
  <c r="I196" i="5"/>
  <c r="J156" i="5"/>
  <c r="K156" i="5" s="1"/>
  <c r="J155" i="5"/>
  <c r="K155" i="5" s="1"/>
  <c r="J154" i="5"/>
  <c r="K154" i="5" s="1"/>
  <c r="J153" i="5"/>
  <c r="K153" i="5" s="1"/>
  <c r="J152" i="5"/>
  <c r="K152" i="5" s="1"/>
  <c r="J151" i="5"/>
  <c r="K151" i="5" s="1"/>
  <c r="J150" i="5"/>
  <c r="K150" i="5" s="1"/>
  <c r="J149" i="5"/>
  <c r="K149" i="5" s="1"/>
  <c r="J148" i="5"/>
  <c r="K148" i="5" s="1"/>
  <c r="J147" i="5"/>
  <c r="K147" i="5" s="1"/>
  <c r="J146" i="5"/>
  <c r="K146" i="5" s="1"/>
  <c r="J145" i="5"/>
  <c r="K145" i="5" s="1"/>
  <c r="J144" i="5"/>
  <c r="K144" i="5" s="1"/>
  <c r="I111" i="5"/>
  <c r="J110" i="5"/>
  <c r="K110" i="5" s="1"/>
  <c r="I107" i="5"/>
  <c r="J105" i="5"/>
  <c r="K105" i="5" s="1"/>
  <c r="J90" i="5"/>
  <c r="I64" i="5"/>
  <c r="J63" i="5"/>
  <c r="K63" i="5" s="1"/>
  <c r="I62" i="5"/>
  <c r="J61" i="5"/>
  <c r="K61" i="5" s="1"/>
  <c r="I60" i="5"/>
  <c r="I59" i="5"/>
  <c r="I58" i="5"/>
  <c r="J57" i="5"/>
  <c r="K57" i="5" s="1"/>
  <c r="I56" i="5"/>
  <c r="D13" i="11" l="1"/>
  <c r="E13" i="11" s="1"/>
  <c r="J7" i="5"/>
  <c r="J143" i="5"/>
  <c r="J196" i="5"/>
  <c r="K196" i="5" s="1"/>
  <c r="I63" i="5"/>
  <c r="J59" i="5"/>
  <c r="K59" i="5" s="1"/>
  <c r="J56" i="5"/>
  <c r="K56" i="5" s="1"/>
  <c r="J60" i="5"/>
  <c r="K60" i="5" s="1"/>
  <c r="J195" i="5"/>
  <c r="J111" i="5"/>
  <c r="K111" i="5" s="1"/>
  <c r="J64" i="5"/>
  <c r="K64" i="5" s="1"/>
  <c r="J107" i="5"/>
  <c r="K107" i="5" s="1"/>
  <c r="D36" i="11"/>
  <c r="I57" i="5"/>
  <c r="J58" i="5"/>
  <c r="K58" i="5" s="1"/>
  <c r="I61" i="5"/>
  <c r="J62" i="5"/>
  <c r="K62" i="5" s="1"/>
  <c r="D35" i="11"/>
  <c r="I198" i="5"/>
  <c r="I200" i="5"/>
  <c r="I202" i="5"/>
  <c r="I197" i="5"/>
  <c r="I199" i="5"/>
  <c r="I201" i="5"/>
  <c r="I203" i="5"/>
  <c r="I145" i="5"/>
  <c r="I147" i="5"/>
  <c r="I149" i="5"/>
  <c r="I151" i="5"/>
  <c r="I153" i="5"/>
  <c r="I155" i="5"/>
  <c r="I144" i="5"/>
  <c r="I146" i="5"/>
  <c r="I148" i="5"/>
  <c r="I150" i="5"/>
  <c r="I152" i="5"/>
  <c r="I154" i="5"/>
  <c r="I156" i="5"/>
  <c r="I110" i="5"/>
  <c r="I105" i="5"/>
  <c r="K90" i="5"/>
  <c r="I90" i="5"/>
  <c r="J9" i="9"/>
  <c r="I9" i="9" l="1"/>
  <c r="E80" i="5"/>
  <c r="C36" i="11" l="1"/>
  <c r="E36" i="11" s="1"/>
  <c r="I195" i="5"/>
  <c r="C35" i="11"/>
  <c r="E35" i="11" s="1"/>
  <c r="I143" i="5"/>
  <c r="J10" i="9" l="1"/>
  <c r="K10" i="9" s="1"/>
  <c r="I10" i="9" l="1"/>
  <c r="I75" i="5"/>
  <c r="I70" i="5"/>
  <c r="D30" i="11"/>
  <c r="D28" i="11"/>
  <c r="I67" i="5"/>
  <c r="D17" i="11"/>
  <c r="D15" i="11"/>
  <c r="J28" i="5"/>
  <c r="K28" i="5" s="1"/>
  <c r="J24" i="5"/>
  <c r="K24" i="5" s="1"/>
  <c r="J115" i="5"/>
  <c r="K115" i="5" s="1"/>
  <c r="C34" i="11"/>
  <c r="C30" i="11"/>
  <c r="C28" i="11"/>
  <c r="C27" i="11"/>
  <c r="C17" i="11"/>
  <c r="E23" i="5"/>
  <c r="E6" i="5" s="1"/>
  <c r="J87" i="5" l="1"/>
  <c r="K87" i="5" s="1"/>
  <c r="C15" i="11"/>
  <c r="J69" i="5"/>
  <c r="J70" i="5"/>
  <c r="K70" i="5" s="1"/>
  <c r="J66" i="5"/>
  <c r="J75" i="5"/>
  <c r="K75" i="5" s="1"/>
  <c r="J67" i="5"/>
  <c r="K67" i="5" s="1"/>
  <c r="E17" i="11"/>
  <c r="E30" i="11"/>
  <c r="E28" i="11"/>
  <c r="J114" i="5"/>
  <c r="D27" i="11"/>
  <c r="E27" i="11" s="1"/>
  <c r="I28" i="5"/>
  <c r="I69" i="5"/>
  <c r="I87" i="5"/>
  <c r="J23" i="5"/>
  <c r="J74" i="5"/>
  <c r="D34" i="11"/>
  <c r="E34" i="11" s="1"/>
  <c r="J27" i="5"/>
  <c r="I74" i="5"/>
  <c r="I66" i="5"/>
  <c r="I27" i="5"/>
  <c r="I23" i="5"/>
  <c r="I24" i="5"/>
  <c r="I114" i="5"/>
  <c r="I115" i="5"/>
  <c r="J100" i="5"/>
  <c r="K100" i="5" s="1"/>
  <c r="J97" i="5"/>
  <c r="K97" i="5" s="1"/>
  <c r="I91" i="5"/>
  <c r="E15" i="11" l="1"/>
  <c r="J91" i="5"/>
  <c r="K91" i="5" s="1"/>
  <c r="I100" i="5"/>
  <c r="I97" i="5"/>
  <c r="I48" i="5" l="1"/>
  <c r="I47" i="5"/>
  <c r="J47" i="5" l="1"/>
  <c r="K47" i="5" s="1"/>
  <c r="J48" i="5"/>
  <c r="K48" i="5" s="1"/>
  <c r="J81" i="5" l="1"/>
  <c r="J83" i="5"/>
  <c r="J92" i="5"/>
  <c r="J93" i="5"/>
  <c r="J94" i="5"/>
  <c r="J95" i="5"/>
  <c r="J98" i="5"/>
  <c r="J99" i="5"/>
  <c r="J101" i="5"/>
  <c r="J102" i="5"/>
  <c r="J103" i="5"/>
  <c r="J104" i="5"/>
  <c r="J106" i="5"/>
  <c r="J108" i="5"/>
  <c r="K108" i="5" l="1"/>
  <c r="K106" i="5"/>
  <c r="K104" i="5"/>
  <c r="I101" i="5"/>
  <c r="I99" i="5"/>
  <c r="I95" i="5"/>
  <c r="I92" i="5"/>
  <c r="I104" i="5" l="1"/>
  <c r="K95" i="5"/>
  <c r="I106" i="5"/>
  <c r="I108" i="5"/>
  <c r="K99" i="5"/>
  <c r="J80" i="5" l="1"/>
  <c r="I103" i="5" l="1"/>
  <c r="I102" i="5"/>
  <c r="K101" i="5"/>
  <c r="K98" i="5"/>
  <c r="I98" i="5" l="1"/>
  <c r="K103" i="5"/>
  <c r="K102" i="5"/>
  <c r="I93" i="5" l="1"/>
  <c r="K93" i="5" l="1"/>
  <c r="C25" i="11" l="1"/>
  <c r="J49" i="5"/>
  <c r="K49" i="5" s="1"/>
  <c r="I50" i="5"/>
  <c r="C26" i="11"/>
  <c r="I53" i="5"/>
  <c r="D25" i="11" l="1"/>
  <c r="E25" i="11" s="1"/>
  <c r="J46" i="5"/>
  <c r="J50" i="5"/>
  <c r="K50" i="5" s="1"/>
  <c r="I46" i="5"/>
  <c r="I49" i="5"/>
  <c r="J53" i="5"/>
  <c r="K53" i="5" s="1"/>
  <c r="K94" i="5"/>
  <c r="I52" i="5" l="1"/>
  <c r="D26" i="11"/>
  <c r="E26" i="11" s="1"/>
  <c r="J52" i="5"/>
  <c r="I94" i="5"/>
  <c r="C32" i="11"/>
  <c r="C12" i="11" s="1"/>
  <c r="G13" i="9" l="1"/>
  <c r="H13" i="9" s="1"/>
  <c r="J8" i="9" l="1"/>
  <c r="I8" i="9"/>
  <c r="G6" i="9"/>
  <c r="H6" i="9" s="1"/>
  <c r="K92" i="5" l="1"/>
  <c r="K83" i="5"/>
  <c r="D32" i="11" l="1"/>
  <c r="I83" i="5"/>
  <c r="E32" i="11" l="1"/>
  <c r="E13" i="9"/>
  <c r="C39" i="11" l="1"/>
  <c r="E6" i="9"/>
  <c r="C38" i="11" l="1"/>
  <c r="D38" i="11" l="1"/>
  <c r="E38" i="11" s="1"/>
  <c r="J7" i="9"/>
  <c r="I7" i="9"/>
  <c r="D13" i="9" l="1"/>
  <c r="D6" i="9" s="1"/>
  <c r="J14" i="9" l="1"/>
  <c r="K14" i="9" s="1"/>
  <c r="I81" i="5"/>
  <c r="I14" i="9"/>
  <c r="C11" i="11" l="1"/>
  <c r="I80" i="5"/>
  <c r="E12" i="11" l="1"/>
  <c r="J6" i="5"/>
  <c r="I6" i="5"/>
  <c r="I13" i="9"/>
  <c r="J13" i="9" l="1"/>
  <c r="D39" i="11"/>
  <c r="D11" i="11" s="1"/>
  <c r="E11" i="11" l="1"/>
  <c r="E39" i="11"/>
  <c r="J6" i="9"/>
  <c r="I6" i="9"/>
  <c r="E10" i="11" l="1"/>
</calcChain>
</file>

<file path=xl/sharedStrings.xml><?xml version="1.0" encoding="utf-8"?>
<sst xmlns="http://schemas.openxmlformats.org/spreadsheetml/2006/main" count="298" uniqueCount="280">
  <si>
    <t>Sector 11: SALUD</t>
  </si>
  <si>
    <t>Pliego</t>
  </si>
  <si>
    <t>PIM</t>
  </si>
  <si>
    <t>011: M. DE SALUD</t>
  </si>
  <si>
    <r>
      <t xml:space="preserve">Incluye: </t>
    </r>
    <r>
      <rPr>
        <b/>
        <sz val="10"/>
        <rFont val="Arial"/>
        <family val="2"/>
      </rPr>
      <t>Sólo Proyectos</t>
    </r>
  </si>
  <si>
    <t>Unidad Ejecutora / Nombre del Proyecto</t>
  </si>
  <si>
    <t>Página Web: www.mef.gob.pe</t>
  </si>
  <si>
    <t>%      Avance Ejecución</t>
  </si>
  <si>
    <t>Ejecución Total Acumulada del PIP</t>
  </si>
  <si>
    <t>Nivel de Ejecución     Mes Agosto (Devengado)</t>
  </si>
  <si>
    <t>TOTAL PLIEGO 011: MINISTERIO DE SALUD</t>
  </si>
  <si>
    <t>3……………………………………………………………………………………………………………………………………………………………………………………………………………………………………………………………………………………………………………………………………………………………………………………..</t>
  </si>
  <si>
    <t>TOTAL UE ADSCRITAS AL PLIEGO MINSA</t>
  </si>
  <si>
    <t>http://apps5.mineco.gob.pe/transparencia/Navegador/default.aspx</t>
  </si>
  <si>
    <t>131: INSTITUTO NACIONAL DE SALUD</t>
  </si>
  <si>
    <t>2285573: MEJORAMIENTO DE LOS SERVICIOS DE SALUD DEL ESTABLECIMIENTO DE SALUD PROGRESO, DEL DISTRITO DE CHIMBOTE, PROVINCIA DE SANTA, DEPARTAMENTO DE ANCASH</t>
  </si>
  <si>
    <t>2284722: MEJORAMIENTO DE LOS SERVICIOS DE SALUD DEL HOSPITAL DISTRITAL DE PACASMAYO, DISTRITO DE PACASMAYO, PROVINCIA DE PACASMAYO - LA LIBERTAD</t>
  </si>
  <si>
    <t xml:space="preserve">       027-143: HOSPITAL NACIONAL ARZOBISPO LOAYZA</t>
  </si>
  <si>
    <t xml:space="preserve">       028-144: HOSPITAL NACIONAL DOS DE MAYO</t>
  </si>
  <si>
    <t xml:space="preserve">       125-1655: PROGRAMA NACIONAL DE INVERSIONES EN SALUD</t>
  </si>
  <si>
    <t>2335179: MEJORAMIENTO DE LOS SERVICIOS DE SALUD DEL HOSPITAL DE ESPINAR, DISTRITO Y PROVINCIA DE ESPINAR, DEPARTAMENTO DE CUSCO</t>
  </si>
  <si>
    <t>2343128: MEJORAMIENTO DE LOS SERVICIOS DE SALUD DEL CENTRO DE SALUD MACHUPICCHU, DISTRITO DE MACHUPICCHU, PROVINCIA DE URUBAMBA, DEPARTAMENTO DE CUSCO</t>
  </si>
  <si>
    <t>2303995: MEJORAMIENTO DE LOS SERVICIOS DE SALUD DEL HOSPITAL SANTA ROSA DE PUERTO MALDONADO DISTRITO Y PROVINCIA DE TAMBOPATA, DEPARTAMENTO DE MADRE DE DIOS</t>
  </si>
  <si>
    <t>Función 20: SALUD</t>
  </si>
  <si>
    <t>..</t>
  </si>
  <si>
    <r>
      <t xml:space="preserve">Año de Ejecución: </t>
    </r>
    <r>
      <rPr>
        <b/>
        <sz val="10"/>
        <rFont val="Arial"/>
        <family val="2"/>
      </rPr>
      <t>2018</t>
    </r>
  </si>
  <si>
    <t>Ejecución acumulada al 2018  (Devengado)</t>
  </si>
  <si>
    <t>Ppto. 2018                    (PIM)</t>
  </si>
  <si>
    <t>Ppto. Ejecución Acumulada al 2017</t>
  </si>
  <si>
    <t>2134963: EQUIPAMIENTO DE LA UNIDAD DE CUIDADOS INTENSIVOS CORONARIOS DEL HOSPITAL NACIONAL ARZOBISPO LOAYZA</t>
  </si>
  <si>
    <t>AÑO 2018</t>
  </si>
  <si>
    <t>Ppto. Ejecución acumulada 2018</t>
  </si>
  <si>
    <t>Ppto 2018 (PIM)</t>
  </si>
  <si>
    <t>Código SNIP/
Código Unificado</t>
  </si>
  <si>
    <t xml:space="preserve">       029-145: HOSPITAL DE APOYO SANTA ROSA</t>
  </si>
  <si>
    <t xml:space="preserve">       030-146: HOSPITAL DE EMERGENCIAS CASIMIRO ULLOA</t>
  </si>
  <si>
    <t>2386577: MEJORAMIENTO DE LOS SERVICIOS DE SALUD DEL HOSPITAL DE APOYO YUNGAY, DISTRITO Y PROVINCIA DE YUNGAY, DEPARTAMENTO ANCASH</t>
  </si>
  <si>
    <t>2057397: MEJORAMIENTO DE LA CAPACIDAD RESOLUTIVA DEL CENTRO DE SALUD SAN GENARO DE VILLA - MICRORED SAN GENARO DE VILLA - RED BARRANCO CHORRILLOS SURCO - DISA II LIMA SUR</t>
  </si>
  <si>
    <t>2062622: MEJORAMIENTO DE LA CAPACIDAD RESOLUTIVA DE LOS SERVICIOS DE SALUD DEL CENTRO DE SALUD SAN CLEMENTE DE LA MICRORED SAN CLEMENTE, RED Nº 2 CHINCHA-PISCO, DIRESA ICA</t>
  </si>
  <si>
    <t>2078218: FORTALECIMIENTO DE LA CAPACIDAD RESOLUTIVA DE LOS SERVICIOS DE SALUD DEL HOSPITAL REGIONAL DE ICA - DIRESA ICA</t>
  </si>
  <si>
    <t>CONSOLIDADO GENERAL DE LA EJECUCIÓN DEL SECTOR SALUD</t>
  </si>
  <si>
    <t xml:space="preserve">       007-123: INSTITUTO NACIONAL DE CIENCIAS NEUROLÓGICAS</t>
  </si>
  <si>
    <t xml:space="preserve">       009-125: INSTITUTO NACIONAL DE REHABILITACIÓN</t>
  </si>
  <si>
    <t xml:space="preserve">       033-149: HOSPITAL NACIONAL DOCENTE MADRE NIÑO - SAN BARTOLOMÉ</t>
  </si>
  <si>
    <t xml:space="preserve">       143-1683: DIRECCIÓN DE REDES INTEGRADAS DE SALUD LIMA CENTRO</t>
  </si>
  <si>
    <t xml:space="preserve">       144-1684: DIRECCIÓN DE REDES INTEGRADAS DE SALUD LIMA NORTE</t>
  </si>
  <si>
    <t xml:space="preserve">       145-1685: DIRECCIÓN DE REDES INTEGRADAS DE SALUD LIMA SUR</t>
  </si>
  <si>
    <t>136: INSTITUTO NACIONAL DE ENFERMEDADES NEOPLÁSICAS - INEN</t>
  </si>
  <si>
    <t xml:space="preserve">     001-117: ADMINISTRACIÓN CENTRAL - MINSA</t>
  </si>
  <si>
    <t>EJECUCIÓN DE LOS PROYECTOS DE INVERSIÓN DE LAS UNIDADES EJECUTORAS DEL PLIEGO 011</t>
  </si>
  <si>
    <t>Monto de Inversión Total</t>
  </si>
  <si>
    <t>2063067: NUEVO INSTITUTO NACIONAL DE SALUD DEL NIÑO, INSN, TERCER NIVEL DE ATENCIÓN, 8VO NIVEL DE COMPLEJIDAD, CATEGORÍA III-2, LIMA -PERÚ</t>
  </si>
  <si>
    <t>2078555: RECONSTRUCCIÓN DE LA INFRAESTRUCTURA Y MEJORAMIENTO DE LA CAPACIDAD RESOLUTIVA DE LOS SERVICIOS DE SALUD DEL HOSPITAL SANTA MARÍA DEL SOCORRO-ICA</t>
  </si>
  <si>
    <t>2088781: FORTALECIMIENTO DE LA ATENCIÓN DE LOS SERVICIOS DE EMERGENCIAS Y SERVICIOS ESPECIALIZADOS - NUEVO HOSPITAL DE LIMA ESTE - VITARTE</t>
  </si>
  <si>
    <t>%
Avance  Ejecución respecto al Monto de Inv. Total</t>
  </si>
  <si>
    <t>UNIDAD EJECUTORA 001-117: ADMINISTRACIÓN CENTRAL - MINSA</t>
  </si>
  <si>
    <t>UNIDAD EJECUTORA 007-123: INSTITUTO NACIONAL DE CIENCIAS NEURÓLOGICAS</t>
  </si>
  <si>
    <t>2108103: MEJORAMIENTO DE LA CAPACIDAD RESOLUTIVA DE LA UNIDAD DE CUIDADOS INTENSIVOS DEL INSTITUTO NACIONAL DE CIENCIAS NEUROLÓGICAS</t>
  </si>
  <si>
    <t>UNIDAD EJECUTORA 009-125: INSTITUTO NACIONAL DE REHABILITACIÓN</t>
  </si>
  <si>
    <t>2056337: MEJORAMIENTO DE LA ATENCIÓN DE LAS PERSONAS CON DISCAPACIDAD DE ALTA COMPLEJIDAD EN EL INSTITUTO NACIONAL DE REHABILITACIÓN</t>
  </si>
  <si>
    <t>2030208: MEJORAMIENTO Y AMPLIACIÓN DE SERVICIO DE NEUMOLOGÍA Y DEL PROGRAMA DE CONTROL DE TUBERCULOSIS DEL HOSPITAL NACIONAL ARZOBISPO LOAYZA</t>
  </si>
  <si>
    <t>2170440: EQUIPAMIENTO DEL DEPARTAMENTO DE ANESTESIOLOGÍA Y CENTRO QUIRÚRGICO DEL HOSPITAL NACIONAL ARZOBISPO LOAYZA</t>
  </si>
  <si>
    <t>2172430: MEJORAMIENTO DEL SERVICIO DE NEFROLOGÍA DEL HOSPITAL NACIONAL ARZOBISPO LOAYZA - LIMA - LIMA</t>
  </si>
  <si>
    <t>UNIDAD EJECUTORA 028-144: HOSPITAL NACIONAL DOS DE MAYO</t>
  </si>
  <si>
    <t>2178583: MEJORAMIENTO DE LA CAPACIDAD RESOLUTIVA DEL SERVICIO DE NEUROCIRUGÍA Y DE LA SALA DE OPERACIONES DEL HOSPITAL DOS DE MAYO</t>
  </si>
  <si>
    <t>2380918: EQUIPAMIENTO BIOMÉDICO POR REPOSICIÓN DEL SERVICIO DE ANESTESIA CLÍNICO QUIRÚRGICA DEL HOSPITAL NACIONAL DOS DE MAYO</t>
  </si>
  <si>
    <t>2380922: EQUIPAMIENTO BIOMÉDICO POR REPOSICIÓN DEL SERVICIO DE BANCO DE SANGRE</t>
  </si>
  <si>
    <t>2380925: EQUIPAMIENTO BIOMÉDICO POR REPOSICIÓN DEL SERVICIO DE CARDIOLOGÍA DEL HOSPITAL NACIONAL DOS DE MAYO</t>
  </si>
  <si>
    <t>2380928: EQUIPAMIENTO BIOMÉDICO POR REPOSICIÓN DEL SERVICIO DE EMERGENCIA Y TRAUMASHOCK</t>
  </si>
  <si>
    <t>2380929: EQUIPAMIENTO BIOMÉDICO POR REPOSICIÓN DEL SERVICIO DE GASTROENTEROLOGÍA DEL HOSPITAL NACIONAL DOS DE MAYO</t>
  </si>
  <si>
    <t>2380934: EQUIPAMIENTO BIOMÉDICO POR REPOSICIÓN DEL SERVICIO DE NEFROLOGÍA</t>
  </si>
  <si>
    <t>2380935: EQUIPAMIENTO BIOMÉDICO POR REPOSICIÓN DEL SERVICIO DE NEONATOLOGÍA Y CUIDADOS CRÍTICOS DEL HOSPITAL NACIONAL DOS DE MAYO</t>
  </si>
  <si>
    <t>2380936: EQUIPAMIENTO BIOMÉDICO POR REPOSICIÓN DEL SERVICIO DE NEUMOLOGÍA DEL HOSPITAL NACIONAL DOS DE MAYO</t>
  </si>
  <si>
    <t>2381093: EQUIPAMIENTO BIOMÉDICO POR REPOSICIÓN DEL SERVICIO DE OTORRINOLARINGOLOGÍA DEL HOSPITAL NACIONAL DOS DE MAYO</t>
  </si>
  <si>
    <t>UNIDAD EJECUTORA 029-145: HOSPITAL DE APOYO SANTA ROSA</t>
  </si>
  <si>
    <t>2345333: ADQUISICIÓN DE EQUIPO DE RAYOS X DIGITAL; EN EL(LA) EESS DE APOYO SANTA ROSA EN LA LOCALIDAD PUEBLO LIBRE, DISTRITO DE PUEBLO LIBRE, PROVINCIA LIMA, DEPARTAMENTO LIMA</t>
  </si>
  <si>
    <t>UNIDAD EJECUTORA 030-146: HOSPITAL DE EMERGENCIAS CASIMIRO ULLOA</t>
  </si>
  <si>
    <t>2148228: AMPLIACIÓN, REMODELACIÓN Y EQUIPAMIENTO DE LOS SERVICIOS DEL DEPARTAMENTO DE PATOLOGÍA CLÍNICA DEL HOSPITAL DE EMERGENCIAS JOSÉ CASIMIRO ULLOA</t>
  </si>
  <si>
    <t>UNIDAD EJECUTORA 033-149: HOSPITAL NACIONAL DOCENTE MADRE NIÑO - SAN BARTOLOMÉ</t>
  </si>
  <si>
    <t>2197490: INSTALACIÓN DEL MÓDULO DE ATENCIÓN DE URGENCIAS (MAU) EN EL SERVICIO DE EMERGENCIA DEL HOSPITAL NACIONAL DOCENTE MADRE NIÑO SAN BARTOLOMÉ, LIMA -PERÚ</t>
  </si>
  <si>
    <t>UNIDAD EJECUTORA 125-1655: PROGRAMA NACIONAL DE INVERSIONES EN SALUD</t>
  </si>
  <si>
    <t>2001621: ESTUDIOS DE PRE-INVERSIÓN</t>
  </si>
  <si>
    <t>2088617: MEJORAMIENTO DE LA CAPACIDAD RESOLUTIVA DE LOS SERVICIOS DE SALUD PARA BRINDAR ATENCIÓN INTEGRAL A LAS MUJERES (GESTANTES, PARTURIENTAS Y MADRES LACTANTES), NIÑOS Y NIÑAS MENORES DE 3 AÑOS EN EL DEPARTAMENTO DE HUANUCO</t>
  </si>
  <si>
    <t>2088623: MEJORAMIENTO DE LA CAPACIDAD RESOLUTIVA DE LOS SERVICIOS DE SALUD PARA BRINDAR ATENCIÓN INTEGRAL A LAS MUJERES (GESTANTES, PARTURIENTAS Y MADRES LACTANTES) Y DE NIÑOS Y NIÑAS MENORES DE 3 AÑOS EN EL DEPARTAMENTO DE APURÍMAC</t>
  </si>
  <si>
    <t>2183907: MEJORAMIENTO Y AMPLIACIÓN DE LOS SERVICIOS DE SALUD DEL HOSPITAL QUILLABAMBA DISTRITO DE SANTA ANA, PROVINCIA DE LA CONVENCIÓN Y DEPARTAMENTO DE CUSCO</t>
  </si>
  <si>
    <t>2235570: AMPLIACIÓN, MEJORAMIENTO PUESTO DE SALUD LA NORIA DEL CENTRO POBLADO LA NORIA, DISTRITO DE MARCAVELICA - SULLANA - PIURA</t>
  </si>
  <si>
    <t>2250037: MEJORAMIENTO DE LA CAPACIDAD RESOLUTIVA DEL ESTABLECIMIENTO DE SALUD ESTRATÉGICO DE PUTINA, PROVINCIA SAN ANTONIO DE PUTINA - REGIÓN PUNO</t>
  </si>
  <si>
    <t>2328426: MEJORAMIENTO Y AMPLIACIÓN DEL SERVICIO DE SALUD EN EL CENTRO DE SALUD VILLA ESTELA - MICRO RED ZAPALLAL, DISTRITO DE ANCÓN - LIMA - LIMA</t>
  </si>
  <si>
    <t>2335905: MEJORAMIENTO Y AMPLIACIÓN DE LOS SERVICIOS DE SALUD DEL HOSPITAL DE APOYO LEONCIO PRADO DISTRITO DE HUAMACHUCO, PROVINCIA SANCHEZ CARRIÓN - LA LIBERTAD</t>
  </si>
  <si>
    <t>2343118: MEJORAMIENTO Y AMPLIACIÓN DE LOS SERVICIOS DE SALUD DEL CENTRO DE SALUD DESAGUADERO, DISTRITO DE DESAGUADERO - CHUCUITO - PUNO</t>
  </si>
  <si>
    <t>2343407: MEJORAMIENTO Y AMPLIACIÓN DE LOS SERVICIOS DE SALUD DEL ESTABLECIMIENTO DE SALUD CHALLHUAHUACHO, DEL DISTRITO DE CHALLHUAHUACHO, PROVINCIA DE COTABAMBAS, DEPARTAMENTO DE APURÍMAC</t>
  </si>
  <si>
    <t>2344420: MEJORAMIENTO DE LOS SERVICIOS DE SALUD DEL CENTRO DE SALUD COTABAMBAS, DISTRITO DE COTABAMBAS, PROVINCIA DE COTABAMBAS, DEPARTAMENTO DE APURÍMAC</t>
  </si>
  <si>
    <t>2344621: MEJORAMIENTO DE LOS SERVICIOS DE SALUD DEL HOSPITAL SAN MARTÍN DE PORRES DE IBERIA, DISTRITO DE IBERIA, PROVINCIA DE TAHUAMANU - MADRE DE DIOS</t>
  </si>
  <si>
    <t>2354781: MEJORAMIENTO DE LOS SERVICIOS DE SALUD DEL HOSPITAL REGIONAL ZACARÍAS CORREA VALDIVIA DE HUANCAVELICA; DISTRITO DE ASCENSIÓN, PROVINCIA DE HUANCAVELICA Y DEPARTAMENTO DE HUANCAVELICA</t>
  </si>
  <si>
    <t>2362485: MEJORAMIENTO Y AMPLIACIÓN LOS SERVICIOS DE SALUD DEL HOSPITAL DE APOYO DE CARAZ `SAN JUAN DE DIOS, BARRIO DE MANCHURIA, DISTRITO DE CARAZ Y PROVINCIA DE HUAYLAS, DEPARTAMENTO DE ANCASH CENTRO POBLADO DE CARAZ - DISTRITO DE CARAZ - PROVINCIA DE HUAYLAS</t>
  </si>
  <si>
    <t>2372478: MEJORAMIENTO DE LOS SERVICIOS DE SALUD DEL CENTRO DE SALUD HAQUIRA, DISTRITO HAQUIRA, PROVINCIA COTABAMBAS, DEPARTAMENTO APURÍMAC</t>
  </si>
  <si>
    <t>2386533: MEJORAMIENTO Y AMPLIACIÓN DE LOS SERVICIOS DE SALUD DEL HOSPITAL DE APOYO DE POMABAMBA `ANTONIO CALDAS DOMÍNGUEZ, BARRIO DE HUAJTACHACRA, DISTRITO Y PROVINCIA DE POMABAMBA, DEPARTAMENTO DE ANCASH</t>
  </si>
  <si>
    <t>UNIDAD EJECUTORA 143-1683: DIRECCIÓN DE REDES INTEGRADAS DE SALUD LIMA CENTRO</t>
  </si>
  <si>
    <t>2133722: CONSTRUCCIÓN DE NUEVA INFRAESTRUCTURA E IMPLEMENTACIÓN DEL ESTABLECIMIENTO DE SALUD CHACARILLA DE OTERO DE LA MICRORED DE SALUD PIEDRA LIZA, DIRECCIÓN DE RED DE SALUD SAN JUAN DE LURIGANCHO, DIRECCIÓN DE SALUD IV LIMA ESTE</t>
  </si>
  <si>
    <t>UNIDAD EJECUTORA 144-1684: DIRECCIÓN DE REDES INTEGRADAS DE SALUD LIMA NORTE</t>
  </si>
  <si>
    <t>2045646: CONSOLIDACIÓN DE LOS SERVICIOS ASISTENCIALES DEL C.S. EL PROGRESO DISTRITO DE CARABAYLLO PROVINCIA DE LIMA</t>
  </si>
  <si>
    <t>2112824: MEJORAMIENTO DE LA CAPACIDAD RESOLUTIVA DEL CENTRO DE SALUD LAURA RODRÍGUEZ MICRORED COLLIQUE - PROVINCIA DE LIMA</t>
  </si>
  <si>
    <t>2171360: MEJORAMIENTO DE LA CAPACIDAD RESOLUTIVA DEL CENTRO DE SALUD SANTA LUZMILA II DE LA RED TÚPAC AMARU DE LA DISA V LIMA CIUDAD</t>
  </si>
  <si>
    <t>2251577: MEJORAMIENTO DE LOS SERVICIOS EN SALUD PUESTO DE SALUD LUIS ENRIQUE, CARABAYLLO, RED DE SALUD VI TÚPAC AMARU, LIMA</t>
  </si>
  <si>
    <t>2314281: MEJORAMIENTO DE LA CAPACIDAD DE ATENCIÓN NEONATAL DEL CENTRO DE SALUD SANTA ROSA DE LA RED DE SALUD LIMA NORTE IV DEL IGSS DISTRITO DE PUENTE PIEDRA, PROVINCIA DE LIMA, EN EL MARCO AL PLAN NACIONAL BIENVENIDO A LA VIDA</t>
  </si>
  <si>
    <t>2314292: MEJORAMIENTO DE LA CAPACIDAD DE ATENCIÓN NEONATAL DEL CENTRO DE SALUD MATERNO INFANTIL DR. ENRIQUE MARTÍN ALTUNA DE LA RED DE SALUD LIMA NORTE IV DEL IGSS DEL DISTRITO DE PUENTE PIEDRA DE LA PROVINCIA DE LIMA, EN EL MARCO AL PLAN NACIONAL BIENVENIDO A LA VIDA</t>
  </si>
  <si>
    <t>2314303: MEJORAMIENTO DE LA CAPACIDAD DE ATENCIÓN NEONATAL DEL CENTRO DE SALUD LOS SUREÑOS DE LA RED DE SALUD LIMA NORTE IV DEL IGSS DEL DISTRITO DE PUENTE PIEDRA DE LA PROVINCIA DE LIMA, EN EL MARCO AL PLAN NACIONAL BIENVENIDO A LA VIDA</t>
  </si>
  <si>
    <t>2314313: MEJORAMIENTO DE LA CAPACIDAD DE ATENCIÓN NEONATAL DEL CENTRO DE SALUD MATERNO INFANTIL ANCÓN DE LA RED DE SALUD LIMA NORTE IV DEL IGSS DEL DISTRITO DE PUENTE PIEDRA DE LA PROVINCIA DE LIMA, EN EL MARCO AL PLAN NACIONAL BIENVENIDO A LA VIDA</t>
  </si>
  <si>
    <t>2314325: MEJORAMIENTO DE LA CAPACIDAD DE ATENCIÓN NEONATAL DEL CENTRO DE SALUD LA ENSENADA DE LA RED DE SALUD LIMA NORTE IV DEL IGSS DISTRITO DE PUENTE PIEDRA PROVINCIA DE LIMA, EN EL MARCO AL PLAN NACIONAL BIENVENIDO A LA VIDA</t>
  </si>
  <si>
    <t>2315192: MEJORAMIENTO DE LA CAPACIDAD DE ATENCIÓN NEONATAL DEL CENTRO DE SALUD MÉXICO DE LA DIRECCIÓN DE RED DE SALUD LIMA NORTE V RÍMAC - SAN MARTÍN DE PORRES - LOS OLIVOS, DISTRITO DE SAN MARTÍN DE PORRES, PROVINCIA LIMA, DEPARTAMENTO LIMA, EN EL MARCO AL PLAN NACIONAL BIENVENIDO A LA VIDA</t>
  </si>
  <si>
    <t>UNIDAD EJECUTORA 145-1685: DIRECCIÓN DE REDES INTEGRADAS DE SALUD LIMA SUR</t>
  </si>
  <si>
    <t>2092092: MEJORAMIENTO DE LA PRESTACIÓN DE SERVICIOS DE SALUD DEL PUESTO DE SALUD JESÚS PODEROSO, MICRORED LEONOR SAAVEDRA - VILLA SAN LUIS, DRS SAN JUAN DE MIRAFLORES - VILLA MARÍA DEL TRIUNFO - DISA II LIMA SUR</t>
  </si>
  <si>
    <t>2112720: FORTALECIMIENTO DE LA CAPACIDAD RESOLUTIVA DEL CENTRO DE SALUD I-4 CÉSAR LÓPEZ SILVA DE LA DISA II LIMA SUR</t>
  </si>
  <si>
    <t>2112841: FORTALECIMIENTO DE LA CAPACIDAD RESOLUTIVA DEL CENTRO DE SALUD I-4 VILLA MARÍA DEL TRIUNFO DE LA DISA II LIMA SUR</t>
  </si>
  <si>
    <t>2112851: CONSTRUCCIÓN DEL ALMACÉN PARA VACUNAS DE LA DIRECCIÓN DE SALUD II LIMA SUR</t>
  </si>
  <si>
    <t>2113092: FORTALECIMIENTO DE LA CAPACIDAD OPERATIVA DEL CENTRO DE SALUD MANCHAY ALTO - MICRORED PACHACÁMAC DRS VILLA EL SALVADOR LURÍN PACHACÁMAC PUCUSANA - DISA II LIMA SUR</t>
  </si>
  <si>
    <t>2131911: MEJORAMIENTO DE LA PRESTACIÓN DE LOS SERVICIOS DE SALUD DEL CENTRO DE SALUD VILLA SAN LUIS DE LA MICRORED LEONOR SAAVEDRA - VILLA SAN LUIS, DE LA RED SAN JUAN DE MIRAFLORES - VILLA MARÍA DEL TRIUNFO - DISA II LIMA SUR</t>
  </si>
  <si>
    <t>2135285: MEJORAMIENTO DE LOS SERVICIOS DE SALUD DEL CENTRO DE SALUD DE PUCUSANA DE LA MICRORED SAN BARTOLO, DIRECCIÓN DE RED DE SALUD VILLA EL SALVADOR LURÍN PACHACÁMAC PUCUSANA, DISA II LIMA SUR</t>
  </si>
  <si>
    <t>EJECUCIÓN DE LOS PROYECTOS DE INVERSIÓN DE LAS UNIDADES EJECUTORAS DE LOS PLIEGOS ADSCRITOS</t>
  </si>
  <si>
    <t>2160305: INNOVACIÓN PARA LA COMPETITIVIDAD 1/</t>
  </si>
  <si>
    <t>2172722: MEJORAMIENTO Y AMPLIACIÓN DEL LABORATORIO QUÍMICO TOXICOLÓGICO OCUPACIONAL Y AMBIENTAL DEL CENSOPAS-INS, SEDE CHORRILLOS</t>
  </si>
  <si>
    <t>2178584: MEJORAMIENTO DE LAS ÁREAS TÉCNICAS Y ÁREAS DE INVESTIGACIÓN DEL CENTRO NACIONAL DE SALUD PÚBLICA DEL INSTITUTO NACIONAL DE SALUD SEDE CHORRILLOS</t>
  </si>
  <si>
    <t>2306009: MEJORAMIENTO Y AMPLIACIÓN DE LOS SERVICIOS E INVESTIGACIÓN DEL LABORATORIO DE ENTOMOLOGÍA DEL CENTRO NACIONAL DE SALUD PÚBLICA DEL INSTITUTO NACIONAL DE SALUD, DISTRITO DE CHORRILLOS, PROVINCIA DE LIMA, DEPARTAMENTO DE LIMA</t>
  </si>
  <si>
    <t>PLIEGO 131: INSTITUTO NACIONAL DE SALUD</t>
  </si>
  <si>
    <t>PLIEGO 136: INSTITUTO NACIONAL DE ENFERMEDADES NEOPLÁSICAS - INEN</t>
  </si>
  <si>
    <t>2193990: AMPLIACIÓN DE LA CAPACIDAD DE RESPUESTA EN EL TRATAMIENTO AMBULATORIO DEL CÁNCER DEL INSTITUTO NACIONAL DE ENFERMEDADES NEOPLÁSICAS, LIMA - PERÚ</t>
  </si>
  <si>
    <t>2423336: ADQUISICIÓN DE TERRENO PARA EDIFICACIÓN PÚBLICA; EN EL(LA) EESS NACIONAL ARZOBISPO LOAYZA - LIMA EN LA LOCALIDAD LIMA, DISTRITO DE LIMA, PROVINCIA LIMA, DEPARTAMENTO LIMA</t>
  </si>
  <si>
    <t>2381374: MEJORAMIENTO DE LOS SERVICIOS DE SALUD DEL ESTABLECIMIENTO DE SALUD MOTUPE - DISTRITO DE MOTUPE - PROVINCIA DE LAMBAYEQUE- DEPARTAMENTO DE LAMBAYEQUE</t>
  </si>
  <si>
    <t>2423360: ADQUISICIÓN DE UNIDADES DE TOMOGRAFÍA DE RAYOS X PARA USO MÉDICO; EN EL(LA) EESS NACIONAL ARZOBISPO LOAYZA - LIMA EN LA LOCALIDAD LIMA, DISTRITO DE LIMA, PROVINCIA LIMA, DEPARTAMENTO LIMA</t>
  </si>
  <si>
    <t>1/ Proyecto   Multisectorial,   monto de   inversión   por 
S/ 275,000,000 que tiene como Unidad Formuladora al MEF, corresponde a Salud en el año 2018 un PIM de S/ 146,703.</t>
  </si>
  <si>
    <t>.</t>
  </si>
  <si>
    <r>
      <rPr>
        <sz val="8"/>
        <rFont val="Arial"/>
        <family val="2"/>
      </rPr>
      <t xml:space="preserve">        </t>
    </r>
    <r>
      <rPr>
        <u/>
        <sz val="8"/>
        <rFont val="Arial"/>
        <family val="2"/>
      </rPr>
      <t>http://apps5.mineco.gob.pe/transparencia/Navegador/default.aspx</t>
    </r>
  </si>
  <si>
    <t>UNIDAD EJECUTORA 016-132: HOSPITAL NACIONAL HIPÓLITO UNANUE</t>
  </si>
  <si>
    <t>2426424: ADQUISICIÓN DE UNIDADES DE MONITOREO DE SIGNOS VITALES MULTI PARÁMETRO Y UNIDADES DE MONITOREO DE SIGNOS VITALES MULTI PARÁMETRO; EN EL(LA) EESS NACIONAL CAYETANO HEREDIA - SAN MARTÍN DE PORRES DISTRITO DE SAN MARTÍN DE PORRES, PROVINCIA LIMA</t>
  </si>
  <si>
    <t>2426436: ADQUISICIÓN DE VENTILADORES PARA CUIDADOS INTENSIVOS DE ADULTOS O PEDIÁTRICOS; EN EL(LA) EESS DE APOYO SANTA ROSA - PUEBLO LIBRE EN LA LOCALIDAD PUEBLO LIBRE, DISTRITO DE PUEBLO LIBRE, PROVINCIA LIMA, DEPARTAMENTO LIMA</t>
  </si>
  <si>
    <t>2426453: ADQUISICIÓN DE INCUBADORAS O CALENTADORES DE BEBÉS PARA USO CLÍNICO; EN EL(LA) EESS HOSPITAL NACIONAL HIPÓLITO UNANUE - EL AGUSTINO EN LA LOCALIDAD EL AGUSTINO, DISTRITO DE EL AGUSTINO, PROVINCIA LIMA, DEPARTAMENTO LIMA</t>
  </si>
  <si>
    <t>2426520: ADQUISICIÓN DE ELECTROBISTURI; EN EL(LA) EESS INSTITUTO NACIONAL DE SALUD DEL NIÑO - BREÑA DISTRITO DE BREÑA, PROVINCIA LIMA, DEPARTAMENTO LIMA</t>
  </si>
  <si>
    <t>2426632: ADQUISICIÓN DE ELECTROBISTURI, ELECTROBISTURI, ELECTROBISTURI Y ELECTROBISTURI; EN EL(LA) EESS INSTITUTO NACIONAL DE SALUD DEL NIÑO-SAN BORJA - SAN BORJA DISTRITO DE SAN BORJA, PROVINCIA LIMA, DEPARTAMENTO LIMA</t>
  </si>
  <si>
    <t>2426423: ADQUISICIÓN DE EQUIPO DE RAYOS X DIGITAL ESTACIONARIO, VIDEO LAPAROSCOPIO, VENTILADORES DE TRANSPORTE, VENTILADOR MECÁNICO, ECOCARDIÓGRAFO, VENTILADORES DE TRANSPORTE, MICROSCOPIO BINOCULAR, MICROSCOPIO BINOCULAR, MICROSCOPIO BINOCULAR.</t>
  </si>
  <si>
    <t>2088779: FORTALECIMIENTO DE LA ATENCIÓN DE LOS SERVICIOS DE EMERGENCIA Y SERVICIOS ESPECIALIZADOS - NUEVO HOSPITAL EMERGENCIAS VILLA EL SALVADOR</t>
  </si>
  <si>
    <t>2425626: ADQUISICIÓN DE BRONCOSCOPIOS O ACCESORIOS, ACCESORIOS PARA MESAS DE EXAMEN O PROCEDIMIENTOS MÉDICOS PARA USO GENERAL EXCLUYENDO SÁBANAS PARA CUBRIRLAS, ELECTROBISTURI, ELECTROCAUTERIO, EQUIPO DE RAYOS X DIGITAL RODABLE, UNIDADES DE MONITOREO DE SIGNOS VITALES</t>
  </si>
  <si>
    <t>2196449: MEJORAMIENTO DE LA CAPACIDAD RESOLUTIVA DEL SERVICIO DE UROLOGÍA DEL HOSPITAL NACIONAL DOS DE MAYO</t>
  </si>
  <si>
    <t>2197491: MEJORAMIENTO DE LA CAPACIDAD RESOLUTIVA DEL SERVICIO DE OFTALMOLOGÍA DEL HOSPITAL NACIONAL DOS DE MAYO.</t>
  </si>
  <si>
    <t>2140969: MEJORAMIENTO Y AMPLIACIÓN DE LOS SERVICIOS DE SALUD EN EL CENTRO DE SALUD MOHO, DISTRITO DE MOHO, PROVINCIA DE MOHO - PUNO</t>
  </si>
  <si>
    <t>2321591: MEJORAMIENTO DE LOS SERVICIOS DE SALUD EN EL ESTABLECIMIENTO DE SALUD -HOSPITAL DE APOYO CHULUCANAS DISTRITO DE CHULUCANAS, PROVINCIA DE MORROPÓN, DEPARTAMENTO DE PIURA</t>
  </si>
  <si>
    <t>2347056: MEJORAMIENTO DE LOS SERVICIOS DE SALUD DEL CENTRO DE SALUD LA RAMADA, DISTRITO LA RAMADA, PROVINCIA CUTERVO, DEPARTAMENTO CAJAMARCA CENTRO POBLADO DE LA RAMADA - DISTRITO DE LA RAMADA - PROVINCIA DE CUTERVO - REGIÓN CAJAMARCA</t>
  </si>
  <si>
    <t xml:space="preserve">       016-132: HOSPITAL NACIONAL HIPÓLITO UNANUE</t>
  </si>
  <si>
    <t>DEL MINISTERIO DE SALUD AL MES DE AGOSTO 2018</t>
  </si>
  <si>
    <t>AL MES DE AGOSTO 2018</t>
  </si>
  <si>
    <t>AL PLIEGO DEL MINISTERIO DE SALUD AL MES DE AGOSTO 2018</t>
  </si>
  <si>
    <t>UNIDAD EJECUTORA 027-143: HOSPITAL NACIONAL ARZOBISPO LOAYZA</t>
  </si>
  <si>
    <t xml:space="preserve">      005-121: INSTITUTO NACIONAL DE SALUD MENTAL</t>
  </si>
  <si>
    <t xml:space="preserve">       010-126: INSTITUTO NACIONAL DE SALUD DEL NIÑO</t>
  </si>
  <si>
    <t xml:space="preserve">       011-127: INSTITUTO NACIONAL MATERNO PERINATAL</t>
  </si>
  <si>
    <t xml:space="preserve">       020-136: HOSPITAL SERGIO BERNALES</t>
  </si>
  <si>
    <t xml:space="preserve">       021-137: HOSPITAL CAYETANO HEREDIA</t>
  </si>
  <si>
    <t xml:space="preserve">       025-141: HOSPITAL DE APOYO DEPARTAMENTAL MARIA AUXILIADORA</t>
  </si>
  <si>
    <t xml:space="preserve">       139-1512: INSTITUTO NACIONAL DE SALUD DEL NIÑO - SAN BORJA</t>
  </si>
  <si>
    <t xml:space="preserve">       146-1686: DIRECCION DE REDES INTEGRADAS DE SALUD LIMA ESTE</t>
  </si>
  <si>
    <t xml:space="preserve">       008-124: INSTITUTO NACIONAL DE OFTALMOLOGÍA</t>
  </si>
  <si>
    <t xml:space="preserve">       017-133: HOSPITAL HERMILIO VALDIZÁN</t>
  </si>
  <si>
    <t xml:space="preserve">       031-147: HOSPITAL DE EMERGENCIAS PEDIÁTRICAS</t>
  </si>
  <si>
    <t>2426525: ADQUISICION DE MICROSCOPIO BINOCULAR, MICROSCOPIO BINOCULAR, MICROSCOPIO BINOCULAR, MICROSCOPIO BINOCULAR, MICROSCOPIO BINOCULAR, MICROSCOPIO BINOCULAR, MICROTOMOS, MICROSCOPIO BINOCULAR, INCUBADORA PARA CULTIVO MICROBIOLOGICO, MICROSCOPIO BINOCULAR, INCUBADORA PARA CULTIVO MICROBIOLOGICO</t>
  </si>
  <si>
    <t>Ejecución acumulada al mes de
Julio (Devengado)</t>
  </si>
  <si>
    <t>FUENTE DE INFORMACION: Transparencia Económica - Ministerio de Economía y Finanzas de fecha 01.09.2018</t>
  </si>
  <si>
    <t>2426563: ADQUISICIÓN DE ANALIZADOR BIOQUÍMICO; EN EL(LA) EESS ESPECIALIZADO DE SALUD MENTAL HONORIO DELGADO-HIDEYO NOGUCHI - SAN MARTÍN DE PORRES DISTRITO DE SAN MARTÍN DE PORRES, PROVINCIA LIMA, DEPARTAMENTO LIMA</t>
  </si>
  <si>
    <t>2426384: ADQUISICIÓN DE MICROSCOPIO QUIRÚRGICO, LÁMPARAS DE HENDIDURA PARA USO OFTÁLMICO, LÁMPARAS DE HENDIDURA PARA USO OFTÁLMICO, LÁMPARAS DE HENDIDURA PARA USO OFTÁLMICO, LAMPARAS DE HENDIDURA PARA USO OFTÁLMICO, LÁMPARAS DE HENDIDURA PARA USO OFTÁLMICO</t>
  </si>
  <si>
    <t>2426475: ADQUISICIÓN DE ANALIZADOR BIOQUÍMICO; EN EL(LA) EESS CENTRO DE SALUD MIRONES BAJO - LIMA EN LA LOCALIDAD LIMA, DISTRITO DE LIMA, PROVINCIA LIMA, DEPARTAMENTO LIMA</t>
  </si>
  <si>
    <t>2426479: ADQUISICIÓN DE REFRIGERADOR Y CONGELADOR COMBINADO; EN EL(LA) EESS JARDÍN ROSA DE SANTA MARIA - LIMA EN LA LOCALIDAD LIMA, DISTRITO DE LIMA, PROVINCIA LIMA, DEPARTAMENTO LIMA</t>
  </si>
  <si>
    <t>2426482: ADQUISICIÓN DE INCUBADORAS PARA CULTIVO DE TEJIDOS, REFRIGERADOR Y CONGELADOR COMBINADO Y REFRIGERADOR Y CONGELADOR COMBINADO; EN EL(LA) EESS SAN SEBASTIÁN - LIMA EN LA LOCALIDAD LIMA, DISTRITO DE LIMA, PROVINCIA LIMA, DEPARTAMENTO LIMA</t>
  </si>
  <si>
    <t>2426483: ADQUISICIÓN DE SILLAS PARA EXAMEN DENTAL O PARTES RELACIONADAS O ACCESORIOS; EN EL(LA) EESS PALERMO - LIMA EN LA LOCALIDAD LIMA, DISTRITO DE LIMA, PROVINCIA LIMA, DEPARTAMENTO LIMA</t>
  </si>
  <si>
    <t>2426486: ADQUISICIÓN DE GABINETES O ESTACIONES PARA FLUJO LAMINAR, SILLAS PARA EXAMEN DENTAL O PARTES RELACIONADAS O ACCESORIOS, REFRIGERADOR Y CONGELADOR COMBINADO Y MICROSCOPIO BINOCULAR; EN EL(LA) EESS CENTRO ESPECIALIZADO DE REFERENCIA DE ITSS Y VIHSIDA RAUL PATRUCCO PUIG.</t>
  </si>
  <si>
    <t>2426536: ADQUISICIÓN DE ESTIMULADOR DE TERAPIA ELECTROMAGNÉTICA, ECÓGRAFO Y EQUIPO DE ELECTROTERAPIA; EN EL(LA) EESS INSTITUTO NACIONAL DE REHABILITACIÓN DRA. ADRIANA REBAZA FLORES AMISTAD PERÚ - JAPÓN - CHORRILLOS EN LA LOCALIDAD CHORRILLOS, DISTRITO DE CHORRILLOS</t>
  </si>
  <si>
    <t>2426388: ADQUISICIÓN DE VENTILADOR MECÁNICO, VENTILADOR MECÁNICO, VENTILADOR MECÁNICO, MONITORES PARA ULTRASONIDO O DOPPLER O ECO PARA USO MÉDICO, MONITORES PARA ULTRASONIDO O DOPPLER O ECO PARA USO MÉDICO, MONITORES PARA ULTRASONIDO O DOPPLER O ECO PARA USO</t>
  </si>
  <si>
    <t>2426428: ADQUISICIÓN DE VIDEO LAPAROSCOPIO, FACOEMULSIFICADOR, MICROSCOPIO QUIRÚRGICO, VIDEO GASTROSCOPIO, MÁQUINA DE ANESTESIA CON MONITOREO, MÁQUINA DE ANESTESIA CON MONITOREO, VENTILADORES PARA CUIDADOS INTENSIVOS DE ADULTOS O PEDIÁTRICOS, VENTILADORES PARA CUIDADOS INTENSIVOS</t>
  </si>
  <si>
    <t>2427597: ADQUISICIÓN DE VENTILADORES DE TRANSPORTE, VENTILADOR MECÁNICO, ELECTROMIÓGRAFOS, DESFIBRILADORES EXTERNOS AUTOMATIZADOS AED O PALETAS DURAS, EQUIPOS DE OSMOSIS INVERSA, EQUIPO DE FISIOTERAPIA, CISTOURETROSCOPIOS, VENTILADOR MECÁNICO, LECTORES DE MICRO PLACAS</t>
  </si>
  <si>
    <t>2345814: ADQUISICIÓN DE DISPOSITIVO ELECTRO CONVULSIVO, BOMBA DE INFUSIÓN, UNIDADES DE MONITOREO DE SIGNOS VITALES MULTI PARÁMETRO Y UNIDADES DE MONITOREO DE SIGNOS VITALES MULTI PARÁMETRO; EN EL(LA) EESS HOSPITAL HERMILIO VALDIZÁN EN LA LOCALIDAD SANTA ANITA</t>
  </si>
  <si>
    <t>2426628: ADQUISICIÓN DE AUTO QUERATOREFRACTÓMETROS, BOMBA DE INFUSIÓN, CENTRÍFUGAS DE MESA, SISTEMAS DE CONSERVACIÓN PARA ADMINISTRACIÓN O TRANSFUSIÓN DE SANGRE, INCUBADORAS O CALENTADORES DE BEBES PARA USO CLÍNICO, DESFIBRILADORES EXTERNOS AUTOMATIZADOS AED  O PALETAS DURAS.</t>
  </si>
  <si>
    <t>2426454: ADQUISICIÓN DE MÁQUINA DE ANESTESIA CON SISTEMA DE MONITOREO COMPLETO, MÁQUINA DE ANESTESIA CON SISTEMA DE MONITOREO COMPLETO, MÁQUINA DE ANESTESIA CON SISTEMA DE MONITOREO COMPLETO, LÁMPARA CIALÍTICA, LÁMPARA CIALÍTICA, MÁQUINA DE ANESTESIA CON MONITOREO.</t>
  </si>
  <si>
    <t>2426391: ADQUISICIÓN DE VENTILADORES PARA CUIDADOS INTENSIVOS DE ADULTOS O PEDIÁTRICOS, VENTILADORES PARA CUIDADOS INTENSIVOS DE ADULTOS O PEDIÁTRICOS, VENTILADORES PARA CUIDADOS INTENSIVOS DE ADULTOS O PEDIÁTRICOS, VENTILADORES PARA CUIDADOS INTENSIVOS DE ADULTOS O PEDIÁTRICOS</t>
  </si>
  <si>
    <t>UNIDAD EJECUTORA 005-121: INSTITUTO NACIONAL DE SALUD MENTAL</t>
  </si>
  <si>
    <t>UNIDAD EJECUTORA 008-124: INSTITUTO NACIONAL DE OFTALMOLOGÍA</t>
  </si>
  <si>
    <t>UNIDAD EJECUTORA 010-126: INSTITUTO NACIONAL DE SALUD DEL NIÑO</t>
  </si>
  <si>
    <t>UNIDAD EJECUTORA 011-127: INSTITUTO NACIONAL MATERNO PERINATAL</t>
  </si>
  <si>
    <t>UNIDD EJECUTORA 017-133: HOSPITAL HERMILIO VALDIZÁN</t>
  </si>
  <si>
    <t>UNIDAD EJECUTORA 020-136: HOSPITAL SERGIO BERNALES</t>
  </si>
  <si>
    <t>UNIDAD EJECUTORA 021-137: HOSPITAL CAYETANO HEREDIA</t>
  </si>
  <si>
    <t>UNIDAD EJECUTORA 025-141: HOSPITAL DE APOYO DEPARTAMENTAL MARIA AUXILIADORA</t>
  </si>
  <si>
    <t>2426382: ADQUISICIÓN DE VIDEO LAPAROSCOPIO, UNIDADES DE MONITOREO DE SIGNOS VITALES MULTI PARÁMETRO, UNIDADES DE MONITOREO DE SIGNOS VITALES MULTI PARÁMETRO, UNIDADES DE MONITOREO DE SIGNOS VITALES MULTI PARÁMETRO, EQUIPO DE ERGOMETRÍA, UNIDADES DE MONITOREO</t>
  </si>
  <si>
    <t>2426208: ADQUISICIÓN DE VIDEO COLONOSCOPIO, UNIDADES ELÉCTRICAS PARA FOTOTERAPIA, AUTOCLAVES O ESTERILIZADORES DE VAPOR, MÁQUINA DE ANESTESIA CON SISTEMA DE MONITOREO COMPLETO, VENTILADORES PARA CUIDADOS INTENSIVOS DE ADULTOS O PEDIÁTRICOS, VENTILADORES PARA CUIDADOS INTENSIVOS</t>
  </si>
  <si>
    <t xml:space="preserve">2426782: ADQUISICIÓN DE ANALIZADOR BIOQUÍMICO, BRONCOSCOPIOS O ACCESORIOS, CENTRÍFUGAS DE MESA, CONGELADORES PLANOS PARA LABORATORIO, DESFIBRILADORES EXTERNOS AUTOMATIZADOS AED O PALETAS DURAS, ECÓGRAFO DOPPLER, ELECTROBISTURI, CALENTADORES DE FLUÍDO DE INFUSIÓN ARTERIAL
</t>
  </si>
  <si>
    <t>UNIDAD EJECUTORA 031-147: HOSPITAL DE EMERGENCIAS PEDIATRICAS</t>
  </si>
  <si>
    <t>2426380: ADQUISICIÓN DE BRONCOSCOPIOS O ACCESORIOS, MESAS DE PROCEDIMIENTOS PARA SALAS DE CIRUGÍA, VENTILADORES PARA CUIDADOS INTENSIVOS DE ADULTOS O PEDIÁTRICOS, AUTOCLAVES O ESTERILIZADORES DE VAPOR, INCUBADORAS O CALENTADORES DE BEBES PARA USO CLÍNICO, ELECTROBISTURI.</t>
  </si>
  <si>
    <t>2426484: ADQUISICIÓN DE EQUIPO DE RAYOS X DIGITAL ESTACIONARIO, INCUBADORAS O CALENTADORES DE BEBES PARA USO CLÍNICO, INCUBADORAS O CALENTADORES DE BEBÉS PARA USO CLÍNICO, MÁQUINA DE ANESTESIA CON SISTEMA DE MONITOREO COMPLETO, MÁQUINA DE ANESTESIA CON SISTEMA DE MONITOREO</t>
  </si>
  <si>
    <t>2426503: ADQUISICIÓN DE UNIDADES DE MONITOREO DE SIGNOS VITALES MULTI PARÁMETRO, UNIDADES DE MONITOREO DE SIGNOS VITALES MULTI PARÁMETRO, BRONCOSCOPIOS O ACCESORIOS, VENTILADORES PARA CUIDADO INTENSIVO DE BEBES Y ECÓGRAFO DOPPLER;SSSS EN EL(LA) EESS HOSPITAL NACIONAL DOCENTE MADRE NIÑO</t>
  </si>
  <si>
    <t>UNIDAD EJECUTORA 049-1216: HOSPITAL SAN JUAN DE LURIGANCHO</t>
  </si>
  <si>
    <t>2426574: ADQUISICIÓN DE ELECTROCAUTERIO, EQUIPO DE CRIOTERAPIA, EQUIPO DE ELECTROTERAPIA, EQUIPO DE FISIOTERAPIA, EQUIPO DE TERAPIA COMBINADA, DESFIBRILADORES EXTERNOS AUTOMATIZADOS AED O PALETAS DURAS, DESFIBRILADORES EXTERNOS AUTOMATIZADOS AED O PALETAS DURAS</t>
  </si>
  <si>
    <t>2088588: MEJORAMIENTO DE LA CAPACIDAD RESOLUTIVA DE LOS SERVICIOS DE SALUD PARA BRINDAR ATENCIÓN INTEGRAL A LAS MUJERES (GESTANTES, PARTURIENTAS Y MADRES LACTANTES), NIÑOS Y NIÑAS MENORES DE 3 AÑOS EN EL DEPARTAMENTO DE CAJAMARCA</t>
  </si>
  <si>
    <t>2088618: MEJORAMIENTO DE LA CAPACIDAD RESOLUTIVA DE LOS SERVICIOS DE SALUD PARA BRINDAR ATENCIÓN INTEGRAL A LAS MUJERES (GESTANTES, PARTURIENTAS Y MADRES LACTANTES) Y DE NIÑOS Y NIÑAS MENORES DE 3 AÑOS EN EL DEPARTAMENTO DE UCAYALI</t>
  </si>
  <si>
    <t>2088619: MEJORAMIENTO DE LA CAPACIDAD RESOLUTIVA DE LOS SERVICIOS DE SALUD PARA BRINDAR ATENCIÓN INTEGRAL A LAS MUJERES (GESTANTES, PARTURIENTAS Y MADRES LACTANTES) Y DE NIÑOS Y NIÑAS MENORES DE 3 AÑOS EN EL DEPARTAMENTO DE AMAZONAS</t>
  </si>
  <si>
    <t>2088622: MEJORAMIENTO DE LA CAPACIDAD RESOLUTIVA DE LOS SERVICIOS DE SALUD PARA BRINDAR ATENCIÓN INTEGRAL A LAS MUJERES (GESTANTES, PARTURIENTAS Y MADRES LACTANTES), NIÑOS Y NIÑAS MENORES DE 3 AÑOS EN LA REGION PUNO</t>
  </si>
  <si>
    <t>2088624: MEJORAMIENTO DE LA CAPACIDAD RESOLUTIVA DE LOS SERVICIOS DE SALUD PARA BRINDAR ATENCIÓN INTEGRAL A LAS MUJERES (GESTANTES, PARTURIENTAS Y MADRES LACTANTES) Y DE NIÑOS Y NIÑAS MENORES DE 3 AÑOS EN LA REGION DEL CUSCO</t>
  </si>
  <si>
    <t>UNIDAD EJECUTORA 139-1512: INSTITUTO NACIONAL DE SALUD DEL NIÑO - SAN BORJA</t>
  </si>
  <si>
    <t>2426621: ADQUISICIÓN DE OXÍMETRO DE PULSO, ELECTROBISTURI, ELECTROBISTURI Y ELECTROBISTURI; EN EL(LA) EESS INSTITUTO NACIONAL DE SALUD DEL NIÑO-SAN BORJA - SAN BORJA AVENIDA LA ROSA TORO DISTRITO DE SAN BORJA, PROVINCIA LIMA, DEPARTAMENTO LIMA</t>
  </si>
  <si>
    <t>2426452: ADQUISICIÓN DE ANALIZADOR BIOQUÍMICO Y MICROSCOPIO BINOCULAR; EN EL(LA) EESS BREÑA - BREÑA EN LA LOCALIDAD BREÆA, DISTRITO DE BREÑA, PROVINCIA LIMA, DEPARTAMENTO LIMA</t>
  </si>
  <si>
    <t>2426456: ADQUISICIÓN DE REFRIGERADOR Y CONGELADOR COMBINADO; EN EL(LA) EESS PUESTO DE SALUD RESCATE - LIMA EN LA LOCALIDAD LIMA, DISTRITO DE LIMA, PROVINCIA LIMA, DEPARTAMENTO LIMA</t>
  </si>
  <si>
    <t>2426461: ADQUISICIÓN DE SILLAS PARA EXAMEN DENTAL O PARTES RELACIONADAS O ACCESORIOS; EN EL(LA) EESS SAN LUIS - SAN LUIS EN LA LOCALIDAD SAN LUIS, DISTRITO DE SAN LUIS, PROVINCIA LIMA, DEPARTAMENTO LIMA</t>
  </si>
  <si>
    <t>2426470: ADQUISICIÓN DE REFRIGERADOR Y CONGELADOR COMBINADO; EN EL(LA) EESS MIRONES - LIMA EN LA LOCALIDAD LIMA, DISTRITO DE LIMA, PROVINCIA LIMA, DEPARTAMENTO LIMA</t>
  </si>
  <si>
    <t>2426474: ADQUISICIÓN DE SILLAS PARA EXAMEN DENTAL O PARTES RELACIONADAS O ACCESORIOS; EN EL(LA) EESS SAN MIGUEL - SAN MIGUEL EN LA LOCALIDAD SAN MIGUEL, DISTRITO DE SAN MIGUEL, PROVINCIA LIMA, DEPARTAMENTO LIMA</t>
  </si>
  <si>
    <t>2426478: ADQUISICIÓN DE REFRIGERADOR Y CONGELADOR COMBINADO Y MICROSCOPIO BINOCULAR; EN EL(LA) EESS CHACRA COLORADA - BREÑA EN LA LOCALIDAD BREÆA, DISTRITO DE BREÑA, PROVINCIA LIMA, DEPARTAMENTO LIMA</t>
  </si>
  <si>
    <t>2426487: ADQUISICIÓN DE CENTRIFUGAS DE MESA, SILLAS PARA EXAMEN DENTAL O PARTES RELACIONADAS O ACCESORIOS Y ANALIZADOR BIOQUÍMICO; EN EL(LA) EESS LINCE - LINCE EN LA LOCALIDAD LINCE, DISTRITO DE LINCE, PROVINCIA LIMA, DEPARTAMENTO LIMA</t>
  </si>
  <si>
    <t>2426488: ADQUISICIÓN DE SILLAS PARA EXAMEN DENTAL O PARTES RELACIONADAS O ACCESORIOS Y REFRIGERADOR Y CONGELADOR COMBINADO; EN EL(LA) EESS SANTA ROSA - LIMA EN LA LOCALIDAD LIMA, DISTRITO DE LIMA, PROVINCIA LIMA, DEPARTAMENTO LIMA</t>
  </si>
  <si>
    <t>2426489: ADQUISICIÓN DE SILLAS PARA EXAMEN DENTAL O PARTES RELACIONADAS O ACCESORIOS Y REFRIGERADOR Y CONGELADOR COMBINADO; EN EL(LA) EESS JUAN PEREZ CARRANZA - LIMA EN LA LOCALIDAD LIMA, DISTRITO DE LIMA, PROVINCIA LIMA, DEPARTAMENTO LIMA</t>
  </si>
  <si>
    <t>2426492: ADQUISICIÓN DE SILLAS PARA EXAMEN DENTAL O PARTES RELACIONADAS O ACCESORIOS; EN EL(LA) EESS EL PINO - LA VICTORIA EN LA LOCALIDAD LA VICTORIA, DISTRITO DE LA VICTORIA, PROVINCIA LIMA, DEPARTAMENTO LIMA</t>
  </si>
  <si>
    <t>2426494: ADQUISICIÓN DE ANALIZADOR BIOQUÍMICO; EN EL(LA) EESS MAGDALENA - MAGDALENA DEL MAR EN LA LOCALIDAD MAGDALENA DEL MAR, DISTRITO DE MAGDALENA DEL MAR, PROVINCIA LIMA, DEPARTAMENTO LIMA</t>
  </si>
  <si>
    <t>2426495: ADQUISICIÓN DE ANALIZADOR BIOQUÍMICO, CENTRIFUGAS DE MESA, REFRIGERADOR Y CONGELADOR COMBINADO, INCUBADORAS O CALENTADORES DE BEBES PARA USO CLÍNICO, SILLAS PARA EXAMEN DENTAL O PARTES RELACIONADAS O ACCESORIOS Y REFRIGERADOR Y CONGELADOR COMBINADO</t>
  </si>
  <si>
    <t>2426496: ADQUISICIÓN DE SILLAS PARA EXAMEN DENTAL O PARTES RELACIONADAS O ACCESORIOS Y REFRIGERADOR Y CONGELADOR COMBINADO; EN EL(LA)                                                 CONDE DE LA VEGA BAJA - LIMA EN LA LOCALIDAD LIMA, DISTRITO DE LIMA, PROVINCIA LIMA, DEPARTAMENTO LIMA</t>
  </si>
  <si>
    <t>2426498: ADQUISICIÓN DE SILLAS PARA EXAMEN DENTAL O PARTES RELACIONADAS O ACCESORIOS, ANALIZADOR BIOQUÍMICO Y MICROSCOPIO BINOCULAR; EN EL(LA) EESS MAX ARIAS SCHREIBER - LA VICTORIA EN LA LOCALIDAD LA VICTORIA, DISTRITO DE LA VICTORIA, PROVINCIA LIMA, DEPARTAMENTO LIMA</t>
  </si>
  <si>
    <t>2426499: ADQUISICIÓN DE ANALIZADORES DE HEMATOLOGÍA, CENTRIFUGAS DE MESA, SILLAS PARA EXAMEN DENTAL O PARTES RELACIONADAS O ACCESORIOS, MICROSCOPIO BINOCULAR Y REFRIGERADOR Y CONGELADOR COMBINADO; EN EL(LA) EESS SAN COSME - LA VICTORIA EN LA LOCALIDAD LA VICTORIA</t>
  </si>
  <si>
    <t>2426500: ADQUISICIÓN DE SILLAS PARA EXAMEN DENTAL O PARTES RELACIONADAS O ACCESORIOS Y MICROSCOPIO BINOCULAR; EN EL(LA) EESS UNIDAD VECINAL Nº 3 - LIMA EN LA LOCALIDAD LIMA, DISTRITO DE LIMA, PROVINCIA LIMA, DEPARTAMENTO LIMA</t>
  </si>
  <si>
    <t>2426501: ADQUISICIÓN DE SILLAS PARA EXAMEN DENTAL O PARTES RELACIONADAS O ACCESORIOS Y REFRIGERADOR Y CONGELADOR COMBINADO; EN EL(LA) EESS CENTRO DE SALUD SANTA CRUZ DE MIRAFLORES - MIRAFLORES EN LA LOCALIDAD MIRAFLORES, DISTRITO DE MIRAFLORES, PROVINCIA LIMA</t>
  </si>
  <si>
    <t>2426504: ADQUISICIÓN DE ECÓGRAFO, ESTERILIZADORES DE AIRE SECO O DE AIRE CALIENTE, REFRIGERADOR Y CONGELADOR COMBINADO, INCUBADORAS O CALENTADORES DE BEBES PARA USO CLÍNICO, SILLAS PARA EXAMEN DENTAL O PARTES RELACIONADAS O ACCESORIOS, REFRIGERADOR Y CONGELADOR COMBINADO</t>
  </si>
  <si>
    <t>2426505: ADQUISICIÓN DE ELECTROENCEFALÓGRAFO EEG O ACCESORIOS; EN EL(LA) EESS HOSPITAL VICTOR LARCO HERRERA - MAGDALENA DEL MAR EN LA LOCALIDAD MAGDALENA DEL MAR, DISTRITO DE MAGDALENA DEL MAR, PROVINCIA LIMA, DEPARTAMENTO LIMA</t>
  </si>
  <si>
    <t>2426506: ADQUISICIÓN DE ANALIZADOR BIOQUÍMICO Y REFRIGERADOR Y CONGELADOR COMBINADO; EN EL(LA) EESS SAN ISIDRO - SAN ISIDRO EN LA LOCALIDAD SAN ISIDRO, DISTRITO DE SAN ISIDRO, PROVINCIA LIMA, DEPARTAMENTO LIMA</t>
  </si>
  <si>
    <t>2426759: ADQUISICIÓN DE SILLAS PARA EXAMEN DENTAL O PARTES RELACIONADAS O ACCESORIOS; EN EL(LA) EESS CENTRO DE SALUD SAN ATANACIO DE PEDREGAL - SURQUILLO EN LA LOCALIDAD SURQUILLO, DISTRITO DE SURQUILLO, PROVINCIA LIMA, DEPARTAMENTO LIMA</t>
  </si>
  <si>
    <t>2315331: MEJORAMIENTO DE LA CAPACIDAD DE ATENCIÓN NEONATAL DEL CENTRO DE SALUD MATERNO INFANTIL JUAN PABLO II DE LA DIRECCIÓN DE RED DE SALUD LIMA NORTE V RÍMAC-SAN MARTÍN DE PORRES-LOS OLIVOS, DISTRITO DE LO OLIVOS, PROVINCIA DE LIMA, DEPARTAMENTO DE LIMA</t>
  </si>
  <si>
    <t>2315208: MEJORAMIENTO DE LA CAPACIDAD DE ATENCIÓN NEONATAL DEL CENTRO DE SALUD LAURA CALLER DE LA DIRECCIÓN DE LA RED DE SALUD LIMA NORTE V RÍMAC - SAN MARTÍN DE PORRES - LOS OLIVOS - DEL DISTRITO DE LOS OLIVOS, PROVINCIA DE LIMA, DEPARTAMENTO DE LIMA</t>
  </si>
  <si>
    <t>2315259: MEJORAMIENTO DE LA CAPACIDAD DE ATENCIÓN NEONATAL DEL CENTRO DE SALUD MATERNO INFANTIL RÍMAC DE LA DIRECCIÓN DE LA RED DE SALUD LIMA NORTE V - RÍMAC - SAN MARTÍN DE PORRES - LOS OLIVOS, DISTRITO DEL RÍMAC, PROVINCIA DE LIMA, DEPARTAMENTO DE LIMA</t>
  </si>
  <si>
    <t>2426383: ADQUISICIÓN DE CENTRIFUGAS DE MESA ; EN EL(LA) EESS CARLOS CUETO FERNANDINI - LOS OLIVOS DISTRITO DE LOS OLIVOS, PROVINCIA LIMA, DEPARTAMENTO LIMA</t>
  </si>
  <si>
    <t>2426387: ADQUISICIÓN DE CENTRIFUGAS DE MESA, UNIDADES DE RAYOS X PARA USO ODONTOLÓGICO Y CENTRIFUGAS DE MESA ; EN EL(LA) EESS PERÚ III ZONA - SAN MARTIN DE PORRES DISTRITO DE SAN MARTIN DE PORRES, PROVINCIA LIMA, DEPARTAMENTO LIMA</t>
  </si>
  <si>
    <t>2426392: ADQUISICIÓN DE CENTRIFUGAS DE MESA Y ANALIZADOR BIOQUÍMICO; EN EL(LA) EESS PERÚ IV ZONA - SAN MARTIN DE PORRES DISTRITO DE SAN MARTIN DE PORRES, PROVINCIA LIMA, DEPARTAMENTO LIMA</t>
  </si>
  <si>
    <t>2426394: ADQUISICIÓN DE CENTRIFUGAS DE MESA ; EN EL(LA) EESS PRIMAVERA - LOS OLIVOS DISTRITO DE LOS OLIVOS, PROVINCIA LIMA, DEPARTAMENTO LIMA</t>
  </si>
  <si>
    <t>2426397: ADQUISICIÓN DE INCUBADORAS O CALENTADORES DE BEBES PARA USO CLÍNICO; EN EL(LA) EESS LOS SUREÑOS - PUENTE PIEDRA DISTRITO DE PUENTE PIEDRA, PROVINCIA LIMA, DEPARTAMENTO LIMA</t>
  </si>
  <si>
    <t>2426399: ADQUISICIÓN DE REFRIGERADOR O NEVERA PARA PROPÓSITOS GENERALES; EN EL(LA) EESS AÑO NUEVO - COMAS DISTRITO DE COMAS, PROVINCIA LIMA, DEPARTAMENTO LIMA</t>
  </si>
  <si>
    <t>2426400: ADQUISICIÓN DE CENTRIFUGAS DE MESA Y REFRIGERADOR O NEVERA PARA PROPÓSITOS GENERALES; EN EL(LA) EESS CARLOS PHILLIPS - COMAS DISTRITO DE COMAS, PROVINCIA LIMA, DEPARTAMENTO LIMA</t>
  </si>
  <si>
    <t>2426401: ADQUISICIÓN DE CENTRIFUGAS DE MESA ; EN EL(LA) EESS CARLOS A. PROTZEL - COMAS DISTRITO DE COMAS, PROVINCIA LIMA, DEPARTAMENTO LIMA</t>
  </si>
  <si>
    <t>2426402: ADQUISICIÓN DE REFRIGERADOR O NEVERA PARA PROPÓSITOS GENERALES Y MICROSCOPIO BINOCULAR; EN EL(LA) EESS CARMEN ALTO - COMAS DISTRITO DE COMAS, PROVINCIA LIMA, DEPARTAMENTO LIMA</t>
  </si>
  <si>
    <t>2426404: ADQUISICIÓN DE REFRIGERADOR O NEVERA PARA PROPÓSITOS GENERALES, CENTRIFUGAS DE MESA Y MICROSCOPIO BINOCULAR; EN EL(LA) EESS CLORINDA MÁLAGA - COMAS DISTRITO DE COMAS, PROVINCIA LIMA, DEPARTAMENTO LIMA</t>
  </si>
  <si>
    <t>2426405: ADQUISICIÓN DE REFRIGERADOR O NEVERA PARA PROPÓSITOS GENERALES; EN EL(LA) EESS COLLIQUE III ZONA - COMAS DISTRITO DE COMAS, PROVINCIA LIMA, DEPARTAMENTO LIMA</t>
  </si>
  <si>
    <t>2426406: ADQUISICIÓN DE CENTRIFUGAS DE MESA Y REFRIGERADOR O NEVERA PARA PROPÓSITOS GENERALES; EN EL(LA) EESS EL PROGRESO - CARABAYLLO DISTRITO DE CARABAYLLO, PROVINCIA LIMA, DEPARTAMENTO LIMA</t>
  </si>
  <si>
    <t>2426407: ADQUISICIÓN DE REFRIGERADOR O NEVERA PARA PROPÓSITOS GENERALES; EN EL(LA) EESS GUSTAVO LANATTA - COMAS DISTRITO DE COMAS, PROVINCIA LIMA, DEPARTAMENTO LIMA</t>
  </si>
  <si>
    <t>2426408: ADQUISICIÓN DE CENTRIFUGAS DE MESA Y REFRIGERADOR O NEVERA PARA PROPÓSITOS GENERALES; EN EL(LA) EESS HÚSARES DE JUNÍN - COMAS DISTRITO DE COMAS, PROVINCIA LIMA, DEPARTAMENTO LIMA</t>
  </si>
  <si>
    <t>2426410: ADQUISICIÓN DE REFRIGERADOR O NEVERA PARA PROPÓSITOS GENERALES; EN EL(LA) EESS JERUSALÉN - PUENTE PIEDRA DISTRITO DE PUENTE PIEDRA, PROVINCIA LIMA, DEPARTAMENTO LIMA</t>
  </si>
  <si>
    <t>2426411: ADQUISICIÓN DE SILLAS PARA EXAMEN DENTAL O PARTES RELACIONADAS O ACCESORIOS; EN EL(LA) EESS JUAN PABLO II - CARABAYLLO DISTRITO DE CARABAYLLO, PROVINCIA LIMA, DEPARTAMENTO LIMA</t>
  </si>
  <si>
    <t>2426414: ADQUISICIÓN DE CENTRIFUGAS DE MESA Y REFRIGERADOR O NEVERA PARA PROPÓSITOS GENERALES; EN EL(LA) EESS LA FLOR - CARABAYLLO DISTRITO DE CARABAYLLO, PROVINCIA LIMA, DEPARTAMENTO LIMA</t>
  </si>
  <si>
    <t>2426419: ADQUISICIÓN DE CONGELADORES PLANOS PARA LABORATORIO; EN EL(LA) EESS LADERAS DE CHILLÓN - PUENTE PIEDRA DISTRITO DE PUENTE PIEDRA, PROVINCIA LIMA, DEPARTAMENTO LIMA</t>
  </si>
  <si>
    <t>2426421: ADQUISICIÓN DE REFRIGERADOR O NEVERA PARA PROPÓSITOS GENERALES; EN EL(LA) EESS SANGARARA - COMAS DISTRITO DE COMAS, PROVINCIA LIMA, DEPARTAMENTO LIMA</t>
  </si>
  <si>
    <t>2426422: ADQUISICIÓN DE CENTRIFUGAS DE MESA ; EN EL(LA) EESS SANTIAGO APÓSTOL - COMAS DISTRITO DE COMAS, PROVINCIA LIMA, DEPARTAMENTO LIMA</t>
  </si>
  <si>
    <t>2426425: ADQUISICIÓN DE REFRIGERADOR O NEVERA PARA PROPÓSITOS GENERALES; EN EL(LA) EESS TAHUANTINSUYO ALTO - INDEPENDENCIA DISTRITO DE INDEPENDENCIA, PROVINCIA LIMA, DEPARTAMENTO LIMA</t>
  </si>
  <si>
    <t>2426426: ADQUISICIÓN DE REFRIGERADOR O NEVERA PARA PROPÓSITOS GENERALES; EN EL(LA) EESS VILLA ESPERANZA - CARABAYLLO DISTRITO DE CARABAYLLO, PROVINCIA LIMA, DEPARTAMENTO LIMA</t>
  </si>
  <si>
    <t>2426431: ADQUISICIÓN DE CENTRIFUGAS DE MESA ; EN EL(LA) EESS 11 DE JULIO - COMAS DISTRITO DE COMAS, PROVINCIA LIMA, DEPARTAMENTO LIMA</t>
  </si>
  <si>
    <t>2426433: ADQUISICIÓN DE SILLAS PARA EXAMEN DENTAL O PARTES RELACIONADAS O ACCESORIOS; EN EL(LA) EESS JESUS OROPEZA CHONTA - PUENTE PIEDRA DISTRITO DE PUENTE PIEDRA, PROVINCIA LIMA, DEPARTAMENTO LIMA</t>
  </si>
  <si>
    <t>2426434: ADQUISICIÓN DE REFRIGERADOR O NEVERA PARA PROPÓSITOS GENERALES; EN EL(LA) EESS JORGE LINGAN - CARABAYLLO DISTRITO DE CARABAYLLO, PROVINCIA LIMA, DEPARTAMENTO LIMA</t>
  </si>
  <si>
    <t>2426435: ADQUISICIÓN DE MICROSCOPIO BINOCULAR Y REFRIGERADOR O NEVERA PARA PROPÓSITOS GENERALES; EN EL(LA) EESS LUIS ENRIQUE - CARABAYLLO DISTRITO DE CARABAYLLO, PROVINCIA LIMA, DEPARTAMENTO LIMA</t>
  </si>
  <si>
    <t>2426439: ADQUISICIÓN DE REFRIGERADOR O NEVERA PARA PROPÓSITOS GENERALES; EN EL(LA) EESS MILAGRO DE JESUS - COMAS DISTRITO DE COMAS, PROVINCIA LIMA, DEPARTAMENTO LIMA</t>
  </si>
  <si>
    <t>2426440: ADQUISICIÓN DE REFRIGERADOR O NEVERA PARA PROPÓSITOS GENERALES; EN EL(LA) EESS NUEVA ESPERANZA - COMAS DISTRITO DE COMAS, PROVINCIA LIMA, DEPARTAMENTO LIMA</t>
  </si>
  <si>
    <t>2426441: ADQUISICIÓN DE REFRIGERADOR O NEVERA PARA PROPÓSITOS GENERALES; EN EL(LA) EESS PRIMAVERA - COMAS DISTRITO DE COMAS, PROVINCIA LIMA, DEPARTAMENTO LIMA</t>
  </si>
  <si>
    <t>2426442: ADQUISICIÓN DE SILLAS PARA EXAMEN DENTAL O PARTES RELACIONADAS O ACCESORIOS; EN EL(LA) EESS SAN JOSE - ANCÓN DISTRITO DE ANCÓN, PROVINCIA LIMA, DEPARTAMENTO LIMA</t>
  </si>
  <si>
    <t>2426444: ADQUISICIÓN DE SILLAS PARA EXAMEN DENTAL O PARTES RELACIONADAS O ACCESORIOS; EN EL(LA) EESS VIRGEN DE LAS MERCEDES - SANTA ROSA DISTRITO DE SANTA ROSA, PROVINCIA LIMA, DEPARTAMENTO LIMA</t>
  </si>
  <si>
    <t>2426446: ADQUISICIÓN DE CENTRIFUGAS DE MESA ; EN EL(LA) EESS AMAKELLA - SAN MARTIN DE PORRES DISTRITO DE SAN MARTIN DE PORRES, PROVINCIA LIMA, DEPARTAMENTO LIMA</t>
  </si>
  <si>
    <t>2426447: ADQUISICIÓN DE CENTRIFUGAS DE MESA ; EN EL(LA) EESS CERRO CANDELA - SAN MARTIN DE PORRES DISTRITO DE SAN MARTIN DE PORRES, PROVINCIA LIMA, DEPARTAMENTO LIMA</t>
  </si>
  <si>
    <t>2426448: ADQUISICIÓN DE UNIDADES DE RAYOS X PARA USO ODONTOLÓGICO; EN EL(LA) EESS CONDEVILLA - SAN MARTIN DE PORRES DISTRITO DE SAN MARTIN DE PORRES, PROVINCIA LIMA, DEPARTAMENTO LIMA</t>
  </si>
  <si>
    <t>2426449: ADQUISICIÓN DE ELECTROBISTURI, MICROTOMOS, SILLAS PARA EXAMEN DENTAL O PARTES RELACIONADAS O ACCESORIOS, ECÓGRAFO Y EQUIPO DE RAYOS X DIGITAL ESTACIONARIO; EN EL(LA) EESS HOSPITAL CARLOS LANFRANCO LA HOZ - PUENTE PIEDRA DISTRITO DE PUENTE PIEDRA</t>
  </si>
  <si>
    <t>2426631: ADQUISICIÓN DE UNIDADES DE RAYOS X PARA USO ODONTOLÓGICO Y CENTRIFUGAS DE MESA ; EN EL(LA) EESS RÍMAC - RÍMAC DISTRITO DE RÍMAC, PROVINCIA LIMA, DEPARTAMENTO LIMA</t>
  </si>
  <si>
    <t>2426806: ADQUISICIÓN DE CENTRIFUGAS DE MESA ; EN EL(LA) EESS VIRGEN DEL PILAR DE NARANJAL - SAN MARTIN DE PORRES DISTRITO DE SAN MARTIN DE PORRES, PROVINCIA LIMA, DEPARTAMENTO LIMA</t>
  </si>
  <si>
    <t>2426398: ADQUISICIÓN DE LÁMPARA CIALÍTICA; EN EL(LA) EESS SANTA ROSA - PUENTE PIEDRA DISTRITO DE PUENTE PIEDRA, PROVINCIA LIMA, DEPARTAMENTO LIMA</t>
  </si>
  <si>
    <t>2426445: ADQUISICIÓN DE INCUBADORAS PARA EL TRANSPORTE DE PACIENTES O ACCESORIOS; EN EL(LA) EESS DANIEL ALCIDES CARRION - VILLA MARÍA DEL TRIUNFO EN LA LOCALIDAD VILLA MARÍA DEL TRIUNFO, DISTRITO DE VILLA MARÍA DEL TRIUNFO, PROVINCIA LIMA, DEPARTAMENTO LIMA</t>
  </si>
  <si>
    <t>2426450: ADQUISICIÓN DE ECÓGRAFO DOPPLER Y AUTOCLAVES O ESTERILIZADORES DE VAPOR; EN EL(LA) EESS JOSÉ CARLOS MARIÁTEGUI - VILLA MARÍA DEL TRIUNFO EN LA LOCALIDAD VILLA MARÍA DEL TRIUNFO, DISTRITO DE VILLA MARÍA DEL TRIUNFO, PROVINCIA LIMA, DEPARTAMENTO LIMA</t>
  </si>
  <si>
    <t>2426455: ADQUISICIÓN DE REFRIGERADOR O NEVERA PARA PROPÓSITOS GENERALES; EN EL(LA) EESS CENTRO MATERNO INFANTIL JUAN PABLO II - VILLA EL SALVADOR EN LA LOCALIDAD VILLA EL SALVADOR, DISTRITO DE VILLA EL SALVADOR, PROVINCIA LIMA, DEPARTAMENTO LIMA</t>
  </si>
  <si>
    <t>2426472: ADQUISICIÓN DE ECÓGRAFO DOPPLER Y INCUBADORAS PARA EL TRANSPORTE DE PACIENTES O ACCESORIOS; EN EL(LA) EESS MANUEL BARRETO - SAN JUAN DE MIRAFLORES EN LA LOCALIDAD CIUDAD DE DIOS, DISTRITO DE SAN JUAN DE MIRAFLORES, PROVINCIA LIMA, DEPARTAMENTO LIMA</t>
  </si>
  <si>
    <t>2426481: ADQUISICIÓN DE UNIDADES O ACCESORIOS PARA CUIDADO INTENSIVO FETAL O MONITOREO MATERNO Y INCUBADORAS PARA EL TRANSPORTE DE PACIENTES O ACCESORIOS; EN EL(LA) EESS VILLA MARÍA DEL TRIUNFO - VILLA MARÍA DEL TRIUNFO EN LA LOCALIDAD VILLA MARÍA DEL TRIUNFO</t>
  </si>
  <si>
    <t>2426485: ADQUISICIÓN DE INCUBADORAS PARA EL TRANSPORTE DE PACIENTES O ACCESORIOS; EN EL(LA) EESS JOSÉ GALVEZ - VILLA MARÍA DEL TRIUNFO EN LA LOCALIDAD VILLA MARÍA DEL TRIUNFO, DISTRITO DE VILLA MARÍA DEL TRIUNFO, PROVINCIA LIMA, DEPARTAMENTO LIMA</t>
  </si>
  <si>
    <t>2426491: ADQUISICIÓN DE ANALIZADOR BIOQUÍMICO; EN EL(LA) EESS LURÍN - LURIN EN LA LOCALIDAD LURÍN, DISTRITO DE LURÍN, PROVINCIA LIMA, DEPARTAMENTO LIMA</t>
  </si>
  <si>
    <t>2426497: ADQUISICIÓN DE REFRIGERADOR O NEVERA PARA PROPÓSITOS GENERALES Y REFRIGERADOR O NEVERA PARA PROPÓSITOS GENERALES; EN EL(LA) EESS CENTRO MATERNO INFANTIL SAN JOSÉ - VILLA EL SALVADOR EN LA LOCALIDAD VILLA EL SALVADOR, DISTRITO DE VILLA EL SALVADOR,</t>
  </si>
  <si>
    <t>2426502: ADQUISICIÓN DE SILLAS PARA EXAMEN DENTAL O PARTES RELACIONADAS O ACCESORIOS; EN EL(LA) EESS PARAÍSO ALTO - VILLA MARÍA DEL TRIUNFO EN LA LOCALIDAD VILLA MARÍA DEL TRIUNFO, DISTRITO DE VILLA MARÍA DEL TRIUNFO, PROVINCIA LIMA, DEPARTAMENTO LIMA</t>
  </si>
  <si>
    <t>UNIDAD EJECUTORA 146-1686: DIRECCION DE REDES INTEGRADAS DE SALUD LIMA ESTE</t>
  </si>
  <si>
    <t>2426379: ADQUISICIÓN DE VENTILADORES PARA CUIDADOS INTENSIVOS DE ADULTOS O PEDIÁTRICOS, VENTILADORES PARA CUIDADOS INTENSIVOS DE ADULTOS O PEDIÁTRICOS, DESFIBRILADORES EXTERNOS AUTOMATIZADOS AED O PALETAS DURAS, DESFIBRILADORES EXTERNOS AUTOMATIZADOS AED O PALETAS DURAS</t>
  </si>
  <si>
    <t xml:space="preserve">2426389: ADQUISICIÓN DE AUTOCLAVES O ESTERILIZADORES DE VAPOR, MÁQUINA DE ANESTESIA CON SISTEMA DE MONITOREO COMPLETO, UNIDADES DE MONITOREO DE SIGNOS VITALES MULTI PARÁMETRO, LÁMPARA CIALÍTICA, ELECTROBISTURI, LÁMPARA CIALÍTICA, REFRIGERADOR O NEVERA </t>
  </si>
  <si>
    <t>2426493: ADQUISICIÓN DE SILLAS PARA EXAMEN DENTAL O PARTES RELACIONADAS O ACCESORIOS Y REFRIGERADOR Y CONGELADOR COMBINADO; EN EL(LA) EESS CENTRO DE SALUD TODOS LOS SANTOS SAN BORJA - SAN BORJA EN LA LOCALIDAD SAN FRANCISCO DE BORJA, DISTRITO DE SAN BORJA</t>
  </si>
  <si>
    <t xml:space="preserve">       049-1216: HOSPITAL SAN JUAN DE LURIGANCHO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</si>
</sst>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 #,##0_ ;_ * \-#,##0_ ;_ * &quot;-&quot;??_ ;_ @_ "/>
    <numFmt numFmtId="165" formatCode="_(* #,##0_);_(* \(#,##0\);_(* &quot;-&quot;??_);_(@_)"/>
    <numFmt numFmtId="166" formatCode="#,##0.0"/>
    <numFmt numFmtId="167" formatCode="0.0"/>
    <numFmt numFmtId="168" formatCode="_ * #,##0.00_ ;_ * \-#,##0.00_ ;_ * \-??_ ;_ @_ "/>
  </numFmts>
  <fonts count="36" x14ac:knownFonts="1">
    <font>
      <sz val="11"/>
      <color theme="1"/>
      <name val="Calibri"/>
      <family val="2"/>
      <scheme val="minor"/>
    </font>
    <font>
      <sz val="11"/>
      <color indexed="8"/>
      <name val="Calibri"/>
      <family val="2"/>
    </font>
    <font>
      <sz val="11"/>
      <color indexed="8"/>
      <name val="Calibri"/>
      <family val="2"/>
    </font>
    <font>
      <sz val="11"/>
      <color indexed="8"/>
      <name val="Arial Black"/>
      <family val="2"/>
    </font>
    <font>
      <b/>
      <sz val="8"/>
      <name val="Arial"/>
      <family val="2"/>
    </font>
    <font>
      <sz val="8"/>
      <name val="Arial"/>
      <family val="2"/>
    </font>
    <font>
      <sz val="8"/>
      <name val="Arial"/>
      <family val="2"/>
    </font>
    <font>
      <sz val="10"/>
      <name val="Arial"/>
      <family val="2"/>
    </font>
    <font>
      <b/>
      <sz val="12"/>
      <name val="Verdana"/>
      <family val="2"/>
    </font>
    <font>
      <sz val="7"/>
      <name val="Arial"/>
      <family val="2"/>
    </font>
    <font>
      <b/>
      <sz val="10"/>
      <name val="Arial"/>
      <family val="2"/>
    </font>
    <font>
      <b/>
      <sz val="9"/>
      <color indexed="9"/>
      <name val="Arial"/>
      <family val="2"/>
    </font>
    <font>
      <sz val="12"/>
      <name val="Arial Black"/>
      <family val="2"/>
    </font>
    <font>
      <sz val="11"/>
      <name val="Arial Black"/>
      <family val="2"/>
    </font>
    <font>
      <sz val="9"/>
      <name val="Arial"/>
      <family val="2"/>
    </font>
    <font>
      <sz val="14"/>
      <name val="Arial"/>
      <family val="2"/>
    </font>
    <font>
      <sz val="9"/>
      <color indexed="9"/>
      <name val="Arial"/>
      <family val="2"/>
    </font>
    <font>
      <b/>
      <sz val="11"/>
      <color indexed="8"/>
      <name val="Arial Black"/>
      <family val="2"/>
    </font>
    <font>
      <sz val="9"/>
      <color indexed="16"/>
      <name val="Arial"/>
      <family val="2"/>
    </font>
    <font>
      <b/>
      <sz val="9"/>
      <name val="Arial"/>
      <family val="2"/>
    </font>
    <font>
      <b/>
      <sz val="9"/>
      <color indexed="16"/>
      <name val="Arial"/>
      <family val="2"/>
    </font>
    <font>
      <sz val="9"/>
      <color indexed="8"/>
      <name val="Arial"/>
      <family val="2"/>
    </font>
    <font>
      <b/>
      <sz val="9"/>
      <color indexed="18"/>
      <name val="Arial"/>
      <family val="2"/>
    </font>
    <font>
      <sz val="10"/>
      <name val="Arial Black"/>
      <family val="2"/>
    </font>
    <font>
      <b/>
      <sz val="9"/>
      <color indexed="8"/>
      <name val="Arial"/>
      <family val="2"/>
    </font>
    <font>
      <sz val="11"/>
      <color theme="1"/>
      <name val="Calibri"/>
      <family val="2"/>
      <scheme val="minor"/>
    </font>
    <font>
      <sz val="9"/>
      <color theme="1"/>
      <name val="Arial"/>
      <family val="2"/>
    </font>
    <font>
      <b/>
      <sz val="9"/>
      <color rgb="FFFF0000"/>
      <name val="Arial"/>
      <family val="2"/>
    </font>
    <font>
      <sz val="9"/>
      <color rgb="FFFF0000"/>
      <name val="Arial"/>
      <family val="2"/>
    </font>
    <font>
      <b/>
      <sz val="9"/>
      <color theme="1"/>
      <name val="Arial"/>
      <family val="2"/>
    </font>
    <font>
      <u/>
      <sz val="11"/>
      <color theme="10"/>
      <name val="Calibri"/>
      <family val="2"/>
      <scheme val="minor"/>
    </font>
    <font>
      <u/>
      <sz val="8"/>
      <name val="Arial"/>
      <family val="2"/>
    </font>
    <font>
      <sz val="7"/>
      <color indexed="8"/>
      <name val="Arial"/>
      <family val="2"/>
    </font>
    <font>
      <sz val="8"/>
      <color theme="1"/>
      <name val="Arial"/>
      <family val="2"/>
    </font>
    <font>
      <sz val="8"/>
      <color indexed="8"/>
      <name val="Arial"/>
      <family val="2"/>
    </font>
    <font>
      <b/>
      <sz val="9"/>
      <color rgb="FF000080"/>
      <name val="Arial"/>
      <family val="2"/>
    </font>
  </fonts>
  <fills count="8">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style="thin">
        <color indexed="9"/>
      </right>
      <top/>
      <bottom style="medium">
        <color indexed="64"/>
      </bottom>
      <diagonal/>
    </border>
    <border>
      <left style="thin">
        <color indexed="9"/>
      </left>
      <right style="thin">
        <color indexed="9"/>
      </right>
      <top/>
      <bottom/>
      <diagonal/>
    </border>
    <border>
      <left style="medium">
        <color indexed="22"/>
      </left>
      <right style="medium">
        <color indexed="22"/>
      </right>
      <top/>
      <bottom style="medium">
        <color indexed="64"/>
      </bottom>
      <diagonal/>
    </border>
    <border>
      <left style="medium">
        <color indexed="22"/>
      </left>
      <right style="thin">
        <color indexed="9"/>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diagonal/>
    </border>
    <border>
      <left style="thin">
        <color theme="0"/>
      </left>
      <right/>
      <top/>
      <bottom style="thin">
        <color indexed="64"/>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s>
  <cellStyleXfs count="12">
    <xf numFmtId="0" fontId="0" fillId="0" borderId="0"/>
    <xf numFmtId="43" fontId="2"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0" fontId="1" fillId="0" borderId="0"/>
    <xf numFmtId="0" fontId="7" fillId="0" borderId="0"/>
    <xf numFmtId="0" fontId="7" fillId="0" borderId="0"/>
    <xf numFmtId="0" fontId="7" fillId="0" borderId="0"/>
    <xf numFmtId="0" fontId="30" fillId="0" borderId="0" applyNumberFormat="0" applyFill="0" applyBorder="0" applyAlignment="0" applyProtection="0"/>
  </cellStyleXfs>
  <cellXfs count="194">
    <xf numFmtId="0" fontId="0" fillId="0" borderId="0" xfId="0"/>
    <xf numFmtId="0" fontId="9" fillId="2" borderId="0" xfId="9" applyFont="1" applyFill="1"/>
    <xf numFmtId="0" fontId="4" fillId="2" borderId="0" xfId="9" applyFont="1" applyFill="1" applyAlignment="1">
      <alignment wrapText="1"/>
    </xf>
    <xf numFmtId="0" fontId="9" fillId="2" borderId="0" xfId="9" applyFont="1" applyFill="1" applyAlignment="1">
      <alignment horizontal="center"/>
    </xf>
    <xf numFmtId="0" fontId="12" fillId="0" borderId="0" xfId="0" applyFont="1" applyFill="1" applyBorder="1" applyAlignment="1">
      <alignment vertical="center" wrapText="1"/>
    </xf>
    <xf numFmtId="0" fontId="10" fillId="2" borderId="1" xfId="9" applyFont="1" applyFill="1" applyBorder="1" applyAlignment="1">
      <alignment horizontal="left" wrapText="1"/>
    </xf>
    <xf numFmtId="3" fontId="9" fillId="2" borderId="0" xfId="9" applyNumberFormat="1" applyFont="1" applyFill="1"/>
    <xf numFmtId="3" fontId="14" fillId="2" borderId="0" xfId="9" applyNumberFormat="1" applyFont="1" applyFill="1"/>
    <xf numFmtId="3" fontId="12" fillId="0" borderId="0" xfId="0" applyNumberFormat="1" applyFont="1" applyFill="1" applyBorder="1" applyAlignment="1">
      <alignment vertical="center" wrapText="1"/>
    </xf>
    <xf numFmtId="3" fontId="15" fillId="2" borderId="0" xfId="9" applyNumberFormat="1" applyFont="1" applyFill="1"/>
    <xf numFmtId="3" fontId="9" fillId="2" borderId="0" xfId="9" applyNumberFormat="1" applyFont="1" applyFill="1" applyAlignment="1">
      <alignment horizontal="center"/>
    </xf>
    <xf numFmtId="3" fontId="10" fillId="2" borderId="3" xfId="9" applyNumberFormat="1" applyFont="1" applyFill="1" applyBorder="1" applyAlignment="1">
      <alignment horizontal="right"/>
    </xf>
    <xf numFmtId="0" fontId="5" fillId="2" borderId="0" xfId="9" applyFont="1" applyFill="1"/>
    <xf numFmtId="3" fontId="5" fillId="2" borderId="0" xfId="9" applyNumberFormat="1" applyFont="1" applyFill="1"/>
    <xf numFmtId="0" fontId="10" fillId="5" borderId="1" xfId="9" applyFont="1" applyFill="1" applyBorder="1" applyAlignment="1">
      <alignment horizontal="left" wrapText="1"/>
    </xf>
    <xf numFmtId="3" fontId="10" fillId="5" borderId="4" xfId="9" applyNumberFormat="1" applyFont="1" applyFill="1" applyBorder="1" applyAlignment="1">
      <alignment horizontal="right"/>
    </xf>
    <xf numFmtId="0" fontId="14" fillId="2" borderId="5" xfId="9" applyFont="1" applyFill="1" applyBorder="1" applyAlignment="1">
      <alignment horizontal="left" wrapText="1"/>
    </xf>
    <xf numFmtId="3" fontId="14" fillId="5" borderId="2" xfId="9" applyNumberFormat="1" applyFont="1" applyFill="1" applyBorder="1" applyAlignment="1">
      <alignment horizontal="right"/>
    </xf>
    <xf numFmtId="167" fontId="14" fillId="5" borderId="6" xfId="9" applyNumberFormat="1" applyFont="1" applyFill="1" applyBorder="1" applyAlignment="1">
      <alignment horizontal="right"/>
    </xf>
    <xf numFmtId="43" fontId="9" fillId="2" borderId="0" xfId="1" applyFont="1" applyFill="1"/>
    <xf numFmtId="43" fontId="5" fillId="2" borderId="0" xfId="9" applyNumberFormat="1" applyFont="1" applyFill="1"/>
    <xf numFmtId="3" fontId="14" fillId="5" borderId="0" xfId="9" applyNumberFormat="1" applyFont="1" applyFill="1" applyBorder="1" applyAlignment="1">
      <alignment horizontal="right"/>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10" applyFont="1" applyFill="1" applyBorder="1" applyAlignment="1">
      <alignment horizontal="center" vertical="center" wrapText="1"/>
    </xf>
    <xf numFmtId="0" fontId="11" fillId="3" borderId="10" xfId="10" applyFont="1" applyFill="1" applyBorder="1" applyAlignment="1">
      <alignment horizontal="center" vertical="center" wrapText="1"/>
    </xf>
    <xf numFmtId="167" fontId="11" fillId="3" borderId="8" xfId="0" applyNumberFormat="1" applyFont="1" applyFill="1" applyBorder="1" applyAlignment="1">
      <alignment horizontal="center" vertical="center" wrapText="1"/>
    </xf>
    <xf numFmtId="167" fontId="11" fillId="3" borderId="20" xfId="10" applyNumberFormat="1" applyFont="1" applyFill="1" applyBorder="1" applyAlignment="1">
      <alignment horizontal="center" vertical="center" wrapText="1"/>
    </xf>
    <xf numFmtId="0" fontId="14" fillId="0" borderId="0" xfId="10" applyFont="1" applyFill="1" applyBorder="1"/>
    <xf numFmtId="0" fontId="14" fillId="0" borderId="0" xfId="10" applyFont="1" applyAlignment="1">
      <alignment horizontal="center" vertical="center" wrapText="1"/>
    </xf>
    <xf numFmtId="0" fontId="14" fillId="0" borderId="0" xfId="10" applyFont="1"/>
    <xf numFmtId="0" fontId="20" fillId="5" borderId="2" xfId="10" applyFont="1" applyFill="1" applyBorder="1" applyAlignment="1">
      <alignment horizontal="center" vertical="center" wrapText="1"/>
    </xf>
    <xf numFmtId="4" fontId="7" fillId="2" borderId="0" xfId="9" applyNumberFormat="1" applyFont="1" applyFill="1"/>
    <xf numFmtId="4" fontId="23" fillId="0" borderId="0" xfId="0" applyNumberFormat="1" applyFont="1" applyFill="1" applyBorder="1" applyAlignment="1">
      <alignment vertical="center" wrapText="1"/>
    </xf>
    <xf numFmtId="0" fontId="11" fillId="3" borderId="20" xfId="10" applyFont="1" applyFill="1" applyBorder="1" applyAlignment="1">
      <alignment horizontal="center" vertical="center" wrapText="1"/>
    </xf>
    <xf numFmtId="0" fontId="21" fillId="0" borderId="0" xfId="0" applyFont="1" applyAlignment="1">
      <alignment horizontal="center" vertical="center" wrapText="1"/>
    </xf>
    <xf numFmtId="0" fontId="26" fillId="0" borderId="0" xfId="0" applyFont="1"/>
    <xf numFmtId="0" fontId="21" fillId="0" borderId="0" xfId="0" applyFont="1" applyAlignment="1">
      <alignment vertical="center" wrapText="1"/>
    </xf>
    <xf numFmtId="0" fontId="21" fillId="0" borderId="0" xfId="0" applyFont="1"/>
    <xf numFmtId="0" fontId="26" fillId="0" borderId="0" xfId="0" applyFont="1" applyBorder="1"/>
    <xf numFmtId="0" fontId="22" fillId="0" borderId="2" xfId="0" applyFont="1" applyBorder="1" applyAlignment="1">
      <alignment horizontal="justify" vertical="center" wrapText="1"/>
    </xf>
    <xf numFmtId="3" fontId="22" fillId="0" borderId="2" xfId="0" applyNumberFormat="1" applyFont="1" applyBorder="1" applyAlignment="1">
      <alignment horizontal="right" vertical="center" wrapText="1"/>
    </xf>
    <xf numFmtId="0" fontId="20" fillId="0" borderId="2" xfId="0" applyFont="1" applyFill="1" applyBorder="1" applyAlignment="1">
      <alignment horizontal="center" vertical="center" wrapText="1"/>
    </xf>
    <xf numFmtId="0" fontId="19" fillId="6" borderId="2" xfId="0" applyFont="1" applyFill="1" applyBorder="1" applyAlignment="1">
      <alignment horizontal="left" vertical="center" wrapText="1"/>
    </xf>
    <xf numFmtId="165" fontId="19" fillId="6" borderId="2" xfId="2" applyNumberFormat="1" applyFont="1" applyFill="1" applyBorder="1" applyAlignment="1">
      <alignment horizontal="right" vertical="center" wrapText="1"/>
    </xf>
    <xf numFmtId="3" fontId="19" fillId="6" borderId="2" xfId="2" applyNumberFormat="1" applyFont="1" applyFill="1" applyBorder="1" applyAlignment="1">
      <alignment horizontal="right" vertical="center" wrapText="1"/>
    </xf>
    <xf numFmtId="0" fontId="20" fillId="5" borderId="2" xfId="0" applyFont="1" applyFill="1" applyBorder="1" applyAlignment="1">
      <alignment horizontal="center" vertical="center" wrapText="1"/>
    </xf>
    <xf numFmtId="0" fontId="19" fillId="6" borderId="11" xfId="0" applyFont="1" applyFill="1" applyBorder="1" applyAlignment="1">
      <alignment horizontal="left" vertical="center" wrapText="1"/>
    </xf>
    <xf numFmtId="49" fontId="20" fillId="2" borderId="2" xfId="0" applyNumberFormat="1" applyFont="1" applyFill="1" applyBorder="1" applyAlignment="1">
      <alignment vertical="center" wrapText="1"/>
    </xf>
    <xf numFmtId="167" fontId="26" fillId="0" borderId="0" xfId="0" applyNumberFormat="1" applyFont="1"/>
    <xf numFmtId="4" fontId="26" fillId="0" borderId="0" xfId="0" applyNumberFormat="1" applyFont="1"/>
    <xf numFmtId="0" fontId="21" fillId="5" borderId="0" xfId="0" applyFont="1" applyFill="1" applyAlignment="1">
      <alignment vertical="center" wrapText="1"/>
    </xf>
    <xf numFmtId="0" fontId="24" fillId="0" borderId="0" xfId="0" applyFont="1" applyAlignment="1">
      <alignment horizontal="center" vertical="center" wrapText="1"/>
    </xf>
    <xf numFmtId="0" fontId="14" fillId="2" borderId="0" xfId="10" applyFont="1" applyFill="1"/>
    <xf numFmtId="167" fontId="14" fillId="0" borderId="0" xfId="10" applyNumberFormat="1" applyFont="1" applyFill="1"/>
    <xf numFmtId="0" fontId="18" fillId="5" borderId="0" xfId="10" applyFont="1" applyFill="1" applyBorder="1" applyAlignment="1">
      <alignment horizontal="center" vertical="center" wrapText="1"/>
    </xf>
    <xf numFmtId="0" fontId="14" fillId="0" borderId="0" xfId="10" applyFont="1" applyAlignment="1">
      <alignment vertical="center" wrapText="1"/>
    </xf>
    <xf numFmtId="0" fontId="19" fillId="0" borderId="0" xfId="10" applyFont="1" applyAlignment="1">
      <alignment vertical="center" wrapText="1"/>
    </xf>
    <xf numFmtId="167" fontId="14" fillId="0" borderId="0" xfId="10" applyNumberFormat="1" applyFont="1"/>
    <xf numFmtId="167" fontId="14" fillId="0" borderId="0" xfId="10" applyNumberFormat="1" applyFont="1" applyAlignment="1">
      <alignment vertical="center"/>
    </xf>
    <xf numFmtId="165" fontId="19" fillId="6" borderId="11" xfId="1" applyNumberFormat="1" applyFont="1" applyFill="1" applyBorder="1" applyAlignment="1">
      <alignment horizontal="right" vertical="center" wrapText="1"/>
    </xf>
    <xf numFmtId="3" fontId="19" fillId="6" borderId="11" xfId="1" applyNumberFormat="1" applyFont="1" applyFill="1" applyBorder="1" applyAlignment="1">
      <alignment horizontal="right" vertical="center" wrapText="1"/>
    </xf>
    <xf numFmtId="167" fontId="19" fillId="6" borderId="11" xfId="1" applyNumberFormat="1" applyFont="1" applyFill="1" applyBorder="1" applyAlignment="1">
      <alignment horizontal="right" vertical="center" wrapText="1"/>
    </xf>
    <xf numFmtId="167" fontId="22" fillId="0" borderId="2" xfId="0" applyNumberFormat="1" applyFont="1" applyBorder="1" applyAlignment="1">
      <alignment horizontal="right" vertical="center" wrapText="1"/>
    </xf>
    <xf numFmtId="165" fontId="19" fillId="6" borderId="12" xfId="2" applyNumberFormat="1" applyFont="1" applyFill="1" applyBorder="1" applyAlignment="1">
      <alignment horizontal="right" vertical="center" wrapText="1"/>
    </xf>
    <xf numFmtId="0" fontId="27" fillId="0" borderId="0" xfId="0" applyFont="1" applyAlignment="1">
      <alignment horizontal="center" vertical="center" wrapText="1"/>
    </xf>
    <xf numFmtId="167" fontId="28" fillId="0" borderId="0" xfId="10" applyNumberFormat="1" applyFont="1" applyFill="1" applyBorder="1"/>
    <xf numFmtId="167" fontId="28" fillId="0" borderId="0" xfId="10" applyNumberFormat="1" applyFont="1" applyFill="1" applyBorder="1" applyAlignment="1">
      <alignment vertical="center"/>
    </xf>
    <xf numFmtId="0" fontId="14" fillId="2" borderId="0" xfId="10" applyFont="1" applyFill="1" applyAlignment="1">
      <alignment horizontal="right"/>
    </xf>
    <xf numFmtId="167" fontId="14" fillId="2" borderId="0" xfId="10" applyNumberFormat="1" applyFont="1" applyFill="1" applyAlignment="1">
      <alignment horizontal="right"/>
    </xf>
    <xf numFmtId="167" fontId="14" fillId="0" borderId="0" xfId="10" applyNumberFormat="1" applyFont="1" applyFill="1" applyAlignment="1">
      <alignment horizontal="right"/>
    </xf>
    <xf numFmtId="0" fontId="19" fillId="2" borderId="0" xfId="10" applyFont="1" applyFill="1" applyAlignment="1">
      <alignment horizontal="right" wrapText="1"/>
    </xf>
    <xf numFmtId="0" fontId="28" fillId="0" borderId="0" xfId="0" applyFont="1" applyAlignment="1">
      <alignment vertical="center" wrapText="1"/>
    </xf>
    <xf numFmtId="167" fontId="28" fillId="0" borderId="0" xfId="0" applyNumberFormat="1" applyFont="1" applyAlignment="1">
      <alignment horizontal="center" vertical="center" wrapText="1"/>
    </xf>
    <xf numFmtId="0" fontId="14" fillId="0" borderId="0" xfId="10" applyFont="1" applyAlignment="1">
      <alignment horizontal="justify" vertical="top"/>
    </xf>
    <xf numFmtId="166" fontId="10" fillId="2" borderId="14" xfId="9" applyNumberFormat="1" applyFont="1" applyFill="1" applyBorder="1" applyAlignment="1">
      <alignment horizontal="right"/>
    </xf>
    <xf numFmtId="3" fontId="10" fillId="5" borderId="0" xfId="9" applyNumberFormat="1" applyFont="1" applyFill="1" applyBorder="1" applyAlignment="1">
      <alignment horizontal="right"/>
    </xf>
    <xf numFmtId="165" fontId="28" fillId="0" borderId="0" xfId="0" applyNumberFormat="1" applyFont="1" applyAlignment="1">
      <alignment horizontal="center" vertical="center" wrapText="1"/>
    </xf>
    <xf numFmtId="0" fontId="21" fillId="0" borderId="0" xfId="0" applyFont="1" applyAlignment="1">
      <alignment horizontal="justify" vertical="top" wrapText="1"/>
    </xf>
    <xf numFmtId="0" fontId="11" fillId="3" borderId="20" xfId="10" applyFont="1" applyFill="1" applyBorder="1" applyAlignment="1">
      <alignment horizontal="center" vertical="center" wrapText="1"/>
    </xf>
    <xf numFmtId="3" fontId="28" fillId="0" borderId="0" xfId="0" applyNumberFormat="1" applyFont="1" applyAlignment="1">
      <alignment horizontal="center" vertical="center" wrapText="1"/>
    </xf>
    <xf numFmtId="3" fontId="27" fillId="0" borderId="0" xfId="0" applyNumberFormat="1" applyFont="1" applyAlignment="1">
      <alignment horizontal="center" vertical="center" wrapText="1"/>
    </xf>
    <xf numFmtId="0" fontId="19" fillId="2" borderId="0" xfId="10" applyFont="1" applyFill="1" applyBorder="1" applyAlignment="1">
      <alignment horizontal="right" wrapText="1"/>
    </xf>
    <xf numFmtId="167" fontId="22" fillId="0" borderId="2" xfId="2" applyNumberFormat="1" applyFont="1" applyBorder="1" applyAlignment="1">
      <alignment horizontal="right" vertical="center" wrapText="1"/>
    </xf>
    <xf numFmtId="3" fontId="19" fillId="6" borderId="2" xfId="2" applyNumberFormat="1" applyFont="1" applyFill="1" applyBorder="1" applyAlignment="1">
      <alignment horizontal="left" vertical="center" wrapText="1"/>
    </xf>
    <xf numFmtId="166" fontId="19" fillId="6" borderId="2" xfId="2" applyNumberFormat="1" applyFont="1" applyFill="1" applyBorder="1" applyAlignment="1">
      <alignment horizontal="right" vertical="center" wrapText="1"/>
    </xf>
    <xf numFmtId="3" fontId="24" fillId="4" borderId="2" xfId="0" applyNumberFormat="1" applyFont="1" applyFill="1" applyBorder="1" applyAlignment="1">
      <alignment horizontal="right" vertical="center"/>
    </xf>
    <xf numFmtId="167" fontId="24" fillId="4" borderId="2" xfId="0" applyNumberFormat="1" applyFont="1" applyFill="1" applyBorder="1" applyAlignment="1">
      <alignment horizontal="right" vertical="center"/>
    </xf>
    <xf numFmtId="0" fontId="20" fillId="5" borderId="2" xfId="10" applyFont="1" applyFill="1" applyBorder="1" applyAlignment="1">
      <alignment horizontal="right" vertical="center" wrapText="1"/>
    </xf>
    <xf numFmtId="0" fontId="24" fillId="4" borderId="2" xfId="0" applyFont="1" applyFill="1" applyBorder="1" applyAlignment="1">
      <alignment horizontal="right" vertical="center"/>
    </xf>
    <xf numFmtId="0" fontId="14" fillId="0" borderId="0" xfId="10" applyFont="1" applyAlignment="1">
      <alignment horizontal="right"/>
    </xf>
    <xf numFmtId="0" fontId="24" fillId="4" borderId="11" xfId="0" applyFont="1" applyFill="1" applyBorder="1" applyAlignment="1">
      <alignment horizontal="left" vertical="center"/>
    </xf>
    <xf numFmtId="0" fontId="21" fillId="0" borderId="0" xfId="0" quotePrefix="1" applyFont="1" applyAlignment="1">
      <alignment vertical="center" wrapText="1"/>
    </xf>
    <xf numFmtId="0" fontId="19" fillId="4" borderId="16" xfId="0" applyFont="1" applyFill="1" applyBorder="1" applyAlignment="1">
      <alignment horizontal="center" vertical="center" wrapText="1"/>
    </xf>
    <xf numFmtId="3" fontId="19" fillId="4" borderId="13" xfId="0" applyNumberFormat="1" applyFont="1" applyFill="1" applyBorder="1" applyAlignment="1">
      <alignment horizontal="right" vertical="center"/>
    </xf>
    <xf numFmtId="0" fontId="29" fillId="0" borderId="0" xfId="0" applyFont="1" applyBorder="1" applyAlignment="1">
      <alignment vertical="center"/>
    </xf>
    <xf numFmtId="3" fontId="22" fillId="0" borderId="11" xfId="0" applyNumberFormat="1" applyFont="1" applyBorder="1" applyAlignment="1">
      <alignment horizontal="right" vertical="center" wrapText="1"/>
    </xf>
    <xf numFmtId="0" fontId="26" fillId="0" borderId="11" xfId="0" applyFont="1" applyBorder="1" applyAlignment="1"/>
    <xf numFmtId="165" fontId="19" fillId="6" borderId="11" xfId="2" applyNumberFormat="1" applyFont="1" applyFill="1" applyBorder="1" applyAlignment="1">
      <alignment horizontal="right" vertical="center" wrapText="1"/>
    </xf>
    <xf numFmtId="3" fontId="19" fillId="6" borderId="11" xfId="2" applyNumberFormat="1" applyFont="1" applyFill="1" applyBorder="1" applyAlignment="1">
      <alignment horizontal="right" vertical="center" wrapText="1"/>
    </xf>
    <xf numFmtId="167" fontId="19" fillId="6" borderId="11" xfId="2" applyNumberFormat="1" applyFont="1" applyFill="1" applyBorder="1" applyAlignment="1">
      <alignment horizontal="right" vertical="center" wrapText="1"/>
    </xf>
    <xf numFmtId="0" fontId="22" fillId="0" borderId="35" xfId="0" applyFont="1" applyBorder="1" applyAlignment="1">
      <alignment horizontal="justify" vertical="center" wrapText="1"/>
    </xf>
    <xf numFmtId="0" fontId="5" fillId="0" borderId="0" xfId="10" applyFont="1" applyAlignment="1">
      <alignment vertical="center"/>
    </xf>
    <xf numFmtId="0" fontId="5" fillId="2" borderId="0" xfId="10" applyFont="1" applyFill="1" applyAlignment="1">
      <alignment horizontal="justify" vertical="top"/>
    </xf>
    <xf numFmtId="0" fontId="5" fillId="2" borderId="0" xfId="10" applyFont="1" applyFill="1" applyAlignment="1">
      <alignment horizontal="right" wrapText="1"/>
    </xf>
    <xf numFmtId="0" fontId="5" fillId="0" borderId="0" xfId="10" applyFont="1" applyBorder="1" applyAlignment="1">
      <alignment vertical="center"/>
    </xf>
    <xf numFmtId="0" fontId="5" fillId="2" borderId="0" xfId="10" applyFont="1" applyFill="1" applyBorder="1" applyAlignment="1">
      <alignment horizontal="justify" vertical="top"/>
    </xf>
    <xf numFmtId="3" fontId="4" fillId="0" borderId="0" xfId="10" applyNumberFormat="1" applyFont="1" applyBorder="1" applyAlignment="1">
      <alignment horizontal="right" vertical="center" wrapText="1"/>
    </xf>
    <xf numFmtId="167" fontId="19" fillId="6" borderId="2" xfId="2" applyNumberFormat="1" applyFont="1" applyFill="1" applyBorder="1" applyAlignment="1">
      <alignment horizontal="right" vertical="center" wrapText="1"/>
    </xf>
    <xf numFmtId="0" fontId="10" fillId="5" borderId="36" xfId="9" applyFont="1" applyFill="1" applyBorder="1" applyAlignment="1">
      <alignment horizontal="left" wrapText="1"/>
    </xf>
    <xf numFmtId="3" fontId="19" fillId="5" borderId="3" xfId="9" applyNumberFormat="1" applyFont="1" applyFill="1" applyBorder="1" applyAlignment="1">
      <alignment horizontal="right"/>
    </xf>
    <xf numFmtId="167" fontId="19" fillId="5" borderId="14" xfId="9" applyNumberFormat="1" applyFont="1" applyFill="1" applyBorder="1" applyAlignment="1">
      <alignment horizontal="right"/>
    </xf>
    <xf numFmtId="0" fontId="19" fillId="4" borderId="37" xfId="0" applyFont="1" applyFill="1" applyBorder="1" applyAlignment="1">
      <alignment vertical="center" wrapText="1"/>
    </xf>
    <xf numFmtId="166" fontId="22" fillId="0" borderId="2" xfId="0" applyNumberFormat="1" applyFont="1" applyBorder="1" applyAlignment="1">
      <alignment horizontal="right" vertical="center" wrapText="1"/>
    </xf>
    <xf numFmtId="0" fontId="19" fillId="0" borderId="0" xfId="0" applyFont="1" applyAlignment="1">
      <alignment horizontal="center" vertical="center" wrapText="1"/>
    </xf>
    <xf numFmtId="3" fontId="22" fillId="0" borderId="4" xfId="0" applyNumberFormat="1" applyFont="1" applyBorder="1" applyAlignment="1">
      <alignment horizontal="right" vertical="center" wrapText="1"/>
    </xf>
    <xf numFmtId="3" fontId="19" fillId="6" borderId="12" xfId="2" applyNumberFormat="1" applyFont="1" applyFill="1" applyBorder="1" applyAlignment="1">
      <alignment horizontal="right" vertical="center" wrapText="1"/>
    </xf>
    <xf numFmtId="166" fontId="22" fillId="0" borderId="11" xfId="0" applyNumberFormat="1" applyFont="1" applyBorder="1" applyAlignment="1">
      <alignment horizontal="right" vertical="center" wrapText="1"/>
    </xf>
    <xf numFmtId="166" fontId="19" fillId="6" borderId="11" xfId="2" applyNumberFormat="1" applyFont="1" applyFill="1" applyBorder="1" applyAlignment="1">
      <alignment horizontal="right" vertical="center" wrapText="1"/>
    </xf>
    <xf numFmtId="166" fontId="19" fillId="6" borderId="12" xfId="2" applyNumberFormat="1" applyFont="1" applyFill="1" applyBorder="1" applyAlignment="1">
      <alignment horizontal="right" vertical="center" wrapText="1"/>
    </xf>
    <xf numFmtId="43" fontId="32" fillId="0" borderId="0" xfId="1" applyFont="1" applyAlignment="1">
      <alignment vertical="center" wrapText="1"/>
    </xf>
    <xf numFmtId="43" fontId="21" fillId="0" borderId="0" xfId="0" applyNumberFormat="1" applyFont="1" applyAlignment="1">
      <alignment vertical="center" wrapText="1"/>
    </xf>
    <xf numFmtId="4" fontId="0" fillId="0" borderId="0" xfId="0" applyNumberFormat="1"/>
    <xf numFmtId="43" fontId="0" fillId="0" borderId="0" xfId="0" applyNumberFormat="1"/>
    <xf numFmtId="0" fontId="7" fillId="2" borderId="0" xfId="9" applyFont="1" applyFill="1"/>
    <xf numFmtId="43" fontId="7" fillId="2" borderId="0" xfId="9" applyNumberFormat="1" applyFont="1" applyFill="1"/>
    <xf numFmtId="43" fontId="7" fillId="2" borderId="0" xfId="1" applyFont="1" applyFill="1"/>
    <xf numFmtId="0" fontId="10" fillId="2" borderId="38" xfId="9" applyFont="1" applyFill="1" applyBorder="1" applyAlignment="1">
      <alignment horizontal="left" wrapText="1"/>
    </xf>
    <xf numFmtId="167" fontId="19" fillId="5" borderId="39" xfId="9" applyNumberFormat="1" applyFont="1" applyFill="1" applyBorder="1" applyAlignment="1">
      <alignment horizontal="right"/>
    </xf>
    <xf numFmtId="166" fontId="21" fillId="0" borderId="0" xfId="0" applyNumberFormat="1" applyFont="1" applyAlignment="1">
      <alignment vertical="center" wrapText="1"/>
    </xf>
    <xf numFmtId="43" fontId="33" fillId="0" borderId="0" xfId="1" applyFont="1"/>
    <xf numFmtId="43" fontId="26" fillId="0" borderId="0" xfId="1" applyFont="1"/>
    <xf numFmtId="3" fontId="19" fillId="4" borderId="15" xfId="0" applyNumberFormat="1" applyFont="1" applyFill="1" applyBorder="1" applyAlignment="1">
      <alignment horizontal="right" vertical="center"/>
    </xf>
    <xf numFmtId="166" fontId="19" fillId="4" borderId="15" xfId="0" applyNumberFormat="1" applyFont="1" applyFill="1" applyBorder="1" applyAlignment="1">
      <alignment horizontal="right" vertical="center"/>
    </xf>
    <xf numFmtId="0" fontId="34" fillId="0" borderId="0" xfId="0" applyFont="1" applyAlignment="1">
      <alignment vertical="center" wrapText="1"/>
    </xf>
    <xf numFmtId="0" fontId="14" fillId="5" borderId="40" xfId="9" applyFont="1" applyFill="1" applyBorder="1" applyAlignment="1">
      <alignment horizontal="left" wrapText="1"/>
    </xf>
    <xf numFmtId="3" fontId="14" fillId="5" borderId="4" xfId="9" applyNumberFormat="1" applyFont="1" applyFill="1" applyBorder="1" applyAlignment="1">
      <alignment horizontal="right"/>
    </xf>
    <xf numFmtId="0" fontId="22" fillId="0" borderId="2" xfId="0" applyFont="1" applyBorder="1" applyAlignment="1">
      <alignment vertical="center" wrapText="1"/>
    </xf>
    <xf numFmtId="0" fontId="7" fillId="5" borderId="40" xfId="9" applyFont="1" applyFill="1" applyBorder="1" applyAlignment="1">
      <alignment horizontal="left" wrapText="1"/>
    </xf>
    <xf numFmtId="3" fontId="7" fillId="5" borderId="4" xfId="9" applyNumberFormat="1" applyFont="1" applyFill="1" applyBorder="1" applyAlignment="1">
      <alignment horizontal="right"/>
    </xf>
    <xf numFmtId="3" fontId="22" fillId="0" borderId="12" xfId="0" applyNumberFormat="1" applyFont="1" applyBorder="1" applyAlignment="1">
      <alignment horizontal="right" vertical="center" wrapText="1"/>
    </xf>
    <xf numFmtId="0" fontId="22" fillId="5" borderId="2" xfId="0" applyFont="1" applyFill="1" applyBorder="1" applyAlignment="1">
      <alignment horizontal="justify" vertical="center" wrapText="1"/>
    </xf>
    <xf numFmtId="0" fontId="20" fillId="5" borderId="41" xfId="10" applyFont="1" applyFill="1" applyBorder="1" applyAlignment="1">
      <alignment horizontal="center" vertical="center" wrapText="1"/>
    </xf>
    <xf numFmtId="3" fontId="26" fillId="7" borderId="2" xfId="0" applyNumberFormat="1" applyFont="1" applyFill="1" applyBorder="1" applyAlignment="1">
      <alignment horizontal="right" wrapText="1"/>
    </xf>
    <xf numFmtId="3" fontId="22" fillId="0" borderId="2" xfId="0" applyNumberFormat="1" applyFont="1" applyFill="1" applyBorder="1" applyAlignment="1">
      <alignment horizontal="right" vertical="center" wrapText="1"/>
    </xf>
    <xf numFmtId="0" fontId="14" fillId="0" borderId="0" xfId="10" applyFont="1" applyFill="1" applyBorder="1" applyAlignment="1">
      <alignment horizontal="center" vertical="center"/>
    </xf>
    <xf numFmtId="0" fontId="14" fillId="0" borderId="0" xfId="10" applyFont="1" applyAlignment="1">
      <alignment horizontal="center" vertical="center"/>
    </xf>
    <xf numFmtId="0" fontId="14" fillId="2" borderId="0" xfId="10" applyFont="1" applyFill="1" applyAlignment="1">
      <alignment horizontal="center" vertical="center"/>
    </xf>
    <xf numFmtId="43" fontId="14" fillId="0" borderId="0" xfId="1" applyFont="1"/>
    <xf numFmtId="3" fontId="22" fillId="0" borderId="2" xfId="0" applyNumberFormat="1" applyFont="1" applyBorder="1" applyAlignment="1">
      <alignment horizontal="left" vertical="center" wrapText="1"/>
    </xf>
    <xf numFmtId="43" fontId="14" fillId="0" borderId="0" xfId="1" applyFont="1" applyFill="1" applyBorder="1"/>
    <xf numFmtId="43" fontId="14" fillId="0" borderId="0" xfId="1" applyFont="1" applyAlignment="1">
      <alignment horizontal="center" vertical="center" wrapText="1"/>
    </xf>
    <xf numFmtId="43" fontId="14" fillId="0" borderId="0" xfId="1" applyFont="1" applyAlignment="1">
      <alignment horizontal="right"/>
    </xf>
    <xf numFmtId="43" fontId="19" fillId="0" borderId="0" xfId="1" applyFont="1" applyFill="1" applyBorder="1" applyAlignment="1">
      <alignment horizontal="right" vertical="center" wrapText="1"/>
    </xf>
    <xf numFmtId="43" fontId="20" fillId="5" borderId="41" xfId="1" applyFont="1" applyFill="1" applyBorder="1" applyAlignment="1">
      <alignment horizontal="center" vertical="center" wrapText="1"/>
    </xf>
    <xf numFmtId="0" fontId="14" fillId="2" borderId="42" xfId="9" applyFont="1" applyFill="1" applyBorder="1" applyAlignment="1">
      <alignment horizontal="left" wrapText="1"/>
    </xf>
    <xf numFmtId="3" fontId="14" fillId="5" borderId="11" xfId="9" applyNumberFormat="1" applyFont="1" applyFill="1" applyBorder="1" applyAlignment="1">
      <alignment horizontal="right"/>
    </xf>
    <xf numFmtId="0" fontId="35" fillId="0" borderId="2" xfId="0" applyFont="1" applyBorder="1" applyAlignment="1">
      <alignment horizontal="justify" vertical="center" wrapText="1"/>
    </xf>
    <xf numFmtId="0" fontId="4" fillId="2" borderId="0" xfId="9" applyFont="1" applyFill="1" applyAlignment="1">
      <alignment wrapText="1"/>
    </xf>
    <xf numFmtId="0" fontId="8" fillId="2" borderId="0" xfId="9" applyFont="1" applyFill="1" applyAlignment="1">
      <alignment wrapText="1"/>
    </xf>
    <xf numFmtId="0" fontId="13" fillId="0" borderId="0" xfId="0" applyFont="1" applyFill="1" applyBorder="1" applyAlignment="1">
      <alignment horizontal="center" vertical="center" wrapText="1"/>
    </xf>
    <xf numFmtId="0" fontId="9" fillId="2" borderId="0" xfId="9" applyFont="1" applyFill="1" applyAlignment="1">
      <alignment wrapText="1"/>
    </xf>
    <xf numFmtId="3" fontId="31" fillId="0" borderId="0" xfId="11" applyNumberFormat="1" applyFont="1" applyBorder="1" applyAlignment="1">
      <alignment horizontal="left" vertical="center" wrapText="1"/>
    </xf>
    <xf numFmtId="3" fontId="4" fillId="0" borderId="0" xfId="10" applyNumberFormat="1" applyFont="1" applyBorder="1" applyAlignment="1">
      <alignment horizontal="left" vertical="center" wrapText="1"/>
    </xf>
    <xf numFmtId="0" fontId="10" fillId="6" borderId="17" xfId="9" applyFont="1" applyFill="1" applyBorder="1" applyAlignment="1">
      <alignment horizontal="center" vertical="center" wrapText="1"/>
    </xf>
    <xf numFmtId="0" fontId="10" fillId="6" borderId="17" xfId="9" applyFont="1" applyFill="1" applyBorder="1" applyAlignment="1">
      <alignment horizontal="center" vertical="center"/>
    </xf>
    <xf numFmtId="0" fontId="10" fillId="6" borderId="18" xfId="9" applyFont="1" applyFill="1" applyBorder="1" applyAlignment="1">
      <alignment horizontal="center" vertical="center" wrapText="1"/>
    </xf>
    <xf numFmtId="0" fontId="10" fillId="6" borderId="19" xfId="9" applyFont="1" applyFill="1" applyBorder="1" applyAlignment="1">
      <alignment horizontal="center" vertical="center" wrapText="1"/>
    </xf>
    <xf numFmtId="3" fontId="30" fillId="0" borderId="0" xfId="11" applyNumberFormat="1" applyBorder="1" applyAlignment="1">
      <alignment horizontal="left" vertical="center" wrapText="1"/>
    </xf>
    <xf numFmtId="0" fontId="11" fillId="3" borderId="20" xfId="10" applyFont="1" applyFill="1" applyBorder="1" applyAlignment="1">
      <alignment horizontal="center" vertical="center" wrapText="1"/>
    </xf>
    <xf numFmtId="0" fontId="16" fillId="3" borderId="21" xfId="10" applyFont="1" applyFill="1" applyBorder="1" applyAlignment="1">
      <alignment horizontal="center" vertical="center" wrapText="1"/>
    </xf>
    <xf numFmtId="0" fontId="16" fillId="3" borderId="34" xfId="10" applyFont="1" applyFill="1" applyBorder="1" applyAlignment="1">
      <alignment horizontal="center" vertical="center" wrapText="1"/>
    </xf>
    <xf numFmtId="0" fontId="3" fillId="0" borderId="0" xfId="0" applyFont="1" applyAlignment="1">
      <alignment horizontal="center" vertical="center" wrapText="1"/>
    </xf>
    <xf numFmtId="0" fontId="17" fillId="0" borderId="0" xfId="0" applyFont="1" applyAlignment="1">
      <alignment horizontal="center" vertical="center" wrapText="1"/>
    </xf>
    <xf numFmtId="0" fontId="11" fillId="3" borderId="22" xfId="10" applyFont="1" applyFill="1" applyBorder="1" applyAlignment="1">
      <alignment horizontal="center" vertical="center" wrapText="1"/>
    </xf>
    <xf numFmtId="0" fontId="11" fillId="3" borderId="23" xfId="10" applyFont="1" applyFill="1" applyBorder="1" applyAlignment="1">
      <alignment horizontal="center" vertical="center" wrapText="1"/>
    </xf>
    <xf numFmtId="167" fontId="11" fillId="3" borderId="24" xfId="10" applyNumberFormat="1" applyFont="1" applyFill="1" applyBorder="1" applyAlignment="1">
      <alignment horizontal="center" vertical="center" wrapText="1"/>
    </xf>
    <xf numFmtId="167" fontId="11" fillId="3" borderId="25" xfId="10" applyNumberFormat="1" applyFont="1" applyFill="1" applyBorder="1" applyAlignment="1">
      <alignment horizontal="center" vertical="center" wrapText="1"/>
    </xf>
    <xf numFmtId="0" fontId="11" fillId="3" borderId="26" xfId="10" applyFont="1" applyFill="1" applyBorder="1" applyAlignment="1">
      <alignment horizontal="center" vertical="center" wrapText="1"/>
    </xf>
    <xf numFmtId="0" fontId="11" fillId="3" borderId="27" xfId="10" applyFont="1" applyFill="1" applyBorder="1" applyAlignment="1">
      <alignment horizontal="center" vertical="center" wrapText="1"/>
    </xf>
    <xf numFmtId="4" fontId="11" fillId="3" borderId="22" xfId="10" applyNumberFormat="1" applyFont="1" applyFill="1" applyBorder="1" applyAlignment="1">
      <alignment horizontal="center" vertical="center" wrapText="1"/>
    </xf>
    <xf numFmtId="4" fontId="11" fillId="3" borderId="23" xfId="10" applyNumberFormat="1" applyFont="1" applyFill="1" applyBorder="1" applyAlignment="1">
      <alignment horizontal="center" vertical="center" wrapText="1"/>
    </xf>
    <xf numFmtId="0" fontId="3" fillId="0" borderId="0" xfId="0" applyFont="1" applyAlignment="1">
      <alignment horizontal="center" vertical="top" wrapText="1"/>
    </xf>
    <xf numFmtId="167" fontId="11" fillId="3" borderId="28" xfId="10" applyNumberFormat="1" applyFont="1" applyFill="1" applyBorder="1" applyAlignment="1">
      <alignment horizontal="center" vertical="center" wrapText="1"/>
    </xf>
    <xf numFmtId="167" fontId="11" fillId="3" borderId="29" xfId="10" applyNumberFormat="1" applyFont="1" applyFill="1" applyBorder="1" applyAlignment="1">
      <alignment horizontal="center" vertical="center" wrapText="1"/>
    </xf>
    <xf numFmtId="164" fontId="11" fillId="3" borderId="28" xfId="2" applyNumberFormat="1" applyFont="1" applyFill="1" applyBorder="1" applyAlignment="1">
      <alignment horizontal="center" vertical="center" wrapText="1"/>
    </xf>
    <xf numFmtId="164" fontId="11" fillId="3" borderId="22" xfId="2" applyNumberFormat="1" applyFont="1" applyFill="1" applyBorder="1" applyAlignment="1">
      <alignment horizontal="center" vertical="center" wrapText="1"/>
    </xf>
    <xf numFmtId="0" fontId="11" fillId="3" borderId="30" xfId="10" applyFont="1" applyFill="1" applyBorder="1" applyAlignment="1">
      <alignment horizontal="center" vertical="center" wrapText="1"/>
    </xf>
    <xf numFmtId="0" fontId="11" fillId="3" borderId="31" xfId="10" applyFont="1" applyFill="1" applyBorder="1" applyAlignment="1">
      <alignment horizontal="center" vertical="center" wrapText="1"/>
    </xf>
    <xf numFmtId="0" fontId="11" fillId="3" borderId="32" xfId="10" applyFont="1" applyFill="1" applyBorder="1" applyAlignment="1">
      <alignment horizontal="center" vertical="center" wrapText="1"/>
    </xf>
    <xf numFmtId="0" fontId="11" fillId="3" borderId="33" xfId="10" applyFont="1" applyFill="1" applyBorder="1" applyAlignment="1">
      <alignment horizontal="center" vertical="center" wrapText="1"/>
    </xf>
    <xf numFmtId="0" fontId="11" fillId="3" borderId="24" xfId="1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1" xfId="0" applyFont="1" applyFill="1" applyBorder="1" applyAlignment="1">
      <alignment horizontal="center" vertical="center" wrapText="1"/>
    </xf>
  </cellXfs>
  <cellStyles count="12">
    <cellStyle name="Hipervínculo" xfId="11" builtinId="8"/>
    <cellStyle name="Millares" xfId="1" builtinId="3"/>
    <cellStyle name="Millares 2" xfId="2"/>
    <cellStyle name="Millares 2 2" xfId="3"/>
    <cellStyle name="Millares 3" xfId="4"/>
    <cellStyle name="Millares 3 2" xfId="5"/>
    <cellStyle name="Millares 3 3" xfId="6"/>
    <cellStyle name="Normal" xfId="0" builtinId="0"/>
    <cellStyle name="Normal 2" xfId="7"/>
    <cellStyle name="Normal 4 2" xfId="8"/>
    <cellStyle name="Normal_opd" xfId="9"/>
    <cellStyle name="Normal_PROYECTOS EN EJECUCION EJERCICIO 2008 - DGIEM-transparencia"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pps5.mineco.gob.pe/transparencia/Navegador/default.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pps5.mineco.gob.pe/transparencia/Navegador/default.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apps5.mineco.gob.pe/transparencia/Navegador/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K82"/>
  <sheetViews>
    <sheetView tabSelected="1" workbookViewId="0">
      <selection activeCell="D32" sqref="D32"/>
    </sheetView>
  </sheetViews>
  <sheetFormatPr baseColWidth="10" defaultColWidth="11.42578125" defaultRowHeight="12.75" x14ac:dyDescent="0.2"/>
  <cols>
    <col min="1" max="1" width="4.140625" style="1" customWidth="1"/>
    <col min="2" max="2" width="64.85546875" style="1" customWidth="1"/>
    <col min="3" max="3" width="16.28515625" style="1" customWidth="1"/>
    <col min="4" max="4" width="16.5703125" style="1" customWidth="1"/>
    <col min="5" max="5" width="10.7109375" style="3" customWidth="1"/>
    <col min="6" max="6" width="12.5703125" style="1" bestFit="1" customWidth="1"/>
    <col min="7" max="7" width="17" style="6" bestFit="1" customWidth="1"/>
    <col min="8" max="8" width="15.5703125" style="32" customWidth="1"/>
    <col min="9" max="9" width="29.140625" style="124" bestFit="1" customWidth="1"/>
    <col min="10" max="16384" width="11.42578125" style="1"/>
  </cols>
  <sheetData>
    <row r="1" spans="2:11" ht="6.75" customHeight="1" x14ac:dyDescent="0.2">
      <c r="B1" s="159"/>
      <c r="C1" s="159"/>
      <c r="D1" s="159"/>
    </row>
    <row r="2" spans="2:11" ht="15.75" customHeight="1" x14ac:dyDescent="0.2">
      <c r="B2" s="160" t="s">
        <v>40</v>
      </c>
      <c r="C2" s="160"/>
      <c r="D2" s="160"/>
      <c r="E2" s="160"/>
      <c r="F2" s="4"/>
      <c r="G2" s="8"/>
      <c r="H2" s="33"/>
    </row>
    <row r="3" spans="2:11" ht="15" customHeight="1" x14ac:dyDescent="0.2">
      <c r="B3" s="160" t="s">
        <v>148</v>
      </c>
      <c r="C3" s="160"/>
      <c r="D3" s="160"/>
      <c r="E3" s="160"/>
    </row>
    <row r="4" spans="2:11" x14ac:dyDescent="0.2">
      <c r="B4" s="161"/>
      <c r="C4" s="161"/>
      <c r="D4" s="161"/>
    </row>
    <row r="5" spans="2:11" ht="12.75" customHeight="1" x14ac:dyDescent="0.2">
      <c r="B5" s="158" t="s">
        <v>25</v>
      </c>
      <c r="C5" s="158"/>
      <c r="D5" s="158"/>
      <c r="F5" s="21"/>
    </row>
    <row r="6" spans="2:11" ht="12.75" customHeight="1" x14ac:dyDescent="0.2">
      <c r="B6" s="158" t="s">
        <v>4</v>
      </c>
      <c r="C6" s="158"/>
      <c r="D6" s="158"/>
      <c r="F6" s="21"/>
    </row>
    <row r="7" spans="2:11" ht="12.75" customHeight="1" thickBot="1" x14ac:dyDescent="0.25">
      <c r="B7" s="2"/>
      <c r="C7" s="2"/>
      <c r="D7" s="2"/>
      <c r="F7" s="21"/>
    </row>
    <row r="8" spans="2:11" ht="13.5" customHeight="1" thickBot="1" x14ac:dyDescent="0.25">
      <c r="B8" s="164" t="s">
        <v>1</v>
      </c>
      <c r="C8" s="165" t="s">
        <v>2</v>
      </c>
      <c r="D8" s="166" t="s">
        <v>26</v>
      </c>
      <c r="E8" s="164" t="s">
        <v>7</v>
      </c>
      <c r="G8" s="7"/>
    </row>
    <row r="9" spans="2:11" ht="39" customHeight="1" thickBot="1" x14ac:dyDescent="0.25">
      <c r="B9" s="164"/>
      <c r="C9" s="165"/>
      <c r="D9" s="167"/>
      <c r="E9" s="164"/>
      <c r="G9" s="7"/>
    </row>
    <row r="10" spans="2:11" s="12" customFormat="1" ht="20.25" customHeight="1" thickBot="1" x14ac:dyDescent="0.25">
      <c r="B10" s="5" t="s">
        <v>0</v>
      </c>
      <c r="C10" s="11">
        <v>491886779</v>
      </c>
      <c r="D10" s="11">
        <v>186860747</v>
      </c>
      <c r="E10" s="75">
        <f t="shared" ref="E10:E39" si="0">D10/C10%</f>
        <v>37.988568706783639</v>
      </c>
      <c r="F10" s="20"/>
      <c r="G10" s="13"/>
      <c r="H10" s="32"/>
      <c r="I10" s="124"/>
      <c r="K10" s="13"/>
    </row>
    <row r="11" spans="2:11" s="12" customFormat="1" ht="18" customHeight="1" thickBot="1" x14ac:dyDescent="0.25">
      <c r="B11" s="127" t="s">
        <v>23</v>
      </c>
      <c r="C11" s="11">
        <f>C12+C38+C39</f>
        <v>490356779</v>
      </c>
      <c r="D11" s="11">
        <f>D12+D38+D39</f>
        <v>186860746.57000002</v>
      </c>
      <c r="E11" s="75">
        <f>D11/C11%</f>
        <v>38.10709968180128</v>
      </c>
      <c r="F11" s="20"/>
      <c r="G11" s="13"/>
      <c r="H11" s="32"/>
      <c r="I11" s="124"/>
      <c r="K11" s="13"/>
    </row>
    <row r="12" spans="2:11" ht="18" customHeight="1" x14ac:dyDescent="0.2">
      <c r="B12" s="14" t="s">
        <v>3</v>
      </c>
      <c r="C12" s="15">
        <f>SUM(C13:C37)</f>
        <v>343110974</v>
      </c>
      <c r="D12" s="15">
        <f>SUM(D13:D37)</f>
        <v>135710898.57000002</v>
      </c>
      <c r="E12" s="128">
        <f t="shared" si="0"/>
        <v>39.553062668872847</v>
      </c>
      <c r="F12" s="19"/>
      <c r="G12" s="7"/>
      <c r="I12" s="125"/>
    </row>
    <row r="13" spans="2:11" ht="20.100000000000001" customHeight="1" x14ac:dyDescent="0.2">
      <c r="B13" s="138" t="s">
        <v>48</v>
      </c>
      <c r="C13" s="139">
        <f>'PLIEGO MINSA'!E7</f>
        <v>72484348</v>
      </c>
      <c r="D13" s="139">
        <f>'PLIEGO MINSA'!H7</f>
        <v>53146305</v>
      </c>
      <c r="E13" s="18">
        <f t="shared" si="0"/>
        <v>73.321077538008623</v>
      </c>
      <c r="F13" s="19"/>
      <c r="G13" s="7"/>
      <c r="I13" s="125"/>
    </row>
    <row r="14" spans="2:11" ht="20.100000000000001" customHeight="1" x14ac:dyDescent="0.2">
      <c r="B14" s="138" t="s">
        <v>151</v>
      </c>
      <c r="C14" s="139">
        <f>'PLIEGO MINSA'!E21</f>
        <v>95000</v>
      </c>
      <c r="D14" s="139">
        <v>0</v>
      </c>
      <c r="E14" s="18">
        <f t="shared" si="0"/>
        <v>0</v>
      </c>
      <c r="F14" s="19"/>
      <c r="G14" s="7"/>
      <c r="I14" s="125"/>
    </row>
    <row r="15" spans="2:11" ht="20.100000000000001" customHeight="1" x14ac:dyDescent="0.2">
      <c r="B15" s="135" t="s">
        <v>41</v>
      </c>
      <c r="C15" s="136">
        <f>'PLIEGO MINSA'!E23</f>
        <v>764049</v>
      </c>
      <c r="D15" s="136">
        <f>'PLIEGO MINSA'!H23</f>
        <v>222500</v>
      </c>
      <c r="E15" s="18">
        <f t="shared" si="0"/>
        <v>29.121168930264943</v>
      </c>
      <c r="F15" s="19"/>
      <c r="G15" s="7"/>
      <c r="I15" s="125"/>
    </row>
    <row r="16" spans="2:11" ht="20.100000000000001" customHeight="1" x14ac:dyDescent="0.2">
      <c r="B16" s="135" t="s">
        <v>159</v>
      </c>
      <c r="C16" s="136">
        <f>'PLIEGO MINSA'!E25</f>
        <v>1853000</v>
      </c>
      <c r="D16" s="136">
        <v>0</v>
      </c>
      <c r="E16" s="18">
        <f t="shared" si="0"/>
        <v>0</v>
      </c>
      <c r="F16" s="19"/>
      <c r="G16" s="7"/>
      <c r="I16" s="125"/>
    </row>
    <row r="17" spans="2:9" ht="20.100000000000001" customHeight="1" x14ac:dyDescent="0.2">
      <c r="B17" s="135" t="s">
        <v>42</v>
      </c>
      <c r="C17" s="136">
        <f>'PLIEGO MINSA'!E27</f>
        <v>674380</v>
      </c>
      <c r="D17" s="136">
        <f>'PLIEGO MINSA'!H27</f>
        <v>348694</v>
      </c>
      <c r="E17" s="18">
        <f t="shared" si="0"/>
        <v>51.705863163201755</v>
      </c>
      <c r="F17" s="19"/>
      <c r="G17" s="7"/>
      <c r="I17" s="125"/>
    </row>
    <row r="18" spans="2:9" ht="20.100000000000001" customHeight="1" x14ac:dyDescent="0.2">
      <c r="B18" s="135" t="s">
        <v>152</v>
      </c>
      <c r="C18" s="136">
        <f>'PLIEGO MINSA'!E30</f>
        <v>2366900</v>
      </c>
      <c r="D18" s="136">
        <v>0</v>
      </c>
      <c r="E18" s="18">
        <f t="shared" si="0"/>
        <v>0</v>
      </c>
      <c r="F18" s="19"/>
      <c r="G18" s="7"/>
      <c r="I18" s="125"/>
    </row>
    <row r="19" spans="2:9" ht="20.100000000000001" customHeight="1" x14ac:dyDescent="0.2">
      <c r="B19" s="135" t="s">
        <v>153</v>
      </c>
      <c r="C19" s="136">
        <f>'PLIEGO MINSA'!E32</f>
        <v>2640369</v>
      </c>
      <c r="D19" s="136">
        <v>0</v>
      </c>
      <c r="E19" s="18">
        <f t="shared" si="0"/>
        <v>0</v>
      </c>
      <c r="F19" s="19"/>
      <c r="G19" s="7"/>
      <c r="I19" s="125"/>
    </row>
    <row r="20" spans="2:9" ht="20.100000000000001" customHeight="1" x14ac:dyDescent="0.2">
      <c r="B20" s="135" t="s">
        <v>146</v>
      </c>
      <c r="C20" s="136">
        <f>'PLIEGO MINSA'!E34</f>
        <v>8992397</v>
      </c>
      <c r="D20" s="136">
        <f>'PLIEGO MINSA'!H34</f>
        <v>0</v>
      </c>
      <c r="E20" s="18">
        <f t="shared" si="0"/>
        <v>0</v>
      </c>
      <c r="F20" s="19"/>
      <c r="G20" s="7"/>
      <c r="I20" s="125"/>
    </row>
    <row r="21" spans="2:9" ht="20.100000000000001" customHeight="1" x14ac:dyDescent="0.2">
      <c r="B21" s="135" t="s">
        <v>160</v>
      </c>
      <c r="C21" s="136">
        <f>'PLIEGO MINSA'!E38</f>
        <v>241000</v>
      </c>
      <c r="D21" s="136">
        <f>'PLIEGO MINSA'!H35</f>
        <v>0</v>
      </c>
      <c r="E21" s="18">
        <f t="shared" si="0"/>
        <v>0</v>
      </c>
      <c r="F21" s="19"/>
      <c r="G21" s="7"/>
      <c r="I21" s="125"/>
    </row>
    <row r="22" spans="2:9" ht="20.100000000000001" customHeight="1" x14ac:dyDescent="0.2">
      <c r="B22" s="135" t="s">
        <v>154</v>
      </c>
      <c r="C22" s="136">
        <f>'PLIEGO MINSA'!E40</f>
        <v>3218000</v>
      </c>
      <c r="D22" s="136">
        <f>'PLIEGO MINSA'!H36</f>
        <v>0</v>
      </c>
      <c r="E22" s="18">
        <f t="shared" si="0"/>
        <v>0</v>
      </c>
      <c r="F22" s="19"/>
      <c r="G22" s="7"/>
      <c r="I22" s="125"/>
    </row>
    <row r="23" spans="2:9" ht="20.100000000000001" customHeight="1" x14ac:dyDescent="0.2">
      <c r="B23" s="135" t="s">
        <v>155</v>
      </c>
      <c r="C23" s="136">
        <f>'PLIEGO MINSA'!E42</f>
        <v>4783000</v>
      </c>
      <c r="D23" s="136">
        <f>'PLIEGO MINSA'!H37</f>
        <v>0</v>
      </c>
      <c r="E23" s="18">
        <f t="shared" si="0"/>
        <v>0</v>
      </c>
      <c r="F23" s="19"/>
      <c r="G23" s="7"/>
      <c r="I23" s="125"/>
    </row>
    <row r="24" spans="2:9" ht="20.100000000000001" customHeight="1" x14ac:dyDescent="0.2">
      <c r="B24" s="135" t="s">
        <v>156</v>
      </c>
      <c r="C24" s="136">
        <f>'PLIEGO MINSA'!E44</f>
        <v>2270258</v>
      </c>
      <c r="D24" s="136">
        <f>'PLIEGO MINSA'!H38</f>
        <v>0</v>
      </c>
      <c r="E24" s="18">
        <f t="shared" si="0"/>
        <v>0</v>
      </c>
      <c r="F24" s="19"/>
      <c r="G24" s="7"/>
      <c r="I24" s="125"/>
    </row>
    <row r="25" spans="2:9" ht="20.100000000000001" customHeight="1" x14ac:dyDescent="0.2">
      <c r="B25" s="16" t="s">
        <v>17</v>
      </c>
      <c r="C25" s="17">
        <f>'PLIEGO MINSA'!E46</f>
        <v>5258974</v>
      </c>
      <c r="D25" s="17">
        <f>'PLIEGO MINSA'!H46</f>
        <v>0</v>
      </c>
      <c r="E25" s="18">
        <f t="shared" si="0"/>
        <v>0</v>
      </c>
      <c r="F25" s="19"/>
      <c r="G25" s="7"/>
    </row>
    <row r="26" spans="2:9" ht="20.100000000000001" customHeight="1" x14ac:dyDescent="0.2">
      <c r="B26" s="16" t="s">
        <v>18</v>
      </c>
      <c r="C26" s="17">
        <f>'PLIEGO MINSA'!E52</f>
        <v>7876635</v>
      </c>
      <c r="D26" s="17">
        <f>'PLIEGO MINSA'!H52</f>
        <v>1889724.17</v>
      </c>
      <c r="E26" s="18">
        <f t="shared" si="0"/>
        <v>23.991516301060031</v>
      </c>
      <c r="F26" s="19"/>
      <c r="G26" s="7"/>
    </row>
    <row r="27" spans="2:9" ht="20.100000000000001" customHeight="1" x14ac:dyDescent="0.2">
      <c r="B27" s="16" t="s">
        <v>34</v>
      </c>
      <c r="C27" s="17">
        <f>'PLIEGO MINSA'!E66</f>
        <v>2613000</v>
      </c>
      <c r="D27" s="17">
        <f>'PLIEGO MINSA'!H66</f>
        <v>0</v>
      </c>
      <c r="E27" s="18">
        <f t="shared" si="0"/>
        <v>0</v>
      </c>
      <c r="F27" s="19"/>
      <c r="G27" s="7"/>
    </row>
    <row r="28" spans="2:9" ht="20.100000000000001" customHeight="1" x14ac:dyDescent="0.2">
      <c r="B28" s="16" t="s">
        <v>35</v>
      </c>
      <c r="C28" s="17">
        <f>'PLIEGO MINSA'!E69</f>
        <v>2150067</v>
      </c>
      <c r="D28" s="17">
        <f>'PLIEGO MINSA'!H69</f>
        <v>209997</v>
      </c>
      <c r="E28" s="18">
        <f t="shared" si="0"/>
        <v>9.7669979586682647</v>
      </c>
      <c r="F28" s="19"/>
      <c r="G28" s="7"/>
    </row>
    <row r="29" spans="2:9" ht="20.100000000000001" customHeight="1" x14ac:dyDescent="0.2">
      <c r="B29" s="16" t="s">
        <v>161</v>
      </c>
      <c r="C29" s="17">
        <f>'PLIEGO MINSA'!E72</f>
        <v>2433000</v>
      </c>
      <c r="D29" s="17">
        <v>0</v>
      </c>
      <c r="E29" s="18">
        <f t="shared" si="0"/>
        <v>0</v>
      </c>
      <c r="F29" s="19"/>
      <c r="G29" s="7"/>
    </row>
    <row r="30" spans="2:9" ht="20.100000000000001" customHeight="1" x14ac:dyDescent="0.2">
      <c r="B30" s="16" t="s">
        <v>43</v>
      </c>
      <c r="C30" s="17">
        <f>'PLIEGO MINSA'!E74</f>
        <v>3707720</v>
      </c>
      <c r="D30" s="17">
        <f>'PLIEGO MINSA'!H74</f>
        <v>0</v>
      </c>
      <c r="E30" s="18">
        <f t="shared" si="0"/>
        <v>0</v>
      </c>
      <c r="F30" s="19"/>
      <c r="G30" s="7"/>
    </row>
    <row r="31" spans="2:9" ht="20.100000000000001" customHeight="1" x14ac:dyDescent="0.2">
      <c r="B31" s="16" t="s">
        <v>279</v>
      </c>
      <c r="C31" s="17">
        <f>'PLIEGO MINSA'!E78</f>
        <v>868000</v>
      </c>
      <c r="D31" s="17">
        <v>0</v>
      </c>
      <c r="E31" s="18">
        <f t="shared" si="0"/>
        <v>0</v>
      </c>
      <c r="F31" s="19"/>
      <c r="G31" s="7"/>
    </row>
    <row r="32" spans="2:9" ht="20.100000000000001" customHeight="1" x14ac:dyDescent="0.2">
      <c r="B32" s="16" t="s">
        <v>19</v>
      </c>
      <c r="C32" s="17">
        <f>'PLIEGO MINSA'!E80</f>
        <v>189022804</v>
      </c>
      <c r="D32" s="17">
        <f>'PLIEGO MINSA'!H80</f>
        <v>78721975.320000008</v>
      </c>
      <c r="E32" s="18">
        <f t="shared" si="0"/>
        <v>41.646813852152995</v>
      </c>
      <c r="F32" s="19"/>
      <c r="G32" s="7"/>
    </row>
    <row r="33" spans="2:9" ht="20.100000000000001" customHeight="1" x14ac:dyDescent="0.2">
      <c r="B33" s="16" t="s">
        <v>157</v>
      </c>
      <c r="C33" s="17">
        <f>'PLIEGO MINSA'!E112</f>
        <v>517500</v>
      </c>
      <c r="D33" s="17">
        <v>0</v>
      </c>
      <c r="E33" s="18">
        <f t="shared" si="0"/>
        <v>0</v>
      </c>
      <c r="F33" s="19"/>
      <c r="G33" s="7"/>
    </row>
    <row r="34" spans="2:9" ht="20.100000000000001" customHeight="1" x14ac:dyDescent="0.2">
      <c r="B34" s="16" t="s">
        <v>44</v>
      </c>
      <c r="C34" s="17">
        <f>'PLIEGO MINSA'!E114</f>
        <v>3146194</v>
      </c>
      <c r="D34" s="17">
        <f>'PLIEGO MINSA'!H114</f>
        <v>0</v>
      </c>
      <c r="E34" s="18">
        <f t="shared" si="0"/>
        <v>0</v>
      </c>
      <c r="F34" s="19"/>
      <c r="G34" s="7"/>
    </row>
    <row r="35" spans="2:9" ht="20.100000000000001" customHeight="1" x14ac:dyDescent="0.2">
      <c r="B35" s="16" t="s">
        <v>45</v>
      </c>
      <c r="C35" s="17">
        <f>'PLIEGO MINSA'!E143</f>
        <v>6357527</v>
      </c>
      <c r="D35" s="17">
        <f>'PLIEGO MINSA'!H143</f>
        <v>0</v>
      </c>
      <c r="E35" s="18">
        <f t="shared" si="0"/>
        <v>0</v>
      </c>
      <c r="F35" s="19"/>
      <c r="G35" s="7"/>
    </row>
    <row r="36" spans="2:9" ht="20.100000000000001" customHeight="1" x14ac:dyDescent="0.2">
      <c r="B36" s="16" t="s">
        <v>46</v>
      </c>
      <c r="C36" s="17">
        <f>'PLIEGO MINSA'!E195</f>
        <v>16167787</v>
      </c>
      <c r="D36" s="17">
        <f>'PLIEGO MINSA'!H195</f>
        <v>1171703.08</v>
      </c>
      <c r="E36" s="18">
        <f t="shared" si="0"/>
        <v>7.2471456978002005</v>
      </c>
      <c r="F36" s="19"/>
      <c r="G36" s="7"/>
    </row>
    <row r="37" spans="2:9" ht="20.100000000000001" customHeight="1" thickBot="1" x14ac:dyDescent="0.25">
      <c r="B37" s="155" t="s">
        <v>158</v>
      </c>
      <c r="C37" s="156">
        <f>'PLIEGO MINSA'!E213</f>
        <v>2609065</v>
      </c>
      <c r="D37" s="156">
        <v>0</v>
      </c>
      <c r="E37" s="18">
        <f t="shared" si="0"/>
        <v>0</v>
      </c>
      <c r="F37" s="19"/>
      <c r="G37" s="7"/>
    </row>
    <row r="38" spans="2:9" ht="17.25" customHeight="1" thickBot="1" x14ac:dyDescent="0.25">
      <c r="B38" s="109" t="s">
        <v>14</v>
      </c>
      <c r="C38" s="110">
        <f>'UE ADSCRITAS AL PLIEGO MINSA'!E7</f>
        <v>3866181</v>
      </c>
      <c r="D38" s="110">
        <f>'UE ADSCRITAS AL PLIEGO MINSA'!H7</f>
        <v>426695</v>
      </c>
      <c r="E38" s="111">
        <f t="shared" si="0"/>
        <v>11.036601752478738</v>
      </c>
      <c r="F38" s="19"/>
      <c r="G38" s="7"/>
    </row>
    <row r="39" spans="2:9" ht="19.5" customHeight="1" thickBot="1" x14ac:dyDescent="0.25">
      <c r="B39" s="109" t="s">
        <v>47</v>
      </c>
      <c r="C39" s="110">
        <f>'UE ADSCRITAS AL PLIEGO MINSA'!E13</f>
        <v>143379624</v>
      </c>
      <c r="D39" s="110">
        <f>'UE ADSCRITAS AL PLIEGO MINSA'!H13</f>
        <v>50723153</v>
      </c>
      <c r="E39" s="111">
        <f t="shared" si="0"/>
        <v>35.376821046761847</v>
      </c>
      <c r="F39" s="19"/>
      <c r="G39" s="7" t="s">
        <v>24</v>
      </c>
    </row>
    <row r="40" spans="2:9" x14ac:dyDescent="0.2">
      <c r="C40" s="6"/>
      <c r="D40" s="76"/>
      <c r="I40" s="126"/>
    </row>
    <row r="41" spans="2:9" x14ac:dyDescent="0.2">
      <c r="B41" s="102" t="s">
        <v>164</v>
      </c>
      <c r="C41" s="104"/>
      <c r="D41" s="104"/>
      <c r="I41" s="126"/>
    </row>
    <row r="42" spans="2:9" ht="12.75" customHeight="1" x14ac:dyDescent="0.2">
      <c r="B42" s="105" t="s">
        <v>6</v>
      </c>
      <c r="C42" s="104"/>
      <c r="D42" s="104"/>
      <c r="E42" s="6"/>
    </row>
    <row r="43" spans="2:9" ht="15.75" customHeight="1" x14ac:dyDescent="0.2">
      <c r="B43" s="162" t="s">
        <v>131</v>
      </c>
      <c r="C43" s="163"/>
      <c r="D43" s="163"/>
      <c r="E43" s="10"/>
    </row>
    <row r="44" spans="2:9" ht="18" x14ac:dyDescent="0.25">
      <c r="D44" s="6"/>
      <c r="G44" s="9"/>
    </row>
    <row r="46" spans="2:9" x14ac:dyDescent="0.2">
      <c r="D46" s="6"/>
      <c r="E46" s="10"/>
    </row>
    <row r="47" spans="2:9" x14ac:dyDescent="0.2">
      <c r="D47" s="6"/>
    </row>
    <row r="48" spans="2:9" x14ac:dyDescent="0.2">
      <c r="E48" s="10"/>
    </row>
    <row r="82" spans="7:7" x14ac:dyDescent="0.2">
      <c r="G82" s="6" t="s">
        <v>130</v>
      </c>
    </row>
  </sheetData>
  <mergeCells count="11">
    <mergeCell ref="B43:D43"/>
    <mergeCell ref="B8:B9"/>
    <mergeCell ref="C8:C9"/>
    <mergeCell ref="D8:D9"/>
    <mergeCell ref="E8:E9"/>
    <mergeCell ref="B6:D6"/>
    <mergeCell ref="B1:D1"/>
    <mergeCell ref="B2:E2"/>
    <mergeCell ref="B3:E3"/>
    <mergeCell ref="B4:D4"/>
    <mergeCell ref="B5:D5"/>
  </mergeCells>
  <hyperlinks>
    <hyperlink ref="B43" r:id="rId1" display="http://apps5.mineco.gob.pe/transparencia/Navegador/default.aspx"/>
  </hyperlinks>
  <pageMargins left="0.59055118110236227" right="0" top="0.98425196850393704" bottom="0.98425196850393704" header="0" footer="0"/>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N1136"/>
  <sheetViews>
    <sheetView zoomScale="91" zoomScaleNormal="91" workbookViewId="0">
      <pane xSplit="2" ySplit="6" topLeftCell="C7" activePane="bottomRight" state="frozen"/>
      <selection pane="topRight" activeCell="C1" sqref="C1"/>
      <selection pane="bottomLeft" activeCell="A8" sqref="A8"/>
      <selection pane="bottomRight" activeCell="C7" sqref="C7"/>
    </sheetView>
  </sheetViews>
  <sheetFormatPr baseColWidth="10" defaultColWidth="11.42578125" defaultRowHeight="5.65" customHeight="1" x14ac:dyDescent="0.2"/>
  <cols>
    <col min="1" max="1" width="8.5703125" style="55" customWidth="1"/>
    <col min="2" max="2" width="41.42578125" style="74" customWidth="1"/>
    <col min="3" max="3" width="10.5703125" style="56" customWidth="1" collapsed="1"/>
    <col min="4" max="4" width="12.28515625" style="56" customWidth="1"/>
    <col min="5" max="5" width="13" style="57" customWidth="1"/>
    <col min="6" max="6" width="11.7109375" style="57" customWidth="1"/>
    <col min="7" max="7" width="11.7109375" style="30" customWidth="1"/>
    <col min="8" max="8" width="11.28515625" style="30" customWidth="1"/>
    <col min="9" max="9" width="8.7109375" style="58" customWidth="1"/>
    <col min="10" max="10" width="12.28515625" style="54" customWidth="1"/>
    <col min="11" max="11" width="10.5703125" style="59" customWidth="1"/>
    <col min="12" max="12" width="4.7109375" style="148" customWidth="1"/>
    <col min="13" max="13" width="11.42578125" style="146" customWidth="1"/>
    <col min="14" max="14" width="14.140625" style="30" bestFit="1" customWidth="1"/>
    <col min="15" max="15" width="11.85546875" style="30" bestFit="1" customWidth="1"/>
    <col min="16" max="16384" width="11.42578125" style="30"/>
  </cols>
  <sheetData>
    <row r="1" spans="1:14" s="28" customFormat="1" ht="18.75" customHeight="1" x14ac:dyDescent="0.2">
      <c r="A1" s="172" t="s">
        <v>49</v>
      </c>
      <c r="B1" s="172"/>
      <c r="C1" s="172"/>
      <c r="D1" s="172"/>
      <c r="E1" s="172"/>
      <c r="F1" s="172"/>
      <c r="G1" s="172"/>
      <c r="H1" s="172"/>
      <c r="I1" s="172"/>
      <c r="J1" s="172"/>
      <c r="K1" s="172"/>
      <c r="L1" s="150"/>
      <c r="M1" s="145"/>
    </row>
    <row r="2" spans="1:14" s="28" customFormat="1" ht="18.75" customHeight="1" x14ac:dyDescent="0.2">
      <c r="A2" s="173" t="s">
        <v>147</v>
      </c>
      <c r="B2" s="173"/>
      <c r="C2" s="173"/>
      <c r="D2" s="173"/>
      <c r="E2" s="173"/>
      <c r="F2" s="173"/>
      <c r="G2" s="173"/>
      <c r="H2" s="173"/>
      <c r="I2" s="173"/>
      <c r="J2" s="173"/>
      <c r="K2" s="173"/>
      <c r="L2" s="150"/>
      <c r="M2" s="145"/>
    </row>
    <row r="3" spans="1:14" s="28" customFormat="1" ht="18.75" customHeight="1" x14ac:dyDescent="0.2">
      <c r="A3" s="65"/>
      <c r="B3" s="78"/>
      <c r="C3" s="65"/>
      <c r="D3" s="65"/>
      <c r="E3" s="114"/>
      <c r="F3" s="65"/>
      <c r="G3" s="52"/>
      <c r="H3" s="81"/>
      <c r="I3" s="81"/>
      <c r="J3" s="66"/>
      <c r="K3" s="67"/>
      <c r="L3" s="150"/>
      <c r="M3" s="145"/>
    </row>
    <row r="4" spans="1:14" s="28" customFormat="1" ht="13.5" customHeight="1" x14ac:dyDescent="0.2">
      <c r="A4" s="170" t="s">
        <v>33</v>
      </c>
      <c r="B4" s="170" t="s">
        <v>5</v>
      </c>
      <c r="C4" s="178" t="s">
        <v>50</v>
      </c>
      <c r="D4" s="178" t="s">
        <v>28</v>
      </c>
      <c r="E4" s="169" t="s">
        <v>30</v>
      </c>
      <c r="F4" s="169"/>
      <c r="G4" s="169"/>
      <c r="H4" s="169"/>
      <c r="I4" s="169"/>
      <c r="J4" s="174" t="s">
        <v>8</v>
      </c>
      <c r="K4" s="176" t="s">
        <v>54</v>
      </c>
      <c r="L4" s="150"/>
      <c r="M4" s="145"/>
    </row>
    <row r="5" spans="1:14" s="29" customFormat="1" ht="75.75" customHeight="1" thickBot="1" x14ac:dyDescent="0.3">
      <c r="A5" s="171"/>
      <c r="B5" s="170"/>
      <c r="C5" s="179"/>
      <c r="D5" s="179"/>
      <c r="E5" s="79" t="s">
        <v>27</v>
      </c>
      <c r="F5" s="24" t="s">
        <v>163</v>
      </c>
      <c r="G5" s="25" t="s">
        <v>9</v>
      </c>
      <c r="H5" s="34" t="s">
        <v>31</v>
      </c>
      <c r="I5" s="27" t="s">
        <v>7</v>
      </c>
      <c r="J5" s="175"/>
      <c r="K5" s="177"/>
      <c r="L5" s="151"/>
    </row>
    <row r="6" spans="1:14" s="90" customFormat="1" ht="21.75" customHeight="1" x14ac:dyDescent="0.2">
      <c r="A6" s="88"/>
      <c r="B6" s="89" t="s">
        <v>10</v>
      </c>
      <c r="C6" s="89"/>
      <c r="D6" s="86">
        <f>D7+D21+D23+D25+D27+D30+D32+D34+D38+D40+D42+D44+D46+D52+D66+D69+D72+D74+D78+D80+D112+D114+D143+D195+D213</f>
        <v>1503927405.9499998</v>
      </c>
      <c r="E6" s="86">
        <f>E7+E21+E23+E25+E27+E30+E32+E34+E38+E40+E42+E44+E46+E52+E66+E69+E72+E74+E78+E80+E112+E114+E143+E195+E213</f>
        <v>343110974</v>
      </c>
      <c r="F6" s="86">
        <v>125071807.03</v>
      </c>
      <c r="G6" s="86">
        <f t="shared" ref="G6" si="0">G7+G23+G27+G34+G46+G52+G66+G69+G74+G80+G114+G143+G195</f>
        <v>10639091.539999999</v>
      </c>
      <c r="H6" s="86">
        <f>SUM(F6:G6)</f>
        <v>135710898.56999999</v>
      </c>
      <c r="I6" s="87">
        <f t="shared" ref="I6:I37" si="1">H6/E6%</f>
        <v>39.553062668872833</v>
      </c>
      <c r="J6" s="86">
        <f t="shared" ref="J6:J37" si="2">D6+H6</f>
        <v>1639638304.5199997</v>
      </c>
      <c r="K6" s="89"/>
      <c r="L6" s="152"/>
      <c r="M6" s="146"/>
    </row>
    <row r="7" spans="1:14" s="90" customFormat="1" ht="33.75" customHeight="1" x14ac:dyDescent="0.2">
      <c r="A7" s="88"/>
      <c r="B7" s="84" t="s">
        <v>55</v>
      </c>
      <c r="C7" s="84"/>
      <c r="D7" s="99">
        <f>SUM(D8:D20)</f>
        <v>991652193.68999994</v>
      </c>
      <c r="E7" s="99">
        <f>SUM(E8:E20)</f>
        <v>72484348</v>
      </c>
      <c r="F7" s="99">
        <f>SUM(F8:F20)</f>
        <v>49661761</v>
      </c>
      <c r="G7" s="45">
        <f t="shared" ref="G7" si="3">SUM(G8:G20)</f>
        <v>3484544</v>
      </c>
      <c r="H7" s="45">
        <f t="shared" ref="H7:H70" si="4">SUM(F7:G7)</f>
        <v>53146305</v>
      </c>
      <c r="I7" s="85">
        <f t="shared" si="1"/>
        <v>73.321077538008623</v>
      </c>
      <c r="J7" s="45">
        <f t="shared" si="2"/>
        <v>1044798498.6899999</v>
      </c>
      <c r="K7" s="84"/>
      <c r="L7" s="152"/>
      <c r="M7" s="146"/>
    </row>
    <row r="8" spans="1:14" ht="63" customHeight="1" x14ac:dyDescent="0.2">
      <c r="A8" s="42">
        <v>74531</v>
      </c>
      <c r="B8" s="40" t="s">
        <v>38</v>
      </c>
      <c r="C8" s="96">
        <v>4245500.71</v>
      </c>
      <c r="D8" s="41">
        <v>3616808.7</v>
      </c>
      <c r="E8" s="41">
        <v>491760</v>
      </c>
      <c r="F8" s="41">
        <v>0</v>
      </c>
      <c r="G8" s="96"/>
      <c r="H8" s="96">
        <f t="shared" si="4"/>
        <v>0</v>
      </c>
      <c r="I8" s="117">
        <f t="shared" si="1"/>
        <v>0</v>
      </c>
      <c r="J8" s="96">
        <f t="shared" si="2"/>
        <v>3616808.7</v>
      </c>
      <c r="K8" s="113">
        <f t="shared" ref="K8:K20" si="5">J8/C8%</f>
        <v>85.191569783060999</v>
      </c>
      <c r="N8" s="148"/>
    </row>
    <row r="9" spans="1:14" ht="51.75" customHeight="1" x14ac:dyDescent="0.2">
      <c r="A9" s="42">
        <v>66253</v>
      </c>
      <c r="B9" s="40" t="s">
        <v>51</v>
      </c>
      <c r="C9" s="96">
        <v>309614383.63</v>
      </c>
      <c r="D9" s="41">
        <v>302163221.76999998</v>
      </c>
      <c r="E9" s="41">
        <v>7278855</v>
      </c>
      <c r="F9" s="41">
        <v>26755</v>
      </c>
      <c r="G9" s="96">
        <v>5350</v>
      </c>
      <c r="H9" s="96">
        <f t="shared" si="4"/>
        <v>32105</v>
      </c>
      <c r="I9" s="117">
        <f t="shared" si="1"/>
        <v>0.44107211917258965</v>
      </c>
      <c r="J9" s="96">
        <f t="shared" si="2"/>
        <v>302195326.76999998</v>
      </c>
      <c r="K9" s="113">
        <f t="shared" si="5"/>
        <v>97.603775130529442</v>
      </c>
      <c r="N9" s="148"/>
    </row>
    <row r="10" spans="1:14" ht="44.25" customHeight="1" x14ac:dyDescent="0.2">
      <c r="A10" s="42">
        <v>72056</v>
      </c>
      <c r="B10" s="40" t="s">
        <v>39</v>
      </c>
      <c r="C10" s="96">
        <v>161711702.53</v>
      </c>
      <c r="D10" s="41">
        <v>158173649.43000001</v>
      </c>
      <c r="E10" s="41">
        <v>3538052</v>
      </c>
      <c r="F10" s="41">
        <v>0</v>
      </c>
      <c r="G10" s="96"/>
      <c r="H10" s="96">
        <f t="shared" si="4"/>
        <v>0</v>
      </c>
      <c r="I10" s="117">
        <f t="shared" si="1"/>
        <v>0</v>
      </c>
      <c r="J10" s="96">
        <f t="shared" si="2"/>
        <v>158173649.43000001</v>
      </c>
      <c r="K10" s="113">
        <f t="shared" si="5"/>
        <v>97.812123028422363</v>
      </c>
      <c r="N10" s="148"/>
    </row>
    <row r="11" spans="1:14" ht="60" x14ac:dyDescent="0.2">
      <c r="A11" s="42">
        <v>74505</v>
      </c>
      <c r="B11" s="40" t="s">
        <v>52</v>
      </c>
      <c r="C11" s="96">
        <v>78610205.049999997</v>
      </c>
      <c r="D11" s="41">
        <v>76493767.019999996</v>
      </c>
      <c r="E11" s="41">
        <v>1378938</v>
      </c>
      <c r="F11" s="41">
        <v>0</v>
      </c>
      <c r="G11" s="96"/>
      <c r="H11" s="96">
        <f t="shared" si="4"/>
        <v>0</v>
      </c>
      <c r="I11" s="117">
        <f t="shared" si="1"/>
        <v>0</v>
      </c>
      <c r="J11" s="96">
        <f t="shared" si="2"/>
        <v>76493767.019999996</v>
      </c>
      <c r="K11" s="113">
        <f t="shared" si="5"/>
        <v>97.307680308614067</v>
      </c>
      <c r="N11" s="148"/>
    </row>
    <row r="12" spans="1:14" ht="48" x14ac:dyDescent="0.2">
      <c r="A12" s="42">
        <v>58330</v>
      </c>
      <c r="B12" s="40" t="s">
        <v>139</v>
      </c>
      <c r="C12" s="96">
        <v>255270770.75</v>
      </c>
      <c r="D12" s="41">
        <v>241807197.77000001</v>
      </c>
      <c r="E12" s="41">
        <v>1015200</v>
      </c>
      <c r="F12" s="41">
        <v>0</v>
      </c>
      <c r="G12" s="96"/>
      <c r="H12" s="96">
        <f t="shared" si="4"/>
        <v>0</v>
      </c>
      <c r="I12" s="117">
        <f t="shared" si="1"/>
        <v>0</v>
      </c>
      <c r="J12" s="96">
        <f t="shared" si="2"/>
        <v>241807197.77000001</v>
      </c>
      <c r="K12" s="113">
        <f t="shared" si="5"/>
        <v>94.725767881515281</v>
      </c>
      <c r="N12" s="148"/>
    </row>
    <row r="13" spans="1:14" ht="47.25" customHeight="1" x14ac:dyDescent="0.2">
      <c r="A13" s="42">
        <v>57894</v>
      </c>
      <c r="B13" s="40" t="s">
        <v>53</v>
      </c>
      <c r="C13" s="96">
        <v>224048015.52000001</v>
      </c>
      <c r="D13" s="41">
        <v>209397549</v>
      </c>
      <c r="E13" s="41">
        <v>14644135</v>
      </c>
      <c r="F13" s="41">
        <v>10855388</v>
      </c>
      <c r="G13" s="96">
        <v>3479194</v>
      </c>
      <c r="H13" s="96">
        <f t="shared" si="4"/>
        <v>14334582</v>
      </c>
      <c r="I13" s="117">
        <f t="shared" si="1"/>
        <v>97.886163983055326</v>
      </c>
      <c r="J13" s="96">
        <f t="shared" si="2"/>
        <v>223732131</v>
      </c>
      <c r="K13" s="113">
        <f t="shared" si="5"/>
        <v>99.85901034683711</v>
      </c>
    </row>
    <row r="14" spans="1:14" ht="47.25" customHeight="1" x14ac:dyDescent="0.2">
      <c r="A14" s="42">
        <v>2423336</v>
      </c>
      <c r="B14" s="40" t="s">
        <v>126</v>
      </c>
      <c r="C14" s="96">
        <v>38779620</v>
      </c>
      <c r="D14" s="115">
        <v>0</v>
      </c>
      <c r="E14" s="115">
        <v>38779619</v>
      </c>
      <c r="F14" s="115">
        <v>38779618</v>
      </c>
      <c r="G14" s="96"/>
      <c r="H14" s="96">
        <f t="shared" si="4"/>
        <v>38779618</v>
      </c>
      <c r="I14" s="117">
        <f t="shared" si="1"/>
        <v>99.999997421325872</v>
      </c>
      <c r="J14" s="96">
        <f t="shared" si="2"/>
        <v>38779618</v>
      </c>
      <c r="K14" s="113">
        <f t="shared" si="5"/>
        <v>99.999994842651887</v>
      </c>
    </row>
    <row r="15" spans="1:14" ht="84" x14ac:dyDescent="0.2">
      <c r="A15" s="42">
        <v>2426423</v>
      </c>
      <c r="B15" s="40" t="s">
        <v>138</v>
      </c>
      <c r="C15" s="96">
        <v>4087789</v>
      </c>
      <c r="D15" s="115">
        <v>0</v>
      </c>
      <c r="E15" s="41">
        <v>4087789</v>
      </c>
      <c r="F15" s="41">
        <v>0</v>
      </c>
      <c r="G15" s="96"/>
      <c r="H15" s="96">
        <f t="shared" si="4"/>
        <v>0</v>
      </c>
      <c r="I15" s="117">
        <f t="shared" si="1"/>
        <v>0</v>
      </c>
      <c r="J15" s="96">
        <f t="shared" si="2"/>
        <v>0</v>
      </c>
      <c r="K15" s="113">
        <f t="shared" si="5"/>
        <v>0</v>
      </c>
    </row>
    <row r="16" spans="1:14" ht="84" x14ac:dyDescent="0.2">
      <c r="A16" s="42">
        <v>2426424</v>
      </c>
      <c r="B16" s="40" t="s">
        <v>133</v>
      </c>
      <c r="C16" s="96">
        <v>210000</v>
      </c>
      <c r="D16" s="115">
        <v>0</v>
      </c>
      <c r="E16" s="41">
        <v>210000</v>
      </c>
      <c r="F16" s="41">
        <v>0</v>
      </c>
      <c r="G16" s="96"/>
      <c r="H16" s="96">
        <f t="shared" si="4"/>
        <v>0</v>
      </c>
      <c r="I16" s="117">
        <f t="shared" si="1"/>
        <v>0</v>
      </c>
      <c r="J16" s="96">
        <f t="shared" si="2"/>
        <v>0</v>
      </c>
      <c r="K16" s="113">
        <f t="shared" si="5"/>
        <v>0</v>
      </c>
    </row>
    <row r="17" spans="1:12" ht="80.25" customHeight="1" x14ac:dyDescent="0.2">
      <c r="A17" s="42">
        <v>2426436</v>
      </c>
      <c r="B17" s="40" t="s">
        <v>134</v>
      </c>
      <c r="C17" s="96">
        <v>185000</v>
      </c>
      <c r="D17" s="115">
        <v>0</v>
      </c>
      <c r="E17" s="41">
        <v>185000</v>
      </c>
      <c r="F17" s="41">
        <v>0</v>
      </c>
      <c r="G17" s="96"/>
      <c r="H17" s="96">
        <f t="shared" si="4"/>
        <v>0</v>
      </c>
      <c r="I17" s="117">
        <f t="shared" si="1"/>
        <v>0</v>
      </c>
      <c r="J17" s="96">
        <f t="shared" si="2"/>
        <v>0</v>
      </c>
      <c r="K17" s="113">
        <f t="shared" si="5"/>
        <v>0</v>
      </c>
    </row>
    <row r="18" spans="1:12" ht="78.75" customHeight="1" x14ac:dyDescent="0.2">
      <c r="A18" s="42">
        <v>2426453</v>
      </c>
      <c r="B18" s="40" t="s">
        <v>135</v>
      </c>
      <c r="C18" s="96">
        <v>148000</v>
      </c>
      <c r="D18" s="115">
        <v>0</v>
      </c>
      <c r="E18" s="41">
        <v>148000</v>
      </c>
      <c r="F18" s="41">
        <v>0</v>
      </c>
      <c r="G18" s="96"/>
      <c r="H18" s="96">
        <f t="shared" si="4"/>
        <v>0</v>
      </c>
      <c r="I18" s="117">
        <f t="shared" si="1"/>
        <v>0</v>
      </c>
      <c r="J18" s="96">
        <f t="shared" si="2"/>
        <v>0</v>
      </c>
      <c r="K18" s="113">
        <f t="shared" si="5"/>
        <v>0</v>
      </c>
    </row>
    <row r="19" spans="1:12" ht="54.75" customHeight="1" x14ac:dyDescent="0.2">
      <c r="A19" s="42">
        <v>2426520</v>
      </c>
      <c r="B19" s="40" t="s">
        <v>136</v>
      </c>
      <c r="C19" s="41">
        <v>57000</v>
      </c>
      <c r="D19" s="41">
        <v>0</v>
      </c>
      <c r="E19" s="41">
        <v>57000</v>
      </c>
      <c r="F19" s="41">
        <v>0</v>
      </c>
      <c r="G19" s="41"/>
      <c r="H19" s="41">
        <f t="shared" si="4"/>
        <v>0</v>
      </c>
      <c r="I19" s="113">
        <f t="shared" si="1"/>
        <v>0</v>
      </c>
      <c r="J19" s="41">
        <f t="shared" si="2"/>
        <v>0</v>
      </c>
      <c r="K19" s="113">
        <f t="shared" si="5"/>
        <v>0</v>
      </c>
    </row>
    <row r="20" spans="1:12" ht="80.25" customHeight="1" x14ac:dyDescent="0.2">
      <c r="A20" s="42">
        <v>2426632</v>
      </c>
      <c r="B20" s="40" t="s">
        <v>137</v>
      </c>
      <c r="C20" s="41">
        <v>670000</v>
      </c>
      <c r="D20" s="41">
        <v>0</v>
      </c>
      <c r="E20" s="41">
        <v>670000</v>
      </c>
      <c r="F20" s="41">
        <v>0</v>
      </c>
      <c r="G20" s="41"/>
      <c r="H20" s="41">
        <f t="shared" si="4"/>
        <v>0</v>
      </c>
      <c r="I20" s="113">
        <f t="shared" si="1"/>
        <v>0</v>
      </c>
      <c r="J20" s="41">
        <f t="shared" si="2"/>
        <v>0</v>
      </c>
      <c r="K20" s="113">
        <f t="shared" si="5"/>
        <v>0</v>
      </c>
    </row>
    <row r="21" spans="1:12" ht="24" x14ac:dyDescent="0.2">
      <c r="A21" s="42"/>
      <c r="B21" s="84" t="s">
        <v>180</v>
      </c>
      <c r="C21" s="84"/>
      <c r="D21" s="45">
        <f>D22</f>
        <v>0</v>
      </c>
      <c r="E21" s="45">
        <f>E22</f>
        <v>95000</v>
      </c>
      <c r="F21" s="45">
        <v>0</v>
      </c>
      <c r="G21" s="45"/>
      <c r="H21" s="45">
        <f t="shared" si="4"/>
        <v>0</v>
      </c>
      <c r="I21" s="85">
        <f t="shared" si="1"/>
        <v>0</v>
      </c>
      <c r="J21" s="45">
        <f t="shared" si="2"/>
        <v>0</v>
      </c>
      <c r="K21" s="84"/>
    </row>
    <row r="22" spans="1:12" ht="80.25" customHeight="1" x14ac:dyDescent="0.2">
      <c r="A22" s="42">
        <v>2426563</v>
      </c>
      <c r="B22" s="40" t="s">
        <v>165</v>
      </c>
      <c r="C22" s="41">
        <v>95000</v>
      </c>
      <c r="D22" s="41">
        <v>0</v>
      </c>
      <c r="E22" s="41">
        <v>95000</v>
      </c>
      <c r="F22" s="41">
        <v>0</v>
      </c>
      <c r="G22" s="41"/>
      <c r="H22" s="41">
        <f t="shared" si="4"/>
        <v>0</v>
      </c>
      <c r="I22" s="113">
        <f t="shared" si="1"/>
        <v>0</v>
      </c>
      <c r="J22" s="41">
        <f t="shared" si="2"/>
        <v>0</v>
      </c>
      <c r="K22" s="113">
        <f>J22/C22%</f>
        <v>0</v>
      </c>
    </row>
    <row r="23" spans="1:12" ht="26.25" customHeight="1" x14ac:dyDescent="0.2">
      <c r="A23" s="40"/>
      <c r="B23" s="84" t="s">
        <v>56</v>
      </c>
      <c r="C23" s="84"/>
      <c r="D23" s="45">
        <f>D24</f>
        <v>1544079.07</v>
      </c>
      <c r="E23" s="45">
        <f>E24</f>
        <v>764049</v>
      </c>
      <c r="F23" s="45">
        <f>F24</f>
        <v>222500</v>
      </c>
      <c r="G23" s="45"/>
      <c r="H23" s="45">
        <f t="shared" si="4"/>
        <v>222500</v>
      </c>
      <c r="I23" s="85">
        <f t="shared" si="1"/>
        <v>29.121168930264943</v>
      </c>
      <c r="J23" s="45">
        <f t="shared" si="2"/>
        <v>1766579.07</v>
      </c>
      <c r="K23" s="84"/>
      <c r="L23" s="153"/>
    </row>
    <row r="24" spans="1:12" ht="48" x14ac:dyDescent="0.2">
      <c r="A24" s="42">
        <v>117211</v>
      </c>
      <c r="B24" s="40" t="s">
        <v>57</v>
      </c>
      <c r="C24" s="41">
        <v>2308127.64</v>
      </c>
      <c r="D24" s="41">
        <v>1544079.07</v>
      </c>
      <c r="E24" s="41">
        <v>764049</v>
      </c>
      <c r="F24" s="41">
        <v>222500</v>
      </c>
      <c r="G24" s="41"/>
      <c r="H24" s="41">
        <f t="shared" si="4"/>
        <v>222500</v>
      </c>
      <c r="I24" s="113">
        <f t="shared" si="1"/>
        <v>29.121168930264943</v>
      </c>
      <c r="J24" s="41">
        <f t="shared" si="2"/>
        <v>1766579.07</v>
      </c>
      <c r="K24" s="113">
        <f>J24/C24%</f>
        <v>76.537321393543024</v>
      </c>
    </row>
    <row r="25" spans="1:12" ht="24" x14ac:dyDescent="0.2">
      <c r="A25" s="42"/>
      <c r="B25" s="84" t="s">
        <v>181</v>
      </c>
      <c r="C25" s="84"/>
      <c r="D25" s="45">
        <f>D26</f>
        <v>0</v>
      </c>
      <c r="E25" s="45">
        <f>E26</f>
        <v>1853000</v>
      </c>
      <c r="F25" s="45">
        <v>0</v>
      </c>
      <c r="G25" s="45"/>
      <c r="H25" s="45">
        <f t="shared" si="4"/>
        <v>0</v>
      </c>
      <c r="I25" s="85">
        <f t="shared" si="1"/>
        <v>0</v>
      </c>
      <c r="J25" s="45">
        <f t="shared" si="2"/>
        <v>0</v>
      </c>
      <c r="K25" s="84"/>
    </row>
    <row r="26" spans="1:12" ht="105" customHeight="1" x14ac:dyDescent="0.2">
      <c r="A26" s="42">
        <v>2426384</v>
      </c>
      <c r="B26" s="40" t="s">
        <v>166</v>
      </c>
      <c r="C26" s="41">
        <v>1853000</v>
      </c>
      <c r="D26" s="41">
        <v>0</v>
      </c>
      <c r="E26" s="41">
        <v>1853000</v>
      </c>
      <c r="F26" s="41">
        <v>0</v>
      </c>
      <c r="G26" s="41"/>
      <c r="H26" s="41">
        <f t="shared" si="4"/>
        <v>0</v>
      </c>
      <c r="I26" s="113">
        <f t="shared" si="1"/>
        <v>0</v>
      </c>
      <c r="J26" s="41">
        <f t="shared" si="2"/>
        <v>0</v>
      </c>
      <c r="K26" s="113">
        <f>J26/C26%</f>
        <v>0</v>
      </c>
    </row>
    <row r="27" spans="1:12" ht="26.25" customHeight="1" x14ac:dyDescent="0.2">
      <c r="A27" s="40"/>
      <c r="B27" s="84" t="s">
        <v>58</v>
      </c>
      <c r="C27" s="84"/>
      <c r="D27" s="45">
        <f>SUM(D28:D29)</f>
        <v>79239968.409999996</v>
      </c>
      <c r="E27" s="45">
        <f>SUM(E28:E29)</f>
        <v>674380</v>
      </c>
      <c r="F27" s="45">
        <f>SUM(F28:F29)</f>
        <v>274496</v>
      </c>
      <c r="G27" s="45">
        <f>SUM(G28:G29)</f>
        <v>74198</v>
      </c>
      <c r="H27" s="45">
        <f t="shared" si="4"/>
        <v>348694</v>
      </c>
      <c r="I27" s="85">
        <f t="shared" si="1"/>
        <v>51.705863163201755</v>
      </c>
      <c r="J27" s="45">
        <f t="shared" si="2"/>
        <v>79588662.409999996</v>
      </c>
      <c r="K27" s="45"/>
      <c r="L27" s="153"/>
    </row>
    <row r="28" spans="1:12" ht="48" x14ac:dyDescent="0.2">
      <c r="A28" s="42">
        <v>16823</v>
      </c>
      <c r="B28" s="40" t="s">
        <v>59</v>
      </c>
      <c r="C28" s="41">
        <v>131606305.98999999</v>
      </c>
      <c r="D28" s="41">
        <v>79239968.409999996</v>
      </c>
      <c r="E28" s="41">
        <v>533380</v>
      </c>
      <c r="F28" s="41">
        <v>274496</v>
      </c>
      <c r="G28" s="41">
        <v>61048</v>
      </c>
      <c r="H28" s="41">
        <f t="shared" si="4"/>
        <v>335544</v>
      </c>
      <c r="I28" s="113">
        <f t="shared" si="1"/>
        <v>62.908995462896996</v>
      </c>
      <c r="J28" s="41">
        <f t="shared" si="2"/>
        <v>79575512.409999996</v>
      </c>
      <c r="K28" s="113">
        <f>J28/C28%</f>
        <v>60.464817252789146</v>
      </c>
    </row>
    <row r="29" spans="1:12" ht="90.75" customHeight="1" x14ac:dyDescent="0.2">
      <c r="A29" s="42">
        <v>2426536</v>
      </c>
      <c r="B29" s="40" t="s">
        <v>172</v>
      </c>
      <c r="C29" s="41">
        <v>141000</v>
      </c>
      <c r="D29" s="41">
        <v>0</v>
      </c>
      <c r="E29" s="41">
        <v>141000</v>
      </c>
      <c r="F29" s="41">
        <v>0</v>
      </c>
      <c r="G29" s="41">
        <v>13150</v>
      </c>
      <c r="H29" s="41">
        <f t="shared" si="4"/>
        <v>13150</v>
      </c>
      <c r="I29" s="113">
        <f t="shared" si="1"/>
        <v>9.3262411347517737</v>
      </c>
      <c r="J29" s="41">
        <f t="shared" si="2"/>
        <v>13150</v>
      </c>
      <c r="K29" s="113">
        <f>J29/C29%</f>
        <v>9.3262411347517737</v>
      </c>
    </row>
    <row r="30" spans="1:12" ht="24" x14ac:dyDescent="0.2">
      <c r="A30" s="42"/>
      <c r="B30" s="84" t="s">
        <v>182</v>
      </c>
      <c r="C30" s="84"/>
      <c r="D30" s="45">
        <f>D31</f>
        <v>0</v>
      </c>
      <c r="E30" s="45">
        <f>E31</f>
        <v>2366900</v>
      </c>
      <c r="F30" s="45">
        <v>0</v>
      </c>
      <c r="G30" s="45"/>
      <c r="H30" s="45">
        <f t="shared" si="4"/>
        <v>0</v>
      </c>
      <c r="I30" s="85">
        <f t="shared" si="1"/>
        <v>0</v>
      </c>
      <c r="J30" s="45">
        <f t="shared" si="2"/>
        <v>0</v>
      </c>
      <c r="K30" s="84"/>
    </row>
    <row r="31" spans="1:12" ht="114.75" customHeight="1" x14ac:dyDescent="0.2">
      <c r="A31" s="42">
        <v>2426525</v>
      </c>
      <c r="B31" s="40" t="s">
        <v>162</v>
      </c>
      <c r="C31" s="41">
        <v>2366900</v>
      </c>
      <c r="D31" s="41">
        <v>0</v>
      </c>
      <c r="E31" s="41">
        <v>2366900</v>
      </c>
      <c r="F31" s="41">
        <v>0</v>
      </c>
      <c r="G31" s="41"/>
      <c r="H31" s="41">
        <f t="shared" si="4"/>
        <v>0</v>
      </c>
      <c r="I31" s="113">
        <f t="shared" si="1"/>
        <v>0</v>
      </c>
      <c r="J31" s="41">
        <f t="shared" si="2"/>
        <v>0</v>
      </c>
      <c r="K31" s="113">
        <f>J31/C31%</f>
        <v>0</v>
      </c>
    </row>
    <row r="32" spans="1:12" ht="24" x14ac:dyDescent="0.2">
      <c r="A32" s="42"/>
      <c r="B32" s="84" t="s">
        <v>183</v>
      </c>
      <c r="C32" s="84"/>
      <c r="D32" s="45">
        <f>D33</f>
        <v>0</v>
      </c>
      <c r="E32" s="45">
        <f>E33</f>
        <v>2640369</v>
      </c>
      <c r="F32" s="45">
        <v>0</v>
      </c>
      <c r="G32" s="45"/>
      <c r="H32" s="45">
        <f t="shared" si="4"/>
        <v>0</v>
      </c>
      <c r="I32" s="85">
        <f t="shared" si="1"/>
        <v>0</v>
      </c>
      <c r="J32" s="45">
        <f t="shared" si="2"/>
        <v>0</v>
      </c>
      <c r="K32" s="84"/>
    </row>
    <row r="33" spans="1:12" ht="102" customHeight="1" x14ac:dyDescent="0.2">
      <c r="A33" s="42">
        <v>2426388</v>
      </c>
      <c r="B33" s="40" t="s">
        <v>173</v>
      </c>
      <c r="C33" s="41">
        <v>2640369</v>
      </c>
      <c r="D33" s="41">
        <v>0</v>
      </c>
      <c r="E33" s="41">
        <v>2640369</v>
      </c>
      <c r="F33" s="41">
        <v>0</v>
      </c>
      <c r="G33" s="41"/>
      <c r="H33" s="41">
        <f t="shared" si="4"/>
        <v>0</v>
      </c>
      <c r="I33" s="113">
        <f t="shared" si="1"/>
        <v>0</v>
      </c>
      <c r="J33" s="41">
        <f t="shared" si="2"/>
        <v>0</v>
      </c>
      <c r="K33" s="113">
        <f>J33/C33%</f>
        <v>0</v>
      </c>
    </row>
    <row r="34" spans="1:12" ht="24" x14ac:dyDescent="0.2">
      <c r="A34" s="42"/>
      <c r="B34" s="84" t="s">
        <v>132</v>
      </c>
      <c r="C34" s="84"/>
      <c r="D34" s="45">
        <f>SUM(D35:D37)</f>
        <v>0</v>
      </c>
      <c r="E34" s="45">
        <f>SUM(E35:E37)</f>
        <v>8992397</v>
      </c>
      <c r="F34" s="45">
        <v>0</v>
      </c>
      <c r="G34" s="45"/>
      <c r="H34" s="45">
        <f t="shared" si="4"/>
        <v>0</v>
      </c>
      <c r="I34" s="85">
        <f t="shared" si="1"/>
        <v>0</v>
      </c>
      <c r="J34" s="45">
        <f t="shared" si="2"/>
        <v>0</v>
      </c>
      <c r="K34" s="45"/>
    </row>
    <row r="35" spans="1:12" ht="109.5" customHeight="1" x14ac:dyDescent="0.2">
      <c r="A35" s="42">
        <v>2425626</v>
      </c>
      <c r="B35" s="40" t="s">
        <v>140</v>
      </c>
      <c r="C35" s="41">
        <v>1135248.99</v>
      </c>
      <c r="D35" s="41">
        <v>0</v>
      </c>
      <c r="E35" s="41">
        <v>1135249</v>
      </c>
      <c r="F35" s="41">
        <v>0</v>
      </c>
      <c r="G35" s="41"/>
      <c r="H35" s="41">
        <f t="shared" si="4"/>
        <v>0</v>
      </c>
      <c r="I35" s="113">
        <f t="shared" si="1"/>
        <v>0</v>
      </c>
      <c r="J35" s="41">
        <f t="shared" si="2"/>
        <v>0</v>
      </c>
      <c r="K35" s="113">
        <f>J35/C35%</f>
        <v>0</v>
      </c>
    </row>
    <row r="36" spans="1:12" ht="109.5" customHeight="1" x14ac:dyDescent="0.2">
      <c r="A36" s="42">
        <v>2426428</v>
      </c>
      <c r="B36" s="40" t="s">
        <v>174</v>
      </c>
      <c r="C36" s="41">
        <v>4461070</v>
      </c>
      <c r="D36" s="41">
        <v>0</v>
      </c>
      <c r="E36" s="41">
        <v>4461070</v>
      </c>
      <c r="F36" s="41">
        <v>0</v>
      </c>
      <c r="G36" s="41"/>
      <c r="H36" s="41">
        <f t="shared" si="4"/>
        <v>0</v>
      </c>
      <c r="I36" s="113">
        <f t="shared" si="1"/>
        <v>0</v>
      </c>
      <c r="J36" s="41">
        <f t="shared" si="2"/>
        <v>0</v>
      </c>
      <c r="K36" s="113">
        <f>J36/C36%</f>
        <v>0</v>
      </c>
    </row>
    <row r="37" spans="1:12" ht="109.5" customHeight="1" x14ac:dyDescent="0.2">
      <c r="A37" s="42">
        <v>2427597</v>
      </c>
      <c r="B37" s="40" t="s">
        <v>175</v>
      </c>
      <c r="C37" s="41">
        <v>3396077.5</v>
      </c>
      <c r="D37" s="41">
        <v>0</v>
      </c>
      <c r="E37" s="41">
        <v>3396078</v>
      </c>
      <c r="F37" s="41">
        <v>0</v>
      </c>
      <c r="G37" s="41"/>
      <c r="H37" s="41">
        <f t="shared" si="4"/>
        <v>0</v>
      </c>
      <c r="I37" s="113">
        <f t="shared" si="1"/>
        <v>0</v>
      </c>
      <c r="J37" s="41">
        <f t="shared" si="2"/>
        <v>0</v>
      </c>
      <c r="K37" s="113">
        <f>J37/C37%</f>
        <v>0</v>
      </c>
    </row>
    <row r="38" spans="1:12" ht="24" x14ac:dyDescent="0.2">
      <c r="A38" s="40"/>
      <c r="B38" s="84" t="s">
        <v>184</v>
      </c>
      <c r="C38" s="84"/>
      <c r="D38" s="45">
        <f>D39</f>
        <v>0</v>
      </c>
      <c r="E38" s="45">
        <f>E39</f>
        <v>241000</v>
      </c>
      <c r="F38" s="45">
        <v>0</v>
      </c>
      <c r="G38" s="45"/>
      <c r="H38" s="45">
        <f t="shared" si="4"/>
        <v>0</v>
      </c>
      <c r="I38" s="85">
        <f t="shared" ref="I38:I69" si="6">H38/E38%</f>
        <v>0</v>
      </c>
      <c r="J38" s="45">
        <f t="shared" ref="J38:J69" si="7">D38+H38</f>
        <v>0</v>
      </c>
      <c r="K38" s="84"/>
    </row>
    <row r="39" spans="1:12" ht="90" customHeight="1" x14ac:dyDescent="0.2">
      <c r="A39" s="42">
        <v>2345814</v>
      </c>
      <c r="B39" s="40" t="s">
        <v>176</v>
      </c>
      <c r="C39" s="41">
        <v>241000</v>
      </c>
      <c r="D39" s="41">
        <v>0</v>
      </c>
      <c r="E39" s="41">
        <v>241000</v>
      </c>
      <c r="F39" s="41">
        <v>0</v>
      </c>
      <c r="G39" s="41"/>
      <c r="H39" s="41">
        <f t="shared" si="4"/>
        <v>0</v>
      </c>
      <c r="I39" s="113">
        <f t="shared" si="6"/>
        <v>0</v>
      </c>
      <c r="J39" s="41">
        <f t="shared" si="7"/>
        <v>0</v>
      </c>
      <c r="K39" s="113">
        <f>J39/C39%</f>
        <v>0</v>
      </c>
    </row>
    <row r="40" spans="1:12" ht="24" x14ac:dyDescent="0.2">
      <c r="A40" s="40"/>
      <c r="B40" s="84" t="s">
        <v>185</v>
      </c>
      <c r="C40" s="84"/>
      <c r="D40" s="45">
        <f>D41</f>
        <v>0</v>
      </c>
      <c r="E40" s="45">
        <f>E41</f>
        <v>3218000</v>
      </c>
      <c r="F40" s="45">
        <v>0</v>
      </c>
      <c r="G40" s="45"/>
      <c r="H40" s="45">
        <f t="shared" si="4"/>
        <v>0</v>
      </c>
      <c r="I40" s="85">
        <f t="shared" si="6"/>
        <v>0</v>
      </c>
      <c r="J40" s="45">
        <f t="shared" si="7"/>
        <v>0</v>
      </c>
      <c r="K40" s="84"/>
    </row>
    <row r="41" spans="1:12" ht="102" customHeight="1" x14ac:dyDescent="0.2">
      <c r="A41" s="42">
        <v>2426628</v>
      </c>
      <c r="B41" s="40" t="s">
        <v>177</v>
      </c>
      <c r="C41" s="41">
        <v>3218000</v>
      </c>
      <c r="D41" s="41">
        <v>0</v>
      </c>
      <c r="E41" s="41">
        <v>3218000</v>
      </c>
      <c r="F41" s="41">
        <v>0</v>
      </c>
      <c r="G41" s="41"/>
      <c r="H41" s="41">
        <f t="shared" si="4"/>
        <v>0</v>
      </c>
      <c r="I41" s="113">
        <f t="shared" si="6"/>
        <v>0</v>
      </c>
      <c r="J41" s="41">
        <f t="shared" si="7"/>
        <v>0</v>
      </c>
      <c r="K41" s="113">
        <f>J41/C41%</f>
        <v>0</v>
      </c>
    </row>
    <row r="42" spans="1:12" ht="27" customHeight="1" x14ac:dyDescent="0.2">
      <c r="A42" s="40"/>
      <c r="B42" s="84" t="s">
        <v>186</v>
      </c>
      <c r="C42" s="84"/>
      <c r="D42" s="45">
        <f>D43</f>
        <v>0</v>
      </c>
      <c r="E42" s="45">
        <f>E43</f>
        <v>4783000</v>
      </c>
      <c r="F42" s="45">
        <v>0</v>
      </c>
      <c r="G42" s="45"/>
      <c r="H42" s="45">
        <f t="shared" si="4"/>
        <v>0</v>
      </c>
      <c r="I42" s="85">
        <f t="shared" si="6"/>
        <v>0</v>
      </c>
      <c r="J42" s="45">
        <f t="shared" si="7"/>
        <v>0</v>
      </c>
      <c r="K42" s="84"/>
    </row>
    <row r="43" spans="1:12" ht="102" customHeight="1" x14ac:dyDescent="0.2">
      <c r="A43" s="42">
        <v>2426454</v>
      </c>
      <c r="B43" s="40" t="s">
        <v>178</v>
      </c>
      <c r="C43" s="41">
        <v>4783000</v>
      </c>
      <c r="D43" s="41">
        <v>0</v>
      </c>
      <c r="E43" s="41">
        <v>4783000</v>
      </c>
      <c r="F43" s="41">
        <v>0</v>
      </c>
      <c r="G43" s="41"/>
      <c r="H43" s="41">
        <f t="shared" si="4"/>
        <v>0</v>
      </c>
      <c r="I43" s="113">
        <f t="shared" si="6"/>
        <v>0</v>
      </c>
      <c r="J43" s="41">
        <f t="shared" si="7"/>
        <v>0</v>
      </c>
      <c r="K43" s="113">
        <f>J43/C43%</f>
        <v>0</v>
      </c>
    </row>
    <row r="44" spans="1:12" ht="32.25" customHeight="1" x14ac:dyDescent="0.2">
      <c r="A44" s="40"/>
      <c r="B44" s="84" t="s">
        <v>187</v>
      </c>
      <c r="C44" s="84"/>
      <c r="D44" s="45">
        <f>D45</f>
        <v>0</v>
      </c>
      <c r="E44" s="45">
        <f>E45</f>
        <v>2270258</v>
      </c>
      <c r="F44" s="45">
        <v>0</v>
      </c>
      <c r="G44" s="45"/>
      <c r="H44" s="45">
        <f t="shared" si="4"/>
        <v>0</v>
      </c>
      <c r="I44" s="85">
        <f t="shared" si="6"/>
        <v>0</v>
      </c>
      <c r="J44" s="45">
        <f t="shared" si="7"/>
        <v>0</v>
      </c>
      <c r="K44" s="84"/>
    </row>
    <row r="45" spans="1:12" ht="102.75" customHeight="1" x14ac:dyDescent="0.2">
      <c r="A45" s="42">
        <v>2426391</v>
      </c>
      <c r="B45" s="40" t="s">
        <v>179</v>
      </c>
      <c r="C45" s="41">
        <v>2270258</v>
      </c>
      <c r="D45" s="41">
        <v>0</v>
      </c>
      <c r="E45" s="41">
        <v>2270258</v>
      </c>
      <c r="F45" s="41">
        <v>0</v>
      </c>
      <c r="G45" s="41"/>
      <c r="H45" s="41">
        <f t="shared" si="4"/>
        <v>0</v>
      </c>
      <c r="I45" s="113">
        <f t="shared" si="6"/>
        <v>0</v>
      </c>
      <c r="J45" s="41">
        <f t="shared" si="7"/>
        <v>0</v>
      </c>
      <c r="K45" s="113">
        <f>J45/C45%</f>
        <v>0</v>
      </c>
    </row>
    <row r="46" spans="1:12" ht="26.25" customHeight="1" x14ac:dyDescent="0.2">
      <c r="A46" s="40"/>
      <c r="B46" s="84" t="s">
        <v>150</v>
      </c>
      <c r="C46" s="84"/>
      <c r="D46" s="45">
        <f>SUM(D47:D51)</f>
        <v>4128507.68</v>
      </c>
      <c r="E46" s="45">
        <f>SUM(E47:E51)</f>
        <v>5258974</v>
      </c>
      <c r="F46" s="45">
        <v>0</v>
      </c>
      <c r="G46" s="45">
        <f t="shared" ref="G46" si="8">SUM(G47:G51)</f>
        <v>0</v>
      </c>
      <c r="H46" s="45">
        <f t="shared" si="4"/>
        <v>0</v>
      </c>
      <c r="I46" s="85">
        <f t="shared" si="6"/>
        <v>0</v>
      </c>
      <c r="J46" s="45">
        <f t="shared" si="7"/>
        <v>4128507.68</v>
      </c>
      <c r="K46" s="45"/>
      <c r="L46" s="153"/>
    </row>
    <row r="47" spans="1:12" ht="48" x14ac:dyDescent="0.2">
      <c r="A47" s="42">
        <v>18754</v>
      </c>
      <c r="B47" s="40" t="s">
        <v>60</v>
      </c>
      <c r="C47" s="41">
        <v>1190940.93</v>
      </c>
      <c r="D47" s="41">
        <v>1001063.68</v>
      </c>
      <c r="E47" s="41">
        <v>189877</v>
      </c>
      <c r="F47" s="41">
        <v>0</v>
      </c>
      <c r="G47" s="41"/>
      <c r="H47" s="41">
        <f t="shared" si="4"/>
        <v>0</v>
      </c>
      <c r="I47" s="113">
        <f t="shared" si="6"/>
        <v>0</v>
      </c>
      <c r="J47" s="41">
        <f t="shared" si="7"/>
        <v>1001063.68</v>
      </c>
      <c r="K47" s="113">
        <f>J47/C47%</f>
        <v>84.056535028987554</v>
      </c>
    </row>
    <row r="48" spans="1:12" ht="36" x14ac:dyDescent="0.2">
      <c r="A48" s="42">
        <v>147464</v>
      </c>
      <c r="B48" s="40" t="s">
        <v>29</v>
      </c>
      <c r="C48" s="41">
        <v>1168022</v>
      </c>
      <c r="D48" s="41">
        <v>1394096</v>
      </c>
      <c r="E48" s="41">
        <v>72850</v>
      </c>
      <c r="F48" s="41">
        <v>0</v>
      </c>
      <c r="G48" s="41"/>
      <c r="H48" s="41">
        <f t="shared" si="4"/>
        <v>0</v>
      </c>
      <c r="I48" s="113">
        <f t="shared" si="6"/>
        <v>0</v>
      </c>
      <c r="J48" s="41">
        <f t="shared" si="7"/>
        <v>1394096</v>
      </c>
      <c r="K48" s="113">
        <f>J48/C48%</f>
        <v>119.35528611618618</v>
      </c>
    </row>
    <row r="49" spans="1:12" ht="36" x14ac:dyDescent="0.2">
      <c r="A49" s="42">
        <v>182070</v>
      </c>
      <c r="B49" s="40" t="s">
        <v>61</v>
      </c>
      <c r="C49" s="41">
        <v>1222216.1399999999</v>
      </c>
      <c r="D49" s="41">
        <v>1014908</v>
      </c>
      <c r="E49" s="41">
        <v>39005</v>
      </c>
      <c r="F49" s="41">
        <v>0</v>
      </c>
      <c r="G49" s="41"/>
      <c r="H49" s="41">
        <f t="shared" si="4"/>
        <v>0</v>
      </c>
      <c r="I49" s="113">
        <f t="shared" si="6"/>
        <v>0</v>
      </c>
      <c r="J49" s="41">
        <f t="shared" si="7"/>
        <v>1014908</v>
      </c>
      <c r="K49" s="113">
        <f>J49/C49%</f>
        <v>83.038340501705378</v>
      </c>
    </row>
    <row r="50" spans="1:12" ht="36" x14ac:dyDescent="0.2">
      <c r="A50" s="42">
        <v>206839</v>
      </c>
      <c r="B50" s="40" t="s">
        <v>62</v>
      </c>
      <c r="C50" s="41">
        <v>1531774.66</v>
      </c>
      <c r="D50" s="41">
        <v>718440</v>
      </c>
      <c r="E50" s="41">
        <v>457242</v>
      </c>
      <c r="F50" s="41">
        <v>0</v>
      </c>
      <c r="G50" s="41"/>
      <c r="H50" s="41">
        <f t="shared" si="4"/>
        <v>0</v>
      </c>
      <c r="I50" s="113">
        <f t="shared" si="6"/>
        <v>0</v>
      </c>
      <c r="J50" s="41">
        <f t="shared" si="7"/>
        <v>718440</v>
      </c>
      <c r="K50" s="113">
        <f>J50/C50%</f>
        <v>46.902460183014128</v>
      </c>
    </row>
    <row r="51" spans="1:12" ht="66" customHeight="1" x14ac:dyDescent="0.2">
      <c r="A51" s="42">
        <v>2423360</v>
      </c>
      <c r="B51" s="40" t="s">
        <v>128</v>
      </c>
      <c r="C51" s="41">
        <v>4500000</v>
      </c>
      <c r="D51" s="41">
        <v>0</v>
      </c>
      <c r="E51" s="41">
        <v>4500000</v>
      </c>
      <c r="F51" s="41">
        <v>0</v>
      </c>
      <c r="G51" s="41"/>
      <c r="H51" s="41">
        <f t="shared" si="4"/>
        <v>0</v>
      </c>
      <c r="I51" s="113">
        <f t="shared" si="6"/>
        <v>0</v>
      </c>
      <c r="J51" s="41">
        <f t="shared" si="7"/>
        <v>0</v>
      </c>
      <c r="K51" s="113">
        <f>J51/C51%</f>
        <v>0</v>
      </c>
    </row>
    <row r="52" spans="1:12" ht="26.25" customHeight="1" x14ac:dyDescent="0.2">
      <c r="A52" s="40"/>
      <c r="B52" s="84" t="s">
        <v>63</v>
      </c>
      <c r="C52" s="84"/>
      <c r="D52" s="45">
        <f>SUM(D53:D65)</f>
        <v>10405716.65</v>
      </c>
      <c r="E52" s="45">
        <f>SUM(E53:E65)</f>
        <v>7876635</v>
      </c>
      <c r="F52" s="45">
        <f>SUM(F53:F65)</f>
        <v>1236870</v>
      </c>
      <c r="G52" s="45">
        <f t="shared" ref="G52" si="9">SUM(G53:G64)</f>
        <v>652854.16999999993</v>
      </c>
      <c r="H52" s="45">
        <f t="shared" si="4"/>
        <v>1889724.17</v>
      </c>
      <c r="I52" s="85">
        <f t="shared" si="6"/>
        <v>23.991516301060031</v>
      </c>
      <c r="J52" s="45">
        <f t="shared" si="7"/>
        <v>12295440.82</v>
      </c>
      <c r="K52" s="45"/>
      <c r="L52" s="153"/>
    </row>
    <row r="53" spans="1:12" ht="48" x14ac:dyDescent="0.2">
      <c r="A53" s="42">
        <v>220053</v>
      </c>
      <c r="B53" s="40" t="s">
        <v>64</v>
      </c>
      <c r="C53" s="41">
        <v>18558666.600000001</v>
      </c>
      <c r="D53" s="41">
        <v>223000</v>
      </c>
      <c r="E53" s="41">
        <v>4711046</v>
      </c>
      <c r="F53" s="41">
        <v>0</v>
      </c>
      <c r="G53" s="41">
        <v>86695.17</v>
      </c>
      <c r="H53" s="41">
        <f t="shared" si="4"/>
        <v>86695.17</v>
      </c>
      <c r="I53" s="113">
        <f t="shared" si="6"/>
        <v>1.840253098781035</v>
      </c>
      <c r="J53" s="41">
        <f t="shared" si="7"/>
        <v>309695.17</v>
      </c>
      <c r="K53" s="113">
        <f t="shared" ref="K53:K65" si="10">J53/C53%</f>
        <v>1.6687361041336879</v>
      </c>
    </row>
    <row r="54" spans="1:12" ht="39.75" customHeight="1" x14ac:dyDescent="0.2">
      <c r="A54" s="42">
        <v>285368</v>
      </c>
      <c r="B54" s="40" t="s">
        <v>141</v>
      </c>
      <c r="C54" s="41">
        <v>7907362.4400000004</v>
      </c>
      <c r="D54" s="41">
        <v>7122746.7000000002</v>
      </c>
      <c r="E54" s="41">
        <v>766385</v>
      </c>
      <c r="F54" s="41">
        <v>0</v>
      </c>
      <c r="G54" s="41">
        <v>377831</v>
      </c>
      <c r="H54" s="41">
        <f t="shared" si="4"/>
        <v>377831</v>
      </c>
      <c r="I54" s="113">
        <f t="shared" si="6"/>
        <v>49.300416892293036</v>
      </c>
      <c r="J54" s="41">
        <f t="shared" si="7"/>
        <v>7500577.7000000002</v>
      </c>
      <c r="K54" s="113">
        <f t="shared" si="10"/>
        <v>94.855620403306062</v>
      </c>
    </row>
    <row r="55" spans="1:12" ht="45" customHeight="1" x14ac:dyDescent="0.2">
      <c r="A55" s="42">
        <v>271878</v>
      </c>
      <c r="B55" s="40" t="s">
        <v>142</v>
      </c>
      <c r="C55" s="41">
        <v>3260093.42</v>
      </c>
      <c r="D55" s="41">
        <v>3059969.95</v>
      </c>
      <c r="E55" s="41">
        <v>200123</v>
      </c>
      <c r="F55" s="41">
        <v>0</v>
      </c>
      <c r="G55" s="41">
        <v>188328</v>
      </c>
      <c r="H55" s="41">
        <f t="shared" si="4"/>
        <v>188328</v>
      </c>
      <c r="I55" s="113">
        <f t="shared" si="6"/>
        <v>94.106124733289022</v>
      </c>
      <c r="J55" s="41">
        <f t="shared" si="7"/>
        <v>3248297.95</v>
      </c>
      <c r="K55" s="113">
        <f t="shared" si="10"/>
        <v>99.638186135169107</v>
      </c>
    </row>
    <row r="56" spans="1:12" ht="48" x14ac:dyDescent="0.2">
      <c r="A56" s="42">
        <v>2380918</v>
      </c>
      <c r="B56" s="40" t="s">
        <v>65</v>
      </c>
      <c r="C56" s="144">
        <v>350001</v>
      </c>
      <c r="D56" s="41">
        <v>0</v>
      </c>
      <c r="E56" s="41">
        <v>321300</v>
      </c>
      <c r="F56" s="41">
        <v>321300</v>
      </c>
      <c r="G56" s="41"/>
      <c r="H56" s="41">
        <f t="shared" si="4"/>
        <v>321300</v>
      </c>
      <c r="I56" s="113">
        <f t="shared" si="6"/>
        <v>100</v>
      </c>
      <c r="J56" s="41">
        <f t="shared" si="7"/>
        <v>321300</v>
      </c>
      <c r="K56" s="113">
        <f t="shared" si="10"/>
        <v>91.799737715035093</v>
      </c>
    </row>
    <row r="57" spans="1:12" ht="36" x14ac:dyDescent="0.2">
      <c r="A57" s="42">
        <v>2380922</v>
      </c>
      <c r="B57" s="40" t="s">
        <v>66</v>
      </c>
      <c r="C57" s="41">
        <v>226400</v>
      </c>
      <c r="D57" s="41">
        <v>0</v>
      </c>
      <c r="E57" s="41">
        <v>203791</v>
      </c>
      <c r="F57" s="41">
        <v>203791</v>
      </c>
      <c r="G57" s="41"/>
      <c r="H57" s="41">
        <f t="shared" si="4"/>
        <v>203791</v>
      </c>
      <c r="I57" s="113">
        <f t="shared" si="6"/>
        <v>100</v>
      </c>
      <c r="J57" s="41">
        <f t="shared" si="7"/>
        <v>203791</v>
      </c>
      <c r="K57" s="113">
        <f t="shared" si="10"/>
        <v>90.013692579505303</v>
      </c>
    </row>
    <row r="58" spans="1:12" ht="36" x14ac:dyDescent="0.2">
      <c r="A58" s="42">
        <v>2380925</v>
      </c>
      <c r="B58" s="40" t="s">
        <v>67</v>
      </c>
      <c r="C58" s="41">
        <v>127900</v>
      </c>
      <c r="D58" s="41">
        <v>0</v>
      </c>
      <c r="E58" s="41">
        <v>125900</v>
      </c>
      <c r="F58" s="41">
        <v>125900</v>
      </c>
      <c r="G58" s="41"/>
      <c r="H58" s="41">
        <f t="shared" si="4"/>
        <v>125900</v>
      </c>
      <c r="I58" s="113">
        <f t="shared" si="6"/>
        <v>100</v>
      </c>
      <c r="J58" s="41">
        <f t="shared" si="7"/>
        <v>125900</v>
      </c>
      <c r="K58" s="113">
        <f t="shared" si="10"/>
        <v>98.43627834245504</v>
      </c>
    </row>
    <row r="59" spans="1:12" ht="36" x14ac:dyDescent="0.2">
      <c r="A59" s="42">
        <v>2380928</v>
      </c>
      <c r="B59" s="40" t="s">
        <v>68</v>
      </c>
      <c r="C59" s="41">
        <v>174005</v>
      </c>
      <c r="D59" s="41">
        <v>0</v>
      </c>
      <c r="E59" s="41">
        <v>161155</v>
      </c>
      <c r="F59" s="41">
        <v>161155</v>
      </c>
      <c r="G59" s="41"/>
      <c r="H59" s="41">
        <f t="shared" si="4"/>
        <v>161155</v>
      </c>
      <c r="I59" s="113">
        <f t="shared" si="6"/>
        <v>100</v>
      </c>
      <c r="J59" s="41">
        <f t="shared" si="7"/>
        <v>161155</v>
      </c>
      <c r="K59" s="113">
        <f t="shared" si="10"/>
        <v>92.615154736932851</v>
      </c>
    </row>
    <row r="60" spans="1:12" ht="48" x14ac:dyDescent="0.2">
      <c r="A60" s="42">
        <v>2380929</v>
      </c>
      <c r="B60" s="40" t="s">
        <v>69</v>
      </c>
      <c r="C60" s="41">
        <v>138886</v>
      </c>
      <c r="D60" s="41">
        <v>0</v>
      </c>
      <c r="E60" s="41">
        <v>124195</v>
      </c>
      <c r="F60" s="41">
        <v>124195</v>
      </c>
      <c r="G60" s="41"/>
      <c r="H60" s="41">
        <f t="shared" si="4"/>
        <v>124195</v>
      </c>
      <c r="I60" s="113">
        <f t="shared" si="6"/>
        <v>100</v>
      </c>
      <c r="J60" s="41">
        <f t="shared" si="7"/>
        <v>124195</v>
      </c>
      <c r="K60" s="113">
        <f t="shared" si="10"/>
        <v>89.422259983007649</v>
      </c>
    </row>
    <row r="61" spans="1:12" ht="24" x14ac:dyDescent="0.2">
      <c r="A61" s="42">
        <v>2380934</v>
      </c>
      <c r="B61" s="40" t="s">
        <v>70</v>
      </c>
      <c r="C61" s="41">
        <v>121720</v>
      </c>
      <c r="D61" s="41">
        <v>0</v>
      </c>
      <c r="E61" s="41">
        <v>97779</v>
      </c>
      <c r="F61" s="41">
        <v>97779</v>
      </c>
      <c r="G61" s="41"/>
      <c r="H61" s="41">
        <f t="shared" si="4"/>
        <v>97779</v>
      </c>
      <c r="I61" s="113">
        <f t="shared" si="6"/>
        <v>100</v>
      </c>
      <c r="J61" s="41">
        <f t="shared" si="7"/>
        <v>97779</v>
      </c>
      <c r="K61" s="113">
        <f t="shared" si="10"/>
        <v>80.331087742359514</v>
      </c>
    </row>
    <row r="62" spans="1:12" ht="48" x14ac:dyDescent="0.2">
      <c r="A62" s="42">
        <v>2380935</v>
      </c>
      <c r="B62" s="40" t="s">
        <v>71</v>
      </c>
      <c r="C62" s="41">
        <v>95300</v>
      </c>
      <c r="D62" s="41">
        <v>0</v>
      </c>
      <c r="E62" s="41">
        <v>94000</v>
      </c>
      <c r="F62" s="41">
        <v>94000</v>
      </c>
      <c r="G62" s="41"/>
      <c r="H62" s="41">
        <f t="shared" si="4"/>
        <v>94000</v>
      </c>
      <c r="I62" s="113">
        <f t="shared" si="6"/>
        <v>100</v>
      </c>
      <c r="J62" s="41">
        <f t="shared" si="7"/>
        <v>94000</v>
      </c>
      <c r="K62" s="113">
        <f t="shared" si="10"/>
        <v>98.635886673662114</v>
      </c>
    </row>
    <row r="63" spans="1:12" ht="36" x14ac:dyDescent="0.2">
      <c r="A63" s="42">
        <v>2380936</v>
      </c>
      <c r="B63" s="40" t="s">
        <v>72</v>
      </c>
      <c r="C63" s="41">
        <v>70698</v>
      </c>
      <c r="D63" s="41">
        <v>0</v>
      </c>
      <c r="E63" s="41">
        <v>62300</v>
      </c>
      <c r="F63" s="41">
        <v>62300</v>
      </c>
      <c r="G63" s="41"/>
      <c r="H63" s="41">
        <f t="shared" si="4"/>
        <v>62300</v>
      </c>
      <c r="I63" s="113">
        <f t="shared" si="6"/>
        <v>100</v>
      </c>
      <c r="J63" s="41">
        <f t="shared" si="7"/>
        <v>62300</v>
      </c>
      <c r="K63" s="113">
        <f t="shared" si="10"/>
        <v>88.121304704517812</v>
      </c>
    </row>
    <row r="64" spans="1:12" ht="48" x14ac:dyDescent="0.2">
      <c r="A64" s="42">
        <v>2381093</v>
      </c>
      <c r="B64" s="40" t="s">
        <v>73</v>
      </c>
      <c r="C64" s="41">
        <v>50000</v>
      </c>
      <c r="D64" s="41">
        <v>0</v>
      </c>
      <c r="E64" s="41">
        <v>46450</v>
      </c>
      <c r="F64" s="41">
        <v>46450</v>
      </c>
      <c r="G64" s="41"/>
      <c r="H64" s="41">
        <f t="shared" si="4"/>
        <v>46450</v>
      </c>
      <c r="I64" s="113">
        <f t="shared" si="6"/>
        <v>100</v>
      </c>
      <c r="J64" s="41">
        <f t="shared" si="7"/>
        <v>46450</v>
      </c>
      <c r="K64" s="113">
        <f t="shared" si="10"/>
        <v>92.9</v>
      </c>
    </row>
    <row r="65" spans="1:12" ht="99" customHeight="1" x14ac:dyDescent="0.2">
      <c r="A65" s="42">
        <v>2426382</v>
      </c>
      <c r="B65" s="40" t="s">
        <v>188</v>
      </c>
      <c r="C65" s="41">
        <v>2711000</v>
      </c>
      <c r="D65" s="41">
        <v>0</v>
      </c>
      <c r="E65" s="41">
        <v>962211</v>
      </c>
      <c r="F65" s="41">
        <v>0</v>
      </c>
      <c r="G65" s="41"/>
      <c r="H65" s="41">
        <f t="shared" si="4"/>
        <v>0</v>
      </c>
      <c r="I65" s="113">
        <f t="shared" si="6"/>
        <v>0</v>
      </c>
      <c r="J65" s="41">
        <f t="shared" si="7"/>
        <v>0</v>
      </c>
      <c r="K65" s="113">
        <f t="shared" si="10"/>
        <v>0</v>
      </c>
    </row>
    <row r="66" spans="1:12" ht="26.25" customHeight="1" x14ac:dyDescent="0.2">
      <c r="A66" s="40"/>
      <c r="B66" s="84" t="s">
        <v>74</v>
      </c>
      <c r="C66" s="84"/>
      <c r="D66" s="45">
        <f>SUM(D67:D68)</f>
        <v>0</v>
      </c>
      <c r="E66" s="45">
        <f>SUM(E67:E68)</f>
        <v>2613000</v>
      </c>
      <c r="F66" s="45">
        <v>0</v>
      </c>
      <c r="G66" s="45"/>
      <c r="H66" s="45">
        <f t="shared" si="4"/>
        <v>0</v>
      </c>
      <c r="I66" s="85">
        <f t="shared" si="6"/>
        <v>0</v>
      </c>
      <c r="J66" s="45">
        <f t="shared" si="7"/>
        <v>0</v>
      </c>
      <c r="K66" s="45"/>
      <c r="L66" s="153"/>
    </row>
    <row r="67" spans="1:12" ht="60" x14ac:dyDescent="0.2">
      <c r="A67" s="42">
        <v>2345333</v>
      </c>
      <c r="B67" s="40" t="s">
        <v>75</v>
      </c>
      <c r="C67" s="41">
        <v>240000</v>
      </c>
      <c r="D67" s="41">
        <v>0</v>
      </c>
      <c r="E67" s="41">
        <v>240000</v>
      </c>
      <c r="F67" s="41">
        <v>0</v>
      </c>
      <c r="G67" s="41"/>
      <c r="H67" s="41">
        <f t="shared" si="4"/>
        <v>0</v>
      </c>
      <c r="I67" s="113">
        <f t="shared" si="6"/>
        <v>0</v>
      </c>
      <c r="J67" s="41">
        <f t="shared" si="7"/>
        <v>0</v>
      </c>
      <c r="K67" s="113">
        <f>J67/C67%</f>
        <v>0</v>
      </c>
    </row>
    <row r="68" spans="1:12" ht="112.5" customHeight="1" x14ac:dyDescent="0.2">
      <c r="A68" s="42">
        <v>2426208</v>
      </c>
      <c r="B68" s="40" t="s">
        <v>189</v>
      </c>
      <c r="C68" s="41">
        <v>2373000</v>
      </c>
      <c r="D68" s="41">
        <v>0</v>
      </c>
      <c r="E68" s="41">
        <v>2373000</v>
      </c>
      <c r="F68" s="41">
        <v>0</v>
      </c>
      <c r="G68" s="41"/>
      <c r="H68" s="41">
        <f t="shared" si="4"/>
        <v>0</v>
      </c>
      <c r="I68" s="113">
        <f t="shared" si="6"/>
        <v>0</v>
      </c>
      <c r="J68" s="41">
        <f t="shared" si="7"/>
        <v>0</v>
      </c>
      <c r="K68" s="113">
        <f>J68/C68%</f>
        <v>0</v>
      </c>
    </row>
    <row r="69" spans="1:12" ht="26.25" customHeight="1" x14ac:dyDescent="0.2">
      <c r="A69" s="40"/>
      <c r="B69" s="84" t="s">
        <v>76</v>
      </c>
      <c r="C69" s="84"/>
      <c r="D69" s="45">
        <f>SUM(D70:D71)</f>
        <v>902012.08</v>
      </c>
      <c r="E69" s="45">
        <f>SUM(E70:E71)</f>
        <v>2150067</v>
      </c>
      <c r="F69" s="45">
        <f>SUM(F70:F71)</f>
        <v>209997</v>
      </c>
      <c r="G69" s="45"/>
      <c r="H69" s="45">
        <f t="shared" si="4"/>
        <v>209997</v>
      </c>
      <c r="I69" s="85">
        <f t="shared" si="6"/>
        <v>9.7669979586682647</v>
      </c>
      <c r="J69" s="45">
        <f t="shared" si="7"/>
        <v>1112009.08</v>
      </c>
      <c r="K69" s="45"/>
      <c r="L69" s="153"/>
    </row>
    <row r="70" spans="1:12" ht="60" x14ac:dyDescent="0.2">
      <c r="A70" s="42">
        <v>172862</v>
      </c>
      <c r="B70" s="40" t="s">
        <v>77</v>
      </c>
      <c r="C70" s="41">
        <v>1266047.04</v>
      </c>
      <c r="D70" s="41">
        <v>902012.08</v>
      </c>
      <c r="E70" s="41">
        <v>355067</v>
      </c>
      <c r="F70" s="41">
        <v>209997</v>
      </c>
      <c r="G70" s="41"/>
      <c r="H70" s="41">
        <f t="shared" si="4"/>
        <v>209997</v>
      </c>
      <c r="I70" s="113">
        <f t="shared" ref="I70:I75" si="11">H70/E70%</f>
        <v>59.142922321702663</v>
      </c>
      <c r="J70" s="41">
        <f t="shared" ref="J70:J75" si="12">D70+H70</f>
        <v>1112009.08</v>
      </c>
      <c r="K70" s="113">
        <f>J70/C70%</f>
        <v>87.83315665743352</v>
      </c>
    </row>
    <row r="71" spans="1:12" ht="108" x14ac:dyDescent="0.2">
      <c r="A71" s="42">
        <v>2426782</v>
      </c>
      <c r="B71" s="40" t="s">
        <v>190</v>
      </c>
      <c r="C71" s="41">
        <v>1795000</v>
      </c>
      <c r="D71" s="41">
        <v>0</v>
      </c>
      <c r="E71" s="41">
        <v>1795000</v>
      </c>
      <c r="F71" s="41">
        <v>0</v>
      </c>
      <c r="G71" s="41"/>
      <c r="H71" s="41">
        <f t="shared" ref="H71:H134" si="13">SUM(F71:G71)</f>
        <v>0</v>
      </c>
      <c r="I71" s="113">
        <f t="shared" si="11"/>
        <v>0</v>
      </c>
      <c r="J71" s="41">
        <f t="shared" si="12"/>
        <v>0</v>
      </c>
      <c r="K71" s="113">
        <f>J71/C71%</f>
        <v>0</v>
      </c>
    </row>
    <row r="72" spans="1:12" ht="24" x14ac:dyDescent="0.2">
      <c r="A72" s="41"/>
      <c r="B72" s="84" t="s">
        <v>191</v>
      </c>
      <c r="C72" s="84"/>
      <c r="D72" s="45">
        <f>D73</f>
        <v>0</v>
      </c>
      <c r="E72" s="45">
        <f>E73</f>
        <v>2433000</v>
      </c>
      <c r="F72" s="45">
        <v>0</v>
      </c>
      <c r="G72" s="45"/>
      <c r="H72" s="45">
        <f t="shared" si="13"/>
        <v>0</v>
      </c>
      <c r="I72" s="85">
        <f t="shared" si="11"/>
        <v>0</v>
      </c>
      <c r="J72" s="45">
        <f t="shared" si="12"/>
        <v>0</v>
      </c>
      <c r="K72" s="84"/>
    </row>
    <row r="73" spans="1:12" ht="105.75" customHeight="1" x14ac:dyDescent="0.2">
      <c r="A73" s="42">
        <v>2426380</v>
      </c>
      <c r="B73" s="40" t="s">
        <v>192</v>
      </c>
      <c r="C73" s="41">
        <v>2433000</v>
      </c>
      <c r="D73" s="41">
        <v>0</v>
      </c>
      <c r="E73" s="41">
        <v>2433000</v>
      </c>
      <c r="F73" s="41">
        <v>0</v>
      </c>
      <c r="G73" s="41"/>
      <c r="H73" s="41">
        <f t="shared" si="13"/>
        <v>0</v>
      </c>
      <c r="I73" s="113">
        <f t="shared" si="11"/>
        <v>0</v>
      </c>
      <c r="J73" s="41">
        <f t="shared" si="12"/>
        <v>0</v>
      </c>
      <c r="K73" s="113">
        <f>J73/C73%</f>
        <v>0</v>
      </c>
    </row>
    <row r="74" spans="1:12" ht="36" x14ac:dyDescent="0.2">
      <c r="A74" s="40"/>
      <c r="B74" s="84" t="s">
        <v>78</v>
      </c>
      <c r="C74" s="84"/>
      <c r="D74" s="45">
        <f>SUM(D75:D77)</f>
        <v>708875.71</v>
      </c>
      <c r="E74" s="45">
        <f>SUM(E75:E77)</f>
        <v>3707720</v>
      </c>
      <c r="F74" s="45">
        <v>0</v>
      </c>
      <c r="G74" s="45"/>
      <c r="H74" s="45">
        <f t="shared" si="13"/>
        <v>0</v>
      </c>
      <c r="I74" s="85">
        <f t="shared" si="11"/>
        <v>0</v>
      </c>
      <c r="J74" s="45">
        <f t="shared" si="12"/>
        <v>708875.71</v>
      </c>
      <c r="K74" s="45"/>
      <c r="L74" s="153"/>
    </row>
    <row r="75" spans="1:12" ht="60" x14ac:dyDescent="0.2">
      <c r="A75" s="42">
        <v>255957</v>
      </c>
      <c r="B75" s="40" t="s">
        <v>79</v>
      </c>
      <c r="C75" s="41">
        <v>1184329.48</v>
      </c>
      <c r="D75" s="41">
        <v>708875.71</v>
      </c>
      <c r="E75" s="41">
        <v>48720</v>
      </c>
      <c r="F75" s="41">
        <v>0</v>
      </c>
      <c r="G75" s="41"/>
      <c r="H75" s="41">
        <f t="shared" si="13"/>
        <v>0</v>
      </c>
      <c r="I75" s="113">
        <f t="shared" si="11"/>
        <v>0</v>
      </c>
      <c r="J75" s="41">
        <f t="shared" si="12"/>
        <v>708875.71</v>
      </c>
      <c r="K75" s="113">
        <f>J75/C75%</f>
        <v>59.854603129527774</v>
      </c>
    </row>
    <row r="76" spans="1:12" ht="102.75" customHeight="1" x14ac:dyDescent="0.2">
      <c r="A76" s="42">
        <v>2426484</v>
      </c>
      <c r="B76" s="40" t="s">
        <v>193</v>
      </c>
      <c r="C76" s="41">
        <v>2849000</v>
      </c>
      <c r="D76" s="41">
        <v>0</v>
      </c>
      <c r="E76" s="41">
        <v>2849000</v>
      </c>
      <c r="F76" s="41">
        <v>0</v>
      </c>
      <c r="G76" s="41"/>
      <c r="H76" s="41">
        <f t="shared" si="13"/>
        <v>0</v>
      </c>
      <c r="I76" s="113"/>
      <c r="J76" s="41"/>
      <c r="K76" s="113"/>
    </row>
    <row r="77" spans="1:12" ht="112.5" customHeight="1" x14ac:dyDescent="0.2">
      <c r="A77" s="42">
        <v>2426503</v>
      </c>
      <c r="B77" s="40" t="s">
        <v>194</v>
      </c>
      <c r="C77" s="41">
        <v>810000</v>
      </c>
      <c r="D77" s="41">
        <v>0</v>
      </c>
      <c r="E77" s="41">
        <v>810000</v>
      </c>
      <c r="F77" s="41">
        <v>0</v>
      </c>
      <c r="G77" s="41"/>
      <c r="H77" s="41">
        <f t="shared" si="13"/>
        <v>0</v>
      </c>
      <c r="I77" s="113">
        <f t="shared" ref="I77:I108" si="14">H77/E77%</f>
        <v>0</v>
      </c>
      <c r="J77" s="41">
        <f t="shared" ref="J77:J108" si="15">D77+H77</f>
        <v>0</v>
      </c>
      <c r="K77" s="113">
        <f>J77/C77%</f>
        <v>0</v>
      </c>
    </row>
    <row r="78" spans="1:12" ht="24" x14ac:dyDescent="0.2">
      <c r="A78" s="40"/>
      <c r="B78" s="84" t="s">
        <v>195</v>
      </c>
      <c r="C78" s="84"/>
      <c r="D78" s="45">
        <f>D79</f>
        <v>0</v>
      </c>
      <c r="E78" s="45">
        <f>E79</f>
        <v>868000</v>
      </c>
      <c r="F78" s="45">
        <v>0</v>
      </c>
      <c r="G78" s="45"/>
      <c r="H78" s="45">
        <f t="shared" si="13"/>
        <v>0</v>
      </c>
      <c r="I78" s="85">
        <f t="shared" si="14"/>
        <v>0</v>
      </c>
      <c r="J78" s="45">
        <f t="shared" si="15"/>
        <v>0</v>
      </c>
      <c r="K78" s="84"/>
    </row>
    <row r="79" spans="1:12" ht="102" customHeight="1" x14ac:dyDescent="0.2">
      <c r="A79" s="42">
        <v>2426574</v>
      </c>
      <c r="B79" s="149" t="s">
        <v>196</v>
      </c>
      <c r="C79" s="41">
        <v>868000</v>
      </c>
      <c r="D79" s="41">
        <v>0</v>
      </c>
      <c r="E79" s="41">
        <v>868000</v>
      </c>
      <c r="F79" s="41">
        <v>0</v>
      </c>
      <c r="G79" s="41"/>
      <c r="H79" s="41">
        <f t="shared" si="13"/>
        <v>0</v>
      </c>
      <c r="I79" s="113">
        <f t="shared" si="14"/>
        <v>0</v>
      </c>
      <c r="J79" s="41">
        <f t="shared" si="15"/>
        <v>0</v>
      </c>
      <c r="K79" s="113">
        <f>J79/C79%</f>
        <v>0</v>
      </c>
    </row>
    <row r="80" spans="1:12" ht="29.25" customHeight="1" x14ac:dyDescent="0.2">
      <c r="A80" s="48"/>
      <c r="B80" s="43" t="s">
        <v>80</v>
      </c>
      <c r="C80" s="44"/>
      <c r="D80" s="45">
        <f>SUM(D81:D111)</f>
        <v>351839038.30999994</v>
      </c>
      <c r="E80" s="45">
        <f>SUM(E81:E111)</f>
        <v>189022804</v>
      </c>
      <c r="F80" s="45">
        <f>SUM(F81:F111)</f>
        <v>72294479.950000003</v>
      </c>
      <c r="G80" s="45">
        <f t="shared" ref="G80" si="16">SUM(G81:G111)</f>
        <v>6427495.3700000001</v>
      </c>
      <c r="H80" s="45">
        <f t="shared" si="13"/>
        <v>78721975.320000008</v>
      </c>
      <c r="I80" s="108">
        <f t="shared" si="14"/>
        <v>41.646813852152995</v>
      </c>
      <c r="J80" s="45">
        <f t="shared" si="15"/>
        <v>430561013.62999994</v>
      </c>
      <c r="K80" s="108"/>
    </row>
    <row r="81" spans="1:11" ht="20.25" customHeight="1" x14ac:dyDescent="0.2">
      <c r="A81" s="46"/>
      <c r="B81" s="40" t="s">
        <v>81</v>
      </c>
      <c r="C81" s="41"/>
      <c r="D81" s="41">
        <v>30983203</v>
      </c>
      <c r="E81" s="41">
        <v>13611130</v>
      </c>
      <c r="F81" s="41">
        <v>5831653</v>
      </c>
      <c r="G81" s="41">
        <v>1364058</v>
      </c>
      <c r="H81" s="41">
        <f t="shared" si="13"/>
        <v>7195711</v>
      </c>
      <c r="I81" s="83">
        <f t="shared" si="14"/>
        <v>52.86637479768396</v>
      </c>
      <c r="J81" s="41">
        <f t="shared" si="15"/>
        <v>38178914</v>
      </c>
      <c r="K81" s="113"/>
    </row>
    <row r="82" spans="1:11" ht="91.5" customHeight="1" x14ac:dyDescent="0.2">
      <c r="A82" s="42">
        <v>68162</v>
      </c>
      <c r="B82" s="40" t="s">
        <v>197</v>
      </c>
      <c r="C82" s="41">
        <v>48696233</v>
      </c>
      <c r="D82" s="41">
        <v>47987643.109999999</v>
      </c>
      <c r="E82" s="41">
        <v>42321</v>
      </c>
      <c r="F82" s="41">
        <v>0</v>
      </c>
      <c r="G82" s="41"/>
      <c r="H82" s="41">
        <f t="shared" si="13"/>
        <v>0</v>
      </c>
      <c r="I82" s="113">
        <f t="shared" si="14"/>
        <v>0</v>
      </c>
      <c r="J82" s="41">
        <f t="shared" si="15"/>
        <v>47987643.109999999</v>
      </c>
      <c r="K82" s="113">
        <f t="shared" ref="K82:K111" si="17">J82/C82%</f>
        <v>98.544877403556043</v>
      </c>
    </row>
    <row r="83" spans="1:11" ht="78.75" customHeight="1" x14ac:dyDescent="0.2">
      <c r="A83" s="31">
        <v>67776</v>
      </c>
      <c r="B83" s="40" t="s">
        <v>82</v>
      </c>
      <c r="C83" s="41">
        <v>67541014</v>
      </c>
      <c r="D83" s="41">
        <v>66960886.770000003</v>
      </c>
      <c r="E83" s="41">
        <v>486206</v>
      </c>
      <c r="F83" s="41">
        <v>0</v>
      </c>
      <c r="G83" s="41"/>
      <c r="H83" s="41">
        <f t="shared" si="13"/>
        <v>0</v>
      </c>
      <c r="I83" s="63">
        <f t="shared" si="14"/>
        <v>0</v>
      </c>
      <c r="J83" s="41">
        <f t="shared" si="15"/>
        <v>66960886.770000003</v>
      </c>
      <c r="K83" s="63">
        <f t="shared" si="17"/>
        <v>99.1410741479244</v>
      </c>
    </row>
    <row r="84" spans="1:11" ht="83.25" customHeight="1" x14ac:dyDescent="0.2">
      <c r="A84" s="42">
        <v>67514</v>
      </c>
      <c r="B84" s="40" t="s">
        <v>198</v>
      </c>
      <c r="C84" s="41">
        <v>28004259</v>
      </c>
      <c r="D84" s="41">
        <v>26976922.48</v>
      </c>
      <c r="E84" s="143">
        <v>3317</v>
      </c>
      <c r="F84" s="143">
        <v>0</v>
      </c>
      <c r="G84" s="41"/>
      <c r="H84" s="41">
        <f t="shared" si="13"/>
        <v>0</v>
      </c>
      <c r="I84" s="113">
        <f t="shared" si="14"/>
        <v>0</v>
      </c>
      <c r="J84" s="41">
        <f t="shared" si="15"/>
        <v>26976922.48</v>
      </c>
      <c r="K84" s="113">
        <f t="shared" si="17"/>
        <v>96.331499005204876</v>
      </c>
    </row>
    <row r="85" spans="1:11" ht="90" customHeight="1" x14ac:dyDescent="0.2">
      <c r="A85" s="42">
        <v>67623</v>
      </c>
      <c r="B85" s="40" t="s">
        <v>199</v>
      </c>
      <c r="C85" s="41">
        <v>57466574</v>
      </c>
      <c r="D85" s="41">
        <v>56521534.210000001</v>
      </c>
      <c r="E85" s="143">
        <v>29318</v>
      </c>
      <c r="F85" s="143">
        <v>0</v>
      </c>
      <c r="G85" s="41"/>
      <c r="H85" s="41">
        <f t="shared" si="13"/>
        <v>0</v>
      </c>
      <c r="I85" s="113">
        <f t="shared" si="14"/>
        <v>0</v>
      </c>
      <c r="J85" s="41">
        <f t="shared" si="15"/>
        <v>56521534.210000001</v>
      </c>
      <c r="K85" s="113">
        <f t="shared" si="17"/>
        <v>98.355496553526933</v>
      </c>
    </row>
    <row r="86" spans="1:11" ht="81" customHeight="1" x14ac:dyDescent="0.2">
      <c r="A86" s="42">
        <v>68102</v>
      </c>
      <c r="B86" s="40" t="s">
        <v>200</v>
      </c>
      <c r="C86" s="41">
        <v>48464248</v>
      </c>
      <c r="D86" s="41">
        <v>47530269.479999997</v>
      </c>
      <c r="E86" s="143">
        <v>8036</v>
      </c>
      <c r="F86" s="143">
        <v>0</v>
      </c>
      <c r="G86" s="41"/>
      <c r="H86" s="41">
        <f t="shared" si="13"/>
        <v>0</v>
      </c>
      <c r="I86" s="113">
        <f t="shared" si="14"/>
        <v>0</v>
      </c>
      <c r="J86" s="41">
        <f t="shared" si="15"/>
        <v>47530269.479999997</v>
      </c>
      <c r="K86" s="113">
        <f t="shared" si="17"/>
        <v>98.072850485578556</v>
      </c>
    </row>
    <row r="87" spans="1:11" ht="87" customHeight="1" x14ac:dyDescent="0.2">
      <c r="A87" s="31">
        <v>67932</v>
      </c>
      <c r="B87" s="40" t="s">
        <v>83</v>
      </c>
      <c r="C87" s="41">
        <v>32472052</v>
      </c>
      <c r="D87" s="41">
        <v>32237298.57</v>
      </c>
      <c r="E87" s="41">
        <v>207959</v>
      </c>
      <c r="F87" s="41">
        <v>178353</v>
      </c>
      <c r="G87" s="41"/>
      <c r="H87" s="41">
        <f t="shared" si="13"/>
        <v>178353</v>
      </c>
      <c r="I87" s="63">
        <f t="shared" si="14"/>
        <v>85.763539928543608</v>
      </c>
      <c r="J87" s="41">
        <f t="shared" si="15"/>
        <v>32415651.57</v>
      </c>
      <c r="K87" s="63">
        <f t="shared" si="17"/>
        <v>99.826310853407108</v>
      </c>
    </row>
    <row r="88" spans="1:11" ht="85.5" customHeight="1" x14ac:dyDescent="0.2">
      <c r="A88" s="42">
        <v>68114</v>
      </c>
      <c r="B88" s="40" t="s">
        <v>201</v>
      </c>
      <c r="C88" s="41">
        <v>24000757</v>
      </c>
      <c r="D88" s="41">
        <v>23715206.030000001</v>
      </c>
      <c r="E88" s="41">
        <v>15966</v>
      </c>
      <c r="F88" s="41">
        <v>0</v>
      </c>
      <c r="G88" s="41"/>
      <c r="H88" s="41">
        <f t="shared" si="13"/>
        <v>0</v>
      </c>
      <c r="I88" s="113">
        <f t="shared" si="14"/>
        <v>0</v>
      </c>
      <c r="J88" s="41">
        <f t="shared" si="15"/>
        <v>23715206.030000001</v>
      </c>
      <c r="K88" s="113">
        <f t="shared" si="17"/>
        <v>98.810241818622643</v>
      </c>
    </row>
    <row r="89" spans="1:11" ht="48" x14ac:dyDescent="0.2">
      <c r="A89" s="42">
        <v>177475</v>
      </c>
      <c r="B89" s="40" t="s">
        <v>143</v>
      </c>
      <c r="C89" s="41">
        <v>17507561</v>
      </c>
      <c r="D89" s="41">
        <v>0</v>
      </c>
      <c r="E89" s="41">
        <v>383899</v>
      </c>
      <c r="F89" s="41">
        <v>0</v>
      </c>
      <c r="G89" s="41"/>
      <c r="H89" s="41">
        <f t="shared" si="13"/>
        <v>0</v>
      </c>
      <c r="I89" s="63">
        <f t="shared" si="14"/>
        <v>0</v>
      </c>
      <c r="J89" s="41">
        <f t="shared" si="15"/>
        <v>0</v>
      </c>
      <c r="K89" s="63">
        <f t="shared" si="17"/>
        <v>0</v>
      </c>
    </row>
    <row r="90" spans="1:11" ht="67.5" customHeight="1" x14ac:dyDescent="0.2">
      <c r="A90" s="31">
        <v>268462</v>
      </c>
      <c r="B90" s="40" t="s">
        <v>84</v>
      </c>
      <c r="C90" s="41">
        <v>147554030.06</v>
      </c>
      <c r="D90" s="41">
        <v>4036213.28</v>
      </c>
      <c r="E90" s="41">
        <v>30497228</v>
      </c>
      <c r="F90" s="41">
        <v>19549148</v>
      </c>
      <c r="G90" s="41">
        <v>1859833</v>
      </c>
      <c r="H90" s="41">
        <f t="shared" si="13"/>
        <v>21408981</v>
      </c>
      <c r="I90" s="63">
        <f t="shared" si="14"/>
        <v>70.199760450359619</v>
      </c>
      <c r="J90" s="41">
        <f t="shared" si="15"/>
        <v>25445194.280000001</v>
      </c>
      <c r="K90" s="63">
        <f t="shared" si="17"/>
        <v>17.244662358359989</v>
      </c>
    </row>
    <row r="91" spans="1:11" ht="53.25" customHeight="1" x14ac:dyDescent="0.2">
      <c r="A91" s="31">
        <v>305343</v>
      </c>
      <c r="B91" s="137" t="s">
        <v>85</v>
      </c>
      <c r="C91" s="41">
        <v>1024889.78</v>
      </c>
      <c r="D91" s="41">
        <v>48890</v>
      </c>
      <c r="E91" s="41">
        <v>10000</v>
      </c>
      <c r="F91" s="41">
        <v>0</v>
      </c>
      <c r="G91" s="41"/>
      <c r="H91" s="41">
        <f t="shared" si="13"/>
        <v>0</v>
      </c>
      <c r="I91" s="63">
        <f t="shared" si="14"/>
        <v>0</v>
      </c>
      <c r="J91" s="41">
        <f t="shared" si="15"/>
        <v>48890</v>
      </c>
      <c r="K91" s="63">
        <f t="shared" si="17"/>
        <v>4.7702690527365776</v>
      </c>
    </row>
    <row r="92" spans="1:11" ht="56.25" customHeight="1" x14ac:dyDescent="0.2">
      <c r="A92" s="31">
        <v>256869</v>
      </c>
      <c r="B92" s="40" t="s">
        <v>86</v>
      </c>
      <c r="C92" s="41">
        <v>40010388.399999999</v>
      </c>
      <c r="D92" s="41">
        <v>9858913</v>
      </c>
      <c r="E92" s="41">
        <v>19360775</v>
      </c>
      <c r="F92" s="41">
        <v>6540941.6399999997</v>
      </c>
      <c r="G92" s="41">
        <v>1144064.3700000001</v>
      </c>
      <c r="H92" s="41">
        <f t="shared" si="13"/>
        <v>7685006.0099999998</v>
      </c>
      <c r="I92" s="41">
        <f t="shared" si="14"/>
        <v>39.693689999496407</v>
      </c>
      <c r="J92" s="41">
        <f t="shared" si="15"/>
        <v>17543919.009999998</v>
      </c>
      <c r="K92" s="63">
        <f t="shared" si="17"/>
        <v>43.848409654528623</v>
      </c>
    </row>
    <row r="93" spans="1:11" ht="65.45" customHeight="1" x14ac:dyDescent="0.2">
      <c r="A93" s="31">
        <v>326206</v>
      </c>
      <c r="B93" s="40" t="s">
        <v>16</v>
      </c>
      <c r="C93" s="41">
        <v>73072983</v>
      </c>
      <c r="D93" s="41">
        <v>1614121</v>
      </c>
      <c r="E93" s="41">
        <v>26871024</v>
      </c>
      <c r="F93" s="41">
        <v>21013343.469999999</v>
      </c>
      <c r="G93" s="41">
        <v>1138496</v>
      </c>
      <c r="H93" s="41">
        <f t="shared" si="13"/>
        <v>22151839.469999999</v>
      </c>
      <c r="I93" s="63">
        <f t="shared" si="14"/>
        <v>82.437645361040197</v>
      </c>
      <c r="J93" s="41">
        <f t="shared" si="15"/>
        <v>23765960.469999999</v>
      </c>
      <c r="K93" s="63">
        <f t="shared" si="17"/>
        <v>32.523594212651751</v>
      </c>
    </row>
    <row r="94" spans="1:11" ht="68.45" customHeight="1" x14ac:dyDescent="0.2">
      <c r="A94" s="31">
        <v>327681</v>
      </c>
      <c r="B94" s="40" t="s">
        <v>15</v>
      </c>
      <c r="C94" s="41">
        <v>43188164</v>
      </c>
      <c r="D94" s="41">
        <v>790135</v>
      </c>
      <c r="E94" s="41">
        <v>2554123</v>
      </c>
      <c r="F94" s="41">
        <v>860385.2</v>
      </c>
      <c r="G94" s="41">
        <v>64493</v>
      </c>
      <c r="H94" s="41">
        <f t="shared" si="13"/>
        <v>924878.2</v>
      </c>
      <c r="I94" s="63">
        <f t="shared" si="14"/>
        <v>36.211184817645822</v>
      </c>
      <c r="J94" s="41">
        <f t="shared" si="15"/>
        <v>1715013.2</v>
      </c>
      <c r="K94" s="63">
        <f t="shared" si="17"/>
        <v>3.9710259505358918</v>
      </c>
    </row>
    <row r="95" spans="1:11" ht="68.45" customHeight="1" x14ac:dyDescent="0.2">
      <c r="A95" s="31">
        <v>342907</v>
      </c>
      <c r="B95" s="40" t="s">
        <v>22</v>
      </c>
      <c r="C95" s="41">
        <v>299767271</v>
      </c>
      <c r="D95" s="41">
        <v>0</v>
      </c>
      <c r="E95" s="41">
        <v>2915484</v>
      </c>
      <c r="F95" s="41">
        <v>534589.54</v>
      </c>
      <c r="G95" s="41">
        <v>78121</v>
      </c>
      <c r="H95" s="41">
        <f t="shared" si="13"/>
        <v>612710.54</v>
      </c>
      <c r="I95" s="63">
        <f t="shared" si="14"/>
        <v>21.015740096670058</v>
      </c>
      <c r="J95" s="41">
        <f t="shared" si="15"/>
        <v>612710.54</v>
      </c>
      <c r="K95" s="63">
        <f t="shared" si="17"/>
        <v>0.20439540913057183</v>
      </c>
    </row>
    <row r="96" spans="1:11" ht="68.45" customHeight="1" x14ac:dyDescent="0.2">
      <c r="A96" s="42">
        <v>358560</v>
      </c>
      <c r="B96" s="40" t="s">
        <v>144</v>
      </c>
      <c r="C96" s="41">
        <v>103449297.95</v>
      </c>
      <c r="D96" s="41">
        <v>0</v>
      </c>
      <c r="E96" s="41">
        <v>2545394</v>
      </c>
      <c r="F96" s="41">
        <v>0</v>
      </c>
      <c r="G96" s="41"/>
      <c r="H96" s="41">
        <f t="shared" si="13"/>
        <v>0</v>
      </c>
      <c r="I96" s="63">
        <f t="shared" si="14"/>
        <v>0</v>
      </c>
      <c r="J96" s="41">
        <f t="shared" si="15"/>
        <v>0</v>
      </c>
      <c r="K96" s="63">
        <f t="shared" si="17"/>
        <v>0</v>
      </c>
    </row>
    <row r="97" spans="1:11" ht="68.45" customHeight="1" x14ac:dyDescent="0.2">
      <c r="A97" s="31">
        <v>364778</v>
      </c>
      <c r="B97" s="40" t="s">
        <v>87</v>
      </c>
      <c r="C97" s="41">
        <v>288236.67</v>
      </c>
      <c r="D97" s="41">
        <v>0</v>
      </c>
      <c r="E97" s="41">
        <v>297138</v>
      </c>
      <c r="F97" s="41">
        <v>0</v>
      </c>
      <c r="G97" s="41"/>
      <c r="H97" s="41">
        <f t="shared" si="13"/>
        <v>0</v>
      </c>
      <c r="I97" s="63">
        <f t="shared" si="14"/>
        <v>0</v>
      </c>
      <c r="J97" s="41">
        <f t="shared" si="15"/>
        <v>0</v>
      </c>
      <c r="K97" s="63">
        <f t="shared" si="17"/>
        <v>0</v>
      </c>
    </row>
    <row r="98" spans="1:11" ht="48" x14ac:dyDescent="0.2">
      <c r="A98" s="31">
        <v>374288</v>
      </c>
      <c r="B98" s="141" t="s">
        <v>20</v>
      </c>
      <c r="C98" s="41">
        <v>88277317</v>
      </c>
      <c r="D98" s="41">
        <v>944644</v>
      </c>
      <c r="E98" s="41">
        <v>2358312</v>
      </c>
      <c r="F98" s="41">
        <v>1358292.67</v>
      </c>
      <c r="G98" s="41"/>
      <c r="H98" s="41">
        <f t="shared" si="13"/>
        <v>1358292.67</v>
      </c>
      <c r="I98" s="63">
        <f t="shared" si="14"/>
        <v>57.595969914074132</v>
      </c>
      <c r="J98" s="41">
        <f t="shared" si="15"/>
        <v>2302936.67</v>
      </c>
      <c r="K98" s="63">
        <f t="shared" si="17"/>
        <v>2.6087524499640149</v>
      </c>
    </row>
    <row r="99" spans="1:11" ht="48" x14ac:dyDescent="0.2">
      <c r="A99" s="31">
        <v>374962</v>
      </c>
      <c r="B99" s="141" t="s">
        <v>88</v>
      </c>
      <c r="C99" s="41">
        <v>108190617</v>
      </c>
      <c r="D99" s="41">
        <v>0</v>
      </c>
      <c r="E99" s="41">
        <v>1981144</v>
      </c>
      <c r="F99" s="41">
        <v>751113.65</v>
      </c>
      <c r="G99" s="41">
        <v>41200</v>
      </c>
      <c r="H99" s="41">
        <f t="shared" si="13"/>
        <v>792313.65</v>
      </c>
      <c r="I99" s="63">
        <f t="shared" si="14"/>
        <v>39.992733996115376</v>
      </c>
      <c r="J99" s="41">
        <f t="shared" si="15"/>
        <v>792313.65</v>
      </c>
      <c r="K99" s="63">
        <f t="shared" si="17"/>
        <v>0.73233120576435951</v>
      </c>
    </row>
    <row r="100" spans="1:11" ht="48" x14ac:dyDescent="0.2">
      <c r="A100" s="31">
        <v>381809</v>
      </c>
      <c r="B100" s="40" t="s">
        <v>89</v>
      </c>
      <c r="C100" s="41">
        <v>18989050</v>
      </c>
      <c r="D100" s="41">
        <v>0</v>
      </c>
      <c r="E100" s="41">
        <v>1105838</v>
      </c>
      <c r="F100" s="41">
        <v>0</v>
      </c>
      <c r="G100" s="41"/>
      <c r="H100" s="41">
        <f t="shared" si="13"/>
        <v>0</v>
      </c>
      <c r="I100" s="63">
        <f t="shared" si="14"/>
        <v>0</v>
      </c>
      <c r="J100" s="41">
        <f t="shared" si="15"/>
        <v>0</v>
      </c>
      <c r="K100" s="63">
        <f t="shared" si="17"/>
        <v>0</v>
      </c>
    </row>
    <row r="101" spans="1:11" ht="50.25" customHeight="1" x14ac:dyDescent="0.2">
      <c r="A101" s="31">
        <v>381818</v>
      </c>
      <c r="B101" s="40" t="s">
        <v>21</v>
      </c>
      <c r="C101" s="41">
        <v>19039600.02</v>
      </c>
      <c r="D101" s="41">
        <v>73492</v>
      </c>
      <c r="E101" s="41">
        <v>1659027</v>
      </c>
      <c r="F101" s="41">
        <v>235354.78</v>
      </c>
      <c r="G101" s="41">
        <v>232887</v>
      </c>
      <c r="H101" s="41">
        <f t="shared" si="13"/>
        <v>468241.78</v>
      </c>
      <c r="I101" s="63">
        <f t="shared" si="14"/>
        <v>28.223879418478422</v>
      </c>
      <c r="J101" s="41">
        <f t="shared" si="15"/>
        <v>541733.78</v>
      </c>
      <c r="K101" s="63">
        <f t="shared" si="17"/>
        <v>2.8453002134022771</v>
      </c>
    </row>
    <row r="102" spans="1:11" ht="63" customHeight="1" x14ac:dyDescent="0.2">
      <c r="A102" s="31">
        <v>382078</v>
      </c>
      <c r="B102" s="40" t="s">
        <v>90</v>
      </c>
      <c r="C102" s="41">
        <v>77449591.150000006</v>
      </c>
      <c r="D102" s="41">
        <v>385231.26</v>
      </c>
      <c r="E102" s="41">
        <v>21432302</v>
      </c>
      <c r="F102" s="41">
        <v>12836347</v>
      </c>
      <c r="G102" s="41">
        <v>352733</v>
      </c>
      <c r="H102" s="41">
        <f t="shared" si="13"/>
        <v>13189080</v>
      </c>
      <c r="I102" s="63">
        <f t="shared" si="14"/>
        <v>61.538326587596615</v>
      </c>
      <c r="J102" s="41">
        <f t="shared" si="15"/>
        <v>13574311.26</v>
      </c>
      <c r="K102" s="63">
        <f t="shared" si="17"/>
        <v>17.52664030686752</v>
      </c>
    </row>
    <row r="103" spans="1:11" ht="56.45" customHeight="1" x14ac:dyDescent="0.2">
      <c r="A103" s="31">
        <v>382960</v>
      </c>
      <c r="B103" s="40" t="s">
        <v>91</v>
      </c>
      <c r="C103" s="41">
        <v>34399283.530000001</v>
      </c>
      <c r="D103" s="41">
        <v>536940.12</v>
      </c>
      <c r="E103" s="41">
        <v>5061255</v>
      </c>
      <c r="F103" s="41">
        <v>19550</v>
      </c>
      <c r="G103" s="41"/>
      <c r="H103" s="41">
        <f t="shared" si="13"/>
        <v>19550</v>
      </c>
      <c r="I103" s="63">
        <f t="shared" si="14"/>
        <v>0.38626783278060478</v>
      </c>
      <c r="J103" s="41">
        <f t="shared" si="15"/>
        <v>556490.12</v>
      </c>
      <c r="K103" s="63">
        <f t="shared" si="17"/>
        <v>1.6177375308258344</v>
      </c>
    </row>
    <row r="104" spans="1:11" ht="56.45" customHeight="1" x14ac:dyDescent="0.2">
      <c r="A104" s="31">
        <v>383146</v>
      </c>
      <c r="B104" s="40" t="s">
        <v>92</v>
      </c>
      <c r="C104" s="41">
        <v>68407859</v>
      </c>
      <c r="D104" s="41">
        <v>0</v>
      </c>
      <c r="E104" s="41">
        <v>2583507</v>
      </c>
      <c r="F104" s="41">
        <v>483799</v>
      </c>
      <c r="G104" s="41">
        <v>39000</v>
      </c>
      <c r="H104" s="41">
        <f t="shared" si="13"/>
        <v>522799</v>
      </c>
      <c r="I104" s="63">
        <f t="shared" si="14"/>
        <v>20.236020262379782</v>
      </c>
      <c r="J104" s="41">
        <f t="shared" si="15"/>
        <v>522799</v>
      </c>
      <c r="K104" s="63">
        <f t="shared" si="17"/>
        <v>0.76423821420869209</v>
      </c>
    </row>
    <row r="105" spans="1:11" ht="84" x14ac:dyDescent="0.2">
      <c r="A105" s="31">
        <v>2347056</v>
      </c>
      <c r="B105" s="40" t="s">
        <v>145</v>
      </c>
      <c r="C105" s="41">
        <v>26109124.559999999</v>
      </c>
      <c r="D105" s="41">
        <v>0</v>
      </c>
      <c r="E105" s="41">
        <v>820000</v>
      </c>
      <c r="F105" s="41">
        <v>0</v>
      </c>
      <c r="G105" s="41">
        <v>6415</v>
      </c>
      <c r="H105" s="41">
        <f t="shared" si="13"/>
        <v>6415</v>
      </c>
      <c r="I105" s="63">
        <f t="shared" si="14"/>
        <v>0.78231707317073174</v>
      </c>
      <c r="J105" s="41">
        <f t="shared" si="15"/>
        <v>6415</v>
      </c>
      <c r="K105" s="63">
        <f t="shared" si="17"/>
        <v>2.4569954405242608E-2</v>
      </c>
    </row>
    <row r="106" spans="1:11" ht="68.25" customHeight="1" x14ac:dyDescent="0.2">
      <c r="A106" s="31">
        <v>260172</v>
      </c>
      <c r="B106" s="40" t="s">
        <v>93</v>
      </c>
      <c r="C106" s="41">
        <v>281104504</v>
      </c>
      <c r="D106" s="41">
        <v>336250</v>
      </c>
      <c r="E106" s="41">
        <v>3418268</v>
      </c>
      <c r="F106" s="41">
        <v>2064971</v>
      </c>
      <c r="G106" s="41">
        <v>106195</v>
      </c>
      <c r="H106" s="41">
        <f t="shared" si="13"/>
        <v>2171166</v>
      </c>
      <c r="I106" s="63">
        <f t="shared" si="14"/>
        <v>63.516552827338288</v>
      </c>
      <c r="J106" s="41">
        <f t="shared" si="15"/>
        <v>2507416</v>
      </c>
      <c r="K106" s="63">
        <f t="shared" si="17"/>
        <v>0.89198713087855752</v>
      </c>
    </row>
    <row r="107" spans="1:11" ht="84" x14ac:dyDescent="0.2">
      <c r="A107" s="31">
        <v>2362485</v>
      </c>
      <c r="B107" s="40" t="s">
        <v>94</v>
      </c>
      <c r="C107" s="41">
        <v>142786859.22999999</v>
      </c>
      <c r="D107" s="41">
        <v>0</v>
      </c>
      <c r="E107" s="41">
        <v>16678022</v>
      </c>
      <c r="F107" s="41">
        <v>0</v>
      </c>
      <c r="G107" s="41"/>
      <c r="H107" s="41">
        <f t="shared" si="13"/>
        <v>0</v>
      </c>
      <c r="I107" s="63">
        <f t="shared" si="14"/>
        <v>0</v>
      </c>
      <c r="J107" s="41">
        <f t="shared" si="15"/>
        <v>0</v>
      </c>
      <c r="K107" s="63">
        <f t="shared" si="17"/>
        <v>0</v>
      </c>
    </row>
    <row r="108" spans="1:11" ht="56.45" customHeight="1" x14ac:dyDescent="0.2">
      <c r="A108" s="31">
        <v>385674</v>
      </c>
      <c r="B108" s="40" t="s">
        <v>95</v>
      </c>
      <c r="C108" s="41">
        <v>37955435.93</v>
      </c>
      <c r="D108" s="41">
        <v>301245</v>
      </c>
      <c r="E108" s="41">
        <v>5081942</v>
      </c>
      <c r="F108" s="41">
        <v>36638</v>
      </c>
      <c r="G108" s="41"/>
      <c r="H108" s="41">
        <f t="shared" si="13"/>
        <v>36638</v>
      </c>
      <c r="I108" s="63">
        <f t="shared" si="14"/>
        <v>0.72094486713937311</v>
      </c>
      <c r="J108" s="41">
        <f t="shared" si="15"/>
        <v>337883</v>
      </c>
      <c r="K108" s="63">
        <f t="shared" si="17"/>
        <v>0.89020977291143966</v>
      </c>
    </row>
    <row r="109" spans="1:11" ht="59.25" customHeight="1" x14ac:dyDescent="0.2">
      <c r="A109" s="42">
        <v>2381374</v>
      </c>
      <c r="B109" s="40" t="s">
        <v>127</v>
      </c>
      <c r="C109" s="41">
        <v>104721901.97</v>
      </c>
      <c r="D109" s="41">
        <v>0</v>
      </c>
      <c r="E109" s="41">
        <v>1340000</v>
      </c>
      <c r="F109" s="41">
        <v>0</v>
      </c>
      <c r="G109" s="41"/>
      <c r="H109" s="41">
        <f t="shared" si="13"/>
        <v>0</v>
      </c>
      <c r="I109" s="63">
        <f t="shared" ref="I109:I140" si="18">H109/E109%</f>
        <v>0</v>
      </c>
      <c r="J109" s="41">
        <f t="shared" ref="J109:J140" si="19">D109+H109</f>
        <v>0</v>
      </c>
      <c r="K109" s="63">
        <f t="shared" si="17"/>
        <v>0</v>
      </c>
    </row>
    <row r="110" spans="1:11" ht="72" x14ac:dyDescent="0.2">
      <c r="A110" s="31">
        <v>2386533</v>
      </c>
      <c r="B110" s="40" t="s">
        <v>96</v>
      </c>
      <c r="C110" s="41">
        <v>122556061.31999999</v>
      </c>
      <c r="D110" s="41">
        <v>0</v>
      </c>
      <c r="E110" s="41">
        <v>14403632</v>
      </c>
      <c r="F110" s="41">
        <v>0</v>
      </c>
      <c r="G110" s="41"/>
      <c r="H110" s="41">
        <f t="shared" si="13"/>
        <v>0</v>
      </c>
      <c r="I110" s="63">
        <f t="shared" si="18"/>
        <v>0</v>
      </c>
      <c r="J110" s="41">
        <f t="shared" si="19"/>
        <v>0</v>
      </c>
      <c r="K110" s="63">
        <f t="shared" si="17"/>
        <v>0</v>
      </c>
    </row>
    <row r="111" spans="1:11" ht="48" x14ac:dyDescent="0.2">
      <c r="A111" s="31">
        <v>2386577</v>
      </c>
      <c r="B111" s="40" t="s">
        <v>36</v>
      </c>
      <c r="C111" s="41">
        <v>88231060.459999993</v>
      </c>
      <c r="D111" s="41">
        <v>0</v>
      </c>
      <c r="E111" s="41">
        <v>11260237</v>
      </c>
      <c r="F111" s="41">
        <v>0</v>
      </c>
      <c r="G111" s="41"/>
      <c r="H111" s="41">
        <f t="shared" si="13"/>
        <v>0</v>
      </c>
      <c r="I111" s="63">
        <f t="shared" si="18"/>
        <v>0</v>
      </c>
      <c r="J111" s="41">
        <f t="shared" si="19"/>
        <v>0</v>
      </c>
      <c r="K111" s="63">
        <f t="shared" si="17"/>
        <v>0</v>
      </c>
    </row>
    <row r="112" spans="1:11" ht="24" x14ac:dyDescent="0.2">
      <c r="A112" s="31"/>
      <c r="B112" s="84" t="s">
        <v>202</v>
      </c>
      <c r="C112" s="84"/>
      <c r="D112" s="45">
        <f>D113</f>
        <v>0</v>
      </c>
      <c r="E112" s="45">
        <f>E113</f>
        <v>517500</v>
      </c>
      <c r="F112" s="45">
        <v>0</v>
      </c>
      <c r="G112" s="45"/>
      <c r="H112" s="45">
        <f t="shared" si="13"/>
        <v>0</v>
      </c>
      <c r="I112" s="85">
        <f t="shared" si="18"/>
        <v>0</v>
      </c>
      <c r="J112" s="45">
        <f t="shared" si="19"/>
        <v>0</v>
      </c>
      <c r="K112" s="84"/>
    </row>
    <row r="113" spans="1:12" ht="93.75" customHeight="1" x14ac:dyDescent="0.2">
      <c r="A113" s="42">
        <v>2426621</v>
      </c>
      <c r="B113" s="40" t="s">
        <v>203</v>
      </c>
      <c r="C113" s="41">
        <v>517500</v>
      </c>
      <c r="D113" s="41">
        <v>0</v>
      </c>
      <c r="E113" s="41">
        <v>517500</v>
      </c>
      <c r="F113" s="41">
        <v>0</v>
      </c>
      <c r="G113" s="41"/>
      <c r="H113" s="41">
        <f t="shared" si="13"/>
        <v>0</v>
      </c>
      <c r="I113" s="63">
        <f t="shared" si="18"/>
        <v>0</v>
      </c>
      <c r="J113" s="41">
        <f t="shared" si="19"/>
        <v>0</v>
      </c>
      <c r="K113" s="63">
        <f>J113/C113%</f>
        <v>0</v>
      </c>
    </row>
    <row r="114" spans="1:12" ht="26.25" customHeight="1" x14ac:dyDescent="0.2">
      <c r="A114" s="40"/>
      <c r="B114" s="84" t="s">
        <v>97</v>
      </c>
      <c r="C114" s="84"/>
      <c r="D114" s="45">
        <f>SUM(D115:D142)</f>
        <v>10225260.810000001</v>
      </c>
      <c r="E114" s="45">
        <f>SUM(E115:E142)</f>
        <v>3146194</v>
      </c>
      <c r="F114" s="45">
        <v>0</v>
      </c>
      <c r="G114" s="45"/>
      <c r="H114" s="45">
        <f t="shared" si="13"/>
        <v>0</v>
      </c>
      <c r="I114" s="108">
        <f t="shared" si="18"/>
        <v>0</v>
      </c>
      <c r="J114" s="45">
        <f t="shared" si="19"/>
        <v>10225260.810000001</v>
      </c>
      <c r="K114" s="45"/>
      <c r="L114" s="153"/>
    </row>
    <row r="115" spans="1:12" ht="84" x14ac:dyDescent="0.2">
      <c r="A115" s="42">
        <v>120501</v>
      </c>
      <c r="B115" s="40" t="s">
        <v>98</v>
      </c>
      <c r="C115" s="41">
        <v>12447873.42</v>
      </c>
      <c r="D115" s="41">
        <v>10225260.810000001</v>
      </c>
      <c r="E115" s="41">
        <v>998994</v>
      </c>
      <c r="F115" s="41">
        <v>0</v>
      </c>
      <c r="G115" s="41"/>
      <c r="H115" s="41">
        <f t="shared" si="13"/>
        <v>0</v>
      </c>
      <c r="I115" s="63">
        <f t="shared" si="18"/>
        <v>0</v>
      </c>
      <c r="J115" s="41">
        <f t="shared" si="19"/>
        <v>10225260.810000001</v>
      </c>
      <c r="K115" s="63">
        <f t="shared" ref="K115:K142" si="20">J115/C115%</f>
        <v>82.144640011932253</v>
      </c>
    </row>
    <row r="116" spans="1:12" ht="60" x14ac:dyDescent="0.2">
      <c r="A116" s="42">
        <v>2426452</v>
      </c>
      <c r="B116" s="157" t="s">
        <v>204</v>
      </c>
      <c r="C116" s="41">
        <v>50000</v>
      </c>
      <c r="D116" s="41">
        <v>0</v>
      </c>
      <c r="E116" s="41">
        <v>50000</v>
      </c>
      <c r="F116" s="41">
        <v>0</v>
      </c>
      <c r="G116" s="41"/>
      <c r="H116" s="41">
        <f t="shared" si="13"/>
        <v>0</v>
      </c>
      <c r="I116" s="63">
        <f t="shared" si="18"/>
        <v>0</v>
      </c>
      <c r="J116" s="41">
        <f t="shared" si="19"/>
        <v>0</v>
      </c>
      <c r="K116" s="63">
        <f t="shared" si="20"/>
        <v>0</v>
      </c>
    </row>
    <row r="117" spans="1:12" ht="65.25" customHeight="1" x14ac:dyDescent="0.2">
      <c r="A117" s="42">
        <v>2426456</v>
      </c>
      <c r="B117" s="157" t="s">
        <v>205</v>
      </c>
      <c r="C117" s="41">
        <v>26000</v>
      </c>
      <c r="D117" s="41">
        <v>0</v>
      </c>
      <c r="E117" s="41">
        <v>26000</v>
      </c>
      <c r="F117" s="41">
        <v>0</v>
      </c>
      <c r="G117" s="41"/>
      <c r="H117" s="41">
        <f t="shared" si="13"/>
        <v>0</v>
      </c>
      <c r="I117" s="63">
        <f t="shared" si="18"/>
        <v>0</v>
      </c>
      <c r="J117" s="41">
        <f t="shared" si="19"/>
        <v>0</v>
      </c>
      <c r="K117" s="63">
        <f t="shared" si="20"/>
        <v>0</v>
      </c>
    </row>
    <row r="118" spans="1:12" ht="81.75" customHeight="1" x14ac:dyDescent="0.2">
      <c r="A118" s="42">
        <v>2426461</v>
      </c>
      <c r="B118" s="157" t="s">
        <v>206</v>
      </c>
      <c r="C118" s="41">
        <v>22000</v>
      </c>
      <c r="D118" s="41">
        <v>0</v>
      </c>
      <c r="E118" s="41">
        <v>22000</v>
      </c>
      <c r="F118" s="41">
        <v>0</v>
      </c>
      <c r="G118" s="41"/>
      <c r="H118" s="41">
        <f t="shared" si="13"/>
        <v>0</v>
      </c>
      <c r="I118" s="63">
        <f t="shared" si="18"/>
        <v>0</v>
      </c>
      <c r="J118" s="41">
        <f t="shared" si="19"/>
        <v>0</v>
      </c>
      <c r="K118" s="63">
        <f t="shared" si="20"/>
        <v>0</v>
      </c>
    </row>
    <row r="119" spans="1:12" ht="70.5" customHeight="1" x14ac:dyDescent="0.2">
      <c r="A119" s="42">
        <v>2426470</v>
      </c>
      <c r="B119" s="157" t="s">
        <v>207</v>
      </c>
      <c r="C119" s="41">
        <v>15000</v>
      </c>
      <c r="D119" s="41">
        <v>0</v>
      </c>
      <c r="E119" s="41">
        <v>15000</v>
      </c>
      <c r="F119" s="41">
        <v>0</v>
      </c>
      <c r="G119" s="41"/>
      <c r="H119" s="41">
        <f t="shared" si="13"/>
        <v>0</v>
      </c>
      <c r="I119" s="63">
        <f t="shared" si="18"/>
        <v>0</v>
      </c>
      <c r="J119" s="41">
        <f t="shared" si="19"/>
        <v>0</v>
      </c>
      <c r="K119" s="63">
        <f t="shared" si="20"/>
        <v>0</v>
      </c>
    </row>
    <row r="120" spans="1:12" ht="82.5" customHeight="1" x14ac:dyDescent="0.2">
      <c r="A120" s="42">
        <v>2426474</v>
      </c>
      <c r="B120" s="157" t="s">
        <v>208</v>
      </c>
      <c r="C120" s="41">
        <v>22000</v>
      </c>
      <c r="D120" s="41">
        <v>0</v>
      </c>
      <c r="E120" s="41">
        <v>22000</v>
      </c>
      <c r="F120" s="41">
        <v>0</v>
      </c>
      <c r="G120" s="41"/>
      <c r="H120" s="41">
        <f t="shared" si="13"/>
        <v>0</v>
      </c>
      <c r="I120" s="63">
        <f t="shared" si="18"/>
        <v>0</v>
      </c>
      <c r="J120" s="41">
        <f t="shared" si="19"/>
        <v>0</v>
      </c>
      <c r="K120" s="63">
        <f t="shared" si="20"/>
        <v>0</v>
      </c>
    </row>
    <row r="121" spans="1:12" ht="65.25" customHeight="1" x14ac:dyDescent="0.2">
      <c r="A121" s="42">
        <v>2426475</v>
      </c>
      <c r="B121" s="157" t="s">
        <v>167</v>
      </c>
      <c r="C121" s="41">
        <v>35000</v>
      </c>
      <c r="D121" s="41">
        <v>0</v>
      </c>
      <c r="E121" s="41">
        <v>35000</v>
      </c>
      <c r="F121" s="41">
        <v>0</v>
      </c>
      <c r="G121" s="41"/>
      <c r="H121" s="41">
        <f t="shared" si="13"/>
        <v>0</v>
      </c>
      <c r="I121" s="63">
        <f t="shared" si="18"/>
        <v>0</v>
      </c>
      <c r="J121" s="41">
        <f t="shared" si="19"/>
        <v>0</v>
      </c>
      <c r="K121" s="63">
        <f t="shared" si="20"/>
        <v>0</v>
      </c>
    </row>
    <row r="122" spans="1:12" ht="72" x14ac:dyDescent="0.2">
      <c r="A122" s="42">
        <v>2426478</v>
      </c>
      <c r="B122" s="157" t="s">
        <v>209</v>
      </c>
      <c r="C122" s="41">
        <v>30000</v>
      </c>
      <c r="D122" s="41">
        <v>0</v>
      </c>
      <c r="E122" s="41">
        <v>30000</v>
      </c>
      <c r="F122" s="41">
        <v>0</v>
      </c>
      <c r="G122" s="41"/>
      <c r="H122" s="41">
        <f t="shared" si="13"/>
        <v>0</v>
      </c>
      <c r="I122" s="63">
        <f t="shared" si="18"/>
        <v>0</v>
      </c>
      <c r="J122" s="41">
        <f t="shared" si="19"/>
        <v>0</v>
      </c>
      <c r="K122" s="63">
        <f t="shared" si="20"/>
        <v>0</v>
      </c>
    </row>
    <row r="123" spans="1:12" ht="60" x14ac:dyDescent="0.2">
      <c r="A123" s="42">
        <v>2426479</v>
      </c>
      <c r="B123" s="157" t="s">
        <v>168</v>
      </c>
      <c r="C123" s="41">
        <v>26000</v>
      </c>
      <c r="D123" s="41">
        <v>0</v>
      </c>
      <c r="E123" s="41">
        <v>26000</v>
      </c>
      <c r="F123" s="41">
        <v>0</v>
      </c>
      <c r="G123" s="41"/>
      <c r="H123" s="41">
        <f t="shared" si="13"/>
        <v>0</v>
      </c>
      <c r="I123" s="63">
        <f t="shared" si="18"/>
        <v>0</v>
      </c>
      <c r="J123" s="41">
        <f t="shared" si="19"/>
        <v>0</v>
      </c>
      <c r="K123" s="63">
        <f t="shared" si="20"/>
        <v>0</v>
      </c>
    </row>
    <row r="124" spans="1:12" ht="96" customHeight="1" x14ac:dyDescent="0.2">
      <c r="A124" s="42">
        <v>2426482</v>
      </c>
      <c r="B124" s="157" t="s">
        <v>169</v>
      </c>
      <c r="C124" s="41">
        <v>55000</v>
      </c>
      <c r="D124" s="41">
        <v>0</v>
      </c>
      <c r="E124" s="41">
        <v>55000</v>
      </c>
      <c r="F124" s="41">
        <v>0</v>
      </c>
      <c r="G124" s="41"/>
      <c r="H124" s="41">
        <f t="shared" si="13"/>
        <v>0</v>
      </c>
      <c r="I124" s="63">
        <f t="shared" si="18"/>
        <v>0</v>
      </c>
      <c r="J124" s="41">
        <f t="shared" si="19"/>
        <v>0</v>
      </c>
      <c r="K124" s="63">
        <f t="shared" si="20"/>
        <v>0</v>
      </c>
    </row>
    <row r="125" spans="1:12" ht="66.75" customHeight="1" x14ac:dyDescent="0.2">
      <c r="A125" s="42">
        <v>2426483</v>
      </c>
      <c r="B125" s="157" t="s">
        <v>170</v>
      </c>
      <c r="C125" s="41">
        <v>22000</v>
      </c>
      <c r="D125" s="41">
        <v>0</v>
      </c>
      <c r="E125" s="41">
        <v>22000</v>
      </c>
      <c r="F125" s="41">
        <v>0</v>
      </c>
      <c r="G125" s="41"/>
      <c r="H125" s="41">
        <f t="shared" si="13"/>
        <v>0</v>
      </c>
      <c r="I125" s="63">
        <f t="shared" si="18"/>
        <v>0</v>
      </c>
      <c r="J125" s="41">
        <f t="shared" si="19"/>
        <v>0</v>
      </c>
      <c r="K125" s="63">
        <f t="shared" si="20"/>
        <v>0</v>
      </c>
    </row>
    <row r="126" spans="1:12" ht="105" customHeight="1" x14ac:dyDescent="0.2">
      <c r="A126" s="42">
        <v>2426486</v>
      </c>
      <c r="B126" s="157" t="s">
        <v>171</v>
      </c>
      <c r="C126" s="41">
        <v>108000</v>
      </c>
      <c r="D126" s="41">
        <v>0</v>
      </c>
      <c r="E126" s="41">
        <v>108000</v>
      </c>
      <c r="F126" s="41">
        <v>0</v>
      </c>
      <c r="G126" s="41"/>
      <c r="H126" s="41">
        <f t="shared" si="13"/>
        <v>0</v>
      </c>
      <c r="I126" s="63">
        <f t="shared" si="18"/>
        <v>0</v>
      </c>
      <c r="J126" s="41">
        <f t="shared" si="19"/>
        <v>0</v>
      </c>
      <c r="K126" s="63">
        <f t="shared" si="20"/>
        <v>0</v>
      </c>
    </row>
    <row r="127" spans="1:12" ht="77.25" customHeight="1" x14ac:dyDescent="0.2">
      <c r="A127" s="42">
        <v>2426487</v>
      </c>
      <c r="B127" s="157" t="s">
        <v>210</v>
      </c>
      <c r="C127" s="41">
        <v>75000</v>
      </c>
      <c r="D127" s="41">
        <v>0</v>
      </c>
      <c r="E127" s="41">
        <v>75000</v>
      </c>
      <c r="F127" s="41">
        <v>0</v>
      </c>
      <c r="G127" s="41"/>
      <c r="H127" s="41">
        <f t="shared" si="13"/>
        <v>0</v>
      </c>
      <c r="I127" s="63">
        <f t="shared" si="18"/>
        <v>0</v>
      </c>
      <c r="J127" s="41">
        <f t="shared" si="19"/>
        <v>0</v>
      </c>
      <c r="K127" s="63">
        <f t="shared" si="20"/>
        <v>0</v>
      </c>
    </row>
    <row r="128" spans="1:12" ht="83.25" customHeight="1" x14ac:dyDescent="0.2">
      <c r="A128" s="42">
        <v>2426488</v>
      </c>
      <c r="B128" s="157" t="s">
        <v>211</v>
      </c>
      <c r="C128" s="41">
        <v>48000</v>
      </c>
      <c r="D128" s="41">
        <v>0</v>
      </c>
      <c r="E128" s="41">
        <v>48000</v>
      </c>
      <c r="F128" s="41">
        <v>0</v>
      </c>
      <c r="G128" s="41"/>
      <c r="H128" s="41">
        <f t="shared" si="13"/>
        <v>0</v>
      </c>
      <c r="I128" s="63">
        <f t="shared" si="18"/>
        <v>0</v>
      </c>
      <c r="J128" s="41">
        <f t="shared" si="19"/>
        <v>0</v>
      </c>
      <c r="K128" s="63">
        <f t="shared" si="20"/>
        <v>0</v>
      </c>
    </row>
    <row r="129" spans="1:12" ht="94.5" customHeight="1" x14ac:dyDescent="0.2">
      <c r="A129" s="42">
        <v>2426489</v>
      </c>
      <c r="B129" s="157" t="s">
        <v>212</v>
      </c>
      <c r="C129" s="41">
        <v>89000</v>
      </c>
      <c r="D129" s="41">
        <v>0</v>
      </c>
      <c r="E129" s="41">
        <v>89000</v>
      </c>
      <c r="F129" s="41">
        <v>0</v>
      </c>
      <c r="G129" s="41"/>
      <c r="H129" s="41">
        <f t="shared" si="13"/>
        <v>0</v>
      </c>
      <c r="I129" s="63">
        <f t="shared" si="18"/>
        <v>0</v>
      </c>
      <c r="J129" s="41">
        <f t="shared" si="19"/>
        <v>0</v>
      </c>
      <c r="K129" s="63">
        <f t="shared" si="20"/>
        <v>0</v>
      </c>
    </row>
    <row r="130" spans="1:12" ht="81" customHeight="1" x14ac:dyDescent="0.2">
      <c r="A130" s="42">
        <v>2426492</v>
      </c>
      <c r="B130" s="157" t="s">
        <v>213</v>
      </c>
      <c r="C130" s="41">
        <v>22000</v>
      </c>
      <c r="D130" s="41">
        <v>0</v>
      </c>
      <c r="E130" s="41">
        <v>22000</v>
      </c>
      <c r="F130" s="41">
        <v>0</v>
      </c>
      <c r="G130" s="41"/>
      <c r="H130" s="41">
        <f t="shared" si="13"/>
        <v>0</v>
      </c>
      <c r="I130" s="63">
        <f t="shared" si="18"/>
        <v>0</v>
      </c>
      <c r="J130" s="41">
        <f t="shared" si="19"/>
        <v>0</v>
      </c>
      <c r="K130" s="63">
        <f t="shared" si="20"/>
        <v>0</v>
      </c>
    </row>
    <row r="131" spans="1:12" ht="91.5" customHeight="1" x14ac:dyDescent="0.2">
      <c r="A131" s="42">
        <v>2426493</v>
      </c>
      <c r="B131" s="157" t="s">
        <v>278</v>
      </c>
      <c r="C131" s="41">
        <v>100000</v>
      </c>
      <c r="D131" s="41">
        <v>0</v>
      </c>
      <c r="E131" s="41">
        <v>100000</v>
      </c>
      <c r="F131" s="41">
        <v>0</v>
      </c>
      <c r="G131" s="41"/>
      <c r="H131" s="41">
        <f t="shared" si="13"/>
        <v>0</v>
      </c>
      <c r="I131" s="63">
        <f t="shared" si="18"/>
        <v>0</v>
      </c>
      <c r="J131" s="41">
        <f t="shared" si="19"/>
        <v>0</v>
      </c>
      <c r="K131" s="63">
        <f t="shared" si="20"/>
        <v>0</v>
      </c>
    </row>
    <row r="132" spans="1:12" ht="81.75" customHeight="1" x14ac:dyDescent="0.2">
      <c r="A132" s="42">
        <v>2426494</v>
      </c>
      <c r="B132" s="157" t="s">
        <v>214</v>
      </c>
      <c r="C132" s="41">
        <v>110600</v>
      </c>
      <c r="D132" s="41">
        <v>0</v>
      </c>
      <c r="E132" s="41">
        <v>110600</v>
      </c>
      <c r="F132" s="41">
        <v>0</v>
      </c>
      <c r="G132" s="41"/>
      <c r="H132" s="41">
        <f t="shared" si="13"/>
        <v>0</v>
      </c>
      <c r="I132" s="63">
        <f t="shared" si="18"/>
        <v>0</v>
      </c>
      <c r="J132" s="41">
        <f t="shared" si="19"/>
        <v>0</v>
      </c>
      <c r="K132" s="63">
        <f t="shared" si="20"/>
        <v>0</v>
      </c>
    </row>
    <row r="133" spans="1:12" ht="96" x14ac:dyDescent="0.2">
      <c r="A133" s="42">
        <v>2426495</v>
      </c>
      <c r="B133" s="157" t="s">
        <v>215</v>
      </c>
      <c r="C133" s="41">
        <v>228600</v>
      </c>
      <c r="D133" s="41">
        <v>0</v>
      </c>
      <c r="E133" s="41">
        <v>228600</v>
      </c>
      <c r="F133" s="41">
        <v>0</v>
      </c>
      <c r="G133" s="41"/>
      <c r="H133" s="41">
        <f t="shared" si="13"/>
        <v>0</v>
      </c>
      <c r="I133" s="63">
        <f t="shared" si="18"/>
        <v>0</v>
      </c>
      <c r="J133" s="41">
        <f t="shared" si="19"/>
        <v>0</v>
      </c>
      <c r="K133" s="63">
        <f t="shared" si="20"/>
        <v>0</v>
      </c>
    </row>
    <row r="134" spans="1:12" ht="92.25" customHeight="1" x14ac:dyDescent="0.2">
      <c r="A134" s="42">
        <v>2426496</v>
      </c>
      <c r="B134" s="157" t="s">
        <v>216</v>
      </c>
      <c r="C134" s="41">
        <v>52000</v>
      </c>
      <c r="D134" s="41">
        <v>0</v>
      </c>
      <c r="E134" s="41">
        <v>52000</v>
      </c>
      <c r="F134" s="41">
        <v>0</v>
      </c>
      <c r="G134" s="41"/>
      <c r="H134" s="41">
        <f t="shared" si="13"/>
        <v>0</v>
      </c>
      <c r="I134" s="63">
        <f t="shared" si="18"/>
        <v>0</v>
      </c>
      <c r="J134" s="41">
        <f t="shared" si="19"/>
        <v>0</v>
      </c>
      <c r="K134" s="63">
        <f t="shared" si="20"/>
        <v>0</v>
      </c>
    </row>
    <row r="135" spans="1:12" ht="102.75" customHeight="1" x14ac:dyDescent="0.2">
      <c r="A135" s="42">
        <v>2426498</v>
      </c>
      <c r="B135" s="157" t="s">
        <v>217</v>
      </c>
      <c r="C135" s="41">
        <v>72000</v>
      </c>
      <c r="D135" s="41">
        <v>0</v>
      </c>
      <c r="E135" s="41">
        <v>72000</v>
      </c>
      <c r="F135" s="41">
        <v>0</v>
      </c>
      <c r="G135" s="41"/>
      <c r="H135" s="41">
        <f t="shared" ref="H135:H198" si="21">SUM(F135:G135)</f>
        <v>0</v>
      </c>
      <c r="I135" s="63">
        <f t="shared" si="18"/>
        <v>0</v>
      </c>
      <c r="J135" s="41">
        <f t="shared" si="19"/>
        <v>0</v>
      </c>
      <c r="K135" s="63">
        <f t="shared" si="20"/>
        <v>0</v>
      </c>
    </row>
    <row r="136" spans="1:12" ht="92.25" customHeight="1" x14ac:dyDescent="0.2">
      <c r="A136" s="42">
        <v>2426499</v>
      </c>
      <c r="B136" s="157" t="s">
        <v>218</v>
      </c>
      <c r="C136" s="41">
        <v>190000</v>
      </c>
      <c r="D136" s="41">
        <v>0</v>
      </c>
      <c r="E136" s="41">
        <v>190000</v>
      </c>
      <c r="F136" s="41">
        <v>0</v>
      </c>
      <c r="G136" s="41"/>
      <c r="H136" s="41">
        <f t="shared" si="21"/>
        <v>0</v>
      </c>
      <c r="I136" s="63">
        <f t="shared" si="18"/>
        <v>0</v>
      </c>
      <c r="J136" s="41">
        <f t="shared" si="19"/>
        <v>0</v>
      </c>
      <c r="K136" s="63">
        <f t="shared" si="20"/>
        <v>0</v>
      </c>
    </row>
    <row r="137" spans="1:12" ht="82.5" customHeight="1" x14ac:dyDescent="0.2">
      <c r="A137" s="42">
        <v>2426500</v>
      </c>
      <c r="B137" s="157" t="s">
        <v>219</v>
      </c>
      <c r="C137" s="41">
        <v>37000</v>
      </c>
      <c r="D137" s="41">
        <v>0</v>
      </c>
      <c r="E137" s="41">
        <v>37000</v>
      </c>
      <c r="F137" s="41">
        <v>0</v>
      </c>
      <c r="G137" s="41"/>
      <c r="H137" s="41">
        <f t="shared" si="21"/>
        <v>0</v>
      </c>
      <c r="I137" s="63">
        <f t="shared" si="18"/>
        <v>0</v>
      </c>
      <c r="J137" s="41">
        <f t="shared" si="19"/>
        <v>0</v>
      </c>
      <c r="K137" s="63">
        <f t="shared" si="20"/>
        <v>0</v>
      </c>
    </row>
    <row r="138" spans="1:12" ht="93" customHeight="1" x14ac:dyDescent="0.2">
      <c r="A138" s="42">
        <v>2426501</v>
      </c>
      <c r="B138" s="157" t="s">
        <v>220</v>
      </c>
      <c r="C138" s="41">
        <v>37000</v>
      </c>
      <c r="D138" s="41">
        <v>0</v>
      </c>
      <c r="E138" s="41">
        <v>37000</v>
      </c>
      <c r="F138" s="41">
        <v>0</v>
      </c>
      <c r="G138" s="41"/>
      <c r="H138" s="41">
        <f t="shared" si="21"/>
        <v>0</v>
      </c>
      <c r="I138" s="63">
        <f t="shared" si="18"/>
        <v>0</v>
      </c>
      <c r="J138" s="41">
        <f t="shared" si="19"/>
        <v>0</v>
      </c>
      <c r="K138" s="63">
        <f t="shared" si="20"/>
        <v>0</v>
      </c>
    </row>
    <row r="139" spans="1:12" ht="100.5" customHeight="1" x14ac:dyDescent="0.2">
      <c r="A139" s="42">
        <v>2426504</v>
      </c>
      <c r="B139" s="157" t="s">
        <v>221</v>
      </c>
      <c r="C139" s="41">
        <v>403000</v>
      </c>
      <c r="D139" s="41">
        <v>0</v>
      </c>
      <c r="E139" s="41">
        <v>403000</v>
      </c>
      <c r="F139" s="41">
        <v>0</v>
      </c>
      <c r="G139" s="41"/>
      <c r="H139" s="41">
        <f t="shared" si="21"/>
        <v>0</v>
      </c>
      <c r="I139" s="63">
        <f t="shared" si="18"/>
        <v>0</v>
      </c>
      <c r="J139" s="41">
        <f t="shared" si="19"/>
        <v>0</v>
      </c>
      <c r="K139" s="63">
        <f t="shared" si="20"/>
        <v>0</v>
      </c>
    </row>
    <row r="140" spans="1:12" ht="93" customHeight="1" x14ac:dyDescent="0.2">
      <c r="A140" s="42">
        <v>2426505</v>
      </c>
      <c r="B140" s="157" t="s">
        <v>222</v>
      </c>
      <c r="C140" s="41">
        <v>200000</v>
      </c>
      <c r="D140" s="41">
        <v>0</v>
      </c>
      <c r="E140" s="41">
        <v>200000</v>
      </c>
      <c r="F140" s="41">
        <v>0</v>
      </c>
      <c r="G140" s="41"/>
      <c r="H140" s="41">
        <f t="shared" si="21"/>
        <v>0</v>
      </c>
      <c r="I140" s="63">
        <f t="shared" si="18"/>
        <v>0</v>
      </c>
      <c r="J140" s="41">
        <f t="shared" si="19"/>
        <v>0</v>
      </c>
      <c r="K140" s="63">
        <f t="shared" si="20"/>
        <v>0</v>
      </c>
    </row>
    <row r="141" spans="1:12" ht="83.25" customHeight="1" x14ac:dyDescent="0.2">
      <c r="A141" s="42">
        <v>2426506</v>
      </c>
      <c r="B141" s="157" t="s">
        <v>223</v>
      </c>
      <c r="C141" s="41">
        <v>50000</v>
      </c>
      <c r="D141" s="41">
        <v>0</v>
      </c>
      <c r="E141" s="41">
        <v>50000</v>
      </c>
      <c r="F141" s="41">
        <v>0</v>
      </c>
      <c r="G141" s="41"/>
      <c r="H141" s="41">
        <f t="shared" si="21"/>
        <v>0</v>
      </c>
      <c r="I141" s="63">
        <f t="shared" ref="I141:I172" si="22">H141/E141%</f>
        <v>0</v>
      </c>
      <c r="J141" s="41">
        <f t="shared" ref="J141:J172" si="23">D141+H141</f>
        <v>0</v>
      </c>
      <c r="K141" s="63">
        <f t="shared" si="20"/>
        <v>0</v>
      </c>
    </row>
    <row r="142" spans="1:12" ht="84" x14ac:dyDescent="0.2">
      <c r="A142" s="42">
        <v>2426759</v>
      </c>
      <c r="B142" s="157" t="s">
        <v>224</v>
      </c>
      <c r="C142" s="41">
        <v>22000</v>
      </c>
      <c r="D142" s="41">
        <v>0</v>
      </c>
      <c r="E142" s="41">
        <v>22000</v>
      </c>
      <c r="F142" s="41">
        <v>0</v>
      </c>
      <c r="G142" s="41"/>
      <c r="H142" s="41">
        <f t="shared" si="21"/>
        <v>0</v>
      </c>
      <c r="I142" s="63">
        <f t="shared" si="22"/>
        <v>0</v>
      </c>
      <c r="J142" s="41">
        <f t="shared" si="23"/>
        <v>0</v>
      </c>
      <c r="K142" s="63">
        <f t="shared" si="20"/>
        <v>0</v>
      </c>
    </row>
    <row r="143" spans="1:12" ht="26.25" customHeight="1" x14ac:dyDescent="0.2">
      <c r="A143" s="40"/>
      <c r="B143" s="84" t="s">
        <v>99</v>
      </c>
      <c r="C143" s="84"/>
      <c r="D143" s="45">
        <f>SUM(D144:D194)</f>
        <v>22052818.940000001</v>
      </c>
      <c r="E143" s="45">
        <f>SUM(E144:E194)</f>
        <v>6357527</v>
      </c>
      <c r="F143" s="45">
        <v>0</v>
      </c>
      <c r="G143" s="45"/>
      <c r="H143" s="45">
        <f t="shared" si="21"/>
        <v>0</v>
      </c>
      <c r="I143" s="108">
        <f t="shared" si="22"/>
        <v>0</v>
      </c>
      <c r="J143" s="45">
        <f t="shared" si="23"/>
        <v>22052818.940000001</v>
      </c>
      <c r="K143" s="45"/>
      <c r="L143" s="153"/>
    </row>
    <row r="144" spans="1:12" ht="36" x14ac:dyDescent="0.2">
      <c r="A144" s="31">
        <v>21451</v>
      </c>
      <c r="B144" s="40" t="s">
        <v>100</v>
      </c>
      <c r="C144" s="41">
        <v>13117817</v>
      </c>
      <c r="D144" s="41">
        <v>11971684.199999999</v>
      </c>
      <c r="E144" s="41">
        <v>100000</v>
      </c>
      <c r="F144" s="41">
        <v>0</v>
      </c>
      <c r="G144" s="41"/>
      <c r="H144" s="41">
        <f t="shared" si="21"/>
        <v>0</v>
      </c>
      <c r="I144" s="63">
        <f t="shared" si="22"/>
        <v>0</v>
      </c>
      <c r="J144" s="41">
        <f t="shared" si="23"/>
        <v>11971684.199999999</v>
      </c>
      <c r="K144" s="63">
        <f t="shared" ref="K144:K175" si="24">J144/C144%</f>
        <v>91.262777945446246</v>
      </c>
    </row>
    <row r="145" spans="1:11" ht="48" x14ac:dyDescent="0.2">
      <c r="A145" s="31">
        <v>29852</v>
      </c>
      <c r="B145" s="40" t="s">
        <v>101</v>
      </c>
      <c r="C145" s="41">
        <v>7832628</v>
      </c>
      <c r="D145" s="41">
        <v>4614371.1399999997</v>
      </c>
      <c r="E145" s="41">
        <v>60000</v>
      </c>
      <c r="F145" s="41">
        <v>0</v>
      </c>
      <c r="G145" s="41"/>
      <c r="H145" s="41">
        <f t="shared" si="21"/>
        <v>0</v>
      </c>
      <c r="I145" s="63">
        <f t="shared" si="22"/>
        <v>0</v>
      </c>
      <c r="J145" s="41">
        <f t="shared" si="23"/>
        <v>4614371.1399999997</v>
      </c>
      <c r="K145" s="63">
        <f t="shared" si="24"/>
        <v>58.912170219241865</v>
      </c>
    </row>
    <row r="146" spans="1:11" ht="55.5" customHeight="1" x14ac:dyDescent="0.2">
      <c r="A146" s="31">
        <v>111982</v>
      </c>
      <c r="B146" s="40" t="s">
        <v>102</v>
      </c>
      <c r="C146" s="41">
        <v>11542757.890000001</v>
      </c>
      <c r="D146" s="41">
        <v>4775202.3</v>
      </c>
      <c r="E146" s="41">
        <v>60000</v>
      </c>
      <c r="F146" s="41">
        <v>0</v>
      </c>
      <c r="G146" s="41"/>
      <c r="H146" s="41">
        <f t="shared" si="21"/>
        <v>0</v>
      </c>
      <c r="I146" s="63">
        <f t="shared" si="22"/>
        <v>0</v>
      </c>
      <c r="J146" s="41">
        <f t="shared" si="23"/>
        <v>4775202.3</v>
      </c>
      <c r="K146" s="63">
        <f t="shared" si="24"/>
        <v>41.36968257938571</v>
      </c>
    </row>
    <row r="147" spans="1:11" ht="56.25" customHeight="1" x14ac:dyDescent="0.2">
      <c r="A147" s="31">
        <v>304009</v>
      </c>
      <c r="B147" s="40" t="s">
        <v>103</v>
      </c>
      <c r="C147" s="41">
        <v>6461066.6299999999</v>
      </c>
      <c r="D147" s="41">
        <v>215117.52</v>
      </c>
      <c r="E147" s="41">
        <v>3500000</v>
      </c>
      <c r="F147" s="41">
        <v>0</v>
      </c>
      <c r="G147" s="41"/>
      <c r="H147" s="41">
        <f t="shared" si="21"/>
        <v>0</v>
      </c>
      <c r="I147" s="63">
        <f t="shared" si="22"/>
        <v>0</v>
      </c>
      <c r="J147" s="41">
        <f t="shared" si="23"/>
        <v>215117.52</v>
      </c>
      <c r="K147" s="63">
        <f t="shared" si="24"/>
        <v>3.3294428353542611</v>
      </c>
    </row>
    <row r="148" spans="1:11" ht="78.75" customHeight="1" x14ac:dyDescent="0.2">
      <c r="A148" s="31">
        <v>351861</v>
      </c>
      <c r="B148" s="40" t="s">
        <v>104</v>
      </c>
      <c r="C148" s="41">
        <v>302534.2</v>
      </c>
      <c r="D148" s="41">
        <v>54562.68</v>
      </c>
      <c r="E148" s="41">
        <v>7472</v>
      </c>
      <c r="F148" s="41">
        <v>0</v>
      </c>
      <c r="G148" s="41"/>
      <c r="H148" s="41">
        <f t="shared" si="21"/>
        <v>0</v>
      </c>
      <c r="I148" s="63">
        <f t="shared" si="22"/>
        <v>0</v>
      </c>
      <c r="J148" s="41">
        <f t="shared" si="23"/>
        <v>54562.68</v>
      </c>
      <c r="K148" s="63">
        <f t="shared" si="24"/>
        <v>18.035210564623767</v>
      </c>
    </row>
    <row r="149" spans="1:11" ht="89.25" customHeight="1" x14ac:dyDescent="0.2">
      <c r="A149" s="31">
        <v>351872</v>
      </c>
      <c r="B149" s="40" t="s">
        <v>105</v>
      </c>
      <c r="C149" s="41">
        <v>302534.2</v>
      </c>
      <c r="D149" s="41">
        <v>54562.68</v>
      </c>
      <c r="E149" s="41">
        <v>7472</v>
      </c>
      <c r="F149" s="41">
        <v>0</v>
      </c>
      <c r="G149" s="41"/>
      <c r="H149" s="41">
        <f t="shared" si="21"/>
        <v>0</v>
      </c>
      <c r="I149" s="63">
        <f t="shared" si="22"/>
        <v>0</v>
      </c>
      <c r="J149" s="41">
        <f t="shared" si="23"/>
        <v>54562.68</v>
      </c>
      <c r="K149" s="63">
        <f t="shared" si="24"/>
        <v>18.035210564623767</v>
      </c>
    </row>
    <row r="150" spans="1:11" ht="79.5" customHeight="1" x14ac:dyDescent="0.2">
      <c r="A150" s="31">
        <v>351883</v>
      </c>
      <c r="B150" s="40" t="s">
        <v>106</v>
      </c>
      <c r="C150" s="41">
        <v>302534.2</v>
      </c>
      <c r="D150" s="41">
        <v>54562.68</v>
      </c>
      <c r="E150" s="41">
        <v>178972</v>
      </c>
      <c r="F150" s="41">
        <v>0</v>
      </c>
      <c r="G150" s="41"/>
      <c r="H150" s="41">
        <f t="shared" si="21"/>
        <v>0</v>
      </c>
      <c r="I150" s="63">
        <f t="shared" si="22"/>
        <v>0</v>
      </c>
      <c r="J150" s="41">
        <f t="shared" si="23"/>
        <v>54562.68</v>
      </c>
      <c r="K150" s="63">
        <f t="shared" si="24"/>
        <v>18.035210564623767</v>
      </c>
    </row>
    <row r="151" spans="1:11" ht="94.5" customHeight="1" x14ac:dyDescent="0.2">
      <c r="A151" s="31">
        <v>351893</v>
      </c>
      <c r="B151" s="40" t="s">
        <v>107</v>
      </c>
      <c r="C151" s="41">
        <v>302534.2</v>
      </c>
      <c r="D151" s="41">
        <v>54562.68</v>
      </c>
      <c r="E151" s="41">
        <v>178972</v>
      </c>
      <c r="F151" s="41">
        <v>0</v>
      </c>
      <c r="G151" s="41"/>
      <c r="H151" s="41">
        <f t="shared" si="21"/>
        <v>0</v>
      </c>
      <c r="I151" s="63">
        <f t="shared" si="22"/>
        <v>0</v>
      </c>
      <c r="J151" s="41">
        <f t="shared" si="23"/>
        <v>54562.68</v>
      </c>
      <c r="K151" s="63">
        <f t="shared" si="24"/>
        <v>18.035210564623767</v>
      </c>
    </row>
    <row r="152" spans="1:11" ht="72" x14ac:dyDescent="0.2">
      <c r="A152" s="31">
        <v>351905</v>
      </c>
      <c r="B152" s="40" t="s">
        <v>108</v>
      </c>
      <c r="C152" s="41">
        <v>168541</v>
      </c>
      <c r="D152" s="41">
        <v>61989.68</v>
      </c>
      <c r="E152" s="41">
        <v>18051</v>
      </c>
      <c r="F152" s="41">
        <v>0</v>
      </c>
      <c r="G152" s="41"/>
      <c r="H152" s="41">
        <f t="shared" si="21"/>
        <v>0</v>
      </c>
      <c r="I152" s="63">
        <f t="shared" si="22"/>
        <v>0</v>
      </c>
      <c r="J152" s="41">
        <f t="shared" si="23"/>
        <v>61989.68</v>
      </c>
      <c r="K152" s="63">
        <f t="shared" si="24"/>
        <v>36.780178116897368</v>
      </c>
    </row>
    <row r="153" spans="1:11" ht="96" x14ac:dyDescent="0.2">
      <c r="A153" s="31">
        <v>352751</v>
      </c>
      <c r="B153" s="40" t="s">
        <v>109</v>
      </c>
      <c r="C153" s="41">
        <v>209221.5</v>
      </c>
      <c r="D153" s="41">
        <v>46004.01</v>
      </c>
      <c r="E153" s="41">
        <v>5717</v>
      </c>
      <c r="F153" s="41">
        <v>0</v>
      </c>
      <c r="G153" s="41"/>
      <c r="H153" s="41">
        <f t="shared" si="21"/>
        <v>0</v>
      </c>
      <c r="I153" s="63">
        <f t="shared" si="22"/>
        <v>0</v>
      </c>
      <c r="J153" s="41">
        <f t="shared" si="23"/>
        <v>46004.01</v>
      </c>
      <c r="K153" s="63">
        <f t="shared" si="24"/>
        <v>21.988184770685614</v>
      </c>
    </row>
    <row r="154" spans="1:11" ht="102" customHeight="1" x14ac:dyDescent="0.2">
      <c r="A154" s="31">
        <v>352767</v>
      </c>
      <c r="B154" s="40" t="s">
        <v>226</v>
      </c>
      <c r="C154" s="41">
        <v>209221.5</v>
      </c>
      <c r="D154" s="41">
        <v>46004.01</v>
      </c>
      <c r="E154" s="41">
        <v>5717</v>
      </c>
      <c r="F154" s="41">
        <v>0</v>
      </c>
      <c r="G154" s="41"/>
      <c r="H154" s="41">
        <f t="shared" si="21"/>
        <v>0</v>
      </c>
      <c r="I154" s="63">
        <f t="shared" si="22"/>
        <v>0</v>
      </c>
      <c r="J154" s="41">
        <f t="shared" si="23"/>
        <v>46004.01</v>
      </c>
      <c r="K154" s="63">
        <f t="shared" si="24"/>
        <v>21.988184770685614</v>
      </c>
    </row>
    <row r="155" spans="1:11" ht="84" x14ac:dyDescent="0.2">
      <c r="A155" s="31">
        <v>352780</v>
      </c>
      <c r="B155" s="40" t="s">
        <v>227</v>
      </c>
      <c r="C155" s="41">
        <v>299924.55</v>
      </c>
      <c r="D155" s="41">
        <v>52097.68</v>
      </c>
      <c r="E155" s="41">
        <v>178827</v>
      </c>
      <c r="F155" s="41">
        <v>0</v>
      </c>
      <c r="G155" s="41"/>
      <c r="H155" s="41">
        <f t="shared" si="21"/>
        <v>0</v>
      </c>
      <c r="I155" s="63">
        <f t="shared" si="22"/>
        <v>0</v>
      </c>
      <c r="J155" s="41">
        <f t="shared" si="23"/>
        <v>52097.68</v>
      </c>
      <c r="K155" s="63">
        <f t="shared" si="24"/>
        <v>17.370261954214818</v>
      </c>
    </row>
    <row r="156" spans="1:11" ht="84" x14ac:dyDescent="0.2">
      <c r="A156" s="31">
        <v>352790</v>
      </c>
      <c r="B156" s="40" t="s">
        <v>225</v>
      </c>
      <c r="C156" s="41">
        <v>299924.55</v>
      </c>
      <c r="D156" s="41">
        <v>52097.68</v>
      </c>
      <c r="E156" s="41">
        <v>7327</v>
      </c>
      <c r="F156" s="41">
        <v>0</v>
      </c>
      <c r="G156" s="41"/>
      <c r="H156" s="41">
        <f t="shared" si="21"/>
        <v>0</v>
      </c>
      <c r="I156" s="63">
        <f t="shared" si="22"/>
        <v>0</v>
      </c>
      <c r="J156" s="41">
        <f t="shared" si="23"/>
        <v>52097.68</v>
      </c>
      <c r="K156" s="63">
        <f t="shared" si="24"/>
        <v>17.370261954214818</v>
      </c>
    </row>
    <row r="157" spans="1:11" ht="66" customHeight="1" x14ac:dyDescent="0.2">
      <c r="A157" s="42">
        <v>2426383</v>
      </c>
      <c r="B157" s="157" t="s">
        <v>228</v>
      </c>
      <c r="C157" s="41">
        <v>25000</v>
      </c>
      <c r="D157" s="41">
        <v>0</v>
      </c>
      <c r="E157" s="41">
        <v>25000</v>
      </c>
      <c r="F157" s="41">
        <v>0</v>
      </c>
      <c r="G157" s="41"/>
      <c r="H157" s="41">
        <f t="shared" si="21"/>
        <v>0</v>
      </c>
      <c r="I157" s="63">
        <f t="shared" si="22"/>
        <v>0</v>
      </c>
      <c r="J157" s="41">
        <f t="shared" si="23"/>
        <v>0</v>
      </c>
      <c r="K157" s="63">
        <f t="shared" si="24"/>
        <v>0</v>
      </c>
    </row>
    <row r="158" spans="1:11" ht="84" customHeight="1" x14ac:dyDescent="0.2">
      <c r="A158" s="42">
        <v>2426387</v>
      </c>
      <c r="B158" s="157" t="s">
        <v>229</v>
      </c>
      <c r="C158" s="41">
        <v>75000</v>
      </c>
      <c r="D158" s="41">
        <v>0</v>
      </c>
      <c r="E158" s="41">
        <v>75000</v>
      </c>
      <c r="F158" s="41">
        <v>0</v>
      </c>
      <c r="G158" s="41"/>
      <c r="H158" s="41">
        <f t="shared" si="21"/>
        <v>0</v>
      </c>
      <c r="I158" s="63">
        <f t="shared" si="22"/>
        <v>0</v>
      </c>
      <c r="J158" s="41">
        <f t="shared" si="23"/>
        <v>0</v>
      </c>
      <c r="K158" s="63">
        <f t="shared" si="24"/>
        <v>0</v>
      </c>
    </row>
    <row r="159" spans="1:11" ht="67.5" customHeight="1" x14ac:dyDescent="0.2">
      <c r="A159" s="42">
        <v>2426392</v>
      </c>
      <c r="B159" s="157" t="s">
        <v>230</v>
      </c>
      <c r="C159" s="41">
        <v>32500</v>
      </c>
      <c r="D159" s="41">
        <v>0</v>
      </c>
      <c r="E159" s="41">
        <v>32500</v>
      </c>
      <c r="F159" s="41">
        <v>0</v>
      </c>
      <c r="G159" s="41"/>
      <c r="H159" s="41">
        <f t="shared" si="21"/>
        <v>0</v>
      </c>
      <c r="I159" s="63">
        <f t="shared" si="22"/>
        <v>0</v>
      </c>
      <c r="J159" s="41">
        <f t="shared" si="23"/>
        <v>0</v>
      </c>
      <c r="K159" s="63">
        <f t="shared" si="24"/>
        <v>0</v>
      </c>
    </row>
    <row r="160" spans="1:11" ht="51.75" customHeight="1" x14ac:dyDescent="0.2">
      <c r="A160" s="42">
        <v>2426394</v>
      </c>
      <c r="B160" s="157" t="s">
        <v>231</v>
      </c>
      <c r="C160" s="41">
        <v>12500</v>
      </c>
      <c r="D160" s="41">
        <v>0</v>
      </c>
      <c r="E160" s="41">
        <v>12500</v>
      </c>
      <c r="F160" s="41">
        <v>0</v>
      </c>
      <c r="G160" s="41"/>
      <c r="H160" s="41">
        <f t="shared" si="21"/>
        <v>0</v>
      </c>
      <c r="I160" s="63">
        <f t="shared" si="22"/>
        <v>0</v>
      </c>
      <c r="J160" s="41">
        <f t="shared" si="23"/>
        <v>0</v>
      </c>
      <c r="K160" s="63">
        <f t="shared" si="24"/>
        <v>0</v>
      </c>
    </row>
    <row r="161" spans="1:11" ht="68.25" customHeight="1" x14ac:dyDescent="0.2">
      <c r="A161" s="42">
        <v>2426397</v>
      </c>
      <c r="B161" s="157" t="s">
        <v>232</v>
      </c>
      <c r="C161" s="41">
        <v>60000</v>
      </c>
      <c r="D161" s="41">
        <v>0</v>
      </c>
      <c r="E161" s="41">
        <v>60000</v>
      </c>
      <c r="F161" s="41">
        <v>0</v>
      </c>
      <c r="G161" s="41"/>
      <c r="H161" s="41">
        <f t="shared" si="21"/>
        <v>0</v>
      </c>
      <c r="I161" s="63">
        <f t="shared" si="22"/>
        <v>0</v>
      </c>
      <c r="J161" s="41">
        <f t="shared" si="23"/>
        <v>0</v>
      </c>
      <c r="K161" s="63">
        <f t="shared" si="24"/>
        <v>0</v>
      </c>
    </row>
    <row r="162" spans="1:11" ht="55.5" customHeight="1" x14ac:dyDescent="0.2">
      <c r="A162" s="42">
        <v>2426398</v>
      </c>
      <c r="B162" s="157" t="s">
        <v>265</v>
      </c>
      <c r="C162" s="41">
        <v>30000</v>
      </c>
      <c r="D162" s="41">
        <v>0</v>
      </c>
      <c r="E162" s="41">
        <v>30000</v>
      </c>
      <c r="F162" s="41">
        <v>0</v>
      </c>
      <c r="G162" s="41"/>
      <c r="H162" s="41">
        <f t="shared" si="21"/>
        <v>0</v>
      </c>
      <c r="I162" s="63">
        <f t="shared" si="22"/>
        <v>0</v>
      </c>
      <c r="J162" s="41">
        <f t="shared" si="23"/>
        <v>0</v>
      </c>
      <c r="K162" s="63">
        <f t="shared" si="24"/>
        <v>0</v>
      </c>
    </row>
    <row r="163" spans="1:11" ht="59.25" customHeight="1" x14ac:dyDescent="0.2">
      <c r="A163" s="42">
        <v>2426399</v>
      </c>
      <c r="B163" s="157" t="s">
        <v>233</v>
      </c>
      <c r="C163" s="41">
        <v>15000</v>
      </c>
      <c r="D163" s="41">
        <v>0</v>
      </c>
      <c r="E163" s="41">
        <v>15000</v>
      </c>
      <c r="F163" s="41">
        <v>0</v>
      </c>
      <c r="G163" s="41"/>
      <c r="H163" s="41">
        <f t="shared" si="21"/>
        <v>0</v>
      </c>
      <c r="I163" s="63">
        <f t="shared" si="22"/>
        <v>0</v>
      </c>
      <c r="J163" s="41">
        <f t="shared" si="23"/>
        <v>0</v>
      </c>
      <c r="K163" s="63">
        <f t="shared" si="24"/>
        <v>0</v>
      </c>
    </row>
    <row r="164" spans="1:11" ht="77.25" customHeight="1" x14ac:dyDescent="0.2">
      <c r="A164" s="42">
        <v>2426400</v>
      </c>
      <c r="B164" s="157" t="s">
        <v>234</v>
      </c>
      <c r="C164" s="41">
        <v>27500</v>
      </c>
      <c r="D164" s="41">
        <v>0</v>
      </c>
      <c r="E164" s="41">
        <v>27500</v>
      </c>
      <c r="F164" s="41">
        <v>0</v>
      </c>
      <c r="G164" s="41"/>
      <c r="H164" s="41">
        <f t="shared" si="21"/>
        <v>0</v>
      </c>
      <c r="I164" s="63">
        <f t="shared" si="22"/>
        <v>0</v>
      </c>
      <c r="J164" s="41">
        <f t="shared" si="23"/>
        <v>0</v>
      </c>
      <c r="K164" s="63">
        <f t="shared" si="24"/>
        <v>0</v>
      </c>
    </row>
    <row r="165" spans="1:11" ht="56.25" customHeight="1" x14ac:dyDescent="0.2">
      <c r="A165" s="42">
        <v>2426401</v>
      </c>
      <c r="B165" s="157" t="s">
        <v>235</v>
      </c>
      <c r="C165" s="41">
        <v>12500</v>
      </c>
      <c r="D165" s="41">
        <v>0</v>
      </c>
      <c r="E165" s="41">
        <v>12500</v>
      </c>
      <c r="F165" s="41">
        <v>0</v>
      </c>
      <c r="G165" s="41"/>
      <c r="H165" s="41">
        <f t="shared" si="21"/>
        <v>0</v>
      </c>
      <c r="I165" s="63">
        <f t="shared" si="22"/>
        <v>0</v>
      </c>
      <c r="J165" s="41">
        <f t="shared" si="23"/>
        <v>0</v>
      </c>
      <c r="K165" s="63">
        <f t="shared" si="24"/>
        <v>0</v>
      </c>
    </row>
    <row r="166" spans="1:11" ht="69" customHeight="1" x14ac:dyDescent="0.2">
      <c r="A166" s="42">
        <v>2426402</v>
      </c>
      <c r="B166" s="157" t="s">
        <v>236</v>
      </c>
      <c r="C166" s="41">
        <v>30000</v>
      </c>
      <c r="D166" s="41">
        <v>0</v>
      </c>
      <c r="E166" s="41">
        <v>30000</v>
      </c>
      <c r="F166" s="41">
        <v>0</v>
      </c>
      <c r="G166" s="41"/>
      <c r="H166" s="41">
        <f t="shared" si="21"/>
        <v>0</v>
      </c>
      <c r="I166" s="63">
        <f t="shared" si="22"/>
        <v>0</v>
      </c>
      <c r="J166" s="41">
        <f t="shared" si="23"/>
        <v>0</v>
      </c>
      <c r="K166" s="63">
        <f t="shared" si="24"/>
        <v>0</v>
      </c>
    </row>
    <row r="167" spans="1:11" ht="78" customHeight="1" x14ac:dyDescent="0.2">
      <c r="A167" s="42">
        <v>2426404</v>
      </c>
      <c r="B167" s="157" t="s">
        <v>237</v>
      </c>
      <c r="C167" s="41">
        <v>42500</v>
      </c>
      <c r="D167" s="41">
        <v>0</v>
      </c>
      <c r="E167" s="41">
        <v>42500</v>
      </c>
      <c r="F167" s="41">
        <v>0</v>
      </c>
      <c r="G167" s="41"/>
      <c r="H167" s="41">
        <f t="shared" si="21"/>
        <v>0</v>
      </c>
      <c r="I167" s="63">
        <f t="shared" si="22"/>
        <v>0</v>
      </c>
      <c r="J167" s="41">
        <f t="shared" si="23"/>
        <v>0</v>
      </c>
      <c r="K167" s="63">
        <f t="shared" si="24"/>
        <v>0</v>
      </c>
    </row>
    <row r="168" spans="1:11" ht="60" x14ac:dyDescent="0.2">
      <c r="A168" s="42">
        <v>2426405</v>
      </c>
      <c r="B168" s="157" t="s">
        <v>238</v>
      </c>
      <c r="C168" s="41">
        <v>15000</v>
      </c>
      <c r="D168" s="41">
        <v>0</v>
      </c>
      <c r="E168" s="41">
        <v>15000</v>
      </c>
      <c r="F168" s="41">
        <v>0</v>
      </c>
      <c r="G168" s="41"/>
      <c r="H168" s="41">
        <f t="shared" si="21"/>
        <v>0</v>
      </c>
      <c r="I168" s="63">
        <f t="shared" si="22"/>
        <v>0</v>
      </c>
      <c r="J168" s="41">
        <f t="shared" si="23"/>
        <v>0</v>
      </c>
      <c r="K168" s="63">
        <f t="shared" si="24"/>
        <v>0</v>
      </c>
    </row>
    <row r="169" spans="1:11" ht="78" customHeight="1" x14ac:dyDescent="0.2">
      <c r="A169" s="42">
        <v>2426406</v>
      </c>
      <c r="B169" s="157" t="s">
        <v>239</v>
      </c>
      <c r="C169" s="41">
        <v>27500</v>
      </c>
      <c r="D169" s="41">
        <v>0</v>
      </c>
      <c r="E169" s="41">
        <v>27500</v>
      </c>
      <c r="F169" s="41">
        <v>0</v>
      </c>
      <c r="G169" s="41"/>
      <c r="H169" s="41">
        <f t="shared" si="21"/>
        <v>0</v>
      </c>
      <c r="I169" s="63">
        <f t="shared" si="22"/>
        <v>0</v>
      </c>
      <c r="J169" s="41">
        <f t="shared" si="23"/>
        <v>0</v>
      </c>
      <c r="K169" s="63">
        <f t="shared" si="24"/>
        <v>0</v>
      </c>
    </row>
    <row r="170" spans="1:11" ht="74.25" customHeight="1" x14ac:dyDescent="0.2">
      <c r="A170" s="42">
        <v>2426407</v>
      </c>
      <c r="B170" s="157" t="s">
        <v>240</v>
      </c>
      <c r="C170" s="41">
        <v>15000</v>
      </c>
      <c r="D170" s="41">
        <v>0</v>
      </c>
      <c r="E170" s="41">
        <v>15000</v>
      </c>
      <c r="F170" s="41">
        <v>0</v>
      </c>
      <c r="G170" s="41"/>
      <c r="H170" s="41">
        <f t="shared" si="21"/>
        <v>0</v>
      </c>
      <c r="I170" s="63">
        <f t="shared" si="22"/>
        <v>0</v>
      </c>
      <c r="J170" s="41">
        <f t="shared" si="23"/>
        <v>0</v>
      </c>
      <c r="K170" s="63">
        <f t="shared" si="24"/>
        <v>0</v>
      </c>
    </row>
    <row r="171" spans="1:11" ht="82.5" customHeight="1" x14ac:dyDescent="0.2">
      <c r="A171" s="42">
        <v>2426408</v>
      </c>
      <c r="B171" s="157" t="s">
        <v>241</v>
      </c>
      <c r="C171" s="41">
        <v>40000</v>
      </c>
      <c r="D171" s="41">
        <v>0</v>
      </c>
      <c r="E171" s="41">
        <v>40000</v>
      </c>
      <c r="F171" s="41">
        <v>0</v>
      </c>
      <c r="G171" s="41"/>
      <c r="H171" s="41">
        <f t="shared" si="21"/>
        <v>0</v>
      </c>
      <c r="I171" s="63">
        <f t="shared" si="22"/>
        <v>0</v>
      </c>
      <c r="J171" s="41">
        <f t="shared" si="23"/>
        <v>0</v>
      </c>
      <c r="K171" s="63">
        <f t="shared" si="24"/>
        <v>0</v>
      </c>
    </row>
    <row r="172" spans="1:11" ht="69" customHeight="1" x14ac:dyDescent="0.2">
      <c r="A172" s="42">
        <v>2426410</v>
      </c>
      <c r="B172" s="157" t="s">
        <v>242</v>
      </c>
      <c r="C172" s="41">
        <v>15000</v>
      </c>
      <c r="D172" s="41">
        <v>0</v>
      </c>
      <c r="E172" s="41">
        <v>15000</v>
      </c>
      <c r="F172" s="41">
        <v>0</v>
      </c>
      <c r="G172" s="41"/>
      <c r="H172" s="41">
        <f t="shared" si="21"/>
        <v>0</v>
      </c>
      <c r="I172" s="63">
        <f t="shared" si="22"/>
        <v>0</v>
      </c>
      <c r="J172" s="41">
        <f t="shared" si="23"/>
        <v>0</v>
      </c>
      <c r="K172" s="63">
        <f t="shared" si="24"/>
        <v>0</v>
      </c>
    </row>
    <row r="173" spans="1:11" ht="69.75" customHeight="1" x14ac:dyDescent="0.2">
      <c r="A173" s="42">
        <v>2426411</v>
      </c>
      <c r="B173" s="157" t="s">
        <v>243</v>
      </c>
      <c r="C173" s="41">
        <v>19000</v>
      </c>
      <c r="D173" s="41">
        <v>0</v>
      </c>
      <c r="E173" s="41">
        <v>19000</v>
      </c>
      <c r="F173" s="41">
        <v>0</v>
      </c>
      <c r="G173" s="41"/>
      <c r="H173" s="41">
        <f t="shared" si="21"/>
        <v>0</v>
      </c>
      <c r="I173" s="63">
        <f t="shared" ref="I173:I204" si="25">H173/E173%</f>
        <v>0</v>
      </c>
      <c r="J173" s="41">
        <f t="shared" ref="J173:J204" si="26">D173+H173</f>
        <v>0</v>
      </c>
      <c r="K173" s="63">
        <f t="shared" si="24"/>
        <v>0</v>
      </c>
    </row>
    <row r="174" spans="1:11" ht="60" x14ac:dyDescent="0.2">
      <c r="A174" s="42">
        <v>2426414</v>
      </c>
      <c r="B174" s="157" t="s">
        <v>244</v>
      </c>
      <c r="C174" s="41">
        <v>27500</v>
      </c>
      <c r="D174" s="41">
        <v>0</v>
      </c>
      <c r="E174" s="41">
        <v>27500</v>
      </c>
      <c r="F174" s="41">
        <v>0</v>
      </c>
      <c r="G174" s="41"/>
      <c r="H174" s="41">
        <f t="shared" si="21"/>
        <v>0</v>
      </c>
      <c r="I174" s="63">
        <f t="shared" si="25"/>
        <v>0</v>
      </c>
      <c r="J174" s="41">
        <f t="shared" si="26"/>
        <v>0</v>
      </c>
      <c r="K174" s="63">
        <f t="shared" si="24"/>
        <v>0</v>
      </c>
    </row>
    <row r="175" spans="1:11" ht="60" x14ac:dyDescent="0.2">
      <c r="A175" s="42">
        <v>2426419</v>
      </c>
      <c r="B175" s="157" t="s">
        <v>245</v>
      </c>
      <c r="C175" s="41">
        <v>25000</v>
      </c>
      <c r="D175" s="41">
        <v>0</v>
      </c>
      <c r="E175" s="41">
        <v>25000</v>
      </c>
      <c r="F175" s="41">
        <v>0</v>
      </c>
      <c r="G175" s="41"/>
      <c r="H175" s="41">
        <f t="shared" si="21"/>
        <v>0</v>
      </c>
      <c r="I175" s="63">
        <f t="shared" si="25"/>
        <v>0</v>
      </c>
      <c r="J175" s="41">
        <f t="shared" si="26"/>
        <v>0</v>
      </c>
      <c r="K175" s="63">
        <f t="shared" si="24"/>
        <v>0</v>
      </c>
    </row>
    <row r="176" spans="1:11" ht="48" x14ac:dyDescent="0.2">
      <c r="A176" s="42">
        <v>2426421</v>
      </c>
      <c r="B176" s="157" t="s">
        <v>246</v>
      </c>
      <c r="C176" s="41">
        <v>15000</v>
      </c>
      <c r="D176" s="41">
        <v>0</v>
      </c>
      <c r="E176" s="41">
        <v>15000</v>
      </c>
      <c r="F176" s="41">
        <v>0</v>
      </c>
      <c r="G176" s="41"/>
      <c r="H176" s="41">
        <f t="shared" si="21"/>
        <v>0</v>
      </c>
      <c r="I176" s="63">
        <f t="shared" si="25"/>
        <v>0</v>
      </c>
      <c r="J176" s="41">
        <f t="shared" si="26"/>
        <v>0</v>
      </c>
      <c r="K176" s="63">
        <f t="shared" ref="K176:K194" si="27">J176/C176%</f>
        <v>0</v>
      </c>
    </row>
    <row r="177" spans="1:11" ht="66" customHeight="1" x14ac:dyDescent="0.2">
      <c r="A177" s="42">
        <v>2426422</v>
      </c>
      <c r="B177" s="157" t="s">
        <v>247</v>
      </c>
      <c r="C177" s="41">
        <v>12500</v>
      </c>
      <c r="D177" s="41">
        <v>0</v>
      </c>
      <c r="E177" s="41">
        <v>12500</v>
      </c>
      <c r="F177" s="41">
        <v>0</v>
      </c>
      <c r="G177" s="41"/>
      <c r="H177" s="41">
        <f t="shared" si="21"/>
        <v>0</v>
      </c>
      <c r="I177" s="63">
        <f t="shared" si="25"/>
        <v>0</v>
      </c>
      <c r="J177" s="41">
        <f t="shared" si="26"/>
        <v>0</v>
      </c>
      <c r="K177" s="63">
        <f t="shared" si="27"/>
        <v>0</v>
      </c>
    </row>
    <row r="178" spans="1:11" ht="66" customHeight="1" x14ac:dyDescent="0.2">
      <c r="A178" s="42">
        <v>2426425</v>
      </c>
      <c r="B178" s="157" t="s">
        <v>248</v>
      </c>
      <c r="C178" s="41">
        <v>15000</v>
      </c>
      <c r="D178" s="41">
        <v>0</v>
      </c>
      <c r="E178" s="41">
        <v>15000</v>
      </c>
      <c r="F178" s="41">
        <v>0</v>
      </c>
      <c r="G178" s="41"/>
      <c r="H178" s="41">
        <f t="shared" si="21"/>
        <v>0</v>
      </c>
      <c r="I178" s="63">
        <f t="shared" si="25"/>
        <v>0</v>
      </c>
      <c r="J178" s="41">
        <f t="shared" si="26"/>
        <v>0</v>
      </c>
      <c r="K178" s="63">
        <f t="shared" si="27"/>
        <v>0</v>
      </c>
    </row>
    <row r="179" spans="1:11" ht="66" customHeight="1" x14ac:dyDescent="0.2">
      <c r="A179" s="42">
        <v>2426426</v>
      </c>
      <c r="B179" s="157" t="s">
        <v>249</v>
      </c>
      <c r="C179" s="41">
        <v>15000</v>
      </c>
      <c r="D179" s="41">
        <v>0</v>
      </c>
      <c r="E179" s="41">
        <v>15000</v>
      </c>
      <c r="F179" s="41">
        <v>0</v>
      </c>
      <c r="G179" s="41"/>
      <c r="H179" s="41">
        <f t="shared" si="21"/>
        <v>0</v>
      </c>
      <c r="I179" s="63">
        <f t="shared" si="25"/>
        <v>0</v>
      </c>
      <c r="J179" s="41">
        <f t="shared" si="26"/>
        <v>0</v>
      </c>
      <c r="K179" s="63">
        <f t="shared" si="27"/>
        <v>0</v>
      </c>
    </row>
    <row r="180" spans="1:11" ht="66" customHeight="1" x14ac:dyDescent="0.2">
      <c r="A180" s="42">
        <v>2426431</v>
      </c>
      <c r="B180" s="157" t="s">
        <v>250</v>
      </c>
      <c r="C180" s="41">
        <v>12500</v>
      </c>
      <c r="D180" s="41">
        <v>0</v>
      </c>
      <c r="E180" s="41">
        <v>12500</v>
      </c>
      <c r="F180" s="41">
        <v>0</v>
      </c>
      <c r="G180" s="41"/>
      <c r="H180" s="41">
        <f t="shared" si="21"/>
        <v>0</v>
      </c>
      <c r="I180" s="63">
        <f t="shared" si="25"/>
        <v>0</v>
      </c>
      <c r="J180" s="41">
        <f t="shared" si="26"/>
        <v>0</v>
      </c>
      <c r="K180" s="63">
        <f t="shared" si="27"/>
        <v>0</v>
      </c>
    </row>
    <row r="181" spans="1:11" ht="66" customHeight="1" x14ac:dyDescent="0.2">
      <c r="A181" s="42">
        <v>2426433</v>
      </c>
      <c r="B181" s="157" t="s">
        <v>251</v>
      </c>
      <c r="C181" s="41">
        <v>19000</v>
      </c>
      <c r="D181" s="41">
        <v>0</v>
      </c>
      <c r="E181" s="41">
        <v>19000</v>
      </c>
      <c r="F181" s="41">
        <v>0</v>
      </c>
      <c r="G181" s="41"/>
      <c r="H181" s="41">
        <f t="shared" si="21"/>
        <v>0</v>
      </c>
      <c r="I181" s="63">
        <f t="shared" si="25"/>
        <v>0</v>
      </c>
      <c r="J181" s="41">
        <f t="shared" si="26"/>
        <v>0</v>
      </c>
      <c r="K181" s="63">
        <f t="shared" si="27"/>
        <v>0</v>
      </c>
    </row>
    <row r="182" spans="1:11" ht="66" customHeight="1" x14ac:dyDescent="0.2">
      <c r="A182" s="42">
        <v>2426434</v>
      </c>
      <c r="B182" s="157" t="s">
        <v>252</v>
      </c>
      <c r="C182" s="41">
        <v>15000</v>
      </c>
      <c r="D182" s="41">
        <v>0</v>
      </c>
      <c r="E182" s="41">
        <v>15000</v>
      </c>
      <c r="F182" s="41">
        <v>0</v>
      </c>
      <c r="G182" s="41"/>
      <c r="H182" s="41">
        <f t="shared" si="21"/>
        <v>0</v>
      </c>
      <c r="I182" s="63">
        <f t="shared" si="25"/>
        <v>0</v>
      </c>
      <c r="J182" s="41">
        <f t="shared" si="26"/>
        <v>0</v>
      </c>
      <c r="K182" s="63">
        <f t="shared" si="27"/>
        <v>0</v>
      </c>
    </row>
    <row r="183" spans="1:11" ht="75.75" customHeight="1" x14ac:dyDescent="0.2">
      <c r="A183" s="42">
        <v>2426435</v>
      </c>
      <c r="B183" s="157" t="s">
        <v>253</v>
      </c>
      <c r="C183" s="41">
        <v>30000</v>
      </c>
      <c r="D183" s="41">
        <v>0</v>
      </c>
      <c r="E183" s="41">
        <v>30000</v>
      </c>
      <c r="F183" s="41">
        <v>0</v>
      </c>
      <c r="G183" s="41"/>
      <c r="H183" s="41">
        <f t="shared" si="21"/>
        <v>0</v>
      </c>
      <c r="I183" s="63">
        <f t="shared" si="25"/>
        <v>0</v>
      </c>
      <c r="J183" s="41">
        <f t="shared" si="26"/>
        <v>0</v>
      </c>
      <c r="K183" s="63">
        <f t="shared" si="27"/>
        <v>0</v>
      </c>
    </row>
    <row r="184" spans="1:11" ht="75.75" customHeight="1" x14ac:dyDescent="0.2">
      <c r="A184" s="42">
        <v>2426439</v>
      </c>
      <c r="B184" s="157" t="s">
        <v>254</v>
      </c>
      <c r="C184" s="41">
        <v>15000</v>
      </c>
      <c r="D184" s="41">
        <v>0</v>
      </c>
      <c r="E184" s="41">
        <v>15000</v>
      </c>
      <c r="F184" s="41">
        <v>0</v>
      </c>
      <c r="G184" s="41"/>
      <c r="H184" s="41">
        <f t="shared" si="21"/>
        <v>0</v>
      </c>
      <c r="I184" s="63">
        <f t="shared" si="25"/>
        <v>0</v>
      </c>
      <c r="J184" s="41">
        <f t="shared" si="26"/>
        <v>0</v>
      </c>
      <c r="K184" s="63">
        <f t="shared" si="27"/>
        <v>0</v>
      </c>
    </row>
    <row r="185" spans="1:11" ht="75.75" customHeight="1" x14ac:dyDescent="0.2">
      <c r="A185" s="42">
        <v>2426440</v>
      </c>
      <c r="B185" s="157" t="s">
        <v>255</v>
      </c>
      <c r="C185" s="41">
        <v>15000</v>
      </c>
      <c r="D185" s="41">
        <v>0</v>
      </c>
      <c r="E185" s="41">
        <v>15000</v>
      </c>
      <c r="F185" s="41">
        <v>0</v>
      </c>
      <c r="G185" s="41"/>
      <c r="H185" s="41">
        <f t="shared" si="21"/>
        <v>0</v>
      </c>
      <c r="I185" s="63">
        <f t="shared" si="25"/>
        <v>0</v>
      </c>
      <c r="J185" s="41">
        <f t="shared" si="26"/>
        <v>0</v>
      </c>
      <c r="K185" s="63">
        <f t="shared" si="27"/>
        <v>0</v>
      </c>
    </row>
    <row r="186" spans="1:11" ht="75.75" customHeight="1" x14ac:dyDescent="0.2">
      <c r="A186" s="42">
        <v>2426441</v>
      </c>
      <c r="B186" s="157" t="s">
        <v>256</v>
      </c>
      <c r="C186" s="41">
        <v>15000</v>
      </c>
      <c r="D186" s="41">
        <v>0</v>
      </c>
      <c r="E186" s="41">
        <v>15000</v>
      </c>
      <c r="F186" s="41">
        <v>0</v>
      </c>
      <c r="G186" s="41"/>
      <c r="H186" s="41">
        <f t="shared" si="21"/>
        <v>0</v>
      </c>
      <c r="I186" s="63">
        <f t="shared" si="25"/>
        <v>0</v>
      </c>
      <c r="J186" s="41">
        <f t="shared" si="26"/>
        <v>0</v>
      </c>
      <c r="K186" s="63">
        <f t="shared" si="27"/>
        <v>0</v>
      </c>
    </row>
    <row r="187" spans="1:11" ht="69" customHeight="1" x14ac:dyDescent="0.2">
      <c r="A187" s="42">
        <v>2426442</v>
      </c>
      <c r="B187" s="157" t="s">
        <v>257</v>
      </c>
      <c r="C187" s="41">
        <v>19000</v>
      </c>
      <c r="D187" s="41">
        <v>0</v>
      </c>
      <c r="E187" s="41">
        <v>19000</v>
      </c>
      <c r="F187" s="41">
        <v>0</v>
      </c>
      <c r="G187" s="41"/>
      <c r="H187" s="41">
        <f t="shared" si="21"/>
        <v>0</v>
      </c>
      <c r="I187" s="63">
        <f t="shared" si="25"/>
        <v>0</v>
      </c>
      <c r="J187" s="41">
        <f t="shared" si="26"/>
        <v>0</v>
      </c>
      <c r="K187" s="63">
        <f t="shared" si="27"/>
        <v>0</v>
      </c>
    </row>
    <row r="188" spans="1:11" ht="69" customHeight="1" x14ac:dyDescent="0.2">
      <c r="A188" s="42">
        <v>2426444</v>
      </c>
      <c r="B188" s="157" t="s">
        <v>258</v>
      </c>
      <c r="C188" s="41">
        <v>19000</v>
      </c>
      <c r="D188" s="41">
        <v>0</v>
      </c>
      <c r="E188" s="41">
        <v>19000</v>
      </c>
      <c r="F188" s="41">
        <v>0</v>
      </c>
      <c r="G188" s="41"/>
      <c r="H188" s="41">
        <f t="shared" si="21"/>
        <v>0</v>
      </c>
      <c r="I188" s="63">
        <f t="shared" si="25"/>
        <v>0</v>
      </c>
      <c r="J188" s="41">
        <f t="shared" si="26"/>
        <v>0</v>
      </c>
      <c r="K188" s="63">
        <f t="shared" si="27"/>
        <v>0</v>
      </c>
    </row>
    <row r="189" spans="1:11" ht="69" customHeight="1" x14ac:dyDescent="0.2">
      <c r="A189" s="42">
        <v>2426446</v>
      </c>
      <c r="B189" s="157" t="s">
        <v>259</v>
      </c>
      <c r="C189" s="41">
        <v>12500</v>
      </c>
      <c r="D189" s="41">
        <v>0</v>
      </c>
      <c r="E189" s="41">
        <v>12500</v>
      </c>
      <c r="F189" s="41">
        <v>0</v>
      </c>
      <c r="G189" s="41"/>
      <c r="H189" s="41">
        <f t="shared" si="21"/>
        <v>0</v>
      </c>
      <c r="I189" s="63">
        <f t="shared" si="25"/>
        <v>0</v>
      </c>
      <c r="J189" s="41">
        <f t="shared" si="26"/>
        <v>0</v>
      </c>
      <c r="K189" s="63">
        <f t="shared" si="27"/>
        <v>0</v>
      </c>
    </row>
    <row r="190" spans="1:11" ht="69" customHeight="1" x14ac:dyDescent="0.2">
      <c r="A190" s="42">
        <v>2426447</v>
      </c>
      <c r="B190" s="157" t="s">
        <v>260</v>
      </c>
      <c r="C190" s="41">
        <v>12500</v>
      </c>
      <c r="D190" s="41">
        <v>0</v>
      </c>
      <c r="E190" s="41">
        <v>12500</v>
      </c>
      <c r="F190" s="41">
        <v>0</v>
      </c>
      <c r="G190" s="41"/>
      <c r="H190" s="41">
        <f t="shared" si="21"/>
        <v>0</v>
      </c>
      <c r="I190" s="63">
        <f t="shared" si="25"/>
        <v>0</v>
      </c>
      <c r="J190" s="41">
        <f t="shared" si="26"/>
        <v>0</v>
      </c>
      <c r="K190" s="63">
        <f t="shared" si="27"/>
        <v>0</v>
      </c>
    </row>
    <row r="191" spans="1:11" ht="69" customHeight="1" x14ac:dyDescent="0.2">
      <c r="A191" s="42">
        <v>2426448</v>
      </c>
      <c r="B191" s="157" t="s">
        <v>261</v>
      </c>
      <c r="C191" s="41">
        <v>50000</v>
      </c>
      <c r="D191" s="41">
        <v>0</v>
      </c>
      <c r="E191" s="41">
        <v>50000</v>
      </c>
      <c r="F191" s="41">
        <v>0</v>
      </c>
      <c r="G191" s="41"/>
      <c r="H191" s="41">
        <f t="shared" si="21"/>
        <v>0</v>
      </c>
      <c r="I191" s="63">
        <f t="shared" si="25"/>
        <v>0</v>
      </c>
      <c r="J191" s="41">
        <f t="shared" si="26"/>
        <v>0</v>
      </c>
      <c r="K191" s="63">
        <f t="shared" si="27"/>
        <v>0</v>
      </c>
    </row>
    <row r="192" spans="1:11" ht="94.5" customHeight="1" x14ac:dyDescent="0.2">
      <c r="A192" s="42">
        <v>2426449</v>
      </c>
      <c r="B192" s="157" t="s">
        <v>262</v>
      </c>
      <c r="C192" s="41">
        <v>1123000</v>
      </c>
      <c r="D192" s="41">
        <v>0</v>
      </c>
      <c r="E192" s="41">
        <v>1123000</v>
      </c>
      <c r="F192" s="41">
        <v>0</v>
      </c>
      <c r="G192" s="41"/>
      <c r="H192" s="41">
        <f t="shared" si="21"/>
        <v>0</v>
      </c>
      <c r="I192" s="63">
        <f t="shared" si="25"/>
        <v>0</v>
      </c>
      <c r="J192" s="41">
        <f t="shared" si="26"/>
        <v>0</v>
      </c>
      <c r="K192" s="63">
        <f t="shared" si="27"/>
        <v>0</v>
      </c>
    </row>
    <row r="193" spans="1:12" ht="69.75" customHeight="1" x14ac:dyDescent="0.2">
      <c r="A193" s="42">
        <v>2426631</v>
      </c>
      <c r="B193" s="157" t="s">
        <v>263</v>
      </c>
      <c r="C193" s="41">
        <v>75000</v>
      </c>
      <c r="D193" s="41">
        <v>0</v>
      </c>
      <c r="E193" s="41">
        <v>75000</v>
      </c>
      <c r="F193" s="41">
        <v>0</v>
      </c>
      <c r="G193" s="41"/>
      <c r="H193" s="41">
        <f t="shared" si="21"/>
        <v>0</v>
      </c>
      <c r="I193" s="63">
        <f t="shared" si="25"/>
        <v>0</v>
      </c>
      <c r="J193" s="41">
        <f t="shared" si="26"/>
        <v>0</v>
      </c>
      <c r="K193" s="63">
        <f t="shared" si="27"/>
        <v>0</v>
      </c>
    </row>
    <row r="194" spans="1:12" ht="68.25" customHeight="1" x14ac:dyDescent="0.2">
      <c r="A194" s="42">
        <v>2426806</v>
      </c>
      <c r="B194" s="157" t="s">
        <v>264</v>
      </c>
      <c r="C194" s="41">
        <v>12500</v>
      </c>
      <c r="D194" s="41">
        <v>0</v>
      </c>
      <c r="E194" s="41">
        <v>12500</v>
      </c>
      <c r="F194" s="41">
        <v>0</v>
      </c>
      <c r="G194" s="41"/>
      <c r="H194" s="41">
        <f t="shared" si="21"/>
        <v>0</v>
      </c>
      <c r="I194" s="63">
        <f t="shared" si="25"/>
        <v>0</v>
      </c>
      <c r="J194" s="41">
        <f t="shared" si="26"/>
        <v>0</v>
      </c>
      <c r="K194" s="63">
        <f t="shared" si="27"/>
        <v>0</v>
      </c>
    </row>
    <row r="195" spans="1:12" ht="26.25" customHeight="1" x14ac:dyDescent="0.2">
      <c r="A195" s="40"/>
      <c r="B195" s="84" t="s">
        <v>110</v>
      </c>
      <c r="C195" s="84"/>
      <c r="D195" s="45">
        <f>SUM(D196:D212)</f>
        <v>31228934.599999998</v>
      </c>
      <c r="E195" s="45">
        <f>SUM(E196:E212)</f>
        <v>16167787</v>
      </c>
      <c r="F195" s="45">
        <f>SUM(F196:F212)</f>
        <v>1171703.08</v>
      </c>
      <c r="G195" s="45">
        <f t="shared" ref="G195" si="28">SUM(G196:G203)</f>
        <v>0</v>
      </c>
      <c r="H195" s="45">
        <f t="shared" si="21"/>
        <v>1171703.08</v>
      </c>
      <c r="I195" s="108">
        <f t="shared" si="25"/>
        <v>7.2471456978002005</v>
      </c>
      <c r="J195" s="45">
        <f t="shared" si="26"/>
        <v>32400637.68</v>
      </c>
      <c r="K195" s="45"/>
      <c r="L195" s="153"/>
    </row>
    <row r="196" spans="1:12" ht="60" x14ac:dyDescent="0.2">
      <c r="A196" s="31">
        <v>66385</v>
      </c>
      <c r="B196" s="40" t="s">
        <v>37</v>
      </c>
      <c r="C196" s="41">
        <v>15078978.33</v>
      </c>
      <c r="D196" s="41">
        <v>11805011.560000001</v>
      </c>
      <c r="E196" s="41">
        <v>2766071</v>
      </c>
      <c r="F196" s="41">
        <v>0</v>
      </c>
      <c r="G196" s="41"/>
      <c r="H196" s="41">
        <f t="shared" si="21"/>
        <v>0</v>
      </c>
      <c r="I196" s="63">
        <f t="shared" si="25"/>
        <v>0</v>
      </c>
      <c r="J196" s="41">
        <f t="shared" si="26"/>
        <v>11805011.560000001</v>
      </c>
      <c r="K196" s="63">
        <f t="shared" ref="K196:K212" si="29">J196/C196%</f>
        <v>78.287874029990732</v>
      </c>
    </row>
    <row r="197" spans="1:12" s="142" customFormat="1" ht="72" x14ac:dyDescent="0.25">
      <c r="A197" s="31">
        <v>108527</v>
      </c>
      <c r="B197" s="40" t="s">
        <v>111</v>
      </c>
      <c r="C197" s="41">
        <v>2725244.36</v>
      </c>
      <c r="D197" s="41">
        <v>2412374.2999999998</v>
      </c>
      <c r="E197" s="41">
        <v>253550</v>
      </c>
      <c r="F197" s="41">
        <v>0</v>
      </c>
      <c r="G197" s="31"/>
      <c r="H197" s="31">
        <f t="shared" si="21"/>
        <v>0</v>
      </c>
      <c r="I197" s="63">
        <f t="shared" si="25"/>
        <v>0</v>
      </c>
      <c r="J197" s="41">
        <f t="shared" si="26"/>
        <v>2412374.2999999998</v>
      </c>
      <c r="K197" s="63">
        <f t="shared" si="29"/>
        <v>88.519559398335929</v>
      </c>
      <c r="L197" s="154"/>
    </row>
    <row r="198" spans="1:12" ht="36" x14ac:dyDescent="0.2">
      <c r="A198" s="31">
        <v>111221</v>
      </c>
      <c r="B198" s="40" t="s">
        <v>112</v>
      </c>
      <c r="C198" s="41">
        <v>3865203</v>
      </c>
      <c r="D198" s="41">
        <v>89540.59</v>
      </c>
      <c r="E198" s="41">
        <v>449116</v>
      </c>
      <c r="F198" s="41">
        <v>0</v>
      </c>
      <c r="G198" s="41"/>
      <c r="H198" s="41">
        <f t="shared" si="21"/>
        <v>0</v>
      </c>
      <c r="I198" s="63">
        <f t="shared" si="25"/>
        <v>0</v>
      </c>
      <c r="J198" s="41">
        <f t="shared" si="26"/>
        <v>89540.59</v>
      </c>
      <c r="K198" s="63">
        <f t="shared" si="29"/>
        <v>2.3165818198940649</v>
      </c>
    </row>
    <row r="199" spans="1:12" ht="36" x14ac:dyDescent="0.2">
      <c r="A199" s="31">
        <v>111234</v>
      </c>
      <c r="B199" s="40" t="s">
        <v>113</v>
      </c>
      <c r="C199" s="41">
        <v>14669819.58</v>
      </c>
      <c r="D199" s="41">
        <v>7794562.1799999997</v>
      </c>
      <c r="E199" s="41">
        <v>6984588</v>
      </c>
      <c r="F199" s="41">
        <v>975182.08000000007</v>
      </c>
      <c r="G199" s="41"/>
      <c r="H199" s="41">
        <f t="shared" ref="H199:H215" si="30">SUM(F199:G199)</f>
        <v>975182.08000000007</v>
      </c>
      <c r="I199" s="63">
        <f t="shared" si="25"/>
        <v>13.961912714107116</v>
      </c>
      <c r="J199" s="41">
        <f t="shared" si="26"/>
        <v>8769744.2599999998</v>
      </c>
      <c r="K199" s="63">
        <f t="shared" si="29"/>
        <v>59.780859690709299</v>
      </c>
    </row>
    <row r="200" spans="1:12" ht="36" x14ac:dyDescent="0.2">
      <c r="A200" s="31">
        <v>135106</v>
      </c>
      <c r="B200" s="40" t="s">
        <v>114</v>
      </c>
      <c r="C200" s="41">
        <v>1187524.8500000001</v>
      </c>
      <c r="D200" s="41">
        <v>161080.66</v>
      </c>
      <c r="E200" s="41">
        <v>380941</v>
      </c>
      <c r="F200" s="41">
        <v>0</v>
      </c>
      <c r="G200" s="41"/>
      <c r="H200" s="41">
        <f t="shared" si="30"/>
        <v>0</v>
      </c>
      <c r="I200" s="63">
        <f t="shared" si="25"/>
        <v>0</v>
      </c>
      <c r="J200" s="41">
        <f t="shared" si="26"/>
        <v>161080.66</v>
      </c>
      <c r="K200" s="63">
        <f t="shared" si="29"/>
        <v>13.564403304907682</v>
      </c>
    </row>
    <row r="201" spans="1:12" ht="60" x14ac:dyDescent="0.2">
      <c r="A201" s="31">
        <v>106725</v>
      </c>
      <c r="B201" s="40" t="s">
        <v>115</v>
      </c>
      <c r="C201" s="41">
        <v>2025772.27</v>
      </c>
      <c r="D201" s="41">
        <v>59417.79</v>
      </c>
      <c r="E201" s="41">
        <v>391696</v>
      </c>
      <c r="F201" s="41">
        <v>0</v>
      </c>
      <c r="G201" s="41"/>
      <c r="H201" s="41">
        <f t="shared" si="30"/>
        <v>0</v>
      </c>
      <c r="I201" s="63">
        <f t="shared" si="25"/>
        <v>0</v>
      </c>
      <c r="J201" s="41">
        <f t="shared" si="26"/>
        <v>59417.79</v>
      </c>
      <c r="K201" s="63">
        <f t="shared" si="29"/>
        <v>2.9330932642295475</v>
      </c>
    </row>
    <row r="202" spans="1:12" ht="72" x14ac:dyDescent="0.2">
      <c r="A202" s="31">
        <v>143125</v>
      </c>
      <c r="B202" s="40" t="s">
        <v>116</v>
      </c>
      <c r="C202" s="41">
        <v>13168445</v>
      </c>
      <c r="D202" s="41">
        <v>8837716.9499999993</v>
      </c>
      <c r="E202" s="41">
        <v>3678231</v>
      </c>
      <c r="F202" s="41">
        <v>196521</v>
      </c>
      <c r="G202" s="41"/>
      <c r="H202" s="41">
        <f t="shared" si="30"/>
        <v>196521</v>
      </c>
      <c r="I202" s="63">
        <f t="shared" si="25"/>
        <v>5.3428128902181511</v>
      </c>
      <c r="J202" s="41">
        <f t="shared" si="26"/>
        <v>9034237.9499999993</v>
      </c>
      <c r="K202" s="63">
        <f t="shared" si="29"/>
        <v>68.605199399017863</v>
      </c>
    </row>
    <row r="203" spans="1:12" ht="66" customHeight="1" x14ac:dyDescent="0.2">
      <c r="A203" s="31">
        <v>148105</v>
      </c>
      <c r="B203" s="40" t="s">
        <v>117</v>
      </c>
      <c r="C203" s="41">
        <v>2516112.56</v>
      </c>
      <c r="D203" s="41">
        <v>69230.570000000007</v>
      </c>
      <c r="E203" s="41">
        <v>388594</v>
      </c>
      <c r="F203" s="41">
        <v>0</v>
      </c>
      <c r="G203" s="41"/>
      <c r="H203" s="41">
        <f t="shared" si="30"/>
        <v>0</v>
      </c>
      <c r="I203" s="63">
        <f t="shared" si="25"/>
        <v>0</v>
      </c>
      <c r="J203" s="41">
        <f t="shared" si="26"/>
        <v>69230.570000000007</v>
      </c>
      <c r="K203" s="63">
        <f t="shared" si="29"/>
        <v>2.7514893848787119</v>
      </c>
    </row>
    <row r="204" spans="1:12" ht="97.5" customHeight="1" x14ac:dyDescent="0.2">
      <c r="A204" s="42">
        <v>2426445</v>
      </c>
      <c r="B204" s="40" t="s">
        <v>266</v>
      </c>
      <c r="C204" s="41">
        <v>45000</v>
      </c>
      <c r="D204" s="41">
        <v>0</v>
      </c>
      <c r="E204" s="41">
        <v>45000</v>
      </c>
      <c r="F204" s="41">
        <v>0</v>
      </c>
      <c r="G204" s="41"/>
      <c r="H204" s="41">
        <f t="shared" si="30"/>
        <v>0</v>
      </c>
      <c r="I204" s="63">
        <f t="shared" si="25"/>
        <v>0</v>
      </c>
      <c r="J204" s="41">
        <f t="shared" si="26"/>
        <v>0</v>
      </c>
      <c r="K204" s="63">
        <f t="shared" si="29"/>
        <v>0</v>
      </c>
    </row>
    <row r="205" spans="1:12" ht="91.5" customHeight="1" x14ac:dyDescent="0.2">
      <c r="A205" s="42">
        <v>2426450</v>
      </c>
      <c r="B205" s="40" t="s">
        <v>267</v>
      </c>
      <c r="C205" s="41">
        <v>270000</v>
      </c>
      <c r="D205" s="41">
        <v>0</v>
      </c>
      <c r="E205" s="41">
        <v>270000</v>
      </c>
      <c r="F205" s="41">
        <v>0</v>
      </c>
      <c r="G205" s="41"/>
      <c r="H205" s="41">
        <f t="shared" si="30"/>
        <v>0</v>
      </c>
      <c r="I205" s="63">
        <f t="shared" ref="I205:I215" si="31">H205/E205%</f>
        <v>0</v>
      </c>
      <c r="J205" s="41">
        <f t="shared" ref="J205:J215" si="32">D205+H205</f>
        <v>0</v>
      </c>
      <c r="K205" s="63">
        <f t="shared" si="29"/>
        <v>0</v>
      </c>
    </row>
    <row r="206" spans="1:12" ht="93.75" customHeight="1" x14ac:dyDescent="0.2">
      <c r="A206" s="42">
        <v>2426455</v>
      </c>
      <c r="B206" s="40" t="s">
        <v>268</v>
      </c>
      <c r="C206" s="41">
        <v>45000</v>
      </c>
      <c r="D206" s="41">
        <v>0</v>
      </c>
      <c r="E206" s="41">
        <v>45000</v>
      </c>
      <c r="F206" s="41">
        <v>0</v>
      </c>
      <c r="G206" s="41"/>
      <c r="H206" s="41">
        <f t="shared" si="30"/>
        <v>0</v>
      </c>
      <c r="I206" s="63">
        <f t="shared" si="31"/>
        <v>0</v>
      </c>
      <c r="J206" s="41">
        <f t="shared" si="32"/>
        <v>0</v>
      </c>
      <c r="K206" s="63">
        <f t="shared" si="29"/>
        <v>0</v>
      </c>
    </row>
    <row r="207" spans="1:12" ht="90" customHeight="1" x14ac:dyDescent="0.2">
      <c r="A207" s="42">
        <v>2426472</v>
      </c>
      <c r="B207" s="40" t="s">
        <v>269</v>
      </c>
      <c r="C207" s="41">
        <v>265000</v>
      </c>
      <c r="D207" s="41">
        <v>0</v>
      </c>
      <c r="E207" s="41">
        <v>265000</v>
      </c>
      <c r="F207" s="41">
        <v>0</v>
      </c>
      <c r="G207" s="41"/>
      <c r="H207" s="41">
        <f t="shared" si="30"/>
        <v>0</v>
      </c>
      <c r="I207" s="63">
        <f t="shared" si="31"/>
        <v>0</v>
      </c>
      <c r="J207" s="41">
        <f t="shared" si="32"/>
        <v>0</v>
      </c>
      <c r="K207" s="63">
        <f t="shared" si="29"/>
        <v>0</v>
      </c>
    </row>
    <row r="208" spans="1:12" ht="95.25" customHeight="1" x14ac:dyDescent="0.2">
      <c r="A208" s="42">
        <v>2426481</v>
      </c>
      <c r="B208" s="40" t="s">
        <v>270</v>
      </c>
      <c r="C208" s="41">
        <v>70000</v>
      </c>
      <c r="D208" s="41">
        <v>0</v>
      </c>
      <c r="E208" s="41">
        <v>70000</v>
      </c>
      <c r="F208" s="41">
        <v>0</v>
      </c>
      <c r="G208" s="41"/>
      <c r="H208" s="41">
        <f t="shared" si="30"/>
        <v>0</v>
      </c>
      <c r="I208" s="63">
        <f t="shared" si="31"/>
        <v>0</v>
      </c>
      <c r="J208" s="41">
        <f t="shared" si="32"/>
        <v>0</v>
      </c>
      <c r="K208" s="63">
        <f t="shared" si="29"/>
        <v>0</v>
      </c>
    </row>
    <row r="209" spans="1:13" ht="93" customHeight="1" x14ac:dyDescent="0.2">
      <c r="A209" s="42">
        <v>2426485</v>
      </c>
      <c r="B209" s="40" t="s">
        <v>271</v>
      </c>
      <c r="C209" s="41">
        <v>45000</v>
      </c>
      <c r="D209" s="41">
        <v>0</v>
      </c>
      <c r="E209" s="41">
        <v>45000</v>
      </c>
      <c r="F209" s="41">
        <v>0</v>
      </c>
      <c r="G209" s="41"/>
      <c r="H209" s="41">
        <f t="shared" si="30"/>
        <v>0</v>
      </c>
      <c r="I209" s="63">
        <f t="shared" si="31"/>
        <v>0</v>
      </c>
      <c r="J209" s="41">
        <f t="shared" si="32"/>
        <v>0</v>
      </c>
      <c r="K209" s="63">
        <f t="shared" si="29"/>
        <v>0</v>
      </c>
    </row>
    <row r="210" spans="1:13" ht="66" customHeight="1" x14ac:dyDescent="0.2">
      <c r="A210" s="42">
        <v>2426491</v>
      </c>
      <c r="B210" s="40" t="s">
        <v>272</v>
      </c>
      <c r="C210" s="41">
        <v>25000</v>
      </c>
      <c r="D210" s="41">
        <v>0</v>
      </c>
      <c r="E210" s="41">
        <v>25000</v>
      </c>
      <c r="F210" s="41">
        <v>0</v>
      </c>
      <c r="G210" s="41"/>
      <c r="H210" s="41">
        <f t="shared" si="30"/>
        <v>0</v>
      </c>
      <c r="I210" s="63">
        <f t="shared" si="31"/>
        <v>0</v>
      </c>
      <c r="J210" s="41">
        <f t="shared" si="32"/>
        <v>0</v>
      </c>
      <c r="K210" s="63">
        <f t="shared" si="29"/>
        <v>0</v>
      </c>
    </row>
    <row r="211" spans="1:13" ht="99" customHeight="1" x14ac:dyDescent="0.2">
      <c r="A211" s="42">
        <v>2426497</v>
      </c>
      <c r="B211" s="40" t="s">
        <v>273</v>
      </c>
      <c r="C211" s="41">
        <v>90000</v>
      </c>
      <c r="D211" s="41">
        <v>0</v>
      </c>
      <c r="E211" s="41">
        <v>90000</v>
      </c>
      <c r="F211" s="41">
        <v>0</v>
      </c>
      <c r="G211" s="41"/>
      <c r="H211" s="41">
        <f t="shared" si="30"/>
        <v>0</v>
      </c>
      <c r="I211" s="63">
        <f t="shared" si="31"/>
        <v>0</v>
      </c>
      <c r="J211" s="41">
        <f t="shared" si="32"/>
        <v>0</v>
      </c>
      <c r="K211" s="63">
        <f t="shared" si="29"/>
        <v>0</v>
      </c>
    </row>
    <row r="212" spans="1:13" ht="91.5" customHeight="1" x14ac:dyDescent="0.2">
      <c r="A212" s="42">
        <v>2426502</v>
      </c>
      <c r="B212" s="40" t="s">
        <v>274</v>
      </c>
      <c r="C212" s="41">
        <v>20000</v>
      </c>
      <c r="D212" s="41">
        <v>0</v>
      </c>
      <c r="E212" s="41">
        <v>20000</v>
      </c>
      <c r="F212" s="41">
        <v>0</v>
      </c>
      <c r="G212" s="41"/>
      <c r="H212" s="41">
        <f t="shared" si="30"/>
        <v>0</v>
      </c>
      <c r="I212" s="63">
        <f t="shared" si="31"/>
        <v>0</v>
      </c>
      <c r="J212" s="41">
        <f t="shared" si="32"/>
        <v>0</v>
      </c>
      <c r="K212" s="63">
        <f t="shared" si="29"/>
        <v>0</v>
      </c>
    </row>
    <row r="213" spans="1:13" ht="32.25" customHeight="1" x14ac:dyDescent="0.2">
      <c r="A213" s="31"/>
      <c r="B213" s="84" t="s">
        <v>275</v>
      </c>
      <c r="C213" s="84"/>
      <c r="D213" s="45">
        <f>SUM(D214:D215)</f>
        <v>0</v>
      </c>
      <c r="E213" s="45">
        <f>SUM(E214:E215)</f>
        <v>2609065</v>
      </c>
      <c r="F213" s="45">
        <v>0</v>
      </c>
      <c r="G213" s="45"/>
      <c r="H213" s="45">
        <f t="shared" si="30"/>
        <v>0</v>
      </c>
      <c r="I213" s="85">
        <f t="shared" si="31"/>
        <v>0</v>
      </c>
      <c r="J213" s="45">
        <f t="shared" si="32"/>
        <v>0</v>
      </c>
      <c r="K213" s="45"/>
    </row>
    <row r="214" spans="1:13" ht="103.5" customHeight="1" x14ac:dyDescent="0.2">
      <c r="A214" s="42">
        <v>2426379</v>
      </c>
      <c r="B214" s="40" t="s">
        <v>276</v>
      </c>
      <c r="C214" s="41">
        <v>1271000</v>
      </c>
      <c r="D214" s="41">
        <v>0</v>
      </c>
      <c r="E214" s="41">
        <v>1271000</v>
      </c>
      <c r="F214" s="41">
        <v>0</v>
      </c>
      <c r="G214" s="41"/>
      <c r="H214" s="41">
        <f t="shared" si="30"/>
        <v>0</v>
      </c>
      <c r="I214" s="63">
        <f t="shared" si="31"/>
        <v>0</v>
      </c>
      <c r="J214" s="41">
        <f t="shared" si="32"/>
        <v>0</v>
      </c>
      <c r="K214" s="63">
        <f>J214/C214%</f>
        <v>0</v>
      </c>
    </row>
    <row r="215" spans="1:13" ht="102" customHeight="1" x14ac:dyDescent="0.2">
      <c r="A215" s="42">
        <v>2426389</v>
      </c>
      <c r="B215" s="40" t="s">
        <v>277</v>
      </c>
      <c r="C215" s="41">
        <v>1338065</v>
      </c>
      <c r="D215" s="41">
        <v>0</v>
      </c>
      <c r="E215" s="41">
        <v>1338065</v>
      </c>
      <c r="F215" s="41">
        <v>0</v>
      </c>
      <c r="G215" s="41"/>
      <c r="H215" s="41">
        <f t="shared" si="30"/>
        <v>0</v>
      </c>
      <c r="I215" s="63">
        <f t="shared" si="31"/>
        <v>0</v>
      </c>
      <c r="J215" s="41">
        <f t="shared" si="32"/>
        <v>0</v>
      </c>
      <c r="K215" s="63">
        <f>J215/C215%</f>
        <v>0</v>
      </c>
    </row>
    <row r="216" spans="1:13" s="53" customFormat="1" ht="12" x14ac:dyDescent="0.2">
      <c r="A216" s="102" t="s">
        <v>164</v>
      </c>
      <c r="B216" s="103"/>
      <c r="C216" s="104"/>
      <c r="D216" s="104"/>
      <c r="E216" s="37"/>
      <c r="F216" s="71"/>
      <c r="G216" s="68"/>
      <c r="H216" s="68"/>
      <c r="I216" s="69"/>
      <c r="J216" s="70"/>
      <c r="K216" s="69"/>
      <c r="L216" s="148"/>
      <c r="M216" s="147"/>
    </row>
    <row r="217" spans="1:13" s="53" customFormat="1" ht="12" x14ac:dyDescent="0.2">
      <c r="A217" s="105" t="s">
        <v>6</v>
      </c>
      <c r="B217" s="106"/>
      <c r="C217" s="104"/>
      <c r="D217" s="104"/>
      <c r="E217" s="82"/>
      <c r="F217" s="71"/>
      <c r="G217" s="68"/>
      <c r="H217" s="68"/>
      <c r="I217" s="69"/>
      <c r="J217" s="70"/>
      <c r="K217" s="69"/>
      <c r="L217" s="148"/>
      <c r="M217" s="147"/>
    </row>
    <row r="218" spans="1:13" ht="20.25" customHeight="1" x14ac:dyDescent="0.2">
      <c r="A218" s="107"/>
      <c r="B218" s="168" t="s">
        <v>13</v>
      </c>
      <c r="C218" s="163"/>
      <c r="D218" s="163"/>
    </row>
    <row r="219" spans="1:13" ht="20.25" customHeight="1" x14ac:dyDescent="0.2"/>
    <row r="220" spans="1:13" ht="20.25" customHeight="1" x14ac:dyDescent="0.2"/>
    <row r="221" spans="1:13" ht="20.25" customHeight="1" x14ac:dyDescent="0.2"/>
    <row r="222" spans="1:13" ht="20.25" customHeight="1" x14ac:dyDescent="0.2"/>
    <row r="223" spans="1:13" ht="20.25" customHeight="1" x14ac:dyDescent="0.2"/>
    <row r="224" spans="1:13"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row r="352" ht="20.25" customHeight="1" x14ac:dyDescent="0.2"/>
    <row r="353" ht="20.25" customHeight="1" x14ac:dyDescent="0.2"/>
    <row r="354" ht="20.25" customHeight="1" x14ac:dyDescent="0.2"/>
    <row r="355" ht="20.25" customHeight="1" x14ac:dyDescent="0.2"/>
    <row r="356" ht="20.25" customHeight="1" x14ac:dyDescent="0.2"/>
    <row r="357" ht="20.25" customHeight="1" x14ac:dyDescent="0.2"/>
    <row r="358" ht="20.25" customHeight="1" x14ac:dyDescent="0.2"/>
    <row r="359" ht="20.25" customHeight="1" x14ac:dyDescent="0.2"/>
    <row r="360" ht="20.25" customHeight="1" x14ac:dyDescent="0.2"/>
    <row r="361" ht="20.25" customHeight="1" x14ac:dyDescent="0.2"/>
    <row r="362" ht="20.25" customHeight="1" x14ac:dyDescent="0.2"/>
    <row r="363" ht="20.25" customHeight="1" x14ac:dyDescent="0.2"/>
    <row r="364" ht="20.25" customHeight="1" x14ac:dyDescent="0.2"/>
    <row r="365" ht="20.25" customHeight="1" x14ac:dyDescent="0.2"/>
    <row r="366" ht="20.25" customHeight="1" x14ac:dyDescent="0.2"/>
    <row r="367" ht="20.25" customHeight="1" x14ac:dyDescent="0.2"/>
    <row r="368" ht="20.25" customHeight="1" x14ac:dyDescent="0.2"/>
    <row r="369" ht="20.25" customHeight="1" x14ac:dyDescent="0.2"/>
    <row r="370" ht="20.25" customHeight="1" x14ac:dyDescent="0.2"/>
    <row r="371" ht="20.25" customHeight="1" x14ac:dyDescent="0.2"/>
    <row r="372" ht="20.25" customHeight="1" x14ac:dyDescent="0.2"/>
    <row r="373" ht="20.25" customHeight="1" x14ac:dyDescent="0.2"/>
    <row r="374" ht="20.25" customHeight="1" x14ac:dyDescent="0.2"/>
    <row r="375" ht="20.25" customHeight="1" x14ac:dyDescent="0.2"/>
    <row r="376" ht="20.25" customHeight="1" x14ac:dyDescent="0.2"/>
    <row r="377" ht="20.25" customHeight="1" x14ac:dyDescent="0.2"/>
    <row r="378" ht="20.25" customHeight="1" x14ac:dyDescent="0.2"/>
    <row r="379" ht="20.25" customHeight="1" x14ac:dyDescent="0.2"/>
    <row r="380" ht="20.25" customHeight="1" x14ac:dyDescent="0.2"/>
    <row r="381" ht="20.25" customHeight="1" x14ac:dyDescent="0.2"/>
    <row r="382" ht="20.25" customHeight="1" x14ac:dyDescent="0.2"/>
    <row r="383" ht="20.25" customHeight="1" x14ac:dyDescent="0.2"/>
    <row r="384" ht="20.25" customHeight="1" x14ac:dyDescent="0.2"/>
    <row r="385" ht="20.25" customHeight="1" x14ac:dyDescent="0.2"/>
    <row r="386" ht="20.25" customHeight="1" x14ac:dyDescent="0.2"/>
    <row r="387" ht="20.25" customHeight="1" x14ac:dyDescent="0.2"/>
    <row r="388" ht="20.25" customHeight="1" x14ac:dyDescent="0.2"/>
    <row r="389" ht="20.25" customHeight="1" x14ac:dyDescent="0.2"/>
    <row r="390" ht="20.25" customHeight="1" x14ac:dyDescent="0.2"/>
    <row r="391" ht="20.25" customHeight="1" x14ac:dyDescent="0.2"/>
    <row r="392" ht="20.25" customHeight="1" x14ac:dyDescent="0.2"/>
    <row r="393" ht="20.25" customHeight="1" x14ac:dyDescent="0.2"/>
    <row r="394" ht="20.25" customHeight="1" x14ac:dyDescent="0.2"/>
    <row r="395" ht="20.25" customHeight="1" x14ac:dyDescent="0.2"/>
    <row r="396" ht="20.25" customHeight="1" x14ac:dyDescent="0.2"/>
    <row r="397" ht="20.25" customHeight="1" x14ac:dyDescent="0.2"/>
    <row r="398" ht="20.25" customHeight="1" x14ac:dyDescent="0.2"/>
    <row r="399" ht="20.25" customHeight="1" x14ac:dyDescent="0.2"/>
    <row r="400" ht="20.25" customHeight="1" x14ac:dyDescent="0.2"/>
    <row r="401" ht="20.25" customHeight="1" x14ac:dyDescent="0.2"/>
    <row r="402" ht="20.25" customHeight="1" x14ac:dyDescent="0.2"/>
    <row r="403" ht="20.25" customHeight="1" x14ac:dyDescent="0.2"/>
    <row r="404" ht="20.25" customHeight="1" x14ac:dyDescent="0.2"/>
    <row r="405" ht="20.25" customHeight="1" x14ac:dyDescent="0.2"/>
    <row r="406" ht="20.25" customHeight="1" x14ac:dyDescent="0.2"/>
    <row r="407" ht="20.25" customHeight="1" x14ac:dyDescent="0.2"/>
    <row r="408" ht="20.25" customHeight="1" x14ac:dyDescent="0.2"/>
    <row r="409" ht="20.25" customHeight="1" x14ac:dyDescent="0.2"/>
    <row r="410" ht="20.25" customHeight="1" x14ac:dyDescent="0.2"/>
    <row r="411" ht="20.25" customHeight="1" x14ac:dyDescent="0.2"/>
    <row r="412" ht="20.25" customHeight="1" x14ac:dyDescent="0.2"/>
    <row r="413" ht="20.25" customHeight="1" x14ac:dyDescent="0.2"/>
    <row r="414" ht="20.2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row r="627" ht="20.25" customHeight="1" x14ac:dyDescent="0.2"/>
    <row r="628" ht="20.25" customHeight="1" x14ac:dyDescent="0.2"/>
    <row r="629" ht="20.25" customHeight="1" x14ac:dyDescent="0.2"/>
    <row r="630" ht="20.25" customHeight="1" x14ac:dyDescent="0.2"/>
    <row r="631" ht="20.25" customHeight="1" x14ac:dyDescent="0.2"/>
    <row r="632" ht="20.25" customHeight="1" x14ac:dyDescent="0.2"/>
    <row r="633" ht="20.25" customHeight="1" x14ac:dyDescent="0.2"/>
    <row r="634" ht="20.25" customHeight="1" x14ac:dyDescent="0.2"/>
    <row r="635" ht="20.25" customHeight="1" x14ac:dyDescent="0.2"/>
    <row r="636" ht="20.25" customHeight="1" x14ac:dyDescent="0.2"/>
    <row r="637" ht="20.25" customHeight="1" x14ac:dyDescent="0.2"/>
    <row r="638" ht="20.25" customHeight="1" x14ac:dyDescent="0.2"/>
    <row r="639" ht="20.25" customHeight="1" x14ac:dyDescent="0.2"/>
    <row r="640" ht="20.25" customHeight="1" x14ac:dyDescent="0.2"/>
    <row r="641" ht="20.25" customHeight="1" x14ac:dyDescent="0.2"/>
    <row r="642" ht="20.25" customHeight="1" x14ac:dyDescent="0.2"/>
    <row r="643" ht="20.25" customHeight="1" x14ac:dyDescent="0.2"/>
    <row r="644" ht="20.25" customHeight="1" x14ac:dyDescent="0.2"/>
    <row r="645" ht="20.25" customHeight="1" x14ac:dyDescent="0.2"/>
    <row r="646" ht="20.25" customHeight="1" x14ac:dyDescent="0.2"/>
    <row r="647" ht="20.25" customHeight="1" x14ac:dyDescent="0.2"/>
    <row r="648" ht="20.25" customHeight="1" x14ac:dyDescent="0.2"/>
    <row r="649" ht="20.25" customHeight="1" x14ac:dyDescent="0.2"/>
    <row r="650" ht="20.25" customHeight="1" x14ac:dyDescent="0.2"/>
    <row r="651" ht="20.25" customHeight="1" x14ac:dyDescent="0.2"/>
    <row r="652" ht="20.25" customHeight="1" x14ac:dyDescent="0.2"/>
    <row r="653" ht="20.25" customHeight="1" x14ac:dyDescent="0.2"/>
    <row r="654" ht="20.25" customHeight="1" x14ac:dyDescent="0.2"/>
    <row r="655" ht="20.25" customHeight="1" x14ac:dyDescent="0.2"/>
    <row r="656" ht="20.25" customHeight="1" x14ac:dyDescent="0.2"/>
    <row r="657" ht="20.25" customHeight="1" x14ac:dyDescent="0.2"/>
    <row r="658" ht="20.25" customHeight="1" x14ac:dyDescent="0.2"/>
    <row r="659" ht="20.25" customHeight="1" x14ac:dyDescent="0.2"/>
    <row r="660" ht="20.25" customHeight="1" x14ac:dyDescent="0.2"/>
    <row r="661" ht="20.25" customHeight="1" x14ac:dyDescent="0.2"/>
    <row r="662" ht="20.25" customHeight="1" x14ac:dyDescent="0.2"/>
    <row r="663" ht="20.25" customHeight="1" x14ac:dyDescent="0.2"/>
    <row r="664" ht="20.25" customHeight="1" x14ac:dyDescent="0.2"/>
    <row r="665" ht="20.25" customHeight="1" x14ac:dyDescent="0.2"/>
    <row r="666" ht="20.25" customHeight="1" x14ac:dyDescent="0.2"/>
    <row r="667" ht="20.25" customHeight="1" x14ac:dyDescent="0.2"/>
    <row r="668" ht="20.25" customHeight="1" x14ac:dyDescent="0.2"/>
    <row r="669" ht="20.25" customHeight="1" x14ac:dyDescent="0.2"/>
    <row r="670" ht="20.25" customHeight="1" x14ac:dyDescent="0.2"/>
    <row r="671" ht="20.25" customHeight="1" x14ac:dyDescent="0.2"/>
    <row r="672" ht="20.25" customHeight="1" x14ac:dyDescent="0.2"/>
    <row r="673" ht="20.25" customHeight="1" x14ac:dyDescent="0.2"/>
    <row r="674" ht="20.25" customHeight="1" x14ac:dyDescent="0.2"/>
    <row r="675" ht="20.25" customHeight="1" x14ac:dyDescent="0.2"/>
    <row r="676" ht="20.25" customHeight="1" x14ac:dyDescent="0.2"/>
    <row r="677" ht="20.25" customHeight="1" x14ac:dyDescent="0.2"/>
    <row r="678" ht="20.25" customHeight="1" x14ac:dyDescent="0.2"/>
    <row r="679" ht="20.25" customHeight="1" x14ac:dyDescent="0.2"/>
    <row r="680" ht="20.25" customHeight="1" x14ac:dyDescent="0.2"/>
    <row r="681" ht="20.25" customHeight="1" x14ac:dyDescent="0.2"/>
    <row r="682" ht="20.25" customHeight="1" x14ac:dyDescent="0.2"/>
    <row r="683" ht="20.25" customHeight="1" x14ac:dyDescent="0.2"/>
    <row r="684" ht="20.25" customHeight="1" x14ac:dyDescent="0.2"/>
    <row r="685" ht="20.25" customHeight="1" x14ac:dyDescent="0.2"/>
    <row r="686" ht="20.25" customHeight="1" x14ac:dyDescent="0.2"/>
    <row r="687" ht="20.25" customHeight="1" x14ac:dyDescent="0.2"/>
    <row r="688" ht="20.25" customHeight="1" x14ac:dyDescent="0.2"/>
    <row r="689" ht="20.25" customHeight="1" x14ac:dyDescent="0.2"/>
    <row r="690" ht="20.25" customHeight="1" x14ac:dyDescent="0.2"/>
    <row r="691" ht="20.25" customHeight="1" x14ac:dyDescent="0.2"/>
    <row r="692" ht="20.25" customHeight="1" x14ac:dyDescent="0.2"/>
    <row r="693" ht="20.25" customHeight="1" x14ac:dyDescent="0.2"/>
    <row r="694" ht="20.25" customHeight="1" x14ac:dyDescent="0.2"/>
    <row r="695" ht="20.25" customHeight="1" x14ac:dyDescent="0.2"/>
    <row r="696" ht="20.25" customHeight="1" x14ac:dyDescent="0.2"/>
    <row r="697" ht="20.25" customHeight="1" x14ac:dyDescent="0.2"/>
    <row r="698" ht="20.25" customHeight="1" x14ac:dyDescent="0.2"/>
    <row r="699" ht="20.25" customHeight="1" x14ac:dyDescent="0.2"/>
    <row r="700" ht="20.25" customHeight="1" x14ac:dyDescent="0.2"/>
    <row r="701" ht="20.25" customHeight="1" x14ac:dyDescent="0.2"/>
    <row r="702" ht="20.25" customHeight="1" x14ac:dyDescent="0.2"/>
    <row r="703" ht="20.25" customHeight="1" x14ac:dyDescent="0.2"/>
    <row r="704" ht="20.25" customHeight="1" x14ac:dyDescent="0.2"/>
    <row r="705" ht="20.25" customHeight="1" x14ac:dyDescent="0.2"/>
    <row r="706" ht="20.25" customHeight="1" x14ac:dyDescent="0.2"/>
    <row r="707" ht="20.25" customHeight="1" x14ac:dyDescent="0.2"/>
    <row r="708" ht="20.25" customHeight="1" x14ac:dyDescent="0.2"/>
    <row r="709" ht="20.25" customHeight="1" x14ac:dyDescent="0.2"/>
    <row r="710" ht="20.25" customHeight="1" x14ac:dyDescent="0.2"/>
    <row r="711" ht="20.25" customHeight="1" x14ac:dyDescent="0.2"/>
    <row r="712" ht="20.25" customHeight="1" x14ac:dyDescent="0.2"/>
    <row r="713" ht="20.25" customHeight="1" x14ac:dyDescent="0.2"/>
    <row r="714" ht="20.25" customHeight="1" x14ac:dyDescent="0.2"/>
    <row r="715" ht="20.25" customHeight="1" x14ac:dyDescent="0.2"/>
    <row r="716" ht="20.25" customHeight="1" x14ac:dyDescent="0.2"/>
    <row r="717" ht="20.25" customHeight="1" x14ac:dyDescent="0.2"/>
    <row r="718" ht="20.25" customHeight="1" x14ac:dyDescent="0.2"/>
    <row r="719" ht="20.25" customHeight="1" x14ac:dyDescent="0.2"/>
    <row r="720" ht="20.25" customHeight="1" x14ac:dyDescent="0.2"/>
    <row r="721" ht="20.25" customHeight="1" x14ac:dyDescent="0.2"/>
    <row r="722" ht="20.25" customHeight="1" x14ac:dyDescent="0.2"/>
    <row r="723" ht="20.25" customHeight="1" x14ac:dyDescent="0.2"/>
    <row r="724" ht="20.25" customHeight="1" x14ac:dyDescent="0.2"/>
    <row r="725" ht="20.25" customHeight="1" x14ac:dyDescent="0.2"/>
    <row r="726" ht="20.25" customHeight="1" x14ac:dyDescent="0.2"/>
    <row r="727" ht="20.25" customHeight="1" x14ac:dyDescent="0.2"/>
    <row r="728" ht="20.25" customHeight="1" x14ac:dyDescent="0.2"/>
    <row r="729" ht="20.25" customHeight="1" x14ac:dyDescent="0.2"/>
    <row r="730" ht="20.25" customHeight="1" x14ac:dyDescent="0.2"/>
    <row r="731" ht="20.25" customHeight="1" x14ac:dyDescent="0.2"/>
    <row r="732" ht="20.25" customHeight="1" x14ac:dyDescent="0.2"/>
    <row r="733" ht="20.25" customHeight="1" x14ac:dyDescent="0.2"/>
    <row r="734" ht="20.25" customHeight="1" x14ac:dyDescent="0.2"/>
    <row r="735" ht="20.25" customHeight="1" x14ac:dyDescent="0.2"/>
    <row r="736" ht="20.25" customHeight="1" x14ac:dyDescent="0.2"/>
    <row r="737" ht="20.25" customHeight="1" x14ac:dyDescent="0.2"/>
    <row r="738" ht="20.25" customHeight="1" x14ac:dyDescent="0.2"/>
    <row r="739" ht="20.25" customHeight="1" x14ac:dyDescent="0.2"/>
    <row r="740" ht="20.25" customHeight="1" x14ac:dyDescent="0.2"/>
    <row r="741" ht="20.25" customHeight="1" x14ac:dyDescent="0.2"/>
    <row r="742" ht="20.25" customHeight="1" x14ac:dyDescent="0.2"/>
    <row r="743" ht="20.25" customHeight="1" x14ac:dyDescent="0.2"/>
    <row r="744" ht="20.25" customHeight="1" x14ac:dyDescent="0.2"/>
    <row r="745" ht="20.25" customHeight="1" x14ac:dyDescent="0.2"/>
    <row r="746" ht="20.25" customHeight="1" x14ac:dyDescent="0.2"/>
    <row r="747" ht="20.25" customHeight="1" x14ac:dyDescent="0.2"/>
    <row r="748" ht="20.25" customHeight="1" x14ac:dyDescent="0.2"/>
    <row r="749" ht="20.25" customHeight="1" x14ac:dyDescent="0.2"/>
    <row r="750" ht="20.25" customHeight="1" x14ac:dyDescent="0.2"/>
    <row r="751" ht="20.25" customHeight="1" x14ac:dyDescent="0.2"/>
    <row r="752" ht="20.25" customHeight="1" x14ac:dyDescent="0.2"/>
    <row r="753" ht="20.25" customHeight="1" x14ac:dyDescent="0.2"/>
    <row r="754" ht="20.25" customHeight="1" x14ac:dyDescent="0.2"/>
    <row r="755" ht="20.25" customHeight="1" x14ac:dyDescent="0.2"/>
    <row r="756" ht="20.25" customHeight="1" x14ac:dyDescent="0.2"/>
    <row r="757" ht="20.25" customHeight="1" x14ac:dyDescent="0.2"/>
    <row r="758" ht="20.25" customHeight="1" x14ac:dyDescent="0.2"/>
    <row r="759" ht="20.25" customHeight="1" x14ac:dyDescent="0.2"/>
    <row r="760" ht="20.25" customHeight="1" x14ac:dyDescent="0.2"/>
    <row r="761" ht="20.25" customHeight="1" x14ac:dyDescent="0.2"/>
    <row r="762" ht="20.25" customHeight="1" x14ac:dyDescent="0.2"/>
    <row r="763" ht="20.25" customHeight="1" x14ac:dyDescent="0.2"/>
    <row r="764" ht="20.25" customHeight="1" x14ac:dyDescent="0.2"/>
    <row r="765" ht="20.25" customHeight="1" x14ac:dyDescent="0.2"/>
    <row r="766" ht="20.25" customHeight="1" x14ac:dyDescent="0.2"/>
    <row r="767" ht="20.25" customHeight="1" x14ac:dyDescent="0.2"/>
    <row r="768" ht="20.25" customHeight="1" x14ac:dyDescent="0.2"/>
    <row r="769" ht="20.25" customHeight="1" x14ac:dyDescent="0.2"/>
    <row r="770" ht="20.25" customHeight="1" x14ac:dyDescent="0.2"/>
    <row r="771" ht="20.25" customHeight="1" x14ac:dyDescent="0.2"/>
    <row r="772" ht="20.25" customHeight="1" x14ac:dyDescent="0.2"/>
    <row r="773" ht="20.25" customHeight="1" x14ac:dyDescent="0.2"/>
    <row r="774" ht="20.25" customHeight="1" x14ac:dyDescent="0.2"/>
    <row r="775" ht="20.25" customHeight="1" x14ac:dyDescent="0.2"/>
    <row r="776" ht="20.25" customHeight="1" x14ac:dyDescent="0.2"/>
    <row r="777" ht="20.25" customHeight="1" x14ac:dyDescent="0.2"/>
    <row r="778" ht="20.25" customHeight="1" x14ac:dyDescent="0.2"/>
    <row r="779" ht="20.25" customHeight="1" x14ac:dyDescent="0.2"/>
    <row r="780" ht="20.25" customHeight="1" x14ac:dyDescent="0.2"/>
    <row r="781" ht="20.25" customHeight="1" x14ac:dyDescent="0.2"/>
    <row r="782" ht="20.25" customHeight="1" x14ac:dyDescent="0.2"/>
    <row r="783" ht="20.25" customHeight="1" x14ac:dyDescent="0.2"/>
    <row r="784" ht="20.25" customHeight="1" x14ac:dyDescent="0.2"/>
    <row r="785" ht="20.25" customHeight="1" x14ac:dyDescent="0.2"/>
    <row r="786" ht="20.25" customHeight="1" x14ac:dyDescent="0.2"/>
    <row r="787" ht="20.25" customHeight="1" x14ac:dyDescent="0.2"/>
    <row r="788" ht="20.25" customHeight="1" x14ac:dyDescent="0.2"/>
    <row r="789" ht="20.25" customHeight="1" x14ac:dyDescent="0.2"/>
    <row r="790" ht="20.25" customHeight="1" x14ac:dyDescent="0.2"/>
    <row r="791" ht="20.25" customHeight="1" x14ac:dyDescent="0.2"/>
    <row r="792" ht="20.25" customHeight="1" x14ac:dyDescent="0.2"/>
    <row r="793" ht="20.25" customHeight="1" x14ac:dyDescent="0.2"/>
    <row r="794" ht="20.25" customHeight="1" x14ac:dyDescent="0.2"/>
    <row r="795" ht="20.25" customHeight="1" x14ac:dyDescent="0.2"/>
    <row r="796" ht="20.25" customHeight="1" x14ac:dyDescent="0.2"/>
    <row r="797" ht="20.25" customHeight="1" x14ac:dyDescent="0.2"/>
    <row r="798" ht="20.25" customHeight="1" x14ac:dyDescent="0.2"/>
    <row r="799" ht="20.25" customHeight="1" x14ac:dyDescent="0.2"/>
    <row r="800" ht="20.25" customHeight="1" x14ac:dyDescent="0.2"/>
    <row r="801" ht="20.25" customHeight="1" x14ac:dyDescent="0.2"/>
    <row r="802" ht="20.25" customHeight="1" x14ac:dyDescent="0.2"/>
    <row r="803" ht="20.25" customHeight="1" x14ac:dyDescent="0.2"/>
    <row r="804" ht="20.25" customHeight="1" x14ac:dyDescent="0.2"/>
    <row r="805" ht="20.25" customHeight="1" x14ac:dyDescent="0.2"/>
    <row r="806" ht="20.25" customHeight="1" x14ac:dyDescent="0.2"/>
    <row r="807" ht="20.25" customHeight="1" x14ac:dyDescent="0.2"/>
    <row r="808" ht="20.25" customHeight="1" x14ac:dyDescent="0.2"/>
    <row r="809" ht="20.25" customHeight="1" x14ac:dyDescent="0.2"/>
    <row r="810" ht="20.25" customHeight="1" x14ac:dyDescent="0.2"/>
    <row r="811" ht="20.25" customHeight="1" x14ac:dyDescent="0.2"/>
    <row r="812" ht="20.25" customHeight="1" x14ac:dyDescent="0.2"/>
    <row r="813" ht="20.25" customHeight="1" x14ac:dyDescent="0.2"/>
    <row r="814" ht="20.25" customHeight="1" x14ac:dyDescent="0.2"/>
    <row r="815" ht="20.25" customHeight="1" x14ac:dyDescent="0.2"/>
    <row r="816" ht="20.25" customHeight="1" x14ac:dyDescent="0.2"/>
    <row r="817" ht="20.25" customHeight="1" x14ac:dyDescent="0.2"/>
    <row r="818" ht="20.25" customHeight="1" x14ac:dyDescent="0.2"/>
    <row r="819" ht="20.25" customHeight="1" x14ac:dyDescent="0.2"/>
    <row r="820" ht="20.25" customHeight="1" x14ac:dyDescent="0.2"/>
    <row r="821" ht="20.25" customHeight="1" x14ac:dyDescent="0.2"/>
    <row r="822" ht="20.25" customHeight="1" x14ac:dyDescent="0.2"/>
    <row r="823" ht="20.25" customHeight="1" x14ac:dyDescent="0.2"/>
    <row r="824" ht="20.25" customHeight="1" x14ac:dyDescent="0.2"/>
    <row r="825" ht="20.25" customHeight="1" x14ac:dyDescent="0.2"/>
    <row r="826" ht="20.25" customHeight="1" x14ac:dyDescent="0.2"/>
    <row r="827" ht="20.25" customHeight="1" x14ac:dyDescent="0.2"/>
    <row r="828" ht="20.25" customHeight="1" x14ac:dyDescent="0.2"/>
    <row r="829" ht="20.25" customHeight="1" x14ac:dyDescent="0.2"/>
    <row r="830" ht="20.25" customHeight="1" x14ac:dyDescent="0.2"/>
    <row r="831" ht="20.25" customHeight="1" x14ac:dyDescent="0.2"/>
    <row r="832" ht="20.25" customHeight="1" x14ac:dyDescent="0.2"/>
    <row r="833" ht="20.25" customHeight="1" x14ac:dyDescent="0.2"/>
    <row r="834" ht="20.25" customHeight="1" x14ac:dyDescent="0.2"/>
    <row r="835" ht="20.25" customHeight="1" x14ac:dyDescent="0.2"/>
    <row r="836" ht="20.25" customHeight="1" x14ac:dyDescent="0.2"/>
    <row r="837" ht="20.25" customHeight="1" x14ac:dyDescent="0.2"/>
    <row r="838" ht="20.25" customHeight="1" x14ac:dyDescent="0.2"/>
    <row r="839" ht="20.25" customHeight="1" x14ac:dyDescent="0.2"/>
    <row r="840" ht="20.25" customHeight="1" x14ac:dyDescent="0.2"/>
    <row r="841" ht="20.25" customHeight="1" x14ac:dyDescent="0.2"/>
    <row r="842" ht="20.25" customHeight="1" x14ac:dyDescent="0.2"/>
    <row r="843" ht="20.25" customHeight="1" x14ac:dyDescent="0.2"/>
    <row r="844" ht="20.25" customHeight="1" x14ac:dyDescent="0.2"/>
    <row r="845" ht="20.25" customHeight="1" x14ac:dyDescent="0.2"/>
    <row r="846" ht="20.25" customHeight="1" x14ac:dyDescent="0.2"/>
    <row r="847" ht="20.25" customHeight="1" x14ac:dyDescent="0.2"/>
    <row r="848" ht="20.25" customHeight="1" x14ac:dyDescent="0.2"/>
    <row r="849" ht="20.25" customHeight="1" x14ac:dyDescent="0.2"/>
    <row r="850" ht="20.25" customHeight="1" x14ac:dyDescent="0.2"/>
    <row r="851" ht="20.25" customHeight="1" x14ac:dyDescent="0.2"/>
    <row r="852" ht="20.25" customHeight="1" x14ac:dyDescent="0.2"/>
    <row r="853" ht="20.25" customHeight="1" x14ac:dyDescent="0.2"/>
    <row r="854" ht="20.25" customHeight="1" x14ac:dyDescent="0.2"/>
    <row r="855" ht="20.25" customHeight="1" x14ac:dyDescent="0.2"/>
    <row r="856" ht="20.25" customHeight="1" x14ac:dyDescent="0.2"/>
    <row r="857" ht="20.25" customHeight="1" x14ac:dyDescent="0.2"/>
    <row r="858" ht="20.25" customHeight="1" x14ac:dyDescent="0.2"/>
    <row r="859" ht="20.25" customHeight="1" x14ac:dyDescent="0.2"/>
    <row r="860" ht="20.25" customHeight="1" x14ac:dyDescent="0.2"/>
    <row r="861" ht="20.25" customHeight="1" x14ac:dyDescent="0.2"/>
    <row r="862" ht="20.25" customHeight="1" x14ac:dyDescent="0.2"/>
    <row r="863" ht="20.25" customHeight="1" x14ac:dyDescent="0.2"/>
    <row r="864" ht="20.25" customHeight="1" x14ac:dyDescent="0.2"/>
    <row r="865" ht="20.25" customHeight="1" x14ac:dyDescent="0.2"/>
    <row r="866" ht="20.25" customHeight="1" x14ac:dyDescent="0.2"/>
    <row r="867" ht="20.25" customHeight="1" x14ac:dyDescent="0.2"/>
    <row r="868" ht="20.25" customHeight="1" x14ac:dyDescent="0.2"/>
    <row r="869" ht="20.25" customHeight="1" x14ac:dyDescent="0.2"/>
    <row r="870" ht="20.25" customHeight="1" x14ac:dyDescent="0.2"/>
    <row r="871" ht="20.25" customHeight="1" x14ac:dyDescent="0.2"/>
    <row r="872" ht="20.25" customHeight="1" x14ac:dyDescent="0.2"/>
    <row r="873" ht="20.25" customHeight="1" x14ac:dyDescent="0.2"/>
    <row r="874" ht="20.25" customHeight="1" x14ac:dyDescent="0.2"/>
    <row r="875" ht="20.25" customHeight="1" x14ac:dyDescent="0.2"/>
    <row r="876" ht="20.25" customHeight="1" x14ac:dyDescent="0.2"/>
    <row r="877" ht="20.25" customHeight="1" x14ac:dyDescent="0.2"/>
    <row r="878" ht="20.25" customHeight="1" x14ac:dyDescent="0.2"/>
    <row r="879" ht="20.25" customHeight="1" x14ac:dyDescent="0.2"/>
    <row r="880" ht="20.25" customHeight="1" x14ac:dyDescent="0.2"/>
    <row r="881" ht="20.25" customHeight="1" x14ac:dyDescent="0.2"/>
    <row r="882" ht="20.25" customHeight="1" x14ac:dyDescent="0.2"/>
    <row r="883" ht="20.25" customHeight="1" x14ac:dyDescent="0.2"/>
    <row r="884" ht="20.25" customHeight="1" x14ac:dyDescent="0.2"/>
    <row r="885" ht="20.25" customHeight="1" x14ac:dyDescent="0.2"/>
    <row r="886" ht="20.25" customHeight="1" x14ac:dyDescent="0.2"/>
    <row r="887" ht="20.25" customHeight="1" x14ac:dyDescent="0.2"/>
    <row r="888" ht="20.25" customHeight="1" x14ac:dyDescent="0.2"/>
    <row r="889" ht="20.25" customHeight="1" x14ac:dyDescent="0.2"/>
    <row r="890" ht="20.25" customHeight="1" x14ac:dyDescent="0.2"/>
    <row r="891" ht="20.25" customHeight="1" x14ac:dyDescent="0.2"/>
    <row r="892" ht="20.25" customHeight="1" x14ac:dyDescent="0.2"/>
    <row r="893" ht="20.25" customHeight="1" x14ac:dyDescent="0.2"/>
    <row r="894" ht="20.25" customHeight="1" x14ac:dyDescent="0.2"/>
    <row r="895" ht="20.25" customHeight="1" x14ac:dyDescent="0.2"/>
    <row r="896" ht="20.25" customHeight="1" x14ac:dyDescent="0.2"/>
    <row r="897" ht="20.25" customHeight="1" x14ac:dyDescent="0.2"/>
    <row r="898" ht="20.25" customHeight="1" x14ac:dyDescent="0.2"/>
    <row r="899" ht="20.25" customHeight="1" x14ac:dyDescent="0.2"/>
    <row r="900" ht="20.25" customHeight="1" x14ac:dyDescent="0.2"/>
    <row r="901" ht="20.25" customHeight="1" x14ac:dyDescent="0.2"/>
    <row r="902" ht="20.25" customHeight="1" x14ac:dyDescent="0.2"/>
    <row r="903" ht="20.25" customHeight="1" x14ac:dyDescent="0.2"/>
    <row r="904" ht="20.25" customHeight="1" x14ac:dyDescent="0.2"/>
    <row r="905" ht="20.25" customHeight="1" x14ac:dyDescent="0.2"/>
    <row r="906" ht="20.25" customHeight="1" x14ac:dyDescent="0.2"/>
    <row r="907" ht="20.25" customHeight="1" x14ac:dyDescent="0.2"/>
    <row r="908" ht="20.25" customHeight="1" x14ac:dyDescent="0.2"/>
    <row r="909" ht="20.25" customHeight="1" x14ac:dyDescent="0.2"/>
    <row r="910" ht="20.25" customHeight="1" x14ac:dyDescent="0.2"/>
    <row r="911" ht="20.25" customHeight="1" x14ac:dyDescent="0.2"/>
    <row r="912" ht="20.25" customHeight="1" x14ac:dyDescent="0.2"/>
    <row r="913" ht="20.25" customHeight="1" x14ac:dyDescent="0.2"/>
    <row r="914" ht="20.25" customHeight="1" x14ac:dyDescent="0.2"/>
    <row r="915" ht="20.25" customHeight="1" x14ac:dyDescent="0.2"/>
    <row r="916" ht="20.25" customHeight="1" x14ac:dyDescent="0.2"/>
    <row r="917" ht="20.25" customHeight="1" x14ac:dyDescent="0.2"/>
    <row r="918" ht="20.25" customHeight="1" x14ac:dyDescent="0.2"/>
    <row r="919" ht="20.25" customHeight="1" x14ac:dyDescent="0.2"/>
    <row r="920" ht="20.25" customHeight="1" x14ac:dyDescent="0.2"/>
    <row r="921" ht="20.25" customHeight="1" x14ac:dyDescent="0.2"/>
    <row r="922" ht="20.25" customHeight="1" x14ac:dyDescent="0.2"/>
    <row r="923" ht="20.25" customHeight="1" x14ac:dyDescent="0.2"/>
    <row r="924" ht="20.25" customHeight="1" x14ac:dyDescent="0.2"/>
    <row r="925" ht="20.25" customHeight="1" x14ac:dyDescent="0.2"/>
    <row r="926" ht="20.25" customHeight="1" x14ac:dyDescent="0.2"/>
    <row r="927" ht="20.25" customHeight="1" x14ac:dyDescent="0.2"/>
    <row r="928" ht="20.25" customHeight="1" x14ac:dyDescent="0.2"/>
    <row r="929" ht="20.25" customHeight="1" x14ac:dyDescent="0.2"/>
    <row r="930" ht="20.25" customHeight="1" x14ac:dyDescent="0.2"/>
    <row r="931" ht="20.25" customHeight="1" x14ac:dyDescent="0.2"/>
    <row r="932" ht="20.25" customHeight="1" x14ac:dyDescent="0.2"/>
    <row r="933" ht="20.25" customHeight="1" x14ac:dyDescent="0.2"/>
    <row r="934" ht="20.25" customHeight="1" x14ac:dyDescent="0.2"/>
    <row r="935" ht="20.25" customHeight="1" x14ac:dyDescent="0.2"/>
    <row r="936" ht="20.25" customHeight="1" x14ac:dyDescent="0.2"/>
    <row r="937" ht="20.25" customHeight="1" x14ac:dyDescent="0.2"/>
    <row r="938" ht="20.25" customHeight="1" x14ac:dyDescent="0.2"/>
    <row r="939" ht="20.25" customHeight="1" x14ac:dyDescent="0.2"/>
    <row r="940" ht="20.25" customHeight="1" x14ac:dyDescent="0.2"/>
    <row r="941" ht="20.25" customHeight="1" x14ac:dyDescent="0.2"/>
    <row r="942" ht="20.25" customHeight="1" x14ac:dyDescent="0.2"/>
    <row r="943" ht="20.25" customHeight="1" x14ac:dyDescent="0.2"/>
    <row r="944" ht="20.25" customHeight="1" x14ac:dyDescent="0.2"/>
    <row r="945" ht="20.25" customHeight="1" x14ac:dyDescent="0.2"/>
    <row r="946" ht="20.25" customHeight="1" x14ac:dyDescent="0.2"/>
    <row r="947" ht="20.25" customHeight="1" x14ac:dyDescent="0.2"/>
    <row r="948" ht="20.25" customHeight="1" x14ac:dyDescent="0.2"/>
    <row r="949" ht="20.25" customHeight="1" x14ac:dyDescent="0.2"/>
    <row r="950" ht="20.25" customHeight="1" x14ac:dyDescent="0.2"/>
    <row r="951" ht="20.25" customHeight="1" x14ac:dyDescent="0.2"/>
    <row r="952" ht="20.25" customHeight="1" x14ac:dyDescent="0.2"/>
    <row r="953" ht="20.25" customHeight="1" x14ac:dyDescent="0.2"/>
    <row r="954" ht="20.25" customHeight="1" x14ac:dyDescent="0.2"/>
    <row r="955" ht="20.25" customHeight="1" x14ac:dyDescent="0.2"/>
    <row r="956" ht="20.25" customHeight="1" x14ac:dyDescent="0.2"/>
    <row r="957" ht="20.25" customHeight="1" x14ac:dyDescent="0.2"/>
    <row r="958" ht="20.25" customHeight="1" x14ac:dyDescent="0.2"/>
    <row r="959" ht="20.25" customHeight="1" x14ac:dyDescent="0.2"/>
    <row r="960" ht="20.25" customHeight="1" x14ac:dyDescent="0.2"/>
    <row r="961" ht="20.25" customHeight="1" x14ac:dyDescent="0.2"/>
    <row r="962" ht="20.25" customHeight="1" x14ac:dyDescent="0.2"/>
    <row r="963" ht="20.25" customHeight="1" x14ac:dyDescent="0.2"/>
    <row r="964" ht="20.25" customHeight="1" x14ac:dyDescent="0.2"/>
    <row r="965" ht="20.25" customHeight="1" x14ac:dyDescent="0.2"/>
    <row r="966" ht="20.25" customHeight="1" x14ac:dyDescent="0.2"/>
    <row r="967" ht="20.25" customHeight="1" x14ac:dyDescent="0.2"/>
    <row r="968" ht="20.25" customHeight="1" x14ac:dyDescent="0.2"/>
    <row r="969" ht="20.25" customHeight="1" x14ac:dyDescent="0.2"/>
    <row r="970" ht="20.25" customHeight="1" x14ac:dyDescent="0.2"/>
    <row r="971" ht="20.25" customHeight="1" x14ac:dyDescent="0.2"/>
    <row r="972" ht="20.25" customHeight="1" x14ac:dyDescent="0.2"/>
    <row r="973" ht="20.25" customHeight="1" x14ac:dyDescent="0.2"/>
    <row r="974" ht="20.25" customHeight="1" x14ac:dyDescent="0.2"/>
    <row r="975" ht="20.25" customHeight="1" x14ac:dyDescent="0.2"/>
    <row r="976" ht="20.25" customHeight="1" x14ac:dyDescent="0.2"/>
    <row r="977" ht="20.25" customHeight="1" x14ac:dyDescent="0.2"/>
    <row r="978" ht="20.25" customHeight="1" x14ac:dyDescent="0.2"/>
    <row r="979" ht="20.25" customHeight="1" x14ac:dyDescent="0.2"/>
    <row r="980" ht="20.25" customHeight="1" x14ac:dyDescent="0.2"/>
    <row r="981" ht="20.25" customHeight="1" x14ac:dyDescent="0.2"/>
    <row r="982" ht="20.25" customHeight="1" x14ac:dyDescent="0.2"/>
    <row r="983" ht="20.25" customHeight="1" x14ac:dyDescent="0.2"/>
    <row r="984" ht="20.25" customHeight="1" x14ac:dyDescent="0.2"/>
    <row r="985" ht="20.25" customHeight="1" x14ac:dyDescent="0.2"/>
    <row r="986" ht="20.25" customHeight="1" x14ac:dyDescent="0.2"/>
    <row r="987" ht="20.25" customHeight="1" x14ac:dyDescent="0.2"/>
    <row r="988" ht="20.25" customHeight="1" x14ac:dyDescent="0.2"/>
    <row r="989" ht="20.25" customHeight="1" x14ac:dyDescent="0.2"/>
    <row r="990" ht="20.25" customHeight="1" x14ac:dyDescent="0.2"/>
    <row r="991" ht="20.25" customHeight="1" x14ac:dyDescent="0.2"/>
    <row r="992" ht="20.25" customHeight="1" x14ac:dyDescent="0.2"/>
    <row r="993" ht="20.25" customHeight="1" x14ac:dyDescent="0.2"/>
    <row r="994" ht="20.25" customHeight="1" x14ac:dyDescent="0.2"/>
    <row r="995" ht="20.25" customHeight="1" x14ac:dyDescent="0.2"/>
    <row r="996" ht="20.25" customHeight="1" x14ac:dyDescent="0.2"/>
    <row r="997" ht="20.25" customHeight="1" x14ac:dyDescent="0.2"/>
    <row r="998" ht="20.25" customHeight="1" x14ac:dyDescent="0.2"/>
    <row r="999" ht="20.25" customHeight="1" x14ac:dyDescent="0.2"/>
    <row r="1000" ht="20.25" customHeight="1" x14ac:dyDescent="0.2"/>
    <row r="1001" ht="20.25" customHeight="1" x14ac:dyDescent="0.2"/>
    <row r="1002" ht="20.25" customHeight="1" x14ac:dyDescent="0.2"/>
    <row r="1003" ht="20.25" customHeight="1" x14ac:dyDescent="0.2"/>
    <row r="1004" ht="20.25" customHeight="1" x14ac:dyDescent="0.2"/>
    <row r="1005" ht="20.25" customHeight="1" x14ac:dyDescent="0.2"/>
    <row r="1006" ht="20.25" customHeight="1" x14ac:dyDescent="0.2"/>
    <row r="1007" ht="20.25" customHeight="1" x14ac:dyDescent="0.2"/>
    <row r="1008" ht="20.25" customHeight="1" x14ac:dyDescent="0.2"/>
    <row r="1009" ht="20.25" customHeight="1" x14ac:dyDescent="0.2"/>
    <row r="1010" ht="20.25" customHeight="1" x14ac:dyDescent="0.2"/>
    <row r="1011" ht="20.25" customHeight="1" x14ac:dyDescent="0.2"/>
    <row r="1012" ht="20.25" customHeight="1" x14ac:dyDescent="0.2"/>
    <row r="1013" ht="20.25" customHeight="1" x14ac:dyDescent="0.2"/>
    <row r="1014" ht="20.25" customHeight="1" x14ac:dyDescent="0.2"/>
    <row r="1015" ht="20.25" customHeight="1" x14ac:dyDescent="0.2"/>
    <row r="1016" ht="20.25" customHeight="1" x14ac:dyDescent="0.2"/>
    <row r="1017" ht="20.25" customHeight="1" x14ac:dyDescent="0.2"/>
    <row r="1018" ht="20.25" customHeight="1" x14ac:dyDescent="0.2"/>
    <row r="1019" ht="20.25" customHeight="1" x14ac:dyDescent="0.2"/>
    <row r="1020" ht="20.25" customHeight="1" x14ac:dyDescent="0.2"/>
    <row r="1021" ht="20.25" customHeight="1" x14ac:dyDescent="0.2"/>
    <row r="1022" ht="20.25" customHeight="1" x14ac:dyDescent="0.2"/>
    <row r="1023" ht="20.25" customHeight="1" x14ac:dyDescent="0.2"/>
    <row r="1024" ht="20.25" customHeight="1" x14ac:dyDescent="0.2"/>
    <row r="1025" ht="20.25" customHeight="1" x14ac:dyDescent="0.2"/>
    <row r="1026" ht="20.25" customHeight="1" x14ac:dyDescent="0.2"/>
    <row r="1027" ht="20.25" customHeight="1" x14ac:dyDescent="0.2"/>
    <row r="1028" ht="20.25" customHeight="1" x14ac:dyDescent="0.2"/>
    <row r="1029" ht="20.25" customHeight="1" x14ac:dyDescent="0.2"/>
    <row r="1030" ht="20.25" customHeight="1" x14ac:dyDescent="0.2"/>
    <row r="1031" ht="20.25" customHeight="1" x14ac:dyDescent="0.2"/>
    <row r="1032" ht="20.25" customHeight="1" x14ac:dyDescent="0.2"/>
    <row r="1033" ht="20.25" customHeight="1" x14ac:dyDescent="0.2"/>
    <row r="1034" ht="20.25" customHeight="1" x14ac:dyDescent="0.2"/>
    <row r="1035" ht="20.25" customHeight="1" x14ac:dyDescent="0.2"/>
    <row r="1036" ht="20.25" customHeight="1" x14ac:dyDescent="0.2"/>
    <row r="1037" ht="20.25" customHeight="1" x14ac:dyDescent="0.2"/>
    <row r="1038" ht="20.25" customHeight="1" x14ac:dyDescent="0.2"/>
    <row r="1039" ht="20.25" customHeight="1" x14ac:dyDescent="0.2"/>
    <row r="1040" ht="20.25" customHeight="1" x14ac:dyDescent="0.2"/>
    <row r="1041" ht="20.25" customHeight="1" x14ac:dyDescent="0.2"/>
    <row r="1042" ht="20.25" customHeight="1" x14ac:dyDescent="0.2"/>
    <row r="1043" ht="20.25" customHeight="1" x14ac:dyDescent="0.2"/>
    <row r="1044" ht="20.25" customHeight="1" x14ac:dyDescent="0.2"/>
    <row r="1045" ht="20.25" customHeight="1" x14ac:dyDescent="0.2"/>
    <row r="1046" ht="20.25" customHeight="1" x14ac:dyDescent="0.2"/>
    <row r="1047" ht="20.25" customHeight="1" x14ac:dyDescent="0.2"/>
    <row r="1048" ht="20.25" customHeight="1" x14ac:dyDescent="0.2"/>
    <row r="1049" ht="20.25" customHeight="1" x14ac:dyDescent="0.2"/>
    <row r="1050" ht="20.25" customHeight="1" x14ac:dyDescent="0.2"/>
    <row r="1051" ht="20.25" customHeight="1" x14ac:dyDescent="0.2"/>
    <row r="1052" ht="20.25" customHeight="1" x14ac:dyDescent="0.2"/>
    <row r="1053" ht="20.25" customHeight="1" x14ac:dyDescent="0.2"/>
    <row r="1054" ht="20.25" customHeight="1" x14ac:dyDescent="0.2"/>
    <row r="1055" ht="20.25" customHeight="1" x14ac:dyDescent="0.2"/>
    <row r="1056" ht="20.25" customHeight="1" x14ac:dyDescent="0.2"/>
    <row r="1057" ht="20.25" customHeight="1" x14ac:dyDescent="0.2"/>
    <row r="1058" ht="20.25" customHeight="1" x14ac:dyDescent="0.2"/>
    <row r="1059" ht="20.25" customHeight="1" x14ac:dyDescent="0.2"/>
    <row r="1060" ht="20.25" customHeight="1" x14ac:dyDescent="0.2"/>
    <row r="1061" ht="20.25" customHeight="1" x14ac:dyDescent="0.2"/>
    <row r="1062" ht="20.25" customHeight="1" x14ac:dyDescent="0.2"/>
    <row r="1063" ht="20.25" customHeight="1" x14ac:dyDescent="0.2"/>
    <row r="1064" ht="20.25" customHeight="1" x14ac:dyDescent="0.2"/>
    <row r="1065" ht="20.25" customHeight="1" x14ac:dyDescent="0.2"/>
    <row r="1066" ht="20.25" customHeight="1" x14ac:dyDescent="0.2"/>
    <row r="1067" ht="20.25" customHeight="1" x14ac:dyDescent="0.2"/>
    <row r="1068" ht="20.25" customHeight="1" x14ac:dyDescent="0.2"/>
    <row r="1069" ht="20.25" customHeight="1" x14ac:dyDescent="0.2"/>
    <row r="1070" ht="20.25" customHeight="1" x14ac:dyDescent="0.2"/>
    <row r="1071" ht="20.25" customHeight="1" x14ac:dyDescent="0.2"/>
    <row r="1072" ht="20.25" customHeight="1" x14ac:dyDescent="0.2"/>
    <row r="1073" ht="20.25" customHeight="1" x14ac:dyDescent="0.2"/>
    <row r="1074" ht="20.25" customHeight="1" x14ac:dyDescent="0.2"/>
    <row r="1075" ht="20.25" customHeight="1" x14ac:dyDescent="0.2"/>
    <row r="1076" ht="20.25" customHeight="1" x14ac:dyDescent="0.2"/>
    <row r="1077" ht="20.25" customHeight="1" x14ac:dyDescent="0.2"/>
    <row r="1078" ht="20.25" customHeight="1" x14ac:dyDescent="0.2"/>
    <row r="1079" ht="20.25" customHeight="1" x14ac:dyDescent="0.2"/>
    <row r="1080" ht="20.25" customHeight="1" x14ac:dyDescent="0.2"/>
    <row r="1081" ht="20.25" customHeight="1" x14ac:dyDescent="0.2"/>
    <row r="1082" ht="20.25" customHeight="1" x14ac:dyDescent="0.2"/>
    <row r="1083" ht="20.25" customHeight="1" x14ac:dyDescent="0.2"/>
    <row r="1084" ht="20.25" customHeight="1" x14ac:dyDescent="0.2"/>
    <row r="1085" ht="20.25" customHeight="1" x14ac:dyDescent="0.2"/>
    <row r="1086" ht="20.25" customHeight="1" x14ac:dyDescent="0.2"/>
    <row r="1087" ht="20.25" customHeight="1" x14ac:dyDescent="0.2"/>
    <row r="1088" ht="20.25" customHeight="1" x14ac:dyDescent="0.2"/>
    <row r="1089" ht="20.25" customHeight="1" x14ac:dyDescent="0.2"/>
    <row r="1090" ht="20.25" customHeight="1" x14ac:dyDescent="0.2"/>
    <row r="1091" ht="20.25" customHeight="1" x14ac:dyDescent="0.2"/>
    <row r="1092" ht="20.25" customHeight="1" x14ac:dyDescent="0.2"/>
    <row r="1093" ht="20.25" customHeight="1" x14ac:dyDescent="0.2"/>
    <row r="1094" ht="20.25" customHeight="1" x14ac:dyDescent="0.2"/>
    <row r="1095" ht="20.25" customHeight="1" x14ac:dyDescent="0.2"/>
    <row r="1096" ht="20.25" customHeight="1" x14ac:dyDescent="0.2"/>
    <row r="1097" ht="20.25" customHeight="1" x14ac:dyDescent="0.2"/>
    <row r="1098" ht="20.25" customHeight="1" x14ac:dyDescent="0.2"/>
    <row r="1099" ht="20.25" customHeight="1" x14ac:dyDescent="0.2"/>
    <row r="1100" ht="20.25" customHeight="1" x14ac:dyDescent="0.2"/>
    <row r="1101" ht="20.25" customHeight="1" x14ac:dyDescent="0.2"/>
    <row r="1102" ht="20.25" customHeight="1" x14ac:dyDescent="0.2"/>
    <row r="1103" ht="20.25" customHeight="1" x14ac:dyDescent="0.2"/>
    <row r="1104" ht="20.25" customHeight="1" x14ac:dyDescent="0.2"/>
    <row r="1105" ht="20.25" customHeight="1" x14ac:dyDescent="0.2"/>
    <row r="1106" ht="20.25" customHeight="1" x14ac:dyDescent="0.2"/>
    <row r="1107" ht="20.25" customHeight="1" x14ac:dyDescent="0.2"/>
    <row r="1108" ht="20.25" customHeight="1" x14ac:dyDescent="0.2"/>
    <row r="1109" ht="20.25" customHeight="1" x14ac:dyDescent="0.2"/>
    <row r="1110" ht="20.25" customHeight="1" x14ac:dyDescent="0.2"/>
    <row r="1111" ht="20.25" customHeight="1" x14ac:dyDescent="0.2"/>
    <row r="1112" ht="20.25" customHeight="1" x14ac:dyDescent="0.2"/>
    <row r="1113" ht="20.25" customHeight="1" x14ac:dyDescent="0.2"/>
    <row r="1114" ht="20.25" customHeight="1" x14ac:dyDescent="0.2"/>
    <row r="1115" ht="20.25" customHeight="1" x14ac:dyDescent="0.2"/>
    <row r="1116" ht="20.25" customHeight="1" x14ac:dyDescent="0.2"/>
    <row r="1117" ht="20.25" customHeight="1" x14ac:dyDescent="0.2"/>
    <row r="1118" ht="20.25" customHeight="1" x14ac:dyDescent="0.2"/>
    <row r="1119" ht="20.25" customHeight="1" x14ac:dyDescent="0.2"/>
    <row r="1120" ht="20.25" customHeight="1" x14ac:dyDescent="0.2"/>
    <row r="1121" ht="20.25" customHeight="1" x14ac:dyDescent="0.2"/>
    <row r="1122" ht="20.25" customHeight="1" x14ac:dyDescent="0.2"/>
    <row r="1123" ht="20.25" customHeight="1" x14ac:dyDescent="0.2"/>
    <row r="1124" ht="20.25" customHeight="1" x14ac:dyDescent="0.2"/>
    <row r="1125" ht="20.25" customHeight="1" x14ac:dyDescent="0.2"/>
    <row r="1126" ht="20.25" customHeight="1" x14ac:dyDescent="0.2"/>
    <row r="1127" ht="20.25" customHeight="1" x14ac:dyDescent="0.2"/>
    <row r="1128" ht="20.25" customHeight="1" x14ac:dyDescent="0.2"/>
    <row r="1129" ht="20.25" customHeight="1" x14ac:dyDescent="0.2"/>
    <row r="1130" ht="20.25" customHeight="1" x14ac:dyDescent="0.2"/>
    <row r="1131" ht="20.25" customHeight="1" x14ac:dyDescent="0.2"/>
    <row r="1132" ht="20.25" customHeight="1" x14ac:dyDescent="0.2"/>
    <row r="1133" ht="20.25" customHeight="1" x14ac:dyDescent="0.2"/>
    <row r="1134" ht="20.25" customHeight="1" x14ac:dyDescent="0.2"/>
    <row r="1135" ht="20.25" customHeight="1" x14ac:dyDescent="0.2"/>
    <row r="1136" ht="20.25" customHeight="1" x14ac:dyDescent="0.2"/>
  </sheetData>
  <autoFilter ref="A5:O218"/>
  <mergeCells count="10">
    <mergeCell ref="B218:D218"/>
    <mergeCell ref="E4:I4"/>
    <mergeCell ref="A4:A5"/>
    <mergeCell ref="B4:B5"/>
    <mergeCell ref="A1:K1"/>
    <mergeCell ref="A2:K2"/>
    <mergeCell ref="J4:J5"/>
    <mergeCell ref="K4:K5"/>
    <mergeCell ref="C4:C5"/>
    <mergeCell ref="D4:D5"/>
  </mergeCells>
  <phoneticPr fontId="6" type="noConversion"/>
  <hyperlinks>
    <hyperlink ref="B218" r:id="rId1"/>
  </hyperlinks>
  <pageMargins left="0.70866141732283472" right="0.70866141732283472" top="0.74803149606299213" bottom="0.74803149606299213" header="0.31496062992125984" footer="0.31496062992125984"/>
  <pageSetup paperSize="9" scale="57"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GB454"/>
  <sheetViews>
    <sheetView zoomScaleNormal="100" workbookViewId="0">
      <pane xSplit="2" ySplit="7" topLeftCell="C8" activePane="bottomRight" state="frozen"/>
      <selection pane="topRight" activeCell="C1" sqref="C1"/>
      <selection pane="bottomLeft" activeCell="A8" sqref="A8"/>
      <selection pane="bottomRight" activeCell="O1" sqref="O1"/>
    </sheetView>
  </sheetViews>
  <sheetFormatPr baseColWidth="10" defaultColWidth="11.42578125" defaultRowHeight="12" x14ac:dyDescent="0.2"/>
  <cols>
    <col min="1" max="1" width="8.5703125" style="35" customWidth="1"/>
    <col min="2" max="2" width="41.42578125" style="37" customWidth="1"/>
    <col min="3" max="3" width="10.5703125" style="37" customWidth="1"/>
    <col min="4" max="4" width="11.42578125" style="37" customWidth="1"/>
    <col min="5" max="5" width="11.140625" style="37" customWidth="1"/>
    <col min="6" max="6" width="11.7109375" style="37" customWidth="1"/>
    <col min="7" max="7" width="11.7109375" style="36" customWidth="1"/>
    <col min="8" max="8" width="11.28515625" style="36" customWidth="1"/>
    <col min="9" max="9" width="8.7109375" style="49" customWidth="1"/>
    <col min="10" max="10" width="12.28515625" style="50" customWidth="1"/>
    <col min="11" max="11" width="10.5703125" style="49" customWidth="1"/>
    <col min="12" max="12" width="5.5703125" style="36" customWidth="1"/>
    <col min="13" max="17" width="11.42578125" style="36" customWidth="1"/>
    <col min="18" max="16384" width="11.42578125" style="36"/>
  </cols>
  <sheetData>
    <row r="1" spans="1:184" ht="18" customHeight="1" x14ac:dyDescent="0.2">
      <c r="A1" s="182" t="s">
        <v>118</v>
      </c>
      <c r="B1" s="182"/>
      <c r="C1" s="182"/>
      <c r="D1" s="182"/>
      <c r="E1" s="182"/>
      <c r="F1" s="182"/>
      <c r="G1" s="182"/>
      <c r="H1" s="182"/>
      <c r="I1" s="182"/>
      <c r="J1" s="182"/>
      <c r="K1" s="182"/>
    </row>
    <row r="2" spans="1:184" ht="18" customHeight="1" x14ac:dyDescent="0.2">
      <c r="A2" s="173" t="s">
        <v>149</v>
      </c>
      <c r="B2" s="173"/>
      <c r="C2" s="173"/>
      <c r="D2" s="173"/>
      <c r="E2" s="173"/>
      <c r="F2" s="173"/>
      <c r="G2" s="173"/>
      <c r="H2" s="173"/>
      <c r="I2" s="173"/>
      <c r="J2" s="173"/>
      <c r="K2" s="173"/>
    </row>
    <row r="3" spans="1:184" ht="25.5" customHeight="1" x14ac:dyDescent="0.2">
      <c r="B3" s="35"/>
      <c r="C3" s="35"/>
      <c r="D3" s="35"/>
      <c r="E3" s="52"/>
      <c r="F3" s="35"/>
      <c r="G3" s="35"/>
      <c r="H3" s="77"/>
      <c r="I3" s="73"/>
      <c r="J3" s="80"/>
      <c r="K3" s="35"/>
    </row>
    <row r="4" spans="1:184" ht="20.25" customHeight="1" x14ac:dyDescent="0.2">
      <c r="A4" s="192" t="s">
        <v>33</v>
      </c>
      <c r="B4" s="185" t="s">
        <v>5</v>
      </c>
      <c r="C4" s="185" t="s">
        <v>50</v>
      </c>
      <c r="D4" s="190" t="s">
        <v>28</v>
      </c>
      <c r="E4" s="187" t="s">
        <v>30</v>
      </c>
      <c r="F4" s="188"/>
      <c r="G4" s="188"/>
      <c r="H4" s="188"/>
      <c r="I4" s="189"/>
      <c r="J4" s="180" t="s">
        <v>8</v>
      </c>
      <c r="K4" s="183" t="s">
        <v>54</v>
      </c>
    </row>
    <row r="5" spans="1:184" s="38" customFormat="1" ht="65.25" customHeight="1" thickBot="1" x14ac:dyDescent="0.25">
      <c r="A5" s="193"/>
      <c r="B5" s="186"/>
      <c r="C5" s="186"/>
      <c r="D5" s="191"/>
      <c r="E5" s="22" t="s">
        <v>32</v>
      </c>
      <c r="F5" s="24" t="s">
        <v>163</v>
      </c>
      <c r="G5" s="25" t="s">
        <v>9</v>
      </c>
      <c r="H5" s="23" t="s">
        <v>31</v>
      </c>
      <c r="I5" s="26" t="s">
        <v>7</v>
      </c>
      <c r="J5" s="181"/>
      <c r="K5" s="184"/>
    </row>
    <row r="6" spans="1:184" s="95" customFormat="1" ht="18.75" customHeight="1" x14ac:dyDescent="0.25">
      <c r="A6" s="93"/>
      <c r="B6" s="91" t="s">
        <v>12</v>
      </c>
      <c r="C6" s="94"/>
      <c r="D6" s="132">
        <f>D7+D13</f>
        <v>95133624.379999995</v>
      </c>
      <c r="E6" s="132">
        <f>E7+E13</f>
        <v>147245805</v>
      </c>
      <c r="F6" s="132">
        <v>47451063</v>
      </c>
      <c r="G6" s="132">
        <f t="shared" ref="G6" si="0">G7+G13</f>
        <v>3698785</v>
      </c>
      <c r="H6" s="132">
        <f>SUM(F6:G6)</f>
        <v>51149848</v>
      </c>
      <c r="I6" s="133">
        <f t="shared" ref="I6:I14" si="1">H6/E6%</f>
        <v>34.737728521366023</v>
      </c>
      <c r="J6" s="132">
        <f t="shared" ref="J6:J14" si="2">D6+H6</f>
        <v>146283472.38</v>
      </c>
      <c r="K6" s="112"/>
    </row>
    <row r="7" spans="1:184" ht="21.75" customHeight="1" x14ac:dyDescent="0.2">
      <c r="A7" s="97"/>
      <c r="B7" s="47" t="s">
        <v>123</v>
      </c>
      <c r="C7" s="98"/>
      <c r="D7" s="99">
        <f>SUM(D8:D12)</f>
        <v>13499366.960000001</v>
      </c>
      <c r="E7" s="99">
        <f>SUM(E8:E12)</f>
        <v>3866181</v>
      </c>
      <c r="F7" s="99">
        <f>SUM(F8:F12)</f>
        <v>229150</v>
      </c>
      <c r="G7" s="99">
        <f t="shared" ref="G7" si="3">SUM(G8:G12)</f>
        <v>197545</v>
      </c>
      <c r="H7" s="99">
        <f t="shared" ref="H7:H14" si="4">SUM(F7:G7)</f>
        <v>426695</v>
      </c>
      <c r="I7" s="118">
        <f t="shared" si="1"/>
        <v>11.036601752478738</v>
      </c>
      <c r="J7" s="116">
        <f t="shared" si="2"/>
        <v>13926061.960000001</v>
      </c>
      <c r="K7" s="100"/>
    </row>
    <row r="8" spans="1:184" ht="30" customHeight="1" x14ac:dyDescent="0.2">
      <c r="A8" s="42"/>
      <c r="B8" s="101" t="s">
        <v>81</v>
      </c>
      <c r="C8" s="96"/>
      <c r="D8" s="96">
        <v>0</v>
      </c>
      <c r="E8" s="96">
        <v>561063</v>
      </c>
      <c r="F8" s="96">
        <v>0</v>
      </c>
      <c r="G8" s="96"/>
      <c r="H8" s="96">
        <f t="shared" si="4"/>
        <v>0</v>
      </c>
      <c r="I8" s="113">
        <f t="shared" si="1"/>
        <v>0</v>
      </c>
      <c r="J8" s="96">
        <f t="shared" si="2"/>
        <v>0</v>
      </c>
      <c r="K8" s="63"/>
    </row>
    <row r="9" spans="1:184" ht="30" customHeight="1" x14ac:dyDescent="0.2">
      <c r="A9" s="42"/>
      <c r="B9" s="101" t="s">
        <v>119</v>
      </c>
      <c r="C9" s="96"/>
      <c r="D9" s="96">
        <v>92967</v>
      </c>
      <c r="E9" s="96">
        <v>146703</v>
      </c>
      <c r="F9" s="96">
        <v>34750</v>
      </c>
      <c r="G9" s="96">
        <v>28171</v>
      </c>
      <c r="H9" s="96">
        <f t="shared" si="4"/>
        <v>62921</v>
      </c>
      <c r="I9" s="113">
        <f t="shared" si="1"/>
        <v>42.890056781388246</v>
      </c>
      <c r="J9" s="96">
        <f t="shared" si="2"/>
        <v>155888</v>
      </c>
      <c r="K9" s="63"/>
    </row>
    <row r="10" spans="1:184" ht="48" x14ac:dyDescent="0.2">
      <c r="A10" s="42">
        <v>238150</v>
      </c>
      <c r="B10" s="101" t="s">
        <v>120</v>
      </c>
      <c r="C10" s="96">
        <v>8620328.3599999994</v>
      </c>
      <c r="D10" s="96">
        <v>5392993.5800000001</v>
      </c>
      <c r="E10" s="96">
        <v>2249478</v>
      </c>
      <c r="F10" s="96">
        <v>194400</v>
      </c>
      <c r="G10" s="96">
        <v>169374</v>
      </c>
      <c r="H10" s="96">
        <f t="shared" si="4"/>
        <v>363774</v>
      </c>
      <c r="I10" s="113">
        <f t="shared" si="1"/>
        <v>16.171485117880682</v>
      </c>
      <c r="J10" s="96">
        <f t="shared" si="2"/>
        <v>5756767.5800000001</v>
      </c>
      <c r="K10" s="63">
        <f>J10/C10%</f>
        <v>66.781302748425702</v>
      </c>
    </row>
    <row r="11" spans="1:184" ht="60" x14ac:dyDescent="0.2">
      <c r="A11" s="42">
        <v>227100</v>
      </c>
      <c r="B11" s="101" t="s">
        <v>121</v>
      </c>
      <c r="C11" s="96">
        <v>13590587</v>
      </c>
      <c r="D11" s="140">
        <v>8013406.3799999999</v>
      </c>
      <c r="E11" s="96">
        <v>50318</v>
      </c>
      <c r="F11" s="96">
        <v>0</v>
      </c>
      <c r="G11" s="140"/>
      <c r="H11" s="140">
        <f t="shared" si="4"/>
        <v>0</v>
      </c>
      <c r="I11" s="113">
        <f t="shared" si="1"/>
        <v>0</v>
      </c>
      <c r="J11" s="96">
        <f t="shared" si="2"/>
        <v>8013406.3799999999</v>
      </c>
      <c r="K11" s="63">
        <f>J11/C11%</f>
        <v>58.962915876996334</v>
      </c>
    </row>
    <row r="12" spans="1:184" ht="72" x14ac:dyDescent="0.2">
      <c r="A12" s="42">
        <v>175249</v>
      </c>
      <c r="B12" s="101" t="s">
        <v>122</v>
      </c>
      <c r="C12" s="96">
        <v>12916459</v>
      </c>
      <c r="D12" s="140">
        <v>0</v>
      </c>
      <c r="E12" s="96">
        <v>858619</v>
      </c>
      <c r="F12" s="96">
        <v>0</v>
      </c>
      <c r="G12" s="140"/>
      <c r="H12" s="140">
        <f t="shared" si="4"/>
        <v>0</v>
      </c>
      <c r="I12" s="113">
        <f t="shared" si="1"/>
        <v>0</v>
      </c>
      <c r="J12" s="96">
        <f t="shared" si="2"/>
        <v>0</v>
      </c>
      <c r="K12" s="63">
        <f>J12/C12%</f>
        <v>0</v>
      </c>
    </row>
    <row r="13" spans="1:184" ht="24" x14ac:dyDescent="0.2">
      <c r="A13" s="42"/>
      <c r="B13" s="47" t="s">
        <v>124</v>
      </c>
      <c r="C13" s="60"/>
      <c r="D13" s="64">
        <f>D14</f>
        <v>81634257.420000002</v>
      </c>
      <c r="E13" s="61">
        <f>E14</f>
        <v>143379624</v>
      </c>
      <c r="F13" s="61">
        <f>F14</f>
        <v>47221913</v>
      </c>
      <c r="G13" s="116">
        <f t="shared" ref="G13" si="5">G14</f>
        <v>3501240</v>
      </c>
      <c r="H13" s="116">
        <f t="shared" si="4"/>
        <v>50723153</v>
      </c>
      <c r="I13" s="119">
        <f t="shared" si="1"/>
        <v>35.376821046761847</v>
      </c>
      <c r="J13" s="116">
        <f t="shared" si="2"/>
        <v>132357410.42</v>
      </c>
      <c r="K13" s="62"/>
    </row>
    <row r="14" spans="1:184" ht="63" customHeight="1" x14ac:dyDescent="0.2">
      <c r="A14" s="42">
        <v>143957</v>
      </c>
      <c r="B14" s="40" t="s">
        <v>125</v>
      </c>
      <c r="C14" s="41">
        <v>282245251.58999997</v>
      </c>
      <c r="D14" s="41">
        <v>81634257.420000002</v>
      </c>
      <c r="E14" s="41">
        <v>143379624</v>
      </c>
      <c r="F14" s="41">
        <v>47221913</v>
      </c>
      <c r="G14" s="41">
        <v>3501240</v>
      </c>
      <c r="H14" s="41">
        <f t="shared" si="4"/>
        <v>50723153</v>
      </c>
      <c r="I14" s="113">
        <f t="shared" si="1"/>
        <v>35.376821046761847</v>
      </c>
      <c r="J14" s="41">
        <f t="shared" si="2"/>
        <v>132357410.42</v>
      </c>
      <c r="K14" s="63">
        <f>J14/C14%</f>
        <v>46.894468436360924</v>
      </c>
      <c r="L14" s="39"/>
      <c r="M14" s="39"/>
      <c r="N14" s="39"/>
      <c r="O14" s="39"/>
    </row>
    <row r="16" spans="1:184" s="49" customFormat="1" ht="9.75" customHeight="1" x14ac:dyDescent="0.2">
      <c r="A16" s="102" t="s">
        <v>164</v>
      </c>
      <c r="B16" s="103"/>
      <c r="C16" s="104"/>
      <c r="D16" s="104"/>
      <c r="E16" s="37"/>
      <c r="F16" s="36"/>
      <c r="G16" s="36"/>
      <c r="H16" s="36"/>
      <c r="I16" s="36"/>
      <c r="J16" s="36"/>
      <c r="K16" s="36"/>
      <c r="L16" s="39"/>
      <c r="M16" s="39"/>
      <c r="N16" s="39"/>
      <c r="O16" s="39"/>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row>
    <row r="17" spans="1:184" s="49" customFormat="1" x14ac:dyDescent="0.2">
      <c r="A17" s="105" t="s">
        <v>6</v>
      </c>
      <c r="B17" s="106"/>
      <c r="C17" s="104"/>
      <c r="D17" s="104"/>
      <c r="E17" s="37"/>
      <c r="F17" s="36"/>
      <c r="G17" s="36"/>
      <c r="H17" s="36"/>
      <c r="I17" s="36"/>
      <c r="J17" s="36"/>
      <c r="K17" s="36"/>
      <c r="L17" s="39"/>
      <c r="M17" s="39"/>
      <c r="N17" s="39"/>
      <c r="O17" s="39"/>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row>
    <row r="18" spans="1:184" s="49" customFormat="1" x14ac:dyDescent="0.2">
      <c r="A18" s="107"/>
      <c r="B18" s="168" t="s">
        <v>13</v>
      </c>
      <c r="C18" s="163"/>
      <c r="D18" s="163"/>
      <c r="E18" s="51"/>
      <c r="F18" s="36"/>
      <c r="G18" s="36"/>
      <c r="H18" s="36"/>
      <c r="I18" s="36"/>
      <c r="J18" s="130"/>
      <c r="K18" s="36"/>
      <c r="L18" s="131"/>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row>
    <row r="19" spans="1:184" ht="36.75" customHeight="1" x14ac:dyDescent="0.2">
      <c r="B19" s="134" t="s">
        <v>129</v>
      </c>
      <c r="F19" s="36"/>
      <c r="L19" s="131"/>
    </row>
    <row r="20" spans="1:184" x14ac:dyDescent="0.2">
      <c r="F20" s="36"/>
      <c r="L20" s="131"/>
    </row>
    <row r="21" spans="1:184" x14ac:dyDescent="0.2">
      <c r="B21" s="120"/>
      <c r="C21" s="120"/>
      <c r="F21" s="36"/>
      <c r="L21" s="131"/>
    </row>
    <row r="22" spans="1:184" x14ac:dyDescent="0.2">
      <c r="B22" s="120"/>
      <c r="C22" s="120"/>
      <c r="F22" s="36"/>
      <c r="L22" s="131"/>
    </row>
    <row r="23" spans="1:184" x14ac:dyDescent="0.2">
      <c r="B23" s="120"/>
      <c r="C23" s="120"/>
      <c r="F23" s="36"/>
      <c r="L23" s="131"/>
    </row>
    <row r="24" spans="1:184" x14ac:dyDescent="0.2">
      <c r="B24" s="121"/>
      <c r="C24" s="120"/>
      <c r="F24" s="36"/>
    </row>
    <row r="25" spans="1:184" x14ac:dyDescent="0.2">
      <c r="F25" s="36"/>
    </row>
    <row r="26" spans="1:184" ht="15" x14ac:dyDescent="0.25">
      <c r="B26" s="122"/>
      <c r="F26" s="36"/>
    </row>
    <row r="27" spans="1:184" ht="15" x14ac:dyDescent="0.25">
      <c r="B27" s="123"/>
      <c r="F27" s="36"/>
    </row>
    <row r="28" spans="1:184" x14ac:dyDescent="0.2">
      <c r="B28" s="129"/>
      <c r="F28" s="36"/>
    </row>
    <row r="29" spans="1:184" x14ac:dyDescent="0.2">
      <c r="F29" s="36"/>
    </row>
    <row r="30" spans="1:184" x14ac:dyDescent="0.2">
      <c r="F30" s="36"/>
    </row>
    <row r="31" spans="1:184" x14ac:dyDescent="0.2">
      <c r="F31" s="36"/>
    </row>
    <row r="32" spans="1:184" x14ac:dyDescent="0.2">
      <c r="F32" s="36"/>
    </row>
    <row r="33" spans="6:6" x14ac:dyDescent="0.2">
      <c r="F33" s="36"/>
    </row>
    <row r="34" spans="6:6" x14ac:dyDescent="0.2">
      <c r="F34" s="36"/>
    </row>
    <row r="35" spans="6:6" x14ac:dyDescent="0.2">
      <c r="F35" s="36"/>
    </row>
    <row r="36" spans="6:6" x14ac:dyDescent="0.2">
      <c r="F36" s="36"/>
    </row>
    <row r="37" spans="6:6" x14ac:dyDescent="0.2">
      <c r="F37" s="36"/>
    </row>
    <row r="38" spans="6:6" x14ac:dyDescent="0.2">
      <c r="F38" s="36"/>
    </row>
    <row r="39" spans="6:6" x14ac:dyDescent="0.2">
      <c r="F39" s="36"/>
    </row>
    <row r="40" spans="6:6" x14ac:dyDescent="0.2">
      <c r="F40" s="36"/>
    </row>
    <row r="41" spans="6:6" x14ac:dyDescent="0.2">
      <c r="F41" s="36"/>
    </row>
    <row r="42" spans="6:6" x14ac:dyDescent="0.2">
      <c r="F42" s="36"/>
    </row>
    <row r="43" spans="6:6" x14ac:dyDescent="0.2">
      <c r="F43" s="36"/>
    </row>
    <row r="44" spans="6:6" x14ac:dyDescent="0.2">
      <c r="F44" s="36"/>
    </row>
    <row r="45" spans="6:6" x14ac:dyDescent="0.2">
      <c r="F45" s="36"/>
    </row>
    <row r="46" spans="6:6" x14ac:dyDescent="0.2">
      <c r="F46" s="36"/>
    </row>
    <row r="47" spans="6:6" x14ac:dyDescent="0.2">
      <c r="F47" s="36"/>
    </row>
    <row r="48" spans="6:6" x14ac:dyDescent="0.2">
      <c r="F48" s="36"/>
    </row>
    <row r="49" spans="6:6" x14ac:dyDescent="0.2">
      <c r="F49" s="36"/>
    </row>
    <row r="50" spans="6:6" x14ac:dyDescent="0.2">
      <c r="F50" s="36"/>
    </row>
    <row r="51" spans="6:6" x14ac:dyDescent="0.2">
      <c r="F51" s="36"/>
    </row>
    <row r="52" spans="6:6" x14ac:dyDescent="0.2">
      <c r="F52" s="36"/>
    </row>
    <row r="53" spans="6:6" x14ac:dyDescent="0.2">
      <c r="F53" s="36"/>
    </row>
    <row r="54" spans="6:6" x14ac:dyDescent="0.2">
      <c r="F54" s="36"/>
    </row>
    <row r="55" spans="6:6" x14ac:dyDescent="0.2">
      <c r="F55" s="36"/>
    </row>
    <row r="56" spans="6:6" x14ac:dyDescent="0.2">
      <c r="F56" s="36"/>
    </row>
    <row r="57" spans="6:6" x14ac:dyDescent="0.2">
      <c r="F57" s="36"/>
    </row>
    <row r="58" spans="6:6" x14ac:dyDescent="0.2">
      <c r="F58" s="36"/>
    </row>
    <row r="59" spans="6:6" x14ac:dyDescent="0.2">
      <c r="F59" s="36"/>
    </row>
    <row r="60" spans="6:6" x14ac:dyDescent="0.2">
      <c r="F60" s="36"/>
    </row>
    <row r="61" spans="6:6" x14ac:dyDescent="0.2">
      <c r="F61" s="36"/>
    </row>
    <row r="62" spans="6:6" x14ac:dyDescent="0.2">
      <c r="F62" s="36"/>
    </row>
    <row r="63" spans="6:6" x14ac:dyDescent="0.2">
      <c r="F63" s="36"/>
    </row>
    <row r="64" spans="6:6" x14ac:dyDescent="0.2">
      <c r="F64" s="36"/>
    </row>
    <row r="65" spans="3:6" x14ac:dyDescent="0.2">
      <c r="F65" s="36"/>
    </row>
    <row r="66" spans="3:6" x14ac:dyDescent="0.2">
      <c r="F66" s="36"/>
    </row>
    <row r="67" spans="3:6" x14ac:dyDescent="0.2">
      <c r="F67" s="36"/>
    </row>
    <row r="68" spans="3:6" x14ac:dyDescent="0.2">
      <c r="F68" s="36"/>
    </row>
    <row r="69" spans="3:6" x14ac:dyDescent="0.2">
      <c r="F69" s="36"/>
    </row>
    <row r="70" spans="3:6" x14ac:dyDescent="0.2">
      <c r="F70" s="36"/>
    </row>
    <row r="71" spans="3:6" x14ac:dyDescent="0.2">
      <c r="C71" s="72"/>
      <c r="D71" s="72"/>
      <c r="F71" s="36"/>
    </row>
    <row r="72" spans="3:6" x14ac:dyDescent="0.2">
      <c r="F72" s="36"/>
    </row>
    <row r="73" spans="3:6" x14ac:dyDescent="0.2">
      <c r="F73" s="36"/>
    </row>
    <row r="74" spans="3:6" x14ac:dyDescent="0.2">
      <c r="F74" s="36"/>
    </row>
    <row r="75" spans="3:6" x14ac:dyDescent="0.2">
      <c r="F75" s="36"/>
    </row>
    <row r="76" spans="3:6" x14ac:dyDescent="0.2">
      <c r="F76" s="36"/>
    </row>
    <row r="77" spans="3:6" x14ac:dyDescent="0.2">
      <c r="F77" s="36"/>
    </row>
    <row r="78" spans="3:6" x14ac:dyDescent="0.2">
      <c r="F78" s="36"/>
    </row>
    <row r="79" spans="3:6" x14ac:dyDescent="0.2">
      <c r="F79" s="36"/>
    </row>
    <row r="80" spans="3:6" x14ac:dyDescent="0.2">
      <c r="F80" s="36"/>
    </row>
    <row r="81" spans="6:6" x14ac:dyDescent="0.2">
      <c r="F81" s="36"/>
    </row>
    <row r="82" spans="6:6" x14ac:dyDescent="0.2">
      <c r="F82" s="36"/>
    </row>
    <row r="83" spans="6:6" x14ac:dyDescent="0.2">
      <c r="F83" s="36"/>
    </row>
    <row r="84" spans="6:6" x14ac:dyDescent="0.2">
      <c r="F84" s="36"/>
    </row>
    <row r="85" spans="6:6" x14ac:dyDescent="0.2">
      <c r="F85" s="36"/>
    </row>
    <row r="86" spans="6:6" x14ac:dyDescent="0.2">
      <c r="F86" s="36"/>
    </row>
    <row r="87" spans="6:6" x14ac:dyDescent="0.2">
      <c r="F87" s="36"/>
    </row>
    <row r="88" spans="6:6" x14ac:dyDescent="0.2">
      <c r="F88" s="36"/>
    </row>
    <row r="89" spans="6:6" x14ac:dyDescent="0.2">
      <c r="F89" s="36"/>
    </row>
    <row r="90" spans="6:6" x14ac:dyDescent="0.2">
      <c r="F90" s="36"/>
    </row>
    <row r="91" spans="6:6" x14ac:dyDescent="0.2">
      <c r="F91" s="36"/>
    </row>
    <row r="92" spans="6:6" x14ac:dyDescent="0.2">
      <c r="F92" s="36"/>
    </row>
    <row r="93" spans="6:6" x14ac:dyDescent="0.2">
      <c r="F93" s="36"/>
    </row>
    <row r="94" spans="6:6" x14ac:dyDescent="0.2">
      <c r="F94" s="36"/>
    </row>
    <row r="95" spans="6:6" x14ac:dyDescent="0.2">
      <c r="F95" s="36"/>
    </row>
    <row r="96" spans="6:6" x14ac:dyDescent="0.2">
      <c r="F96" s="36"/>
    </row>
    <row r="97" spans="6:6" x14ac:dyDescent="0.2">
      <c r="F97" s="36"/>
    </row>
    <row r="98" spans="6:6" x14ac:dyDescent="0.2">
      <c r="F98" s="36"/>
    </row>
    <row r="99" spans="6:6" x14ac:dyDescent="0.2">
      <c r="F99" s="36"/>
    </row>
    <row r="100" spans="6:6" x14ac:dyDescent="0.2">
      <c r="F100" s="36"/>
    </row>
    <row r="101" spans="6:6" x14ac:dyDescent="0.2">
      <c r="F101" s="36"/>
    </row>
    <row r="102" spans="6:6" x14ac:dyDescent="0.2">
      <c r="F102" s="36"/>
    </row>
    <row r="103" spans="6:6" x14ac:dyDescent="0.2">
      <c r="F103" s="36"/>
    </row>
    <row r="104" spans="6:6" x14ac:dyDescent="0.2">
      <c r="F104" s="36"/>
    </row>
    <row r="105" spans="6:6" x14ac:dyDescent="0.2">
      <c r="F105" s="36"/>
    </row>
    <row r="106" spans="6:6" x14ac:dyDescent="0.2">
      <c r="F106" s="36"/>
    </row>
    <row r="107" spans="6:6" x14ac:dyDescent="0.2">
      <c r="F107" s="36"/>
    </row>
    <row r="108" spans="6:6" x14ac:dyDescent="0.2">
      <c r="F108" s="36"/>
    </row>
    <row r="109" spans="6:6" x14ac:dyDescent="0.2">
      <c r="F109" s="36"/>
    </row>
    <row r="110" spans="6:6" x14ac:dyDescent="0.2">
      <c r="F110" s="36"/>
    </row>
    <row r="111" spans="6:6" x14ac:dyDescent="0.2">
      <c r="F111" s="36"/>
    </row>
    <row r="112" spans="6:6" x14ac:dyDescent="0.2">
      <c r="F112" s="36"/>
    </row>
    <row r="113" spans="6:6" x14ac:dyDescent="0.2">
      <c r="F113" s="36"/>
    </row>
    <row r="114" spans="6:6" x14ac:dyDescent="0.2">
      <c r="F114" s="36"/>
    </row>
    <row r="115" spans="6:6" x14ac:dyDescent="0.2">
      <c r="F115" s="36"/>
    </row>
    <row r="116" spans="6:6" x14ac:dyDescent="0.2">
      <c r="F116" s="36"/>
    </row>
    <row r="117" spans="6:6" x14ac:dyDescent="0.2">
      <c r="F117" s="36"/>
    </row>
    <row r="118" spans="6:6" x14ac:dyDescent="0.2">
      <c r="F118" s="36"/>
    </row>
    <row r="119" spans="6:6" x14ac:dyDescent="0.2">
      <c r="F119" s="36"/>
    </row>
    <row r="120" spans="6:6" x14ac:dyDescent="0.2">
      <c r="F120" s="36"/>
    </row>
    <row r="121" spans="6:6" x14ac:dyDescent="0.2">
      <c r="F121" s="36"/>
    </row>
    <row r="122" spans="6:6" x14ac:dyDescent="0.2">
      <c r="F122" s="36"/>
    </row>
    <row r="123" spans="6:6" x14ac:dyDescent="0.2">
      <c r="F123" s="36"/>
    </row>
    <row r="124" spans="6:6" x14ac:dyDescent="0.2">
      <c r="F124" s="36"/>
    </row>
    <row r="125" spans="6:6" x14ac:dyDescent="0.2">
      <c r="F125" s="36"/>
    </row>
    <row r="126" spans="6:6" x14ac:dyDescent="0.2">
      <c r="F126" s="36"/>
    </row>
    <row r="127" spans="6:6" x14ac:dyDescent="0.2">
      <c r="F127" s="36"/>
    </row>
    <row r="128" spans="6:6" x14ac:dyDescent="0.2">
      <c r="F128" s="36"/>
    </row>
    <row r="129" spans="6:6" x14ac:dyDescent="0.2">
      <c r="F129" s="36"/>
    </row>
    <row r="130" spans="6:6" x14ac:dyDescent="0.2">
      <c r="F130" s="36"/>
    </row>
    <row r="131" spans="6:6" x14ac:dyDescent="0.2">
      <c r="F131" s="36"/>
    </row>
    <row r="132" spans="6:6" x14ac:dyDescent="0.2">
      <c r="F132" s="36"/>
    </row>
    <row r="133" spans="6:6" x14ac:dyDescent="0.2">
      <c r="F133" s="36"/>
    </row>
    <row r="134" spans="6:6" x14ac:dyDescent="0.2">
      <c r="F134" s="36"/>
    </row>
    <row r="135" spans="6:6" x14ac:dyDescent="0.2">
      <c r="F135" s="36"/>
    </row>
    <row r="136" spans="6:6" x14ac:dyDescent="0.2">
      <c r="F136" s="36"/>
    </row>
    <row r="137" spans="6:6" x14ac:dyDescent="0.2">
      <c r="F137" s="36"/>
    </row>
    <row r="138" spans="6:6" x14ac:dyDescent="0.2">
      <c r="F138" s="36"/>
    </row>
    <row r="139" spans="6:6" x14ac:dyDescent="0.2">
      <c r="F139" s="36"/>
    </row>
    <row r="140" spans="6:6" x14ac:dyDescent="0.2">
      <c r="F140" s="36"/>
    </row>
    <row r="141" spans="6:6" x14ac:dyDescent="0.2">
      <c r="F141" s="36"/>
    </row>
    <row r="142" spans="6:6" x14ac:dyDescent="0.2">
      <c r="F142" s="36"/>
    </row>
    <row r="143" spans="6:6" x14ac:dyDescent="0.2">
      <c r="F143" s="36"/>
    </row>
    <row r="144" spans="6:6" x14ac:dyDescent="0.2">
      <c r="F144" s="36"/>
    </row>
    <row r="145" spans="4:6" x14ac:dyDescent="0.2">
      <c r="F145" s="36"/>
    </row>
    <row r="146" spans="4:6" x14ac:dyDescent="0.2">
      <c r="D146" s="92"/>
      <c r="F146" s="36"/>
    </row>
    <row r="147" spans="4:6" x14ac:dyDescent="0.2">
      <c r="F147" s="36"/>
    </row>
    <row r="148" spans="4:6" x14ac:dyDescent="0.2">
      <c r="F148" s="36"/>
    </row>
    <row r="149" spans="4:6" x14ac:dyDescent="0.2">
      <c r="F149" s="36"/>
    </row>
    <row r="150" spans="4:6" x14ac:dyDescent="0.2">
      <c r="F150" s="36"/>
    </row>
    <row r="151" spans="4:6" x14ac:dyDescent="0.2">
      <c r="F151" s="36"/>
    </row>
    <row r="152" spans="4:6" x14ac:dyDescent="0.2">
      <c r="F152" s="36"/>
    </row>
    <row r="153" spans="4:6" x14ac:dyDescent="0.2">
      <c r="F153" s="36"/>
    </row>
    <row r="154" spans="4:6" x14ac:dyDescent="0.2">
      <c r="F154" s="36"/>
    </row>
    <row r="155" spans="4:6" x14ac:dyDescent="0.2">
      <c r="F155" s="36"/>
    </row>
    <row r="156" spans="4:6" x14ac:dyDescent="0.2">
      <c r="F156" s="36"/>
    </row>
    <row r="157" spans="4:6" x14ac:dyDescent="0.2">
      <c r="F157" s="36"/>
    </row>
    <row r="158" spans="4:6" x14ac:dyDescent="0.2">
      <c r="F158" s="36"/>
    </row>
    <row r="159" spans="4:6" x14ac:dyDescent="0.2">
      <c r="F159" s="36"/>
    </row>
    <row r="160" spans="4:6" x14ac:dyDescent="0.2">
      <c r="F160" s="36"/>
    </row>
    <row r="161" spans="6:6" x14ac:dyDescent="0.2">
      <c r="F161" s="36"/>
    </row>
    <row r="162" spans="6:6" x14ac:dyDescent="0.2">
      <c r="F162" s="36"/>
    </row>
    <row r="163" spans="6:6" x14ac:dyDescent="0.2">
      <c r="F163" s="36"/>
    </row>
    <row r="164" spans="6:6" x14ac:dyDescent="0.2">
      <c r="F164" s="36"/>
    </row>
    <row r="285" spans="4:4" x14ac:dyDescent="0.2">
      <c r="D285" s="92"/>
    </row>
    <row r="454" spans="4:4" ht="288" x14ac:dyDescent="0.2">
      <c r="D454" s="37" t="s">
        <v>11</v>
      </c>
    </row>
  </sheetData>
  <mergeCells count="10">
    <mergeCell ref="B18:D18"/>
    <mergeCell ref="J4:J5"/>
    <mergeCell ref="A1:K1"/>
    <mergeCell ref="K4:K5"/>
    <mergeCell ref="A2:K2"/>
    <mergeCell ref="C4:C5"/>
    <mergeCell ref="E4:I4"/>
    <mergeCell ref="D4:D5"/>
    <mergeCell ref="A4:A5"/>
    <mergeCell ref="B4:B5"/>
  </mergeCells>
  <hyperlinks>
    <hyperlink ref="B18" r:id="rId1"/>
  </hyperlinks>
  <pageMargins left="0.78740157480314965" right="0" top="0.59055118110236227" bottom="0.39370078740157483" header="0.31496062992125984" footer="0"/>
  <pageSetup paperSize="9" scale="6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CONSOLIDADO</vt:lpstr>
      <vt:lpstr>PLIEGO MINSA</vt:lpstr>
      <vt:lpstr>UE ADSCRITAS AL PLIEGO MINSA</vt:lpstr>
      <vt:lpstr>CONSOLIDADO!Área_de_impresión</vt:lpstr>
      <vt:lpstr>'PLIEGO MINSA'!Área_de_impresión</vt:lpstr>
      <vt:lpstr>'UE ADSCRITAS AL PLIEGO MINSA'!Área_de_impresión</vt:lpstr>
      <vt:lpstr>'PLIEGO MINSA'!Títulos_a_imprimir</vt:lpstr>
      <vt:lpstr>'UE ADSCRITAS AL PLIEGO MINSA'!Títulos_a_imprimir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dc:title>
  <dc:creator>MARY REVELO</dc:creator>
  <cp:lastModifiedBy>MARY GRISELDA REVELO AZABACHE</cp:lastModifiedBy>
  <cp:lastPrinted>2018-09-10T22:08:23Z</cp:lastPrinted>
  <dcterms:created xsi:type="dcterms:W3CDTF">2009-03-02T15:11:29Z</dcterms:created>
  <dcterms:modified xsi:type="dcterms:W3CDTF">2018-09-10T22:48:16Z</dcterms:modified>
</cp:coreProperties>
</file>