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Setiembre 2018\"/>
    </mc:Choice>
  </mc:AlternateContent>
  <bookViews>
    <workbookView xWindow="180" yWindow="-12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MINSA'!$A$5:$P$240</definedName>
    <definedName name="_xlnm._FilterDatabase" localSheetId="2" hidden="1">'UE ADSCRITAS AL PLIEGO MINSA'!#REF!</definedName>
    <definedName name="_xlnm.Print_Area" localSheetId="0">CONSOLIDADO!$B$2:$E$44</definedName>
    <definedName name="_xlnm.Print_Area" localSheetId="1">'PLIEGO MINSA'!$A$1:$K$240</definedName>
    <definedName name="_xlnm.Print_Area" localSheetId="2">'UE ADSCRITAS AL PLIEGO MINSA'!$A$1:$K$20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15" i="9" l="1"/>
  <c r="H13" i="9"/>
  <c r="H12" i="9"/>
  <c r="H11" i="9"/>
  <c r="H10" i="9"/>
  <c r="H9" i="9"/>
  <c r="H8" i="9"/>
  <c r="F14" i="9"/>
  <c r="H14" i="9" s="1"/>
  <c r="F7" i="9"/>
  <c r="H7" i="9" s="1"/>
  <c r="G7" i="9"/>
  <c r="G14" i="9"/>
  <c r="F225" i="5"/>
  <c r="F207" i="5"/>
  <c r="F121" i="5"/>
  <c r="F119" i="5"/>
  <c r="G83" i="5"/>
  <c r="G6" i="9" l="1"/>
  <c r="H6" i="9" s="1"/>
  <c r="F83" i="5"/>
  <c r="F81" i="5"/>
  <c r="F77" i="5"/>
  <c r="F75" i="5"/>
  <c r="F72" i="5"/>
  <c r="H72" i="5" s="1"/>
  <c r="F69" i="5"/>
  <c r="F54" i="5"/>
  <c r="F48" i="5"/>
  <c r="F46" i="5"/>
  <c r="F44" i="5"/>
  <c r="F42" i="5"/>
  <c r="H42" i="5" s="1"/>
  <c r="F40" i="5"/>
  <c r="F35" i="5"/>
  <c r="H35" i="5" s="1"/>
  <c r="F33" i="5"/>
  <c r="H33" i="5" s="1"/>
  <c r="F31" i="5"/>
  <c r="F26" i="5"/>
  <c r="H26" i="5" s="1"/>
  <c r="F21" i="5"/>
  <c r="H21" i="5" s="1"/>
  <c r="F28" i="5"/>
  <c r="F23" i="5"/>
  <c r="H23" i="5" s="1"/>
  <c r="F7"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2" i="5"/>
  <c r="H80" i="5"/>
  <c r="H79" i="5"/>
  <c r="H78" i="5"/>
  <c r="H76" i="5"/>
  <c r="H75" i="5"/>
  <c r="H74" i="5"/>
  <c r="H73" i="5"/>
  <c r="H71" i="5"/>
  <c r="H70" i="5"/>
  <c r="H68" i="5"/>
  <c r="H67" i="5"/>
  <c r="H66" i="5"/>
  <c r="H65" i="5"/>
  <c r="H64" i="5"/>
  <c r="H63" i="5"/>
  <c r="H62" i="5"/>
  <c r="H61" i="5"/>
  <c r="H60" i="5"/>
  <c r="H59" i="5"/>
  <c r="H58" i="5"/>
  <c r="H57" i="5"/>
  <c r="H56" i="5"/>
  <c r="H55" i="5"/>
  <c r="H53" i="5"/>
  <c r="H52" i="5"/>
  <c r="H51" i="5"/>
  <c r="H50" i="5"/>
  <c r="H49" i="5"/>
  <c r="H47" i="5"/>
  <c r="H46" i="5"/>
  <c r="H45" i="5"/>
  <c r="H43" i="5"/>
  <c r="H41" i="5"/>
  <c r="H40" i="5"/>
  <c r="H39" i="5"/>
  <c r="H38" i="5"/>
  <c r="H37" i="5"/>
  <c r="H36" i="5"/>
  <c r="H34" i="5"/>
  <c r="H32" i="5"/>
  <c r="H31" i="5"/>
  <c r="H30" i="5"/>
  <c r="H29" i="5"/>
  <c r="H27" i="5"/>
  <c r="H25" i="5"/>
  <c r="H24" i="5"/>
  <c r="H22" i="5"/>
  <c r="H20" i="5"/>
  <c r="H19" i="5"/>
  <c r="H18" i="5"/>
  <c r="H17" i="5"/>
  <c r="H16" i="5"/>
  <c r="H15" i="5"/>
  <c r="H14" i="5"/>
  <c r="H13" i="5"/>
  <c r="H12" i="5"/>
  <c r="H11" i="5"/>
  <c r="H10" i="5"/>
  <c r="H9" i="5"/>
  <c r="H8" i="5"/>
  <c r="I89" i="5" l="1"/>
  <c r="J89" i="5"/>
  <c r="K89" i="5" s="1"/>
  <c r="F6" i="5"/>
  <c r="H83" i="5"/>
  <c r="J13" i="9"/>
  <c r="K13" i="9" s="1"/>
  <c r="I13" i="9"/>
  <c r="J12" i="9"/>
  <c r="K12" i="9" s="1"/>
  <c r="I12" i="9"/>
  <c r="D7" i="9"/>
  <c r="J235" i="5"/>
  <c r="K235" i="5" s="1"/>
  <c r="J234" i="5"/>
  <c r="K234" i="5" s="1"/>
  <c r="J233" i="5"/>
  <c r="K233" i="5" s="1"/>
  <c r="J232" i="5"/>
  <c r="K232" i="5" s="1"/>
  <c r="J231" i="5"/>
  <c r="K231" i="5" s="1"/>
  <c r="J230" i="5"/>
  <c r="K230" i="5" s="1"/>
  <c r="J229" i="5"/>
  <c r="K229" i="5" s="1"/>
  <c r="J228" i="5"/>
  <c r="K228" i="5" s="1"/>
  <c r="J227" i="5"/>
  <c r="K227" i="5" s="1"/>
  <c r="J226" i="5"/>
  <c r="K226" i="5" s="1"/>
  <c r="D225" i="5"/>
  <c r="G207" i="5"/>
  <c r="H207" i="5" s="1"/>
  <c r="J127" i="5"/>
  <c r="K127" i="5" s="1"/>
  <c r="I126" i="5"/>
  <c r="J125" i="5"/>
  <c r="K125" i="5" s="1"/>
  <c r="J124" i="5"/>
  <c r="K124" i="5" s="1"/>
  <c r="J123" i="5"/>
  <c r="K123" i="5" s="1"/>
  <c r="I118" i="5"/>
  <c r="J118" i="5"/>
  <c r="J115" i="5"/>
  <c r="I109" i="5"/>
  <c r="I108" i="5"/>
  <c r="J93" i="5"/>
  <c r="I115" i="5" l="1"/>
  <c r="I93" i="5"/>
  <c r="J108" i="5"/>
  <c r="K108" i="5" s="1"/>
  <c r="J109" i="5"/>
  <c r="K109" i="5" s="1"/>
  <c r="I226" i="5"/>
  <c r="I227" i="5"/>
  <c r="I228" i="5"/>
  <c r="I229" i="5"/>
  <c r="I230" i="5"/>
  <c r="I231" i="5"/>
  <c r="I232" i="5"/>
  <c r="I233" i="5"/>
  <c r="I234" i="5"/>
  <c r="I235" i="5"/>
  <c r="I125" i="5"/>
  <c r="I127" i="5"/>
  <c r="I123" i="5"/>
  <c r="J126" i="5"/>
  <c r="K126" i="5" s="1"/>
  <c r="I124" i="5"/>
  <c r="D83" i="5" l="1"/>
  <c r="J79" i="5"/>
  <c r="K79" i="5" s="1"/>
  <c r="I58" i="5"/>
  <c r="J58" i="5"/>
  <c r="K58" i="5" s="1"/>
  <c r="D35" i="5"/>
  <c r="I36" i="5"/>
  <c r="J25" i="5"/>
  <c r="K25" i="5" s="1"/>
  <c r="D23" i="5"/>
  <c r="J36" i="5" l="1"/>
  <c r="K36" i="5" s="1"/>
  <c r="I25" i="5"/>
  <c r="I79" i="5"/>
  <c r="E7" i="9"/>
  <c r="G155" i="5"/>
  <c r="H155" i="5" s="1"/>
  <c r="G81" i="5"/>
  <c r="H81" i="5" s="1"/>
  <c r="G77" i="5"/>
  <c r="H77" i="5" s="1"/>
  <c r="G69" i="5"/>
  <c r="H69" i="5" s="1"/>
  <c r="G44" i="5"/>
  <c r="H44" i="5" s="1"/>
  <c r="G28" i="5"/>
  <c r="H28" i="5" s="1"/>
  <c r="E225" i="5"/>
  <c r="E83" i="5"/>
  <c r="E35" i="5"/>
  <c r="E23" i="5"/>
  <c r="D31" i="11" l="1"/>
  <c r="D23" i="11"/>
  <c r="D207" i="5"/>
  <c r="D155" i="5"/>
  <c r="D121" i="5"/>
  <c r="D119" i="5"/>
  <c r="D81" i="5"/>
  <c r="D77" i="5"/>
  <c r="D75" i="5"/>
  <c r="D72" i="5"/>
  <c r="D69" i="5"/>
  <c r="D54" i="5"/>
  <c r="D48" i="5"/>
  <c r="D46" i="5"/>
  <c r="D44" i="5"/>
  <c r="D42" i="5"/>
  <c r="D40" i="5"/>
  <c r="D33" i="5"/>
  <c r="D31" i="5"/>
  <c r="J237" i="5"/>
  <c r="K237" i="5" s="1"/>
  <c r="J236" i="5"/>
  <c r="K236" i="5" s="1"/>
  <c r="J224" i="5"/>
  <c r="K224" i="5" s="1"/>
  <c r="I223" i="5"/>
  <c r="J222" i="5"/>
  <c r="K222" i="5" s="1"/>
  <c r="I221" i="5"/>
  <c r="J220" i="5"/>
  <c r="K220" i="5" s="1"/>
  <c r="I219" i="5"/>
  <c r="J218" i="5"/>
  <c r="K218" i="5" s="1"/>
  <c r="I217" i="5"/>
  <c r="J216" i="5"/>
  <c r="K216" i="5" s="1"/>
  <c r="J206" i="5"/>
  <c r="K206" i="5" s="1"/>
  <c r="J205" i="5"/>
  <c r="K205" i="5" s="1"/>
  <c r="J204" i="5"/>
  <c r="K204" i="5" s="1"/>
  <c r="J203" i="5"/>
  <c r="K203" i="5" s="1"/>
  <c r="J202" i="5"/>
  <c r="K202" i="5" s="1"/>
  <c r="J201" i="5"/>
  <c r="K201" i="5" s="1"/>
  <c r="J200" i="5"/>
  <c r="K200" i="5" s="1"/>
  <c r="J199" i="5"/>
  <c r="K199" i="5" s="1"/>
  <c r="J198" i="5"/>
  <c r="K198" i="5" s="1"/>
  <c r="J197" i="5"/>
  <c r="K197" i="5" s="1"/>
  <c r="J196" i="5"/>
  <c r="K196" i="5" s="1"/>
  <c r="J195" i="5"/>
  <c r="K195" i="5" s="1"/>
  <c r="J194" i="5"/>
  <c r="K194" i="5" s="1"/>
  <c r="J193" i="5"/>
  <c r="K193" i="5" s="1"/>
  <c r="J192" i="5"/>
  <c r="K192" i="5" s="1"/>
  <c r="J191" i="5"/>
  <c r="K191" i="5" s="1"/>
  <c r="J190" i="5"/>
  <c r="K190" i="5" s="1"/>
  <c r="J189" i="5"/>
  <c r="K189" i="5" s="1"/>
  <c r="J188" i="5"/>
  <c r="K188" i="5" s="1"/>
  <c r="J187" i="5"/>
  <c r="K187" i="5" s="1"/>
  <c r="J186" i="5"/>
  <c r="K186" i="5" s="1"/>
  <c r="J185" i="5"/>
  <c r="K185" i="5" s="1"/>
  <c r="J184" i="5"/>
  <c r="K184" i="5" s="1"/>
  <c r="J183" i="5"/>
  <c r="K183" i="5" s="1"/>
  <c r="J182" i="5"/>
  <c r="K182" i="5" s="1"/>
  <c r="J181" i="5"/>
  <c r="K181" i="5" s="1"/>
  <c r="J180" i="5"/>
  <c r="K180" i="5" s="1"/>
  <c r="J179" i="5"/>
  <c r="K179" i="5" s="1"/>
  <c r="J178" i="5"/>
  <c r="K178" i="5" s="1"/>
  <c r="J177" i="5"/>
  <c r="K177" i="5" s="1"/>
  <c r="J176" i="5"/>
  <c r="K176" i="5" s="1"/>
  <c r="J175" i="5"/>
  <c r="K175" i="5" s="1"/>
  <c r="J174" i="5"/>
  <c r="K174" i="5" s="1"/>
  <c r="J173" i="5"/>
  <c r="K173" i="5" s="1"/>
  <c r="J172" i="5"/>
  <c r="K172" i="5" s="1"/>
  <c r="J171" i="5"/>
  <c r="K171" i="5" s="1"/>
  <c r="J170" i="5"/>
  <c r="K170" i="5" s="1"/>
  <c r="J169" i="5"/>
  <c r="K169" i="5" s="1"/>
  <c r="J154" i="5"/>
  <c r="K154" i="5" s="1"/>
  <c r="J153" i="5"/>
  <c r="K153" i="5" s="1"/>
  <c r="J152" i="5"/>
  <c r="K152" i="5" s="1"/>
  <c r="J151" i="5"/>
  <c r="K151" i="5" s="1"/>
  <c r="J150" i="5"/>
  <c r="K150" i="5" s="1"/>
  <c r="J149" i="5"/>
  <c r="K149" i="5" s="1"/>
  <c r="J148" i="5"/>
  <c r="K148" i="5" s="1"/>
  <c r="J147" i="5"/>
  <c r="K147" i="5" s="1"/>
  <c r="J146" i="5"/>
  <c r="K146" i="5" s="1"/>
  <c r="J145" i="5"/>
  <c r="K145" i="5" s="1"/>
  <c r="J144" i="5"/>
  <c r="K144" i="5" s="1"/>
  <c r="I143" i="5"/>
  <c r="J142" i="5"/>
  <c r="K142" i="5" s="1"/>
  <c r="J141" i="5"/>
  <c r="K141" i="5" s="1"/>
  <c r="J140" i="5"/>
  <c r="K140" i="5" s="1"/>
  <c r="I139" i="5"/>
  <c r="J138" i="5"/>
  <c r="K138" i="5" s="1"/>
  <c r="J137" i="5"/>
  <c r="K137" i="5" s="1"/>
  <c r="J136" i="5"/>
  <c r="K136" i="5" s="1"/>
  <c r="J135" i="5"/>
  <c r="K135" i="5" s="1"/>
  <c r="J134" i="5"/>
  <c r="K134" i="5" s="1"/>
  <c r="J133" i="5"/>
  <c r="K133" i="5" s="1"/>
  <c r="J132" i="5"/>
  <c r="K132" i="5" s="1"/>
  <c r="J131" i="5"/>
  <c r="K131" i="5" s="1"/>
  <c r="J130" i="5"/>
  <c r="K130" i="5" s="1"/>
  <c r="J129" i="5"/>
  <c r="K129" i="5" s="1"/>
  <c r="J128" i="5"/>
  <c r="K128" i="5" s="1"/>
  <c r="J120" i="5"/>
  <c r="K120" i="5" s="1"/>
  <c r="J92" i="5"/>
  <c r="K92" i="5" s="1"/>
  <c r="J90" i="5"/>
  <c r="K90" i="5" s="1"/>
  <c r="J88" i="5"/>
  <c r="K88" i="5" s="1"/>
  <c r="J87" i="5"/>
  <c r="K87" i="5" s="1"/>
  <c r="J85" i="5"/>
  <c r="K85" i="5" s="1"/>
  <c r="J82" i="5"/>
  <c r="K82" i="5" s="1"/>
  <c r="J80" i="5"/>
  <c r="K80" i="5" s="1"/>
  <c r="J76" i="5"/>
  <c r="K76" i="5" s="1"/>
  <c r="J74" i="5"/>
  <c r="K74" i="5" s="1"/>
  <c r="J71" i="5"/>
  <c r="K71" i="5" s="1"/>
  <c r="J68" i="5"/>
  <c r="K68" i="5" s="1"/>
  <c r="J43" i="5"/>
  <c r="K43" i="5" s="1"/>
  <c r="I47" i="5"/>
  <c r="J45" i="5"/>
  <c r="K45" i="5" s="1"/>
  <c r="J41" i="5"/>
  <c r="K41" i="5" s="1"/>
  <c r="J34" i="5"/>
  <c r="K34" i="5" s="1"/>
  <c r="I32" i="5"/>
  <c r="I30" i="5"/>
  <c r="I27" i="5"/>
  <c r="J22" i="5"/>
  <c r="K22" i="5" s="1"/>
  <c r="D28" i="5"/>
  <c r="D26" i="5"/>
  <c r="D21" i="5"/>
  <c r="I237" i="5" l="1"/>
  <c r="J21" i="5"/>
  <c r="J47" i="5"/>
  <c r="K47" i="5" s="1"/>
  <c r="J31" i="5"/>
  <c r="J44" i="5"/>
  <c r="J119" i="5"/>
  <c r="J33" i="5"/>
  <c r="J46" i="5"/>
  <c r="J225" i="5"/>
  <c r="I68" i="5"/>
  <c r="J42" i="5"/>
  <c r="J75" i="5"/>
  <c r="J81" i="5"/>
  <c r="J40" i="5"/>
  <c r="D24" i="11"/>
  <c r="J38" i="5"/>
  <c r="K38" i="5" s="1"/>
  <c r="D22" i="11"/>
  <c r="J39" i="5"/>
  <c r="K39" i="5" s="1"/>
  <c r="I39" i="5"/>
  <c r="J32" i="5"/>
  <c r="K32" i="5" s="1"/>
  <c r="J30" i="5"/>
  <c r="K30" i="5" s="1"/>
  <c r="I236" i="5"/>
  <c r="J217" i="5"/>
  <c r="K217" i="5" s="1"/>
  <c r="J219" i="5"/>
  <c r="K219" i="5" s="1"/>
  <c r="J221" i="5"/>
  <c r="K221" i="5" s="1"/>
  <c r="J223" i="5"/>
  <c r="K223" i="5" s="1"/>
  <c r="I216" i="5"/>
  <c r="I218" i="5"/>
  <c r="I220" i="5"/>
  <c r="I222" i="5"/>
  <c r="I224" i="5"/>
  <c r="I169" i="5"/>
  <c r="I171" i="5"/>
  <c r="I173" i="5"/>
  <c r="I175" i="5"/>
  <c r="I177" i="5"/>
  <c r="I179" i="5"/>
  <c r="I181" i="5"/>
  <c r="I183" i="5"/>
  <c r="I185" i="5"/>
  <c r="I187" i="5"/>
  <c r="I189" i="5"/>
  <c r="I191" i="5"/>
  <c r="I193" i="5"/>
  <c r="I195" i="5"/>
  <c r="I197" i="5"/>
  <c r="I199" i="5"/>
  <c r="I201" i="5"/>
  <c r="I203" i="5"/>
  <c r="I205" i="5"/>
  <c r="I170" i="5"/>
  <c r="I172" i="5"/>
  <c r="I174" i="5"/>
  <c r="I176" i="5"/>
  <c r="I178" i="5"/>
  <c r="I180" i="5"/>
  <c r="I182" i="5"/>
  <c r="I184" i="5"/>
  <c r="I186" i="5"/>
  <c r="I188" i="5"/>
  <c r="I190" i="5"/>
  <c r="I192" i="5"/>
  <c r="I194" i="5"/>
  <c r="I196" i="5"/>
  <c r="I198" i="5"/>
  <c r="I200" i="5"/>
  <c r="I202" i="5"/>
  <c r="I204" i="5"/>
  <c r="I206" i="5"/>
  <c r="I147" i="5"/>
  <c r="I149" i="5"/>
  <c r="I151" i="5"/>
  <c r="I153" i="5"/>
  <c r="I148" i="5"/>
  <c r="I150" i="5"/>
  <c r="I152" i="5"/>
  <c r="I154" i="5"/>
  <c r="I145" i="5"/>
  <c r="J143" i="5"/>
  <c r="K143" i="5" s="1"/>
  <c r="I144" i="5"/>
  <c r="I146" i="5"/>
  <c r="I141" i="5"/>
  <c r="J139" i="5"/>
  <c r="K139" i="5" s="1"/>
  <c r="I140" i="5"/>
  <c r="I142" i="5"/>
  <c r="I138" i="5"/>
  <c r="I134" i="5"/>
  <c r="I136" i="5"/>
  <c r="I135" i="5"/>
  <c r="I137" i="5"/>
  <c r="I128" i="5"/>
  <c r="I130" i="5"/>
  <c r="I132" i="5"/>
  <c r="I129" i="5"/>
  <c r="I131" i="5"/>
  <c r="I133" i="5"/>
  <c r="I120" i="5"/>
  <c r="I92" i="5"/>
  <c r="I88" i="5"/>
  <c r="I87" i="5"/>
  <c r="I90" i="5"/>
  <c r="I85" i="5"/>
  <c r="I82" i="5"/>
  <c r="I80" i="5"/>
  <c r="I76" i="5"/>
  <c r="I74" i="5"/>
  <c r="I71" i="5"/>
  <c r="I43" i="5"/>
  <c r="I45" i="5"/>
  <c r="I41" i="5"/>
  <c r="I38" i="5"/>
  <c r="I34" i="5"/>
  <c r="J27" i="5"/>
  <c r="K27" i="5" s="1"/>
  <c r="I22" i="5"/>
  <c r="J26" i="5"/>
  <c r="C37" i="11"/>
  <c r="E37" i="11" s="1"/>
  <c r="E207" i="5"/>
  <c r="E155" i="5"/>
  <c r="E121" i="5"/>
  <c r="E119" i="5"/>
  <c r="C33" i="11" s="1"/>
  <c r="E33" i="11" s="1"/>
  <c r="E81" i="5"/>
  <c r="C31" i="11" s="1"/>
  <c r="E31" i="11" s="1"/>
  <c r="E77" i="5"/>
  <c r="E75" i="5"/>
  <c r="C29" i="11" s="1"/>
  <c r="E29" i="11" s="1"/>
  <c r="E72" i="5"/>
  <c r="E69" i="5"/>
  <c r="E54" i="5"/>
  <c r="E46" i="5"/>
  <c r="C24" i="11" s="1"/>
  <c r="E44" i="5"/>
  <c r="C23" i="11" s="1"/>
  <c r="E42" i="5"/>
  <c r="C22" i="11" s="1"/>
  <c r="E22" i="11" s="1"/>
  <c r="E40" i="5"/>
  <c r="C21" i="11" s="1"/>
  <c r="E33" i="5"/>
  <c r="C19" i="11" s="1"/>
  <c r="E19" i="11" s="1"/>
  <c r="E31" i="5"/>
  <c r="C18" i="11" s="1"/>
  <c r="E18" i="11" s="1"/>
  <c r="E21" i="5"/>
  <c r="C14" i="11" s="1"/>
  <c r="E14" i="11" s="1"/>
  <c r="E26" i="5"/>
  <c r="C16" i="11" s="1"/>
  <c r="E16" i="11" s="1"/>
  <c r="E28" i="5"/>
  <c r="E24" i="11" l="1"/>
  <c r="I21" i="5"/>
  <c r="I42" i="5"/>
  <c r="I40" i="5"/>
  <c r="I33" i="5"/>
  <c r="I26" i="5"/>
  <c r="I44" i="5"/>
  <c r="I75" i="5"/>
  <c r="I46" i="5"/>
  <c r="I81" i="5"/>
  <c r="I31" i="5"/>
  <c r="I119" i="5"/>
  <c r="I225" i="5"/>
  <c r="E23" i="11"/>
  <c r="D20" i="11"/>
  <c r="J100" i="5"/>
  <c r="K100" i="5" s="1"/>
  <c r="J94" i="5"/>
  <c r="K94" i="5" s="1"/>
  <c r="J57" i="5"/>
  <c r="K57" i="5" s="1"/>
  <c r="J56" i="5"/>
  <c r="K56" i="5" s="1"/>
  <c r="C20" i="11"/>
  <c r="D7" i="5"/>
  <c r="J20" i="5"/>
  <c r="K20" i="5" s="1"/>
  <c r="J19" i="5"/>
  <c r="K19" i="5" s="1"/>
  <c r="J18" i="5"/>
  <c r="K18" i="5" s="1"/>
  <c r="J17" i="5"/>
  <c r="K17" i="5" s="1"/>
  <c r="J16" i="5"/>
  <c r="K16" i="5" s="1"/>
  <c r="J15" i="5"/>
  <c r="K15" i="5" s="1"/>
  <c r="J12" i="5"/>
  <c r="K12" i="5" s="1"/>
  <c r="J37" i="5" l="1"/>
  <c r="K37" i="5" s="1"/>
  <c r="D21" i="11"/>
  <c r="E21" i="11" s="1"/>
  <c r="J35" i="5"/>
  <c r="I100" i="5"/>
  <c r="I12" i="5"/>
  <c r="I57" i="5"/>
  <c r="I35" i="5"/>
  <c r="E20" i="11"/>
  <c r="I94" i="5"/>
  <c r="I56" i="5"/>
  <c r="I37" i="5"/>
  <c r="I15" i="5"/>
  <c r="I17" i="5"/>
  <c r="I19" i="5"/>
  <c r="I16" i="5"/>
  <c r="I18" i="5"/>
  <c r="I20" i="5"/>
  <c r="J14" i="5" l="1"/>
  <c r="K14" i="5" s="1"/>
  <c r="I14" i="5" l="1"/>
  <c r="G54" i="5"/>
  <c r="H54" i="5" s="1"/>
  <c r="G7" i="5"/>
  <c r="H7" i="5" s="1"/>
  <c r="I114" i="5"/>
  <c r="I53" i="5"/>
  <c r="G48" i="5"/>
  <c r="H48" i="5" s="1"/>
  <c r="E48" i="5"/>
  <c r="G6" i="5" l="1"/>
  <c r="H6" i="5" s="1"/>
  <c r="J114" i="5"/>
  <c r="K114" i="5" s="1"/>
  <c r="J53" i="5"/>
  <c r="K53" i="5" s="1"/>
  <c r="E7" i="5" l="1"/>
  <c r="J11" i="9" l="1"/>
  <c r="K11" i="9" s="1"/>
  <c r="I10" i="9"/>
  <c r="I11" i="9" l="1"/>
  <c r="J10" i="9"/>
  <c r="K10" i="9" s="1"/>
  <c r="J13" i="5" l="1"/>
  <c r="K13" i="5" s="1"/>
  <c r="C13" i="11"/>
  <c r="I7" i="5" l="1"/>
  <c r="J8" i="5"/>
  <c r="K8" i="5" s="1"/>
  <c r="I8" i="5"/>
  <c r="I9" i="5"/>
  <c r="J9" i="5"/>
  <c r="K9" i="5" s="1"/>
  <c r="I13" i="5"/>
  <c r="J10" i="5"/>
  <c r="K10" i="5" s="1"/>
  <c r="I10" i="5"/>
  <c r="J11" i="5"/>
  <c r="K11" i="5" s="1"/>
  <c r="I11" i="5"/>
  <c r="D6" i="5"/>
  <c r="J215" i="5"/>
  <c r="K215" i="5" s="1"/>
  <c r="J214" i="5"/>
  <c r="K214" i="5" s="1"/>
  <c r="J213" i="5"/>
  <c r="K213" i="5" s="1"/>
  <c r="J212" i="5"/>
  <c r="K212" i="5" s="1"/>
  <c r="J211" i="5"/>
  <c r="K211" i="5" s="1"/>
  <c r="J210" i="5"/>
  <c r="K210" i="5" s="1"/>
  <c r="J209" i="5"/>
  <c r="K209" i="5" s="1"/>
  <c r="I208" i="5"/>
  <c r="J168" i="5"/>
  <c r="K168" i="5" s="1"/>
  <c r="J167" i="5"/>
  <c r="K167" i="5" s="1"/>
  <c r="J166" i="5"/>
  <c r="K166" i="5" s="1"/>
  <c r="J165" i="5"/>
  <c r="K165" i="5" s="1"/>
  <c r="J164" i="5"/>
  <c r="K164" i="5" s="1"/>
  <c r="J163" i="5"/>
  <c r="K163" i="5" s="1"/>
  <c r="J162" i="5"/>
  <c r="K162" i="5" s="1"/>
  <c r="J161" i="5"/>
  <c r="K161" i="5" s="1"/>
  <c r="J160" i="5"/>
  <c r="K160" i="5" s="1"/>
  <c r="J159" i="5"/>
  <c r="K159" i="5" s="1"/>
  <c r="J158" i="5"/>
  <c r="K158" i="5" s="1"/>
  <c r="J157" i="5"/>
  <c r="K157" i="5" s="1"/>
  <c r="J156" i="5"/>
  <c r="K156" i="5" s="1"/>
  <c r="I117" i="5"/>
  <c r="J116" i="5"/>
  <c r="K116" i="5" s="1"/>
  <c r="I112" i="5"/>
  <c r="J110" i="5"/>
  <c r="K110" i="5" s="1"/>
  <c r="J95" i="5"/>
  <c r="I67" i="5"/>
  <c r="J66" i="5"/>
  <c r="K66" i="5" s="1"/>
  <c r="I65" i="5"/>
  <c r="J64" i="5"/>
  <c r="K64" i="5" s="1"/>
  <c r="I63" i="5"/>
  <c r="I62" i="5"/>
  <c r="I61" i="5"/>
  <c r="J60" i="5"/>
  <c r="K60" i="5" s="1"/>
  <c r="I59" i="5"/>
  <c r="D13" i="11" l="1"/>
  <c r="E13" i="11" s="1"/>
  <c r="J7" i="5"/>
  <c r="J155" i="5"/>
  <c r="J208" i="5"/>
  <c r="K208" i="5" s="1"/>
  <c r="I66" i="5"/>
  <c r="J62" i="5"/>
  <c r="K62" i="5" s="1"/>
  <c r="J59" i="5"/>
  <c r="K59" i="5" s="1"/>
  <c r="J63" i="5"/>
  <c r="K63" i="5" s="1"/>
  <c r="J207" i="5"/>
  <c r="J117" i="5"/>
  <c r="K117" i="5" s="1"/>
  <c r="J67" i="5"/>
  <c r="K67" i="5" s="1"/>
  <c r="J112" i="5"/>
  <c r="K112" i="5" s="1"/>
  <c r="D36" i="11"/>
  <c r="I60" i="5"/>
  <c r="J61" i="5"/>
  <c r="K61" i="5" s="1"/>
  <c r="I64" i="5"/>
  <c r="J65" i="5"/>
  <c r="K65" i="5" s="1"/>
  <c r="D35" i="11"/>
  <c r="I210" i="5"/>
  <c r="I212" i="5"/>
  <c r="I214" i="5"/>
  <c r="I209" i="5"/>
  <c r="I211" i="5"/>
  <c r="I213" i="5"/>
  <c r="I215" i="5"/>
  <c r="I157" i="5"/>
  <c r="I159" i="5"/>
  <c r="I161" i="5"/>
  <c r="I163" i="5"/>
  <c r="I165" i="5"/>
  <c r="I167" i="5"/>
  <c r="I156" i="5"/>
  <c r="I158" i="5"/>
  <c r="I160" i="5"/>
  <c r="I162" i="5"/>
  <c r="I164" i="5"/>
  <c r="I166" i="5"/>
  <c r="I168" i="5"/>
  <c r="I116" i="5"/>
  <c r="I110" i="5"/>
  <c r="K95" i="5"/>
  <c r="I95" i="5"/>
  <c r="J8" i="9"/>
  <c r="I8" i="9" l="1"/>
  <c r="C36" i="11" l="1"/>
  <c r="E36" i="11" s="1"/>
  <c r="I207" i="5"/>
  <c r="C35" i="11"/>
  <c r="E35" i="11" s="1"/>
  <c r="I155" i="5"/>
  <c r="J9" i="9" l="1"/>
  <c r="K9" i="9" s="1"/>
  <c r="I9" i="9" l="1"/>
  <c r="I78" i="5"/>
  <c r="I73" i="5"/>
  <c r="D30" i="11"/>
  <c r="D28" i="11"/>
  <c r="I70" i="5"/>
  <c r="D17" i="11"/>
  <c r="D15" i="11"/>
  <c r="J29" i="5"/>
  <c r="K29" i="5" s="1"/>
  <c r="J24" i="5"/>
  <c r="K24" i="5" s="1"/>
  <c r="J122" i="5"/>
  <c r="K122" i="5" s="1"/>
  <c r="C34" i="11"/>
  <c r="C30" i="11"/>
  <c r="C28" i="11"/>
  <c r="C27" i="11"/>
  <c r="C17" i="11"/>
  <c r="E6" i="5"/>
  <c r="J91" i="5" l="1"/>
  <c r="K91" i="5" s="1"/>
  <c r="C15" i="11"/>
  <c r="J72" i="5"/>
  <c r="J73" i="5"/>
  <c r="K73" i="5" s="1"/>
  <c r="J69" i="5"/>
  <c r="J78" i="5"/>
  <c r="K78" i="5" s="1"/>
  <c r="J70" i="5"/>
  <c r="K70" i="5" s="1"/>
  <c r="E17" i="11"/>
  <c r="E30" i="11"/>
  <c r="E28" i="11"/>
  <c r="J121" i="5"/>
  <c r="D27" i="11"/>
  <c r="E27" i="11" s="1"/>
  <c r="I29" i="5"/>
  <c r="I72" i="5"/>
  <c r="I91" i="5"/>
  <c r="J23" i="5"/>
  <c r="J77" i="5"/>
  <c r="D34" i="11"/>
  <c r="E34" i="11" s="1"/>
  <c r="J28" i="5"/>
  <c r="I77" i="5"/>
  <c r="I69" i="5"/>
  <c r="I28" i="5"/>
  <c r="I23" i="5"/>
  <c r="I24" i="5"/>
  <c r="I121" i="5"/>
  <c r="I122" i="5"/>
  <c r="J103" i="5"/>
  <c r="K103" i="5" s="1"/>
  <c r="E15" i="11" l="1"/>
  <c r="I103" i="5"/>
  <c r="I50" i="5" l="1"/>
  <c r="I49" i="5"/>
  <c r="J49" i="5" l="1"/>
  <c r="K49" i="5" s="1"/>
  <c r="J50" i="5"/>
  <c r="K50" i="5" s="1"/>
  <c r="J84" i="5" l="1"/>
  <c r="J86" i="5"/>
  <c r="J96" i="5"/>
  <c r="J97" i="5"/>
  <c r="J98" i="5"/>
  <c r="J99" i="5"/>
  <c r="J101" i="5"/>
  <c r="J102" i="5"/>
  <c r="J104" i="5"/>
  <c r="J105" i="5"/>
  <c r="J106" i="5"/>
  <c r="J107" i="5"/>
  <c r="J111" i="5"/>
  <c r="J113" i="5"/>
  <c r="K113" i="5" l="1"/>
  <c r="K111" i="5"/>
  <c r="K107" i="5"/>
  <c r="I104" i="5"/>
  <c r="I102" i="5"/>
  <c r="I99" i="5"/>
  <c r="I96" i="5"/>
  <c r="I107" i="5" l="1"/>
  <c r="K99" i="5"/>
  <c r="I111" i="5"/>
  <c r="I113" i="5"/>
  <c r="K102" i="5"/>
  <c r="J83" i="5" l="1"/>
  <c r="I106" i="5" l="1"/>
  <c r="I105" i="5"/>
  <c r="K104" i="5"/>
  <c r="K101" i="5"/>
  <c r="I101" i="5" l="1"/>
  <c r="K106" i="5"/>
  <c r="K105" i="5"/>
  <c r="I97" i="5" l="1"/>
  <c r="K97" i="5" l="1"/>
  <c r="C25" i="11" l="1"/>
  <c r="J51" i="5"/>
  <c r="K51" i="5" s="1"/>
  <c r="I52" i="5"/>
  <c r="C26" i="11"/>
  <c r="I55" i="5"/>
  <c r="D25" i="11" l="1"/>
  <c r="J48" i="5"/>
  <c r="J52" i="5"/>
  <c r="K52" i="5" s="1"/>
  <c r="I48" i="5"/>
  <c r="I51" i="5"/>
  <c r="J55" i="5"/>
  <c r="K55" i="5" s="1"/>
  <c r="K98" i="5"/>
  <c r="E25" i="11" l="1"/>
  <c r="I54" i="5"/>
  <c r="D26" i="11"/>
  <c r="E26" i="11" s="1"/>
  <c r="J54" i="5"/>
  <c r="I98" i="5"/>
  <c r="C32" i="11"/>
  <c r="C12" i="11" s="1"/>
  <c r="K96" i="5" l="1"/>
  <c r="K86" i="5"/>
  <c r="D32" i="11" l="1"/>
  <c r="D12" i="11" s="1"/>
  <c r="I86" i="5"/>
  <c r="E32" i="11" l="1"/>
  <c r="E14" i="9"/>
  <c r="C39" i="11" l="1"/>
  <c r="E6" i="9"/>
  <c r="C38" i="11" l="1"/>
  <c r="D38" i="11" l="1"/>
  <c r="E38" i="11" s="1"/>
  <c r="J7" i="9"/>
  <c r="I7" i="9"/>
  <c r="D14" i="9" l="1"/>
  <c r="D6" i="9" s="1"/>
  <c r="J15" i="9" l="1"/>
  <c r="K15" i="9" s="1"/>
  <c r="I84" i="5"/>
  <c r="I15" i="9"/>
  <c r="C11" i="11" l="1"/>
  <c r="I83" i="5"/>
  <c r="E12" i="11" l="1"/>
  <c r="J6" i="5"/>
  <c r="I6" i="5"/>
  <c r="I14" i="9"/>
  <c r="J14" i="9" l="1"/>
  <c r="D39" i="11"/>
  <c r="D11" i="11" s="1"/>
  <c r="E11" i="11" l="1"/>
  <c r="E39" i="11"/>
  <c r="J6" i="9"/>
  <c r="I6" i="9"/>
  <c r="E10" i="11" l="1"/>
</calcChain>
</file>

<file path=xl/sharedStrings.xml><?xml version="1.0" encoding="utf-8"?>
<sst xmlns="http://schemas.openxmlformats.org/spreadsheetml/2006/main" count="319" uniqueCount="302">
  <si>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</si>
  <si>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</si>
  <si>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</si>
  <si>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</si>
  <si>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</si>
  <si>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</si>
  <si>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</si>
  <si>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</si>
  <si>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</si>
  <si>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Nivel de Ejecución     Mes Set. (Devengado)</t>
  </si>
  <si>
    <t>TOTAL PLIEGO 011: MINISTERIO DE SALUD</t>
  </si>
  <si>
    <t>3……………………………………………………………………………………………………………………………………………………………………………………………………………………………………………………………………………………………………………………………………………………………………………………..</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</si>
  <si>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</si>
  <si>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</si>
  <si>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</si>
  <si>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</si>
  <si>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</si>
  <si>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</si>
  <si>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</si>
  <si>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</si>
  <si>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</si>
  <si>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</si>
  <si>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</si>
  <si>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</si>
  <si>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</si>
  <si>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</si>
  <si>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</si>
  <si>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</si>
  <si>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</si>
  <si>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</si>
  <si>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</si>
  <si>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</si>
  <si>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</si>
  <si>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</si>
  <si>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</si>
  <si>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</si>
  <si>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</si>
  <si>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</si>
  <si>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</si>
  <si>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</si>
  <si>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</si>
  <si>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</si>
  <si>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</si>
  <si>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</si>
  <si>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</si>
  <si>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</si>
  <si>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</si>
  <si>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</si>
  <si>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</si>
  <si>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</si>
  <si>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</si>
  <si>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</si>
  <si>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</si>
  <si>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</si>
  <si>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</si>
  <si>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</si>
  <si>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</si>
  <si>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</si>
  <si>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</si>
  <si>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</si>
  <si>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</si>
  <si>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</si>
  <si>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</si>
  <si>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</si>
  <si>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</si>
  <si>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</si>
  <si>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</si>
  <si>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</si>
  <si>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</si>
  <si>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</si>
  <si>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</si>
  <si>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</si>
  <si>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</si>
  <si>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</si>
  <si>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</si>
  <si>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</si>
  <si>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</si>
  <si>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</si>
  <si>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</si>
  <si>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</si>
  <si>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</si>
  <si>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</si>
  <si>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</si>
  <si>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2250037: MEJORAMIENTO DE LA CAPACIDAD RESOLUTIVA DEL ESTABLECIMIENTO DE SALUD ESTRATÉGICO DE PUTINA, PROVINCIA SAN ANTONIO DE PUTINA - REGIÓN PUNO</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</si>
  <si>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</si>
  <si>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</si>
  <si>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</si>
  <si>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</si>
  <si>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</si>
  <si>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</si>
  <si>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</si>
  <si>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</si>
  <si>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</si>
  <si>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</si>
  <si>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</si>
  <si>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</si>
  <si>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</si>
  <si>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</si>
  <si>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</si>
  <si>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</si>
  <si>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</si>
  <si>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</si>
  <si>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</si>
  <si>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</si>
  <si>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</si>
  <si>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</si>
  <si>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</si>
  <si>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</si>
  <si>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</si>
  <si>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</si>
  <si>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</si>
  <si>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</si>
  <si>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</si>
  <si>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</si>
  <si>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</si>
  <si>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</si>
  <si>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</si>
  <si>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</si>
  <si>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</si>
  <si>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</si>
  <si>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</si>
  <si>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</si>
  <si>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2423336: ADQUISICIÓN DE TERRENO PARA EDIFICACIÓN PÚBLICA; EN EL(LA) EESS NACIONAL ARZOBISPO LOAYZA - LIMA EN LA LOCALIDAD LIMA, DISTRITO DE LIMA, PROVINCIA LIMA, DEPARTAMENTO LIMA</t>
  </si>
  <si>
    <t>2381374: MEJORAMIENTO DE LOS SERVICIOS DE SALUD DEL ESTABLECIMIENTO DE SALUD MOTUPE - DISTRITO DE MOTUPE - PROVINCIA DE LAMBAYEQUE- DEPARTAMENTO DE LAMBAYEQUE</t>
  </si>
  <si>
    <t>2423360: ADQUISICIÓN DE UNIDADES DE TOMOGRAFÍA DE RAYOS X PARA USO MÉDICO; EN EL(LA) EESS NACIONAL ARZOBISPO LOAYZA - LIMA EN LA LOCALIDAD LIMA, DISTRITO DE LIMA, PROVINCIA LIMA, DEPARTAMENTO LIMA</t>
  </si>
  <si>
    <t>1/ Proyecto   Multisectorial,   monto de   inversión   por 
S/ 275,000,000 que tiene como Unidad Formuladora al MEF, corresponde a Salud en el año 2018 un PIM de S/ 146,703.</t>
  </si>
  <si>
    <r>
      <rPr>
        <sz val="8"/>
        <rFont val="Arial"/>
        <family val="2"/>
      </rPr>
      <t xml:space="preserve">        </t>
    </r>
    <r>
      <rPr>
        <u/>
        <sz val="8"/>
        <rFont val="Arial"/>
        <family val="2"/>
      </rPr>
      <t>http://apps5.mineco.gob.pe/transparencia/Navegador/default.aspx</t>
    </r>
  </si>
  <si>
    <t>UNIDAD EJECUTORA 016-132: HOSPITAL NACIONAL HIPÓLITO UNANUE</t>
  </si>
  <si>
    <t>2426424: ADQUISICIÓN DE UNIDADES DE MONITOREO DE SIGNOS VITALES MULTI PARÁMETRO Y UNIDADES DE MONITOREO DE SIGNOS VITALES MULTI PARÁMETRO; EN EL(LA) EESS NACIONAL CAYETANO HEREDIA - SAN MARTÍN DE PORRES DISTRITO DE SAN MARTÍN DE PORRES, PROVINCIA LIMA</t>
  </si>
  <si>
    <t>2426436: ADQUISICIÓN DE VENTILADORES PARA CUIDADOS INTENSIVOS DE ADULTOS O PEDIÁTRICOS; EN EL(LA) EESS DE APOYO SANTA ROSA - PUEBLO LIBRE EN LA LOCALIDAD PUEBLO LIBRE, DISTRITO DE PUEBLO LIBRE, PROVINCIA LIMA, DEPARTAMENTO LIMA</t>
  </si>
  <si>
    <t>2426453: ADQUISICIÓN DE INCUBADORAS O CALENTADORES DE BEBÉS PARA USO CLÍNICO; EN EL(LA) EESS HOSPITAL NACIONAL HIPÓLITO UNANUE - EL AGUSTINO EN LA LOCALIDAD EL AGUSTINO, DISTRITO DE EL AGUSTINO, PROVINCIA LIMA, DEPARTAMENTO LIMA</t>
  </si>
  <si>
    <t>2426520: ADQUISICIÓN DE ELECTROBISTURI; EN EL(LA) EESS INSTITUTO NACIONAL DE SALUD DEL NIÑO - BREÑA DISTRITO DE BREÑA, PROVINCIA LIMA, DEPARTAMENTO LIMA</t>
  </si>
  <si>
    <t>2426632: ADQUISICIÓN DE ELECTROBISTURI, ELECTROBISTURI, ELECTROBISTURI Y ELECTROBISTURI; EN EL(LA) EESS INSTITUTO NACIONAL DE SALUD DEL NIÑO-SAN BORJA - SAN BORJA DISTRITO DE SAN BORJA, PROVINCIA LIMA, DEPARTAMENTO LIMA</t>
  </si>
  <si>
    <t>2426423: ADQUISICIÓN DE EQUIPO DE RAYOS X DIGITAL ESTACIONARIO, VIDEO LAPAROSCOPIO, VENTILADORES DE TRANSPORTE, VENTILADOR MECÁNICO, ECOCARDIÓGRAFO, VENTILADORES DE TRANSPORTE, MICROSCOPIO BINOCULAR, MICROSCOPIO BINOCULAR, MICROSCOPIO BINOCULAR.</t>
  </si>
  <si>
    <t>2088779: FORTALECIMIENTO DE LA ATENCIÓN DE LOS SERVICIOS DE EMERGENCIA Y SERVICIOS ESPECIALIZADOS - NUEVO HOSPITAL EMERGENCIAS VILLA EL SALVADOR</t>
  </si>
  <si>
    <t>2425626: ADQUISICIÓN DE BRONCOSCOPIOS O ACCESORIOS, ACCESORIOS PARA MESAS DE EXAMEN O PROCEDIMIENTOS MÉDICOS PARA USO GENERAL EXCLUYENDO SÁBANAS PARA CUBRIRLAS, ELECTROBISTURI, ELECTROCAUTERIO, EQUIPO DE RAYOS X DIGITAL RODABLE, UNIDADES DE MONITOREO DE SIGNOS VITALES</t>
  </si>
  <si>
    <t>2196449: MEJORAMIENTO DE LA CAPACIDAD RESOLUTIVA DEL SERVICIO DE UROLOGÍA DEL HOSPITAL NACIONAL DOS DE MAYO</t>
  </si>
  <si>
    <t>2197491: MEJORAMIENTO DE LA CAPACIDAD RESOLUTIVA DEL SERVICIO DE OFTALMOLOGÍA DEL HOSPITAL NACIONAL DOS DE MAYO.</t>
  </si>
  <si>
    <t>2140969: MEJORAMIENTO Y AMPLIACIÓN DE LOS SERVICIOS DE SALUD EN EL CENTRO DE SALUD MOHO, DISTRITO DE MOHO, PROVINCIA DE MOHO - PUNO</t>
  </si>
  <si>
    <t>2321591: MEJORAMIENTO DE LOS SERVICIOS DE SALUD EN EL ESTABLECIMIENTO DE SALUD -HOSPITAL DE APOYO CHULUCANAS DISTRITO DE CHULUCANAS, PROVINCIA DE MORROPÓN, DEPARTAMENTO DE PIURA</t>
  </si>
  <si>
    <t>2347056: MEJORAMIENTO DE LOS SERVICIOS DE SALUD DEL CENTRO DE SALUD LA RAMADA, DISTRITO LA RAMADA, PROVINCIA CUTERVO, DEPARTAMENTO CAJAMARCA CENTRO POBLADO DE LA RAMADA - DISTRITO DE LA RAMADA - PROVINCIA DE CUTERVO - REGIÓN CAJAMARCA</t>
  </si>
  <si>
    <t xml:space="preserve">       016-132: HOSPITAL NACIONAL HIPÓLITO UNANUE</t>
  </si>
  <si>
    <t>UNIDAD EJECUTORA 027-143: HOSPITAL NACIONAL ARZOBISPO LOAYZA</t>
  </si>
  <si>
    <t xml:space="preserve">      005-121: INSTITUTO NACIONAL DE SALUD MENTAL</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</si>
  <si>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</si>
  <si>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</si>
  <si>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</si>
  <si>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</si>
  <si>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</si>
  <si>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</si>
  <si>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</si>
  <si>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</si>
  <si>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017-133: HOSPITAL HERMILIO VALDIZÁN</t>
  </si>
  <si>
    <t xml:space="preserve">       031-147: HOSPITAL DE EMERGENCIAS PEDIÁTRICAS</t>
  </si>
  <si>
    <t>2426563: ADQUISICIÓN DE ANALIZADOR BIOQUÍMICO; EN EL(LA) EESS ESPECIALIZADO DE SALUD MENTAL HONORIO DELGADO-HIDEYO NOGUCHI - SAN MARTÍN DE PORRES DISTRITO DE SAN MARTÍN DE PORRES, PROVINCIA LIMA, DEPARTAMENTO LIMA</t>
  </si>
  <si>
    <t>2426384: ADQUISICIÓN DE MICROSCOPIO QUIRÚRGICO, LÁMPARAS DE HENDIDURA PARA USO OFTÁLMICO, LÁMPARAS DE HENDIDURA PARA USO OFTÁLMICO, LÁMPARAS DE HENDIDURA PARA USO OFTÁLMICO, LAMPARAS DE HENDIDURA PARA USO OFTÁLMICO, LÁMPARAS DE HENDIDURA PARA USO OFTÁLMICO</t>
  </si>
  <si>
    <t>2426475: ADQUISICIÓN DE ANALIZADOR BIOQUÍMICO; EN EL(LA) EESS CENTRO DE SALUD MIRONES BAJO - LIMA EN LA LOCALIDAD LIMA, DISTRITO DE LIMA, PROVINCIA LIMA, DEPARTAMENTO LIMA</t>
  </si>
  <si>
    <t>2426479: ADQUISICIÓN DE REFRIGERADOR Y CONGELADOR COMBINADO; EN EL(LA) EESS JARDÍN ROSA DE SANTA MARIA - LIMA EN LA LOCALIDAD LIMA, DISTRITO DE LIMA, PROVINCIA LIMA, DEPARTAMENTO LIMA</t>
  </si>
  <si>
    <t>2426482: ADQUISICIÓN DE INCUBADORAS PARA CULTIVO DE TEJIDOS, REFRIGERADOR Y CONGELADOR COMBINADO Y REFRIGERADOR Y CONGELADOR COMBINADO; EN EL(LA) EESS SAN SEBASTIÁN - LIMA EN LA LOCALIDAD LIMA, DISTRITO DE LIMA, PROVINCIA LIMA, DEPARTAMENTO LIMA</t>
  </si>
  <si>
    <t>2426483: ADQUISICIÓN DE SILLAS PARA EXAMEN DENTAL O PARTES RELACIONADAS O ACCESORIOS; EN EL(LA) EESS PALERMO - LIMA EN LA LOCALIDAD LIMA, DISTRITO DE LIMA, PROVINCIA LIMA, DEPARTAMENTO LIMA</t>
  </si>
  <si>
    <t>2426486: ADQUISICIÓN DE GABINETES O ESTACIONES PARA FLUJO LAMINAR, SILLAS PARA EXAMEN DENTAL O PARTES RELACIONADAS O ACCESORIOS, REFRIGERADOR Y CONGELADOR COMBINADO Y MICROSCOPIO BINOCULAR; EN EL(LA) EESS CENTRO ESPECIALIZADO DE REFERENCIA DE ITSS Y VIHSIDA RAUL PATRUCCO PUIG.</t>
  </si>
  <si>
    <t>2426536: ADQUISICIÓN DE ESTIMULADOR DE TERAPIA ELECTROMAGNÉTICA, ECÓGRAFO Y EQUIPO DE ELECTROTERAPIA; EN EL(LA) EESS INSTITUTO NACIONAL DE REHABILITACIÓN DRA. ADRIANA REBAZA FLORES AMISTAD PERÚ - JAPÓN - CHORRILLOS EN LA LOCALIDAD CHORRILLOS, DISTRITO DE CHORRILLOS</t>
  </si>
  <si>
    <t>2426428: ADQUISICIÓN DE VIDEO LAPAROSCOPIO, FACOEMULSIFICADOR, MICROSCOPIO QUIRÚRGICO, VIDEO GASTROSCOPIO, MÁQUINA DE ANESTESIA CON MONITOREO, MÁQUINA DE ANESTESIA CON MONITOREO, VENTILADORES PARA CUIDADOS INTENSIVOS DE ADULTOS O PEDIÁTRICOS, VENTILADORES PARA CUIDADOS INTENSIVOS</t>
  </si>
  <si>
    <t>2427597: ADQUISICIÓN DE VENTILADORES DE TRANSPORTE, VENTILADOR MECÁNICO, ELECTROMIÓGRAFOS, DESFIBRILADORES EXTERNOS AUTOMATIZADOS AED O PALETAS DURAS, EQUIPOS DE OSMOSIS INVERSA, EQUIPO DE FISIOTERAPIA, CISTOURETROSCOPIOS, VENTILADOR MECÁNICO, LECTORES DE MICRO PLACAS</t>
  </si>
  <si>
    <t>2345814: ADQUISICIÓN DE DISPOSITIVO ELECTRO CONVULSIVO, BOMBA DE INFUSIÓN, UNIDADES DE MONITOREO DE SIGNOS VITALES MULTI PARÁMETRO Y UNIDADES DE MONITOREO DE SIGNOS VITALES MULTI PARÁMETRO; EN EL(LA) EESS HOSPITAL HERMILIO VALDIZÁN EN LA LOCALIDAD SANTA ANITA</t>
  </si>
  <si>
    <t>2426628: ADQUISICIÓN DE AUTO QUERATOREFRACTÓMETROS, BOMBA DE INFUSIÓN, CENTRÍFUGAS DE MESA, SISTEMAS DE CONSERVACIÓN PARA ADMINISTRACIÓN O TRANSFUSIÓN DE SANGRE, INCUBADORAS O CALENTADORES DE BEBES PARA USO CLÍNICO, DESFIBRILADORES EXTERNOS AUTOMATIZADOS AED  O PALETAS DURAS.</t>
  </si>
  <si>
    <t>2426454: ADQUISICIÓN DE MÁQUINA DE ANESTESIA CON SISTEMA DE MONITOREO COMPLETO, MÁQUINA DE ANESTESIA CON SISTEMA DE MONITOREO COMPLETO, MÁQUINA DE ANESTESIA CON SISTEMA DE MONITOREO COMPLETO, LÁMPARA CIALÍTICA, LÁMPARA CIALÍTICA, MÁQUINA DE ANESTESIA CON MONITOREO.</t>
  </si>
  <si>
    <t>2426391: ADQUISICIÓN DE VENTILADORES PARA CUIDADOS INTENSIVOS DE ADULTOS O PEDIÁTRICOS, VENTILADORES PARA CUIDADOS INTENSIVOS DE ADULTOS O PEDIÁTRICOS, VENTILADORES PARA CUIDADOS INTENSIVOS DE ADULTOS O PEDIÁTRICOS, VENTILADORES PARA CUIDADOS INTENSIVOS DE ADULTOS O PEDIÁTRICOS</t>
  </si>
  <si>
    <t>UNIDAD EJECUTORA 005-121: INSTITUTO NACIONAL DE SALUD MENTAL</t>
  </si>
  <si>
    <t>UNIDAD EJECUTORA 008-124: INSTITUTO NACIONAL DE OFTALMOLOGÍA</t>
  </si>
  <si>
    <t>UNIDAD EJECUTORA 010-126: INSTITUTO NACIONAL DE SALUD DEL NIÑO</t>
  </si>
  <si>
    <t>UNIDAD EJECUTORA 011-127: INSTITUTO NACIONAL MATERNO PERINATAL</t>
  </si>
  <si>
    <t>UNIDAD EJECUTORA 020-136: HOSPITAL SERGIO BERNALES</t>
  </si>
  <si>
    <t>UNIDAD EJECUTORA 021-137: HOSPITAL CAYETANO HEREDIA</t>
  </si>
  <si>
    <t>UNIDAD EJECUTORA 025-141: HOSPITAL DE APOYO DEPARTAMENTAL MARIA AUXILIADORA</t>
  </si>
  <si>
    <t>2426382: ADQUISICIÓN DE VIDEO LAPAROSCOPIO, UNIDADES DE MONITOREO DE SIGNOS VITALES MULTI PARÁMETRO, UNIDADES DE MONITOREO DE SIGNOS VITALES MULTI PARÁMETRO, UNIDADES DE MONITOREO DE SIGNOS VITALES MULTI PARÁMETRO, EQUIPO DE ERGOMETRÍA, UNIDADES DE MONITOREO</t>
  </si>
  <si>
    <t>2426208: ADQUISICIÓN DE VIDEO COLONOSCOPIO, UNIDADES ELÉCTRICAS PARA FOTOTERAPIA, AUTOCLAVES O ESTERILIZADORES DE VAPOR, MÁQUINA DE ANESTESIA CON SISTEMA DE MONITOREO COMPLETO, VENTILADORES PARA CUIDADOS INTENSIVOS DE ADULTOS O PEDIÁTRICOS, VENTILADORES PARA CUIDADOS INTENSIVOS</t>
  </si>
  <si>
    <t>2426380: ADQUISICIÓN DE BRONCOSCOPIOS O ACCESORIOS, MESAS DE PROCEDIMIENTOS PARA SALAS DE CIRUGÍA, VENTILADORES PARA CUIDADOS INTENSIVOS DE ADULTOS O PEDIÁTRICOS, AUTOCLAVES O ESTERILIZADORES DE VAPOR, INCUBADORAS O CALENTADORES DE BEBES PARA USO CLÍNICO, ELECTROBISTURI.</t>
  </si>
  <si>
    <t>2426484: ADQUISICIÓN DE EQUIPO DE RAYOS X DIGITAL ESTACIONARIO, INCUBADORAS O CALENTADORES DE BEBES PARA USO CLÍNICO, INCUBADORAS O CALENTADORES DE BEBÉS PARA USO CLÍNICO, MÁQUINA DE ANESTESIA CON SISTEMA DE MONITOREO COMPLETO, MÁQUINA DE ANESTESIA CON SISTEMA DE MONITOREO</t>
  </si>
  <si>
    <t>2426503: ADQUISICIÓN DE UNIDADES DE MONITOREO DE SIGNOS VITALES MULTI PARÁMETRO, UNIDADES DE MONITOREO DE SIGNOS VITALES MULTI PARÁMETRO, BRONCOSCOPIOS O ACCESORIOS, VENTILADORES PARA CUIDADO INTENSIVO DE BEBES Y ECÓGRAFO DOPPLER;SSSS EN EL(LA) EESS HOSPITAL NACIONAL DOCENTE MADRE NIÑO</t>
  </si>
  <si>
    <t>UNIDAD EJECUTORA 049-1216: HOSPITAL SAN JUAN DE LURIGANCHO</t>
  </si>
  <si>
    <t>2426574: ADQUISICIÓN DE ELECTROCAUTERIO, EQUIPO DE CRIOTERAPIA, EQUIPO DE ELECTROTERAPIA, EQUIPO DE FISIOTERAPIA, EQUIPO DE TERAPIA COMBINADA, DESFIBRILADORES EXTERNOS AUTOMATIZADOS AED O PALETAS DURAS, DESFIBRILADORES EXTERNOS AUTOMATIZADOS AED O PALETAS DURAS</t>
  </si>
  <si>
    <t>2088588: MEJORAMIENTO DE LA CAPACIDAD RESOLUTIVA DE LOS SERVICIOS DE SALUD PARA BRINDAR ATENCIÓN INTEGRAL A LAS MUJERES (GESTANTES, PARTURIENTAS Y MADRES LACTANTES), NIÑOS Y NIÑAS MENORES DE 3 AÑOS EN EL DEPARTAMENTO DE CAJAMARCA</t>
  </si>
  <si>
    <t>2088618: MEJORAMIENTO DE LA CAPACIDAD RESOLUTIVA DE LOS SERVICIOS DE SALUD PARA BRINDAR ATENCIÓN INTEGRAL A LAS MUJERES (GESTANTES, PARTURIENTAS Y MADRES LACTANTES) Y DE NIÑOS Y NIÑAS MENORES DE 3 AÑOS EN EL DEPARTAMENTO DE UCAYALI</t>
  </si>
  <si>
    <t>2088619: MEJORAMIENTO DE LA CAPACIDAD RESOLUTIVA DE LOS SERVICIOS DE SALUD PARA BRINDAR ATENCIÓN INTEGRAL A LAS MUJERES (GESTANTES, PARTURIENTAS Y MADRES LACTANTES) Y DE NIÑOS Y NIÑAS MENORES DE 3 AÑOS EN EL DEPARTAMENTO DE AMAZONAS</t>
  </si>
  <si>
    <t>UNIDAD EJECUTORA 139-1512: INSTITUTO NACIONAL DE SALUD DEL NIÑO - SAN BORJA</t>
  </si>
  <si>
    <t>2426621: ADQUISICIÓN DE OXÍMETRO DE PULSO, ELECTROBISTURI, ELECTROBISTURI Y ELECTROBISTURI; EN EL(LA) EESS INSTITUTO NACIONAL DE SALUD DEL NIÑO-SAN BORJA - SAN BORJA AVENIDA LA ROSA TORO DISTRITO DE SAN BORJA, PROVINCIA LIMA, DEPARTAMENTO LIMA</t>
  </si>
  <si>
    <t>2426456: ADQUISICIÓN DE REFRIGERADOR Y CONGELADOR COMBINADO; EN EL(LA) EESS PUESTO DE SALUD RESCATE - LIMA EN LA LOCALIDAD LIMA, DISTRITO DE LIMA, PROVINCIA LIMA, DEPARTAMENTO LIMA</t>
  </si>
  <si>
    <t>2426461: ADQUISICIÓN DE SILLAS PARA EXAMEN DENTAL O PARTES RELACIONADAS O ACCESORIOS; EN EL(LA) EESS SAN LUIS - SAN LUIS EN LA LOCALIDAD SAN LUIS, DISTRITO DE SAN LUIS, PROVINCIA LIMA, DEPARTAMENTO LIMA</t>
  </si>
  <si>
    <t>2426470: ADQUISICIÓN DE REFRIGERADOR Y CONGELADOR COMBINADO; EN EL(LA) EESS MIRONES - LIMA EN LA LOCALIDAD LIMA, DISTRITO DE LIMA, PROVINCIA LIMA, DEPARTAMENTO LIMA</t>
  </si>
  <si>
    <t>2426474: ADQUISICIÓN DE SILLAS PARA EXAMEN DENTAL O PARTES RELACIONADAS O ACCESORIOS; EN EL(LA) EESS SAN MIGUEL - SAN MIGUEL EN LA LOCALIDAD SAN MIGUEL, DISTRITO DE SAN MIGUEL, PROVINCIA LIMA, DEPARTAMENTO LIMA</t>
  </si>
  <si>
    <t>2426478: ADQUISICIÓN DE REFRIGERADOR Y CONGELADOR COMBINADO Y MICROSCOPIO BINOCULAR; EN EL(LA) EESS CHACRA COLORADA - BREÑA EN LA LOCALIDAD BREÆA, DISTRITO DE BREÑA, PROVINCIA LIMA, DEPARTAMENTO LIMA</t>
  </si>
  <si>
    <t>2426488: ADQUISICIÓN DE SILLAS PARA EXAMEN DENTAL O PARTES RELACIONADAS O ACCESORIOS Y REFRIGERADOR Y CONGELADOR COMBINADO; EN EL(LA) EESS SANTA ROSA - LIMA EN LA LOCALIDAD LIMA, DISTRITO DE LIMA, PROVINCIA LIMA, DEPARTAMENTO LIMA</t>
  </si>
  <si>
    <t>2426489: ADQUISICIÓN DE SILLAS PARA EXAMEN DENTAL O PARTES RELACIONADAS O ACCESORIOS Y REFRIGERADOR Y CONGELADOR COMBINADO; EN EL(LA) EESS JUAN PEREZ CARRANZA - LIMA EN LA LOCALIDAD LIMA, DISTRITO DE LIMA, PROVINCIA LIMA, DEPARTAMENTO LIMA</t>
  </si>
  <si>
    <t>2426492: ADQUISICIÓN DE SILLAS PARA EXAMEN DENTAL O PARTES RELACIONADAS O ACCESORIOS; EN EL(LA) EESS EL PINO - LA VICTORIA EN LA LOCALIDAD LA VICTORIA, DISTRITO DE LA VICTORIA, PROVINCIA LIMA, DEPARTAMENTO LIMA</t>
  </si>
  <si>
    <t>2426494: ADQUISICIÓN DE ANALIZADOR BIOQUÍMICO; EN EL(LA) EESS MAGDALENA - MAGDALENA DEL MAR EN LA LOCALIDAD MAGDALENA DEL MAR, DISTRITO DE MAGDALENA DEL MAR, PROVINCIA LIMA, DEPARTAMENTO LIMA</t>
  </si>
  <si>
    <t>2426495: ADQUISICIÓN DE ANALIZADOR BIOQUÍMICO, CENTRIFUGAS DE MESA, REFRIGERADOR Y CONGELADOR COMBINADO, INCUBADORAS O CALENTADORES DE BEBES PARA USO CLÍNICO, SILLAS PARA EXAMEN DENTAL O PARTES RELACIONADAS O ACCESORIOS Y REFRIGERADOR Y CONGELADOR COMBINADO</t>
  </si>
  <si>
    <t>2426496: ADQUISICIÓN DE SILLAS PARA EXAMEN DENTAL O PARTES RELACIONADAS O ACCESORIOS Y REFRIGERADOR Y CONGELADOR COMBINADO; EN EL(LA)                                                 CONDE DE LA VEGA BAJA - LIMA EN LA LOCALIDAD LIMA, DISTRITO DE LIMA, PROVINCIA LIMA, DEPARTAMENTO LIMA</t>
  </si>
  <si>
    <t>2426498: ADQUISICIÓN DE SILLAS PARA EXAMEN DENTAL O PARTES RELACIONADAS O ACCESORIOS, ANALIZADOR BIOQUÍMICO Y MICROSCOPIO BINOCULAR; EN EL(LA) EESS MAX ARIAS SCHREIBER - LA VICTORIA EN LA LOCALIDAD LA VICTORIA, DISTRITO DE LA VICTORIA, PROVINCIA LIMA, DEPARTAMENTO LIMA</t>
  </si>
  <si>
    <t>2426500: ADQUISICIÓN DE SILLAS PARA EXAMEN DENTAL O PARTES RELACIONADAS O ACCESORIOS Y MICROSCOPIO BINOCULAR; EN EL(LA) EESS UNIDAD VECINAL Nº 3 - LIMA EN LA LOCALIDAD LIMA, DISTRITO DE LIMA, PROVINCIA LIMA, DEPARTAMENTO LIMA</t>
  </si>
  <si>
    <t>2426501: ADQUISICIÓN DE SILLAS PARA EXAMEN DENTAL O PARTES RELACIONADAS O ACCESORIOS Y REFRIGERADOR Y CONGELADOR COMBINADO; EN EL(LA) EESS CENTRO DE SALUD SANTA CRUZ DE MIRAFLORES - MIRAFLORES EN LA LOCALIDAD MIRAFLORES, DISTRITO DE MIRAFLORES, PROVINCIA LIMA</t>
  </si>
  <si>
    <t>2426504: ADQUISICIÓN DE ECÓGRAFO, ESTERILIZADORES DE AIRE SECO O DE AIRE CALIENTE, REFRIGERADOR Y CONGELADOR COMBINADO, INCUBADORAS O CALENTADORES DE BEBES PARA USO CLÍNICO, SILLAS PARA EXAMEN DENTAL O PARTES RELACIONADAS O ACCESORIOS, REFRIGERADOR Y CONGELADOR COMBINADO</t>
  </si>
  <si>
    <t>2426505: ADQUISICIÓN DE ELECTROENCEFALÓGRAFO EEG O ACCESORIOS; EN EL(LA) EESS HOSPITAL VICTOR LARCO HERRERA - MAGDALENA DEL MAR EN LA LOCALIDAD MAGDALENA DEL MAR, DISTRITO DE MAGDALENA DEL MAR, PROVINCIA LIMA, DEPARTAMENTO LIMA</t>
  </si>
  <si>
    <t>2426506: ADQUISICIÓN DE ANALIZADOR BIOQUÍMICO Y REFRIGERADOR Y CONGELADOR COMBINADO; EN EL(LA) EESS SAN ISIDRO - SAN ISIDRO EN LA LOCALIDAD SAN ISIDRO, DISTRITO DE SAN ISIDRO, PROVINCIA LIMA, DEPARTAMENTO LIMA</t>
  </si>
  <si>
    <t>2426759: ADQUISICIÓN DE SILLAS PARA EXAMEN DENTAL O PARTES RELACIONADAS O ACCESORIOS; EN EL(LA) EESS CENTRO DE SALUD SAN ATANACIO DE PEDREGAL - SURQUILLO EN LA LOCALIDAD SURQUILLO, DISTRITO DE SURQUILLO, PROVINCIA LIMA, DEPARTAMENTO LIMA</t>
  </si>
  <si>
    <t>2315331: MEJORAMIENTO DE LA CAPACIDAD DE ATENCIÓN NEONATAL DEL CENTRO DE SALUD MATERNO INFANTIL JUAN PABLO II DE LA DIRECCIÓN DE RED DE SALUD LIMA NORTE V RÍMAC-SAN MARTÍN DE PORRES-LOS OLIVOS, DISTRITO DE LO OLIVOS, PROVINCIA DE LIMA, DEPARTAMENTO DE LIMA</t>
  </si>
  <si>
    <t>2315208: MEJORAMIENTO DE LA CAPACIDAD DE ATENCIÓN NEONATAL DEL CENTRO DE SALUD LAURA CALLER DE LA DIRECCIÓN DE LA RED DE SALUD LIMA NORTE V RÍMAC - SAN MARTÍN DE PORRES - LOS OLIVOS - DEL DISTRITO DE LOS OLIVOS, PROVINCIA DE LIMA, DEPARTAMENTO DE LIMA</t>
  </si>
  <si>
    <t>2315259: MEJORAMIENTO DE LA CAPACIDAD DE ATENCIÓN NEONATAL DEL CENTRO DE SALUD MATERNO INFANTIL RÍMAC DE LA DIRECCIÓN DE LA RED DE SALUD LIMA NORTE V - RÍMAC - SAN MARTÍN DE PORRES - LOS OLIVOS, DISTRITO DEL RÍMAC, PROVINCIA DE LIMA, DEPARTAMENTO DE LIMA</t>
  </si>
  <si>
    <t>2426397: ADQUISICIÓN DE INCUBADORAS O CALENTADORES DE BEBES PARA USO CLÍNICO; EN EL(LA) EESS LOS SUREÑOS - PUENTE PIEDRA DISTRITO DE PUENTE PIEDRA, PROVINCIA LIMA, DEPARTAMENTO LIMA</t>
  </si>
  <si>
    <t>2426399: ADQUISICIÓN DE REFRIGERADOR O NEVERA PARA PROPÓSITOS GENERALES; EN EL(LA) EESS AÑO NUEVO - COMAS DISTRITO DE COMAS, PROVINCIA LIMA, DEPARTAMENTO LIMA</t>
  </si>
  <si>
    <t>2426402: ADQUISICIÓN DE REFRIGERADOR O NEVERA PARA PROPÓSITOS GENERALES Y MICROSCOPIO BINOCULAR; EN EL(LA) EESS CARMEN ALTO - COMAS DISTRITO DE COMAS, PROVINCIA LIMA, DEPARTAMENTO LIMA</t>
  </si>
  <si>
    <t>2426404: ADQUISICIÓN DE REFRIGERADOR O NEVERA PARA PROPÓSITOS GENERALES, CENTRIFUGAS DE MESA Y MICROSCOPIO BINOCULAR; EN EL(LA) EESS CLORINDA MÁLAGA - COMAS DISTRITO DE COMAS, PROVINCIA LIMA, DEPARTAMENTO LIMA</t>
  </si>
  <si>
    <t>2426405: ADQUISICIÓN DE REFRIGERADOR O NEVERA PARA PROPÓSITOS GENERALES; EN EL(LA) EESS COLLIQUE III ZONA - COMAS DISTRITO DE COMAS, PROVINCIA LIMA, DEPARTAMENTO LIMA</t>
  </si>
  <si>
    <t>2426406: ADQUISICIÓN DE CENTRIFUGAS DE MESA Y REFRIGERADOR O NEVERA PARA PROPÓSITOS GENERALES; EN EL(LA) EESS EL PROGRESO - CARABAYLLO DISTRITO DE CARABAYLLO, PROVINCIA LIMA, DEPARTAMENTO LIMA</t>
  </si>
  <si>
    <t>2426407: ADQUISICIÓN DE REFRIGERADOR O NEVERA PARA PROPÓSITOS GENERALES; EN EL(LA) EESS GUSTAVO LANATTA - COMAS DISTRITO DE COMAS, PROVINCIA LIMA, DEPARTAMENTO LIMA</t>
  </si>
  <si>
    <t>2426408: ADQUISICIÓN DE CENTRIFUGAS DE MESA Y REFRIGERADOR O NEVERA PARA PROPÓSITOS GENERALES; EN EL(LA) EESS HÚSARES DE JUNÍN - COMAS DISTRITO DE COMAS, PROVINCIA LIMA, DEPARTAMENTO LIMA</t>
  </si>
  <si>
    <t>2426410: ADQUISICIÓN DE REFRIGERADOR O NEVERA PARA PROPÓSITOS GENERALES; EN EL(LA) EESS JERUSALÉN - PUENTE PIEDRA DISTRITO DE PUENTE PIEDRA, PROVINCIA LIMA, DEPARTAMENTO LIMA</t>
  </si>
  <si>
    <t>2426411: ADQUISICIÓN DE SILLAS PARA EXAMEN DENTAL O PARTES RELACIONADAS O ACCESORIOS; EN EL(LA) EESS JUAN PABLO II - CARABAYLLO DISTRITO DE CARABAYLLO, PROVINCIA LIMA, DEPARTAMENTO LIMA</t>
  </si>
  <si>
    <t>2426419: ADQUISICIÓN DE CONGELADORES PLANOS PARA LABORATORIO; EN EL(LA) EESS LADERAS DE CHILLÓN - PUENTE PIEDRA DISTRITO DE PUENTE PIEDRA, PROVINCIA LIMA, DEPARTAMENTO LIMA</t>
  </si>
  <si>
    <t>2426421: ADQUISICIÓN DE REFRIGERADOR O NEVERA PARA PROPÓSITOS GENERALES; EN EL(LA) EESS SANGARARA - COMAS DISTRITO DE COMAS, PROVINCIA LIMA, DEPARTAMENTO LIMA</t>
  </si>
  <si>
    <t>2426425: ADQUISICIÓN DE REFRIGERADOR O NEVERA PARA PROPÓSITOS GENERALES; EN EL(LA) EESS TAHUANTINSUYO ALTO - INDEPENDENCIA DISTRITO DE INDEPENDENCIA, PROVINCIA LIMA, DEPARTAMENTO LIMA</t>
  </si>
  <si>
    <t>2426426: ADQUISICIÓN DE REFRIGERADOR O NEVERA PARA PROPÓSITOS GENERALES; EN EL(LA) EESS VILLA ESPERANZA - CARABAYLLO DISTRITO DE CARABAYLLO, PROVINCIA LIMA, DEPARTAMENTO LIMA</t>
  </si>
  <si>
    <t>2426433: ADQUISICIÓN DE SILLAS PARA EXAMEN DENTAL O PARTES RELACIONADAS O ACCESORIOS; EN EL(LA) EESS JESUS OROPEZA CHONTA - PUENTE PIEDRA DISTRITO DE PUENTE PIEDRA, PROVINCIA LIMA, DEPARTAMENTO LIMA</t>
  </si>
  <si>
    <t>2426434: ADQUISICIÓN DE REFRIGERADOR O NEVERA PARA PROPÓSITOS GENERALES; EN EL(LA) EESS JORGE LINGAN - CARABAYLLO DISTRITO DE CARABAYLLO, PROVINCIA LIMA, DEPARTAMENTO LIMA</t>
  </si>
  <si>
    <t>2426435: ADQUISICIÓN DE MICROSCOPIO BINOCULAR Y REFRIGERADOR O NEVERA PARA PROPÓSITOS GENERALES; EN EL(LA) EESS LUIS ENRIQUE - CARABAYLLO DISTRITO DE CARABAYLLO, PROVINCIA LIMA, DEPARTAMENTO LIMA</t>
  </si>
  <si>
    <t>2426439: ADQUISICIÓN DE REFRIGERADOR O NEVERA PARA PROPÓSITOS GENERALES; EN EL(LA) EESS MILAGRO DE JESUS - COMAS DISTRITO DE COMAS, PROVINCIA LIMA, DEPARTAMENTO LIMA</t>
  </si>
  <si>
    <t>2426440: ADQUISICIÓN DE REFRIGERADOR O NEVERA PARA PROPÓSITOS GENERALES; EN EL(LA) EESS NUEVA ESPERANZA - COMAS DISTRITO DE COMAS, PROVINCIA LIMA, DEPARTAMENTO LIMA</t>
  </si>
  <si>
    <t>2426441: ADQUISICIÓN DE REFRIGERADOR O NEVERA PARA PROPÓSITOS GENERALES; EN EL(LA) EESS PRIMAVERA - COMAS DISTRITO DE COMAS, PROVINCIA LIMA, DEPARTAMENTO LIMA</t>
  </si>
  <si>
    <t>2426442: ADQUISICIÓN DE SILLAS PARA EXAMEN DENTAL O PARTES RELACIONADAS O ACCESORIOS; EN EL(LA) EESS SAN JOSE - ANCÓN DISTRITO DE ANCÓN, PROVINCIA LIMA, DEPARTAMENTO LIMA</t>
  </si>
  <si>
    <t>2426444: ADQUISICIÓN DE SILLAS PARA EXAMEN DENTAL O PARTES RELACIONADAS O ACCESORIOS; EN EL(LA) EESS VIRGEN DE LAS MERCEDES - SANTA ROSA DISTRITO DE SANTA ROSA, PROVINCIA LIMA, DEPARTAMENTO LIMA</t>
  </si>
  <si>
    <t>2426449: ADQUISICIÓN DE ELECTROBISTURI, MICROTOMOS, SILLAS PARA EXAMEN DENTAL O PARTES RELACIONADAS O ACCESORIOS, ECÓGRAFO Y EQUIPO DE RAYOS X DIGITAL ESTACIONARIO; EN EL(LA) EESS HOSPITAL CARLOS LANFRANCO LA HOZ - PUENTE PIEDRA DISTRITO DE PUENTE PIEDRA</t>
  </si>
  <si>
    <t>2426398: ADQUISICIÓN DE LÁMPARA CIALÍTICA; EN EL(LA) EESS SANTA ROSA - PUENTE PIEDRA DISTRITO DE PUENTE PIEDRA, PROVINCIA LIMA, DEPARTAMENTO LIMA</t>
  </si>
  <si>
    <t>2426450: ADQUISICIÓN DE ECÓGRAFO DOPPLER Y AUTOCLAVES O ESTERILIZADORES DE VAPOR; EN EL(LA) EESS JOSÉ CARLOS MARIÁTEGUI - VILLA MARÍA DEL TRIUNFO EN LA LOCALIDAD VILLA MARÍA DEL TRIUNFO, DISTRITO DE VILLA MARÍA DEL TRIUNFO, PROVINCIA LIMA, DEPARTAMENTO LIMA</t>
  </si>
  <si>
    <t>2426455: ADQUISICIÓN DE REFRIGERADOR O NEVERA PARA PROPÓSITOS GENERALES; EN EL(LA) EESS CENTRO MATERNO INFANTIL JUAN PABLO II - VILLA EL SALVADOR EN LA LOCALIDAD VILLA EL SALVADOR, DISTRITO DE VILLA EL SALVADOR, PROVINCIA LIMA, DEPARTAMENTO LIMA</t>
  </si>
  <si>
    <t>2426472: ADQUISICIÓN DE ECÓGRAFO DOPPLER Y INCUBADORAS PARA EL TRANSPORTE DE PACIENTES O ACCESORIOS; EN EL(LA) EESS MANUEL BARRETO - SAN JUAN DE MIRAFLORES EN LA LOCALIDAD CIUDAD DE DIOS, DISTRITO DE SAN JUAN DE MIRAFLORES, PROVINCIA LIMA, DEPARTAMENTO LIMA</t>
  </si>
  <si>
    <t>2426481: ADQUISICIÓN DE UNIDADES O ACCESORIOS PARA CUIDADO INTENSIVO FETAL O MONITOREO MATERNO Y INCUBADORAS PARA EL TRANSPORTE DE PACIENTES O ACCESORIOS; EN EL(LA) EESS VILLA MARÍA DEL TRIUNFO - VILLA MARÍA DEL TRIUNFO EN LA LOCALIDAD VILLA MARÍA DEL TRIUNFO</t>
  </si>
  <si>
    <t>2426485: ADQUISICIÓN DE INCUBADORAS PARA EL TRANSPORTE DE PACIENTES O ACCESORIOS; EN EL(LA) EESS JOSÉ GALVEZ - VILLA MARÍA DEL TRIUNFO EN LA LOCALIDAD VILLA MARÍA DEL TRIUNFO, DISTRITO DE VILLA MARÍA DEL TRIUNFO, PROVINCIA LIMA, DEPARTAMENTO LIMA</t>
  </si>
  <si>
    <t>2426497: ADQUISICIÓN DE REFRIGERADOR O NEVERA PARA PROPÓSITOS GENERALES Y REFRIGERADOR O NEVERA PARA PROPÓSITOS GENERALES; EN EL(LA) EESS CENTRO MATERNO INFANTIL SAN JOSÉ - VILLA EL SALVADOR EN LA LOCALIDAD VILLA EL SALVADOR, DISTRITO DE VILLA EL SALVADOR,</t>
  </si>
  <si>
    <t>2426502: ADQUISICIÓN DE SILLAS PARA EXAMEN DENTAL O PARTES RELACIONADAS O ACCESORIOS; EN EL(LA) EESS PARAÍSO ALTO - VILLA MARÍA DEL TRIUNFO EN LA LOCALIDAD VILLA MARÍA DEL TRIUNFO, DISTRITO DE VILLA MARÍA DEL TRIUNFO, PROVINCIA LIMA, DEPARTAMENTO LIMA</t>
  </si>
  <si>
    <t>UNIDAD EJECUTORA 146-1686: DIRECCION DE REDES INTEGRADAS DE SALUD LIMA ESTE</t>
  </si>
  <si>
    <t>2426379: ADQUISICIÓN DE VENTILADORES PARA CUIDADOS INTENSIVOS DE ADULTOS O PEDIÁTRICOS, VENTILADORES PARA CUIDADOS INTENSIVOS DE ADULTOS O PEDIÁTRICOS, DESFIBRILADORES EXTERNOS AUTOMATIZADOS AED O PALETAS DURAS, DESFIBRILADORES EXTERNOS AUTOMATIZADOS AED O PALETAS DURAS</t>
  </si>
  <si>
    <t xml:space="preserve">2426389: ADQUISICIÓN DE AUTOCLAVES O ESTERILIZADORES DE VAPOR, MÁQUINA DE ANESTESIA CON SISTEMA DE MONITOREO COMPLETO, UNIDADES DE MONITOREO DE SIGNOS VITALES MULTI PARÁMETRO, LÁMPARA CIALÍTICA, ELECTROBISTURI, LÁMPARA CIALÍTICA, REFRIGERADOR O NEVERA </t>
  </si>
  <si>
    <t>2426493: ADQUISICIÓN DE SILLAS PARA EXAMEN DENTAL O PARTES RELACIONADAS O ACCESORIOS Y REFRIGERADOR Y CONGELADOR COMBINADO; EN EL(LA) EESS CENTRO DE SALUD TODOS LOS SANTOS SAN BORJA - SAN BORJA EN LA LOCALIDAD SAN FRANCISCO DE BORJA, DISTRITO DE SAN BORJA</t>
  </si>
  <si>
    <t xml:space="preserve">       049-1216: HOSPITAL SAN JUAN DE LURIGANCHO</t>
  </si>
  <si>
    <t>2426525: ADQUISICIÓN DE MICROSCOPIO BINOCULAR, MICROSCOPIO BINOCULAR, MICROSCOPIO BINOCULAR, MICROSCOPIO BINOCULAR, MICROSCOPIO BINOCULAR, MICROSCOPIO BINOCULAR, MICROTOMOS, MICROSCOPIO BINOCULAR, INCUBADORA PARA CULTIVO MICROBIOLÓGICO, MICROSCOPIO BINOCULAR, INCUBADORA PARA CULTIVO MICROBIOLÓGICO</t>
  </si>
  <si>
    <t>2426388: ADQUISICIÓN DE VENTILADOR MECÁNICO, VENTILADOR MECÁNICO, VENTILADOR MECÁNICO, MONITORES PARA ULTRASONIDO O DOPPLER O ECO PARA USO MÉDICO, MONITORES PARA ULTRASONIDO O DOPPLER O ECO PARA USO MÉDICO, MONITORES PARA ULTRASONIDO O DOPPLER O ECO PARA USO MEDICO</t>
  </si>
  <si>
    <t>2088617: MEJORAMIENTO DE LA CAPACIDAD RESOLUTIVA DE LOS SERVICIOS DE SALUD PARA BRINDAR ATENCIÓN INTEGRAL A LAS MUJERES (GESTANTES, PARTURIENTAS Y MADRES LACTANTES), NIÑOS Y NIÑAS MENORES DE 3 AÑOS EN EL DEPARTAMENTO DE HUÁNUCO</t>
  </si>
  <si>
    <t>2088622: MEJORAMIENTO DE LA CAPACIDAD RESOLUTIVA DE LOS SERVICIOS DE SALUD PARA BRINDAR ATENCIÓN INTEGRAL A LAS MUJERES (GESTANTES, PARTURIENTAS Y MADRES LACTANTES), NIÑOS Y NIÑAS MENORES DE 3 AÑOS EN LA REGIÓN PUNO</t>
  </si>
  <si>
    <t>2088624: MEJORAMIENTO DE LA CAPACIDAD RESOLUTIVA DE LOS SERVICIOS DE SALUD PARA BRINDAR ATENCIÓN INTEGRAL A LAS MUJERES (GESTANTES, PARTURIENTAS Y MADRES LACTANTES) Y DE NIÑOS Y NIÑAS MENORES DE 3 AÑOS EN LA REGIÓN DEL CUSCO</t>
  </si>
  <si>
    <t>2426452: ADQUISICIÓN DE ANALIZADOR BIOQUÍMICO Y MICROSCOPIO BINOCULAR; EN EL(LA) EESS BREÑA - BREÑA EN LA LOCALIDAD BREÑA, DISTRITO DE BREÑA, PROVINCIA LIMA, DEPARTAMENTO LIMA</t>
  </si>
  <si>
    <t>2426487: ADQUISICIÓN DE CENTRÍFUGAS DE MESA, SILLAS PARA EXAMEN DENTAL O PARTES RELACIONADAS O ACCESORIOS Y ANALIZADOR BIOQUÍMICO; EN EL(LA) EESS LINCE - LINCE EN LA LOCALIDAD LINCE, DISTRITO DE LINCE, PROVINCIA LIMA, DEPARTAMENTO LIMA</t>
  </si>
  <si>
    <t>2426499: ADQUISICIÓN DE ANALIZADORES DE HEMATOLOGÍA, CENTRÍFUGAS DE MESA, SILLAS PARA EXAMEN DENTAL O PARTES RELACIONADAS O ACCESORIOS, MICROSCOPIO BINOCULAR Y REFRIGERADOR Y CONGELADOR COMBINADO; EN EL(LA) EESS SAN COSME - LA VICTORIA EN LA LOCALIDAD LA VICTORIA</t>
  </si>
  <si>
    <t>2426383: ADQUISICIÓN DE CENTRÍFUGAS DE MESA ; EN EL(LA) EESS CARLOS CUETO FERNANDINI - LOS OLIVOS DISTRITO DE LOS OLIVOS, PROVINCIA LIMA, DEPARTAMENTO LIMA</t>
  </si>
  <si>
    <t>2426387: ADQUISICIÓN DE CENTRÍFUGAS DE MESA, UNIDADES DE RAYOS X PARA USO ODONTOLÓGICO Y CENTRÍFUGAS DE MESA ; EN EL(LA) EESS PERÚ III ZONA - SAN MARTÍN DE PORRES DISTRITO DE SAN MARTÍN DE PORRES, PROVINCIA LIMA, DEPARTAMENTO LIMA</t>
  </si>
  <si>
    <t>2426392: ADQUISICIÓN DE CENTRÍFUGAS DE MESA Y ANALIZADOR BIOQUÍMICO; EN EL(LA) EESS PERÚ IV ZONA - SAN MARTIN DE PORRES DISTRITO DE SAN MARTIN DE PORRES, PROVINCIA LIMA, DEPARTAMENTO LIMA</t>
  </si>
  <si>
    <t>2426394: ADQUISICIÓN DE CENTRÍFUGAS DE MESA ; EN EL(LA) EESS PRIMAVERA - LOS OLIVOS DISTRITO DE LOS OLIVOS, PROVINCIA LIMA, DEPARTAMENTO LIMA</t>
  </si>
  <si>
    <t>2426400: ADQUISICIÓN DE CENTRÍFUGAS DE MESA Y REFRIGERADOR O NEVERA PARA PROPÓSITOS GENERALES; EN EL(LA) EESS CARLOS PHILLIPS - COMAS DISTRITO DE COMAS, PROVINCIA LIMA, DEPARTAMENTO LIMA</t>
  </si>
  <si>
    <t>2426401: ADQUISICIÓN DE CENTRÍFUGAS DE MESA ; EN EL(LA) EESS CARLOS A. PROTZEL - COMAS DISTRITO DE COMAS, PROVINCIA LIMA, DEPARTAMENTO LIMA</t>
  </si>
  <si>
    <t>2426414: ADQUISICIÓN DE CENTRÍFUGAS DE MESA Y REFRIGERADOR O NEVERA PARA PROPÓSITOS GENERALES; EN EL(LA) EESS LA FLOR - CARABAYLLO DISTRITO DE CARABAYLLO, PROVINCIA LIMA, DEPARTAMENTO LIMA</t>
  </si>
  <si>
    <t>2426422: ADQUISICIÓN DE CENTRÍFUGAS DE MESA ; EN EL(LA) EESS SANTIAGO APÓSTOL - COMAS DISTRITO DE COMAS, PROVINCIA LIMA, DEPARTAMENTO LIMA</t>
  </si>
  <si>
    <t>2426431: ADQUISICIÓN DE CENTRÍFUGAS DE MESA ; EN EL(LA) EESS 11 DE JULIO - COMAS DISTRITO DE COMAS, PROVINCIA LIMA, DEPARTAMENTO LIMA</t>
  </si>
  <si>
    <t>2426446: ADQUISICIÓN DE CENTRÍFUGAS DE MESA ; EN EL(LA) EESS AMAKELLA - SAN MARTÍN DE PORRES DISTRITO DE SAN MARTÍN DE PORRES, PROVINCIA LIMA, DEPARTAMENTO LIMA</t>
  </si>
  <si>
    <t>2426447: ADQUISICIÓN DE CENTRÍFUGAS DE MESA ; EN EL(LA) EESS CERRO CANDELA - SAN MARTÍN DE PORRES DISTRITO DE SAN MARTÍN DE PORRES, PROVINCIA LIMA, DEPARTAMENTO LIMA</t>
  </si>
  <si>
    <t>2426448: ADQUISICIÓN DE UNIDADES DE RAYOS X PARA USO ODONTOLÓGICO; EN EL(LA) EESS CONDEVILLA - SAN MARTÍN DE PORRES DISTRITO DE SAN MARTÍN DE PORRES, PROVINCIA LIMA, DEPARTAMENTO LIMA</t>
  </si>
  <si>
    <t>2426631: ADQUISICIÓN DE UNIDADES DE RAYOS X PARA USO ODONTOLÓGICO Y CENTRÍFUGAS DE MESA ; EN EL(LA) EESS RÍMAC - RÍMAC DISTRITO DE RÍMAC, PROVINCIA LIMA, DEPARTAMENTO LIMA</t>
  </si>
  <si>
    <t>2426806: ADQUISICIÓN DE CENTRÍFUGAS DE MESA ; EN EL(LA) EESS VIRGEN DEL PILAR DE NARANJAL - SAN MARTÍN DE PORRES DISTRITO DE SAN MARTÍN DE PORRES, PROVINCIA LIMA, DEPARTAMENTO LIMA</t>
  </si>
  <si>
    <t>2426445: ADQUISICIÓN DE INCUBADORAS PARA EL TRANSPORTE DE PACIENTES O ACCESORIOS; EN EL(LA) EESS DANIEL ALCIDES CARRIÓN - VILLA MARÍA DEL TRIUNFO EN LA LOCALIDAD VILLA MARÍA DEL TRIUNFO, DISTRITO DE VILLA MARÍA DEL TRIUNFO, PROVINCIA LIMA, DEPARTAMENTO LIMA</t>
  </si>
  <si>
    <t>2426491: ADQUISICIÓN DE ANALIZADOR BIOQUÍMICO; EN EL(LA) EESS LURÍN - LURÍN EN LA LOCALIDAD LURÍN, DISTRITO DE LURÍN, PROVINCIA LIMA, DEPARTAMENTO LIMA</t>
  </si>
  <si>
    <t>DEL MINISTERIO DE SALUD AL MES DE SETIEMBRE 2018</t>
  </si>
  <si>
    <t>AL PLIEGO DEL MINISTERIO DE SALUD AL MES DE SETIEMBRE 2018</t>
  </si>
  <si>
    <t>AL MES DE SETIEMBRE 2018</t>
  </si>
  <si>
    <t>FUENTE DE INFORMACION: Transparencia Económica - Ministerio de Economía y Finanzas de fecha 04.10.2018</t>
  </si>
  <si>
    <t>2427726: REMODELACIÓN DE BLOQUE DE INFRAESTRUCTURA; ADQUISICIÓN DE SET DE MUEBLES; EN EL(LA) EESS INSTITUTO NACIONAL DE CIENCIAS NEUROLÓGICAS - LIMA EN LA LOCALIDAD LIMA, DISTRITO DE LIMA, PROVINCIA LIMA, DEPARTAMENTO LIMA</t>
  </si>
  <si>
    <t>2160769: EQUIPAMIENTO ESTRATÉGICO DE LOS DEPARTAMENTOS DE CIRUGÍA Y GINECO - OBSTETRICIA DEL HOSPITAL NACIONAL HIPÓLITO UNANUE, EL AGUSTINO, LIMA, LIMA</t>
  </si>
  <si>
    <t>2297121: MEJORAMIENTO DEL SERVICIO DE CIRUGÍA DE CABEZA Y CUELLO DEL HOSPITAL NACIONAL DOS DE MAYO</t>
  </si>
  <si>
    <t>2088621: MEJORAMIENTO DE LA CAPACIDAD RESOLUTIVA DE LOS SERVICIOS DE SALUD PARA BRINDAR ATENCIÓN INTEGRAL A LAS MUJERES (GESTANTES, PARTURIENTAS Y MADRES LACTANTES), NIÑOS Y NIÑAS MENORES DE 3 AÑOS EN EL DEPARTAMENTO DE HUANCAVELICA</t>
  </si>
  <si>
    <t>2346338: MEJORAMIENTO Y AMPLIACIÓN MEJORAMIENTO DE LOS SERVICIOS DE SALUD DEL CENTRO DE SALUD POMACOCHAS, CENTRO POBLADO DE FLORIDA (POMACOCHAS) - DISTRITO DE FLORIDA - PROVINCIA DE BONGARÁ - REGIÓN AMAZONAS</t>
  </si>
  <si>
    <t>2346716: MEJORAMIENTO Y AMPLIACIÓN DE LOS SERVICIOS DE SALUD DEL CENTRO DE SALUD JUMBILLA, DISTRITO JUMBILLA, PROVINCIA BONGARÁ, DEPARTAMENTO AMAZONAS CENTRO POBLADO DE JUMBILLA - DISTRITO DE JUMBILLA - PROVINCIA DE BONGARÁ - REGIÓN AMAZONAS</t>
  </si>
  <si>
    <t>2313224: MEJORAMIENTO DE LA CAPACIDAD DE ATENCIÓN NEONATAL DEL C.S. BAYOVAR EN EL MARCO DEL PLAN NACIONAL BIENVENIDOS A LA VIDA MR JAIME ZUBIETA, RED DE SALUD SAN JUAN DE LURIGANCHO DISTRITO DE SAN JUAN DE LURIGANCHO, PROVINCIA DE LIMA, DEPARTAMENTO DE LIMA</t>
  </si>
  <si>
    <t>2314018: MEJORAMIENTO DE LA CAPACIDAD DE ATENCIÓN NEONATAL DEL C.S. 10 DE OCTUBRE MR JOSÉ CARLOS MARIÁTEGUI EN EL MARCO DEL PLAN NACIONAL BIENVENIDOS A LA VIDA DISTRITO DE SAN JUAN DE LURIGANCHO, PROVINCIA DE LIMA, DEPARTAMENTO DE LIMA</t>
  </si>
  <si>
    <t>2314034: MEJORAMIENTO DE LA CAPACIDAD DE ATENCIÓN NEONATAL DEL C.S. CAJA DE AGUA DE LA MICRO RED PIEDRA LIZA EN EL MARCO DEL PLAN NACIONAL BIENVENIDOS A LA VIDA DISTRITO DE SAN JUAN DE LURIGANCHO, PROVINCIA DE LIMA DEPARTAMENTO DE LIMA</t>
  </si>
  <si>
    <t>2314062: MEJORAMIENTO DE LA CAPACIDAD DE ATENCIÓN NEONATAL DEL C.S. LA HUAYRONA DE LA MICRO RED SAN FERNANDO EN EL MARCO DEL PLAN NACIONAL BIENVENIDOS A LA VIDA DISTRITO DE SAN JUAN DE LURIGANCHO, PROVINCIA DE LIMA, DEPARTAMENTO DE LIMA</t>
  </si>
  <si>
    <t>2314935: MEJORAMIENTO DE LA CAPACIDAD DE ATENCIÓN NEONATAL DEL P.S. MEDALLA MILAGROSA DE LA MICRO RED GANIMEDES EN EL MARCO DEL PLAN NACIONAL BIENVENIDOS A LA VIDA DISTRITO DE SAN JUAN DE LURIGANCHO, PROVINCIA DE LIMA, DEPARTAMENTO DE LIMA</t>
  </si>
  <si>
    <t>2424506: REMODELACIÓN DE CENTROS O SERVICIOS MÓVILES DE ATENCIÓN DE SALUD; EN EL(LA) EESS CASA HUERTA LA CAMPIÑA - LURIGANCHO LA CAMPIÑA SECTOR B DIRIS LE DISTRITO DE LURIGANCHO, PROVINCIA LIMA, DEPARTAMENTO LIMA</t>
  </si>
  <si>
    <t>2424545: REMODELACIÓN DE CENTROS O SERVICIOS MÓVILES DE ATENCIÓN DE SALUD; EN EL(LA) EESS SAN ANTONIO - ATE SAN ANTONIO DIRIS LIMA ESTE DISTRITO DE ATE, PROVINCIA LIMA, DEPARTAMENTO LIMA</t>
  </si>
  <si>
    <t>2424719: REMODELACIÓN DE CENTROS O SERVICIOS MÓVILES DE ATENCIÓN DE SALUD; EN EL(LA) EESS SANTA CLARA - ATE SANTA CLARA DIRIS LIMA ESTE DISTRITO DE ATE, PROVINCIA LIMA, DEPARTAMENTO LIMA</t>
  </si>
  <si>
    <t>2424728: REMODELACIÓN DE CENTROS O SERVICIOS MÓVILES DE ATENCIÓN DE SALUD; EN EL(LA) EESS COOPERATIVA UNIVERSAL - SANTA ANITA JOSÉ CARLOS MARIÁTEGUI DIRIS LIMA ESTE DISTRITO DE SANTA ANITA, PROVINCIA LIMA, DEPARTAMENTO LIMA</t>
  </si>
  <si>
    <t>2424765: REMODELACIÓN DE CENTROS O SERVICIOS MÓVILES DE ATENCIÓN DE SALUD; EN EL(LA) EESS SAN FERNANDO - ATE URB. VALDIVIEZO DIRIS LIMA ESTE DISTRITO DE ATE, PROVINCIA LIMA, DEPARTAMENTO LIMA</t>
  </si>
  <si>
    <t>2424768: REMODELACIÓN DE CENTROS O SERVICIOS MÓVILES DE ATENCIÓ                                                                                                                                                                                                                          N DE SALUD; EN EL(LA) EESS SEÑOR DE LOS MILAGROS - ATE AA.HH. HUAYCAN - DIRIS LE DISTRITO DE ATE, PROVINCIA LIMA, DEPARTAMENTO LIMA</t>
  </si>
  <si>
    <t>2424776: REMODELACIÓN DE CENTROS O SERVICIOS MÓVILES DE ATENCIÓN DE SALUD; EN EL(LA) EESS AMAUTA - ATE AMAUTA - DIRIS LE DISTRITO DE ATE, PROVINCIA LIMA, DEPARTAMENTO LIMA</t>
  </si>
  <si>
    <t>2424777: REMODELACIÓN DE AMBIENTE DE ALMACÉN O ARCHIVO; ESPECIALIZADO DE MEDICAMENTOS DE LA DIRIS ESTE DISTRITO DE EL AGUSTINO, PROVINCIA LIMA, DEPARTAMENTO LIMA</t>
  </si>
  <si>
    <t>2424778: REMODELACIÓN DE LABORATORIO; REFERENCIAL DE LA DIRIS LIMA ESTE DISTRITO DE EL AGUSTINO, PROVINCIA LIMA, DEPARTAMENTO LIMA</t>
  </si>
  <si>
    <t>2424785: SANEAMIENTO TÉCNICO LEGAL DE TERRENO PARA EDIFICACIÓN PÚBLICA; ESTABLECIMIENTOS DE SALUD DE LA DIRIS LIMA ESTE DISTRITO DE EL AGUSTINO, PROVINCIA LIMA, DEPARTAMENTO LIMA</t>
  </si>
  <si>
    <t>2427612: ADQUISICIÓN DE CABINA DE BIOSEGURIDAD, ANALIZADOR GENÉTICO Y AUTOCLAVES O ESTERILIZADORES DE VAPOR; INSTITUTO NACIONAL DE SALUD DISTRITO DE CHORRILLOS, PROVINCIA LIMA, DEPARTAMENTO LIMA</t>
  </si>
  <si>
    <t>2427710: ADQUISICIÓN DE AGITADOR MAGNÉTICO, ANALIZADORES DE HEMATOLOGÍA, BALANZAS ANALÍTICAS, CENTRÍFUGAS, CROMATÓGRAFO LÍQUIDO, GABINETES O ESTACIONES PARA FLUJO LAMINAR, INCUBADORA PARA CULTIVO MICROBIOLÓGICO, MICRO CENTRÍFUGAS, MICROSCOPIO BINOCULAR</t>
  </si>
  <si>
    <t>Ejecución acumulada al mes de
Agosto (Devengado)</t>
  </si>
  <si>
    <t xml:space="preserve">2386498: MEJORAMIENTO DE LOS SERVICIOS DE SALUD DEL HOSPITAL DE APOYO RECUAY - DISTRITO RECUAY, PROVINCIA RECUAY, DEPARTAMENTO DE ANCASH </t>
  </si>
  <si>
    <t xml:space="preserve">2409087: RECUPERACIÓN DE LOS SERVICIOS DE SALUD DEL PUESTO DE SALUD (I-1) SAPCHA - DISTRITO DE ACOCHACA - PROVINCIA DE ASUNCIÓN - DEPARTAMENTO DE ANCASH </t>
  </si>
  <si>
    <t>UNIDAD EJECUTORA 017-133: HOSPITAL HERMILIO VALDIZÁN</t>
  </si>
  <si>
    <t>2426782: ADQUISICIÓN DE ANALIZADOR BIOQUÍMICO, BRONCOSCOPIOS O ACCESORIOS, CENTRÍFUGAS DE MESA, CONGELADORES PLANOS PARA LABORATORIO, DESFIBRILADORES EXTERNOS AUTOMATIZADOS AED O PALETAS DURAS, ECÓGRAFO DOPPLER, ELECTROBISTURI, CALENTADORES DE FLUÍDO DE INFUSIÓN ARTERIAL.</t>
  </si>
  <si>
    <t>UNIDAD EJECUTORA 031-147: HOSPITAL DE EMERGENCIAS PEDIÁTRICAS</t>
  </si>
  <si>
    <t>2089754: EXPEDIENTES TÉCNICOS, ESTUDIOS DE PRE-INVERSIÓN Y OTROS ESTUDIOS - PLAN INTEGRAL PARA LA RECONSTRUCCIÓN CON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</si>
</sst>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9"/>
      <color rgb="FF000080"/>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200">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9" fillId="5" borderId="2" xfId="10" applyFont="1" applyFill="1" applyBorder="1" applyAlignment="1">
      <alignment horizontal="center" vertical="center" wrapText="1"/>
    </xf>
    <xf numFmtId="0" fontId="11" fillId="3" borderId="20"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0" fontId="19" fillId="5" borderId="2" xfId="0" applyFont="1" applyFill="1" applyBorder="1" applyAlignment="1">
      <alignment horizontal="center" vertical="center" wrapText="1"/>
    </xf>
    <xf numFmtId="0" fontId="18" fillId="6" borderId="11" xfId="0" applyFont="1" applyFill="1" applyBorder="1" applyAlignment="1">
      <alignment horizontal="lef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0" fontId="20" fillId="5" borderId="0" xfId="0" applyFont="1" applyFill="1" applyAlignment="1">
      <alignment vertical="center" wrapText="1"/>
    </xf>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8" fillId="6" borderId="11" xfId="1" applyNumberFormat="1" applyFont="1" applyFill="1" applyBorder="1" applyAlignment="1">
      <alignment horizontal="right" vertical="center" wrapText="1"/>
    </xf>
    <xf numFmtId="3" fontId="18" fillId="6" borderId="11" xfId="1" applyNumberFormat="1" applyFont="1" applyFill="1" applyBorder="1" applyAlignment="1">
      <alignment horizontal="right" vertical="center" wrapText="1"/>
    </xf>
    <xf numFmtId="167" fontId="18" fillId="6" borderId="11" xfId="1" applyNumberFormat="1" applyFont="1" applyFill="1" applyBorder="1" applyAlignment="1">
      <alignment horizontal="right" vertical="center" wrapText="1"/>
    </xf>
    <xf numFmtId="167" fontId="21" fillId="0" borderId="2" xfId="0" applyNumberFormat="1" applyFont="1" applyBorder="1" applyAlignment="1">
      <alignment horizontal="right" vertical="center" wrapText="1"/>
    </xf>
    <xf numFmtId="165" fontId="18" fillId="6" borderId="12" xfId="2" applyNumberFormat="1" applyFont="1" applyFill="1" applyBorder="1" applyAlignment="1">
      <alignment horizontal="right" vertical="center" wrapText="1"/>
    </xf>
    <xf numFmtId="0" fontId="25" fillId="0" borderId="0" xfId="0" applyFont="1" applyAlignment="1">
      <alignment horizontal="center" vertical="center" wrapText="1"/>
    </xf>
    <xf numFmtId="167" fontId="26" fillId="0" borderId="0" xfId="10" applyNumberFormat="1" applyFont="1" applyFill="1" applyBorder="1"/>
    <xf numFmtId="167" fontId="26"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7" fontId="26"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20"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167" fontId="21" fillId="0" borderId="2" xfId="2" applyNumberFormat="1" applyFont="1" applyBorder="1" applyAlignment="1">
      <alignment horizontal="right" vertical="center"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7"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1" xfId="0" applyFont="1" applyFill="1" applyBorder="1" applyAlignment="1">
      <alignment horizontal="left" vertical="center"/>
    </xf>
    <xf numFmtId="0" fontId="20" fillId="0" borderId="0" xfId="0" quotePrefix="1" applyFont="1" applyAlignment="1">
      <alignment vertical="center" wrapText="1"/>
    </xf>
    <xf numFmtId="0" fontId="18" fillId="4" borderId="16" xfId="0" applyFont="1" applyFill="1" applyBorder="1" applyAlignment="1">
      <alignment horizontal="center" vertical="center" wrapText="1"/>
    </xf>
    <xf numFmtId="3" fontId="18" fillId="4" borderId="13" xfId="0" applyNumberFormat="1" applyFont="1" applyFill="1" applyBorder="1" applyAlignment="1">
      <alignment horizontal="right" vertical="center"/>
    </xf>
    <xf numFmtId="0" fontId="27" fillId="0" borderId="0" xfId="0" applyFont="1" applyBorder="1" applyAlignment="1">
      <alignment vertical="center"/>
    </xf>
    <xf numFmtId="3" fontId="21" fillId="0" borderId="11" xfId="0" applyNumberFormat="1" applyFont="1" applyBorder="1" applyAlignment="1">
      <alignment horizontal="right" vertical="center" wrapText="1"/>
    </xf>
    <xf numFmtId="0" fontId="24" fillId="0" borderId="11" xfId="0" applyFont="1" applyBorder="1" applyAlignment="1"/>
    <xf numFmtId="165" fontId="18" fillId="6" borderId="11" xfId="2" applyNumberFormat="1" applyFont="1" applyFill="1" applyBorder="1" applyAlignment="1">
      <alignment horizontal="right" vertical="center" wrapText="1"/>
    </xf>
    <xf numFmtId="3" fontId="18" fillId="6" borderId="11" xfId="2" applyNumberFormat="1" applyFont="1" applyFill="1" applyBorder="1" applyAlignment="1">
      <alignment horizontal="right" vertical="center" wrapText="1"/>
    </xf>
    <xf numFmtId="167" fontId="18" fillId="6" borderId="11" xfId="2" applyNumberFormat="1" applyFont="1" applyFill="1" applyBorder="1" applyAlignment="1">
      <alignment horizontal="right" vertical="center" wrapText="1"/>
    </xf>
    <xf numFmtId="0" fontId="21" fillId="0" borderId="35"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8"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4" xfId="9" applyNumberFormat="1" applyFont="1" applyFill="1" applyBorder="1" applyAlignment="1">
      <alignment horizontal="right"/>
    </xf>
    <xf numFmtId="0" fontId="18" fillId="4" borderId="37" xfId="0" applyFont="1" applyFill="1" applyBorder="1" applyAlignment="1">
      <alignment vertical="center" wrapText="1"/>
    </xf>
    <xf numFmtId="166"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3" fontId="21" fillId="0" borderId="4" xfId="0" applyNumberFormat="1" applyFont="1" applyBorder="1" applyAlignment="1">
      <alignment horizontal="right" vertical="center" wrapText="1"/>
    </xf>
    <xf numFmtId="3" fontId="18" fillId="6" borderId="12" xfId="2" applyNumberFormat="1" applyFont="1" applyFill="1" applyBorder="1" applyAlignment="1">
      <alignment horizontal="right" vertical="center" wrapText="1"/>
    </xf>
    <xf numFmtId="166" fontId="21" fillId="0" borderId="11" xfId="0" applyNumberFormat="1" applyFont="1" applyBorder="1" applyAlignment="1">
      <alignment horizontal="right" vertical="center" wrapText="1"/>
    </xf>
    <xf numFmtId="166" fontId="18" fillId="6" borderId="11" xfId="2" applyNumberFormat="1" applyFont="1" applyFill="1" applyBorder="1" applyAlignment="1">
      <alignment horizontal="right" vertical="center" wrapText="1"/>
    </xf>
    <xf numFmtId="166" fontId="18" fillId="6" borderId="12" xfId="2" applyNumberFormat="1" applyFont="1" applyFill="1" applyBorder="1" applyAlignment="1">
      <alignment horizontal="right" vertical="center" wrapText="1"/>
    </xf>
    <xf numFmtId="43" fontId="31" fillId="0" borderId="0" xfId="1" applyFont="1" applyAlignment="1">
      <alignment vertical="center" wrapText="1"/>
    </xf>
    <xf numFmtId="43" fontId="20" fillId="0" borderId="0" xfId="0" applyNumberFormat="1" applyFont="1" applyAlignment="1">
      <alignment vertical="center" wrapText="1"/>
    </xf>
    <xf numFmtId="4" fontId="0" fillId="0" borderId="0" xfId="0" applyNumberFormat="1"/>
    <xf numFmtId="43" fontId="0" fillId="0" borderId="0" xfId="0" applyNumberFormat="1"/>
    <xf numFmtId="0" fontId="10" fillId="2" borderId="38" xfId="9" applyFont="1" applyFill="1" applyBorder="1" applyAlignment="1">
      <alignment horizontal="left" wrapText="1"/>
    </xf>
    <xf numFmtId="167" fontId="18" fillId="5" borderId="39" xfId="9" applyNumberFormat="1" applyFont="1" applyFill="1" applyBorder="1" applyAlignment="1">
      <alignment horizontal="right"/>
    </xf>
    <xf numFmtId="166" fontId="20" fillId="0" borderId="0" xfId="0" applyNumberFormat="1" applyFont="1" applyAlignment="1">
      <alignment vertical="center" wrapText="1"/>
    </xf>
    <xf numFmtId="43" fontId="32" fillId="0" borderId="0" xfId="1" applyFont="1"/>
    <xf numFmtId="43" fontId="24" fillId="0" borderId="0" xfId="1" applyFont="1"/>
    <xf numFmtId="3" fontId="18" fillId="4" borderId="15" xfId="0" applyNumberFormat="1" applyFont="1" applyFill="1" applyBorder="1" applyAlignment="1">
      <alignment horizontal="right" vertical="center"/>
    </xf>
    <xf numFmtId="166" fontId="18" fillId="4" borderId="15" xfId="0" applyNumberFormat="1" applyFont="1" applyFill="1" applyBorder="1" applyAlignment="1">
      <alignment horizontal="right" vertical="center"/>
    </xf>
    <xf numFmtId="0" fontId="33" fillId="0" borderId="0" xfId="0" applyFont="1" applyAlignment="1">
      <alignment vertical="center" wrapText="1"/>
    </xf>
    <xf numFmtId="0" fontId="14" fillId="5" borderId="40" xfId="9" applyFont="1" applyFill="1" applyBorder="1" applyAlignment="1">
      <alignment horizontal="left" wrapText="1"/>
    </xf>
    <xf numFmtId="3" fontId="14" fillId="5" borderId="4" xfId="9" applyNumberFormat="1" applyFont="1" applyFill="1" applyBorder="1" applyAlignment="1">
      <alignment horizontal="right"/>
    </xf>
    <xf numFmtId="0" fontId="7" fillId="5" borderId="40" xfId="9" applyFont="1" applyFill="1" applyBorder="1" applyAlignment="1">
      <alignment horizontal="left" wrapText="1"/>
    </xf>
    <xf numFmtId="3" fontId="7" fillId="5" borderId="4" xfId="9" applyNumberFormat="1" applyFont="1" applyFill="1" applyBorder="1" applyAlignment="1">
      <alignment horizontal="right"/>
    </xf>
    <xf numFmtId="3" fontId="21" fillId="0" borderId="12" xfId="0" applyNumberFormat="1" applyFont="1" applyBorder="1" applyAlignment="1">
      <alignment horizontal="right" vertical="center" wrapText="1"/>
    </xf>
    <xf numFmtId="0" fontId="21" fillId="5" borderId="2" xfId="0" applyFont="1" applyFill="1" applyBorder="1" applyAlignment="1">
      <alignment horizontal="justify" vertical="center" wrapText="1"/>
    </xf>
    <xf numFmtId="3" fontId="21" fillId="0" borderId="2" xfId="0" applyNumberFormat="1" applyFont="1" applyFill="1" applyBorder="1" applyAlignment="1">
      <alignment horizontal="right" vertical="center" wrapText="1"/>
    </xf>
    <xf numFmtId="0" fontId="14" fillId="0" borderId="0" xfId="10" applyFont="1" applyFill="1" applyBorder="1" applyAlignment="1">
      <alignment horizontal="center" vertical="center"/>
    </xf>
    <xf numFmtId="0" fontId="14" fillId="0" borderId="0" xfId="10" applyFont="1" applyAlignment="1">
      <alignment horizontal="center" vertical="center"/>
    </xf>
    <xf numFmtId="0" fontId="14" fillId="2" borderId="0" xfId="10" applyFont="1" applyFill="1" applyAlignment="1">
      <alignment horizontal="center" vertical="center"/>
    </xf>
    <xf numFmtId="43" fontId="14" fillId="0" borderId="0" xfId="1" applyFont="1"/>
    <xf numFmtId="3" fontId="21" fillId="0" borderId="2" xfId="0" applyNumberFormat="1" applyFont="1" applyBorder="1" applyAlignment="1">
      <alignment horizontal="left" vertical="center" wrapText="1"/>
    </xf>
    <xf numFmtId="43" fontId="14" fillId="0" borderId="0" xfId="1" applyFont="1" applyFill="1" applyBorder="1"/>
    <xf numFmtId="43" fontId="14" fillId="0" borderId="0" xfId="1" applyFont="1" applyAlignment="1">
      <alignment horizontal="center" vertical="center" wrapText="1"/>
    </xf>
    <xf numFmtId="43" fontId="14" fillId="0" borderId="0" xfId="1" applyFont="1" applyAlignment="1">
      <alignment horizontal="right"/>
    </xf>
    <xf numFmtId="43" fontId="18" fillId="0" borderId="0" xfId="1" applyFont="1" applyFill="1" applyBorder="1" applyAlignment="1">
      <alignment horizontal="right" vertical="center" wrapText="1"/>
    </xf>
    <xf numFmtId="49" fontId="14" fillId="0" borderId="0" xfId="1" applyNumberFormat="1" applyFont="1" applyFill="1" applyBorder="1"/>
    <xf numFmtId="49" fontId="14" fillId="0" borderId="0" xfId="1" applyNumberFormat="1" applyFont="1" applyAlignment="1">
      <alignment horizontal="center" vertical="center" wrapText="1"/>
    </xf>
    <xf numFmtId="49" fontId="14" fillId="0" borderId="0" xfId="1" applyNumberFormat="1" applyFont="1" applyAlignment="1">
      <alignment horizontal="right"/>
    </xf>
    <xf numFmtId="49" fontId="14" fillId="0" borderId="0" xfId="1" applyNumberFormat="1" applyFont="1"/>
    <xf numFmtId="49" fontId="14" fillId="0" borderId="0" xfId="10" applyNumberFormat="1" applyFont="1"/>
    <xf numFmtId="49" fontId="14" fillId="2" borderId="0" xfId="1" applyNumberFormat="1" applyFont="1" applyFill="1"/>
    <xf numFmtId="0" fontId="14" fillId="2" borderId="41" xfId="9" applyFont="1" applyFill="1" applyBorder="1" applyAlignment="1">
      <alignment horizontal="left" wrapText="1"/>
    </xf>
    <xf numFmtId="3" fontId="14" fillId="5" borderId="11" xfId="9" applyNumberFormat="1" applyFont="1" applyFill="1" applyBorder="1" applyAlignment="1">
      <alignment horizontal="right"/>
    </xf>
    <xf numFmtId="0" fontId="34" fillId="0" borderId="2" xfId="0" applyFont="1" applyBorder="1" applyAlignment="1">
      <alignment horizontal="justify" vertical="center" wrapText="1"/>
    </xf>
    <xf numFmtId="3" fontId="18" fillId="6" borderId="11" xfId="2" applyNumberFormat="1" applyFont="1" applyFill="1" applyBorder="1" applyAlignment="1">
      <alignment horizontal="left" vertical="center" wrapText="1"/>
    </xf>
    <xf numFmtId="3" fontId="30"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29" fillId="0" borderId="0" xfId="11" applyNumberFormat="1" applyFont="1" applyBorder="1" applyAlignment="1">
      <alignment horizontal="left" vertical="center" wrapText="1"/>
    </xf>
    <xf numFmtId="0" fontId="11" fillId="3" borderId="20" xfId="10" applyFont="1" applyFill="1" applyBorder="1" applyAlignment="1">
      <alignment horizontal="center" vertical="center" wrapText="1"/>
    </xf>
    <xf numFmtId="0" fontId="15" fillId="3" borderId="21" xfId="10" applyFont="1" applyFill="1" applyBorder="1" applyAlignment="1">
      <alignment horizontal="center" vertical="center" wrapText="1"/>
    </xf>
    <xf numFmtId="0" fontId="15"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9" fillId="5" borderId="11" xfId="10" applyFont="1" applyFill="1" applyBorder="1" applyAlignment="1">
      <alignment horizontal="center" vertical="center" wrapText="1"/>
    </xf>
    <xf numFmtId="0" fontId="21" fillId="0" borderId="11" xfId="0" applyFont="1" applyBorder="1" applyAlignment="1">
      <alignment horizontal="justify" vertical="center" wrapText="1"/>
    </xf>
    <xf numFmtId="167" fontId="21" fillId="0" borderId="11" xfId="0" applyNumberFormat="1" applyFont="1" applyBorder="1" applyAlignment="1">
      <alignment horizontal="right" vertical="center" wrapText="1"/>
    </xf>
    <xf numFmtId="0" fontId="19" fillId="5" borderId="4" xfId="10" applyFont="1" applyFill="1" applyBorder="1" applyAlignment="1">
      <alignment horizontal="center" vertical="center" wrapText="1"/>
    </xf>
    <xf numFmtId="0" fontId="21" fillId="0" borderId="4" xfId="0" applyFont="1" applyBorder="1" applyAlignment="1">
      <alignment horizontal="justify" vertical="center" wrapText="1"/>
    </xf>
    <xf numFmtId="167" fontId="21" fillId="0" borderId="4" xfId="0" applyNumberFormat="1" applyFont="1" applyBorder="1" applyAlignment="1">
      <alignment horizontal="right" vertical="center" wrapText="1"/>
    </xf>
    <xf numFmtId="0" fontId="19" fillId="5" borderId="42" xfId="10" applyFont="1" applyFill="1" applyBorder="1" applyAlignment="1">
      <alignment horizontal="center" vertical="center" wrapText="1"/>
    </xf>
    <xf numFmtId="43" fontId="19" fillId="5" borderId="0" xfId="1" applyFont="1" applyFill="1" applyBorder="1" applyAlignment="1">
      <alignment horizontal="center" vertical="center" wrapText="1"/>
    </xf>
    <xf numFmtId="49" fontId="19" fillId="5" borderId="0" xfId="1" applyNumberFormat="1" applyFont="1" applyFill="1" applyBorder="1" applyAlignment="1">
      <alignment horizontal="center" vertical="center" wrapText="1"/>
    </xf>
    <xf numFmtId="0" fontId="19" fillId="5" borderId="0" xfId="1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48"/>
  <sheetViews>
    <sheetView tabSelected="1" workbookViewId="0"/>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16384" width="11.42578125" style="1"/>
  </cols>
  <sheetData>
    <row r="1" spans="2:7" ht="6.75" customHeight="1" x14ac:dyDescent="0.2">
      <c r="B1" s="161"/>
      <c r="C1" s="161"/>
      <c r="D1" s="161"/>
    </row>
    <row r="2" spans="2:7" ht="15.75" customHeight="1" x14ac:dyDescent="0.15">
      <c r="B2" s="162" t="s">
        <v>39</v>
      </c>
      <c r="C2" s="162"/>
      <c r="D2" s="162"/>
      <c r="E2" s="162"/>
      <c r="F2" s="4"/>
    </row>
    <row r="3" spans="2:7" ht="15" customHeight="1" x14ac:dyDescent="0.15">
      <c r="B3" s="162" t="s">
        <v>270</v>
      </c>
      <c r="C3" s="162"/>
      <c r="D3" s="162"/>
      <c r="E3" s="162"/>
    </row>
    <row r="4" spans="2:7" x14ac:dyDescent="0.15">
      <c r="B4" s="163"/>
      <c r="C4" s="163"/>
      <c r="D4" s="163"/>
    </row>
    <row r="5" spans="2:7" ht="12.75" customHeight="1" x14ac:dyDescent="0.2">
      <c r="B5" s="160" t="s">
        <v>24</v>
      </c>
      <c r="C5" s="160"/>
      <c r="D5" s="160"/>
      <c r="F5" s="18"/>
    </row>
    <row r="6" spans="2:7" ht="12.75" customHeight="1" x14ac:dyDescent="0.2">
      <c r="B6" s="160" t="s">
        <v>4</v>
      </c>
      <c r="C6" s="160"/>
      <c r="D6" s="160"/>
      <c r="F6" s="18"/>
    </row>
    <row r="7" spans="2:7" ht="12.75" customHeight="1" thickBot="1" x14ac:dyDescent="0.25">
      <c r="B7" s="2"/>
      <c r="C7" s="2"/>
      <c r="D7" s="2"/>
      <c r="F7" s="18"/>
    </row>
    <row r="8" spans="2:7" ht="13.5" customHeight="1" thickBot="1" x14ac:dyDescent="0.2">
      <c r="B8" s="156" t="s">
        <v>1</v>
      </c>
      <c r="C8" s="157" t="s">
        <v>2</v>
      </c>
      <c r="D8" s="158" t="s">
        <v>25</v>
      </c>
      <c r="E8" s="156" t="s">
        <v>7</v>
      </c>
    </row>
    <row r="9" spans="2:7" ht="39" customHeight="1" thickBot="1" x14ac:dyDescent="0.2">
      <c r="B9" s="156"/>
      <c r="C9" s="157"/>
      <c r="D9" s="159"/>
      <c r="E9" s="156"/>
    </row>
    <row r="10" spans="2:7" s="9" customFormat="1" ht="20.25" customHeight="1" thickBot="1" x14ac:dyDescent="0.25">
      <c r="B10" s="5" t="s">
        <v>0</v>
      </c>
      <c r="C10" s="8">
        <v>525649456</v>
      </c>
      <c r="D10" s="8">
        <v>209767624</v>
      </c>
      <c r="E10" s="71">
        <f t="shared" ref="E10:E39" si="0">D10/C10%</f>
        <v>39.906371367004709</v>
      </c>
      <c r="F10" s="17"/>
      <c r="G10" s="10"/>
    </row>
    <row r="11" spans="2:7" s="9" customFormat="1" ht="18" customHeight="1" thickBot="1" x14ac:dyDescent="0.25">
      <c r="B11" s="120" t="s">
        <v>23</v>
      </c>
      <c r="C11" s="8">
        <f>C12+C38+C39</f>
        <v>524119456</v>
      </c>
      <c r="D11" s="8">
        <f>D12+D38+D39</f>
        <v>209767624.06</v>
      </c>
      <c r="E11" s="71">
        <f>D11/C11%</f>
        <v>40.02286533320374</v>
      </c>
      <c r="F11" s="17"/>
      <c r="G11" s="10"/>
    </row>
    <row r="12" spans="2:7" ht="18" customHeight="1" x14ac:dyDescent="0.2">
      <c r="B12" s="11" t="s">
        <v>3</v>
      </c>
      <c r="C12" s="12">
        <f>SUM(C13:C37)</f>
        <v>369652486</v>
      </c>
      <c r="D12" s="12">
        <f>SUM(D13:D37)</f>
        <v>154211983.06</v>
      </c>
      <c r="E12" s="121">
        <f t="shared" si="0"/>
        <v>41.718097104857563</v>
      </c>
      <c r="F12" s="16"/>
    </row>
    <row r="13" spans="2:7" ht="20.100000000000001" customHeight="1" x14ac:dyDescent="0.2">
      <c r="B13" s="130" t="s">
        <v>47</v>
      </c>
      <c r="C13" s="131">
        <f>'PLIEGO MINSA'!E7</f>
        <v>90011628</v>
      </c>
      <c r="D13" s="131">
        <f>'PLIEGO MINSA'!H7</f>
        <v>57827898</v>
      </c>
      <c r="E13" s="15">
        <f t="shared" si="0"/>
        <v>64.244919556393313</v>
      </c>
      <c r="F13" s="16"/>
    </row>
    <row r="14" spans="2:7" ht="20.100000000000001" customHeight="1" x14ac:dyDescent="0.2">
      <c r="B14" s="130" t="s">
        <v>143</v>
      </c>
      <c r="C14" s="131">
        <f>'PLIEGO MINSA'!E21</f>
        <v>95000</v>
      </c>
      <c r="D14" s="131">
        <v>0</v>
      </c>
      <c r="E14" s="15">
        <f t="shared" si="0"/>
        <v>0</v>
      </c>
      <c r="F14" s="16"/>
    </row>
    <row r="15" spans="2:7" ht="20.100000000000001" customHeight="1" x14ac:dyDescent="0.2">
      <c r="B15" s="128" t="s">
        <v>40</v>
      </c>
      <c r="C15" s="129">
        <f>'PLIEGO MINSA'!E23</f>
        <v>1264049</v>
      </c>
      <c r="D15" s="129">
        <f>'PLIEGO MINSA'!H23</f>
        <v>222500</v>
      </c>
      <c r="E15" s="15">
        <f t="shared" si="0"/>
        <v>17.602165738828162</v>
      </c>
      <c r="F15" s="16"/>
    </row>
    <row r="16" spans="2:7" ht="20.100000000000001" customHeight="1" x14ac:dyDescent="0.2">
      <c r="B16" s="128" t="s">
        <v>151</v>
      </c>
      <c r="C16" s="129">
        <f>'PLIEGO MINSA'!E26</f>
        <v>1853000</v>
      </c>
      <c r="D16" s="129">
        <v>0</v>
      </c>
      <c r="E16" s="15">
        <f t="shared" si="0"/>
        <v>0</v>
      </c>
      <c r="F16" s="16"/>
    </row>
    <row r="17" spans="2:6" ht="20.100000000000001" customHeight="1" x14ac:dyDescent="0.2">
      <c r="B17" s="128" t="s">
        <v>41</v>
      </c>
      <c r="C17" s="129">
        <f>'PLIEGO MINSA'!E28</f>
        <v>674380</v>
      </c>
      <c r="D17" s="129">
        <f>'PLIEGO MINSA'!H28</f>
        <v>280793</v>
      </c>
      <c r="E17" s="15">
        <f t="shared" si="0"/>
        <v>41.637207509119484</v>
      </c>
      <c r="F17" s="16"/>
    </row>
    <row r="18" spans="2:6" ht="20.100000000000001" customHeight="1" x14ac:dyDescent="0.2">
      <c r="B18" s="128" t="s">
        <v>144</v>
      </c>
      <c r="C18" s="129">
        <f>'PLIEGO MINSA'!E31</f>
        <v>2366900</v>
      </c>
      <c r="D18" s="129">
        <v>0</v>
      </c>
      <c r="E18" s="15">
        <f t="shared" si="0"/>
        <v>0</v>
      </c>
      <c r="F18" s="16"/>
    </row>
    <row r="19" spans="2:6" ht="20.100000000000001" customHeight="1" x14ac:dyDescent="0.2">
      <c r="B19" s="128" t="s">
        <v>145</v>
      </c>
      <c r="C19" s="129">
        <f>'PLIEGO MINSA'!E33</f>
        <v>2640369</v>
      </c>
      <c r="D19" s="129">
        <v>0</v>
      </c>
      <c r="E19" s="15">
        <f t="shared" si="0"/>
        <v>0</v>
      </c>
      <c r="F19" s="16"/>
    </row>
    <row r="20" spans="2:6" ht="20.100000000000001" customHeight="1" x14ac:dyDescent="0.2">
      <c r="B20" s="128" t="s">
        <v>141</v>
      </c>
      <c r="C20" s="129">
        <f>'PLIEGO MINSA'!E35</f>
        <v>9673377</v>
      </c>
      <c r="D20" s="129">
        <f>'PLIEGO MINSA'!H35</f>
        <v>0</v>
      </c>
      <c r="E20" s="15">
        <f t="shared" si="0"/>
        <v>0</v>
      </c>
      <c r="F20" s="16"/>
    </row>
    <row r="21" spans="2:6" ht="20.100000000000001" customHeight="1" x14ac:dyDescent="0.2">
      <c r="B21" s="128" t="s">
        <v>152</v>
      </c>
      <c r="C21" s="129">
        <f>'PLIEGO MINSA'!E40</f>
        <v>241000</v>
      </c>
      <c r="D21" s="129">
        <f>'PLIEGO MINSA'!H37</f>
        <v>0</v>
      </c>
      <c r="E21" s="15">
        <f t="shared" si="0"/>
        <v>0</v>
      </c>
      <c r="F21" s="16"/>
    </row>
    <row r="22" spans="2:6" ht="20.100000000000001" customHeight="1" x14ac:dyDescent="0.2">
      <c r="B22" s="128" t="s">
        <v>146</v>
      </c>
      <c r="C22" s="129">
        <f>'PLIEGO MINSA'!E42</f>
        <v>3218000</v>
      </c>
      <c r="D22" s="129">
        <f>'PLIEGO MINSA'!H38</f>
        <v>0</v>
      </c>
      <c r="E22" s="15">
        <f t="shared" si="0"/>
        <v>0</v>
      </c>
      <c r="F22" s="16"/>
    </row>
    <row r="23" spans="2:6" ht="20.100000000000001" customHeight="1" x14ac:dyDescent="0.2">
      <c r="B23" s="128" t="s">
        <v>147</v>
      </c>
      <c r="C23" s="129">
        <f>'PLIEGO MINSA'!E44</f>
        <v>4783000</v>
      </c>
      <c r="D23" s="129">
        <f>'PLIEGO MINSA'!H44</f>
        <v>32000</v>
      </c>
      <c r="E23" s="15">
        <f t="shared" si="0"/>
        <v>0.66903616976792812</v>
      </c>
      <c r="F23" s="16"/>
    </row>
    <row r="24" spans="2:6" ht="20.100000000000001" customHeight="1" x14ac:dyDescent="0.2">
      <c r="B24" s="128" t="s">
        <v>148</v>
      </c>
      <c r="C24" s="129">
        <f>'PLIEGO MINSA'!E46</f>
        <v>2270258</v>
      </c>
      <c r="D24" s="129">
        <f>'PLIEGO MINSA'!H40</f>
        <v>0</v>
      </c>
      <c r="E24" s="15">
        <f t="shared" si="0"/>
        <v>0</v>
      </c>
      <c r="F24" s="16"/>
    </row>
    <row r="25" spans="2:6" ht="20.100000000000001" customHeight="1" x14ac:dyDescent="0.2">
      <c r="B25" s="13" t="s">
        <v>17</v>
      </c>
      <c r="C25" s="14">
        <f>'PLIEGO MINSA'!E48</f>
        <v>5258974</v>
      </c>
      <c r="D25" s="14">
        <f>'PLIEGO MINSA'!H48</f>
        <v>0</v>
      </c>
      <c r="E25" s="15">
        <f t="shared" si="0"/>
        <v>0</v>
      </c>
      <c r="F25" s="16"/>
    </row>
    <row r="26" spans="2:6" ht="20.100000000000001" customHeight="1" x14ac:dyDescent="0.2">
      <c r="B26" s="13" t="s">
        <v>18</v>
      </c>
      <c r="C26" s="14">
        <f>'PLIEGO MINSA'!E54</f>
        <v>8063313</v>
      </c>
      <c r="D26" s="14">
        <f>'PLIEGO MINSA'!H54</f>
        <v>1889724.17</v>
      </c>
      <c r="E26" s="15">
        <f t="shared" si="0"/>
        <v>23.436076089319609</v>
      </c>
      <c r="F26" s="16"/>
    </row>
    <row r="27" spans="2:6" ht="20.100000000000001" customHeight="1" x14ac:dyDescent="0.2">
      <c r="B27" s="13" t="s">
        <v>33</v>
      </c>
      <c r="C27" s="14">
        <f>'PLIEGO MINSA'!E69</f>
        <v>2613000</v>
      </c>
      <c r="D27" s="14">
        <f>'PLIEGO MINSA'!H69</f>
        <v>210000</v>
      </c>
      <c r="E27" s="15">
        <f t="shared" si="0"/>
        <v>8.0367393800229614</v>
      </c>
      <c r="F27" s="16"/>
    </row>
    <row r="28" spans="2:6" ht="20.100000000000001" customHeight="1" x14ac:dyDescent="0.2">
      <c r="B28" s="13" t="s">
        <v>34</v>
      </c>
      <c r="C28" s="14">
        <f>'PLIEGO MINSA'!E72</f>
        <v>2150067</v>
      </c>
      <c r="D28" s="14">
        <f>'PLIEGO MINSA'!H72</f>
        <v>209997</v>
      </c>
      <c r="E28" s="15">
        <f t="shared" si="0"/>
        <v>9.7669979586682647</v>
      </c>
      <c r="F28" s="16"/>
    </row>
    <row r="29" spans="2:6" ht="20.100000000000001" customHeight="1" x14ac:dyDescent="0.2">
      <c r="B29" s="13" t="s">
        <v>153</v>
      </c>
      <c r="C29" s="14">
        <f>'PLIEGO MINSA'!E75</f>
        <v>2433000</v>
      </c>
      <c r="D29" s="14">
        <v>0</v>
      </c>
      <c r="E29" s="15">
        <f t="shared" si="0"/>
        <v>0</v>
      </c>
      <c r="F29" s="16"/>
    </row>
    <row r="30" spans="2:6" ht="20.100000000000001" customHeight="1" x14ac:dyDescent="0.2">
      <c r="B30" s="13" t="s">
        <v>42</v>
      </c>
      <c r="C30" s="14">
        <f>'PLIEGO MINSA'!E77</f>
        <v>3707720</v>
      </c>
      <c r="D30" s="14">
        <f>'PLIEGO MINSA'!H77</f>
        <v>33150</v>
      </c>
      <c r="E30" s="15">
        <f t="shared" si="0"/>
        <v>0.89408045915009771</v>
      </c>
      <c r="F30" s="16"/>
    </row>
    <row r="31" spans="2:6" ht="20.100000000000001" customHeight="1" x14ac:dyDescent="0.2">
      <c r="B31" s="13" t="s">
        <v>243</v>
      </c>
      <c r="C31" s="14">
        <f>'PLIEGO MINSA'!E81</f>
        <v>868000</v>
      </c>
      <c r="D31" s="14">
        <f>'PLIEGO MINSA'!H81</f>
        <v>87358</v>
      </c>
      <c r="E31" s="15">
        <f t="shared" si="0"/>
        <v>10.064285714285715</v>
      </c>
      <c r="F31" s="16"/>
    </row>
    <row r="32" spans="2:6" ht="20.100000000000001" customHeight="1" x14ac:dyDescent="0.2">
      <c r="B32" s="13" t="s">
        <v>19</v>
      </c>
      <c r="C32" s="14">
        <f>'PLIEGO MINSA'!E83</f>
        <v>191726446</v>
      </c>
      <c r="D32" s="14">
        <f>'PLIEGO MINSA'!H83</f>
        <v>92006383.809999987</v>
      </c>
      <c r="E32" s="15">
        <f t="shared" si="0"/>
        <v>47.988363488467307</v>
      </c>
      <c r="F32" s="16"/>
    </row>
    <row r="33" spans="2:6" ht="20.100000000000001" customHeight="1" x14ac:dyDescent="0.2">
      <c r="B33" s="13" t="s">
        <v>149</v>
      </c>
      <c r="C33" s="14">
        <f>'PLIEGO MINSA'!E119</f>
        <v>517500</v>
      </c>
      <c r="D33" s="14">
        <v>0</v>
      </c>
      <c r="E33" s="15">
        <f t="shared" si="0"/>
        <v>0</v>
      </c>
      <c r="F33" s="16"/>
    </row>
    <row r="34" spans="2:6" ht="20.100000000000001" customHeight="1" x14ac:dyDescent="0.2">
      <c r="B34" s="13" t="s">
        <v>43</v>
      </c>
      <c r="C34" s="14">
        <f>'PLIEGO MINSA'!E121</f>
        <v>4994126</v>
      </c>
      <c r="D34" s="14">
        <f>'PLIEGO MINSA'!H121</f>
        <v>0</v>
      </c>
      <c r="E34" s="15">
        <f t="shared" si="0"/>
        <v>0</v>
      </c>
      <c r="F34" s="16"/>
    </row>
    <row r="35" spans="2:6" ht="20.100000000000001" customHeight="1" x14ac:dyDescent="0.2">
      <c r="B35" s="13" t="s">
        <v>44</v>
      </c>
      <c r="C35" s="14">
        <f>'PLIEGO MINSA'!E155</f>
        <v>6357527</v>
      </c>
      <c r="D35" s="14">
        <f>'PLIEGO MINSA'!H155</f>
        <v>47880</v>
      </c>
      <c r="E35" s="15">
        <f t="shared" si="0"/>
        <v>0.75312303038587181</v>
      </c>
      <c r="F35" s="16"/>
    </row>
    <row r="36" spans="2:6" ht="20.100000000000001" customHeight="1" x14ac:dyDescent="0.2">
      <c r="B36" s="13" t="s">
        <v>45</v>
      </c>
      <c r="C36" s="14">
        <f>'PLIEGO MINSA'!E207</f>
        <v>16167787</v>
      </c>
      <c r="D36" s="14">
        <f>'PLIEGO MINSA'!H207</f>
        <v>1364299.08</v>
      </c>
      <c r="E36" s="15">
        <f t="shared" si="0"/>
        <v>8.4383786105049516</v>
      </c>
      <c r="F36" s="16"/>
    </row>
    <row r="37" spans="2:6" ht="20.100000000000001" customHeight="1" thickBot="1" x14ac:dyDescent="0.25">
      <c r="B37" s="150" t="s">
        <v>150</v>
      </c>
      <c r="C37" s="151">
        <f>'PLIEGO MINSA'!E225</f>
        <v>5704065</v>
      </c>
      <c r="D37" s="151">
        <v>0</v>
      </c>
      <c r="E37" s="15">
        <f t="shared" si="0"/>
        <v>0</v>
      </c>
      <c r="F37" s="16"/>
    </row>
    <row r="38" spans="2:6" ht="17.25" customHeight="1" thickBot="1" x14ac:dyDescent="0.25">
      <c r="B38" s="105" t="s">
        <v>14</v>
      </c>
      <c r="C38" s="106">
        <f>'UE ADSCRITAS AL PLIEGO MINSA'!E7</f>
        <v>11087346</v>
      </c>
      <c r="D38" s="106">
        <f>'UE ADSCRITAS AL PLIEGO MINSA'!H7</f>
        <v>1024128</v>
      </c>
      <c r="E38" s="107">
        <f t="shared" si="0"/>
        <v>9.2369084540159552</v>
      </c>
      <c r="F38" s="16"/>
    </row>
    <row r="39" spans="2:6" ht="19.5" customHeight="1" thickBot="1" x14ac:dyDescent="0.25">
      <c r="B39" s="105" t="s">
        <v>46</v>
      </c>
      <c r="C39" s="106">
        <f>'UE ADSCRITAS AL PLIEGO MINSA'!E14</f>
        <v>143379624</v>
      </c>
      <c r="D39" s="106">
        <f>'UE ADSCRITAS AL PLIEGO MINSA'!H14</f>
        <v>54531513</v>
      </c>
      <c r="E39" s="107">
        <f t="shared" si="0"/>
        <v>38.032958574364791</v>
      </c>
      <c r="F39" s="16"/>
    </row>
    <row r="40" spans="2:6" ht="12.75" x14ac:dyDescent="0.2">
      <c r="C40" s="6"/>
      <c r="D40" s="72"/>
    </row>
    <row r="41" spans="2:6" ht="11.25" x14ac:dyDescent="0.2">
      <c r="B41" s="98" t="s">
        <v>271</v>
      </c>
      <c r="C41" s="100"/>
      <c r="D41" s="100"/>
    </row>
    <row r="42" spans="2:6" ht="12.75" customHeight="1" x14ac:dyDescent="0.2">
      <c r="B42" s="101" t="s">
        <v>6</v>
      </c>
      <c r="C42" s="100"/>
      <c r="D42" s="100"/>
      <c r="E42" s="6"/>
    </row>
    <row r="43" spans="2:6" ht="15.75" customHeight="1" x14ac:dyDescent="0.15">
      <c r="B43" s="154" t="s">
        <v>126</v>
      </c>
      <c r="C43" s="155"/>
      <c r="D43" s="155"/>
      <c r="E43" s="7"/>
    </row>
    <row r="44" spans="2:6" x14ac:dyDescent="0.15">
      <c r="D44" s="6"/>
    </row>
    <row r="46" spans="2:6" x14ac:dyDescent="0.15">
      <c r="D46" s="6"/>
      <c r="E46" s="7"/>
    </row>
    <row r="47" spans="2:6" x14ac:dyDescent="0.15">
      <c r="D47" s="6"/>
    </row>
    <row r="48" spans="2:6" x14ac:dyDescent="0.15">
      <c r="E48" s="7"/>
    </row>
  </sheetData>
  <mergeCells count="11">
    <mergeCell ref="B6:D6"/>
    <mergeCell ref="B1:D1"/>
    <mergeCell ref="B2:E2"/>
    <mergeCell ref="B3:E3"/>
    <mergeCell ref="B4:D4"/>
    <mergeCell ref="B5:D5"/>
    <mergeCell ref="B43:D43"/>
    <mergeCell ref="B8:B9"/>
    <mergeCell ref="C8:C9"/>
    <mergeCell ref="D8:D9"/>
    <mergeCell ref="E8:E9"/>
  </mergeCells>
  <hyperlinks>
    <hyperlink ref="B43"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158"/>
  <sheetViews>
    <sheetView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51" customWidth="1"/>
    <col min="2" max="2" width="41.42578125" style="70" customWidth="1"/>
    <col min="3" max="3" width="10.5703125" style="52" customWidth="1" collapsed="1"/>
    <col min="4" max="4" width="12.28515625" style="52" customWidth="1"/>
    <col min="5" max="5" width="13" style="53" customWidth="1"/>
    <col min="6" max="6" width="11.7109375" style="53" customWidth="1"/>
    <col min="7" max="7" width="11.7109375" style="27" customWidth="1"/>
    <col min="8" max="8" width="11.28515625" style="27" customWidth="1"/>
    <col min="9" max="9" width="8.7109375" style="54" customWidth="1"/>
    <col min="10" max="10" width="12.28515625" style="50" customWidth="1"/>
    <col min="11" max="11" width="10.5703125" style="55" customWidth="1"/>
    <col min="12" max="12" width="19.140625" style="138" customWidth="1"/>
    <col min="13" max="13" width="15.5703125" style="147" customWidth="1"/>
    <col min="14" max="14" width="11.42578125" style="136" customWidth="1"/>
    <col min="15" max="15" width="14.140625" style="27" bestFit="1" customWidth="1"/>
    <col min="16" max="16" width="11.85546875" style="27" bestFit="1" customWidth="1"/>
    <col min="17" max="16384" width="11.42578125" style="27"/>
  </cols>
  <sheetData>
    <row r="1" spans="1:15" s="25" customFormat="1" ht="18.75" customHeight="1" x14ac:dyDescent="0.2">
      <c r="A1" s="168" t="s">
        <v>48</v>
      </c>
      <c r="B1" s="168"/>
      <c r="C1" s="168"/>
      <c r="D1" s="168"/>
      <c r="E1" s="168"/>
      <c r="F1" s="168"/>
      <c r="G1" s="168"/>
      <c r="H1" s="168"/>
      <c r="I1" s="168"/>
      <c r="J1" s="168"/>
      <c r="K1" s="168"/>
      <c r="L1" s="140"/>
      <c r="M1" s="144"/>
      <c r="N1" s="135"/>
    </row>
    <row r="2" spans="1:15" s="25" customFormat="1" ht="18.75" customHeight="1" x14ac:dyDescent="0.2">
      <c r="A2" s="169" t="s">
        <v>268</v>
      </c>
      <c r="B2" s="169"/>
      <c r="C2" s="169"/>
      <c r="D2" s="169"/>
      <c r="E2" s="169"/>
      <c r="F2" s="169"/>
      <c r="G2" s="169"/>
      <c r="H2" s="169"/>
      <c r="I2" s="169"/>
      <c r="J2" s="169"/>
      <c r="K2" s="169"/>
      <c r="L2" s="140"/>
      <c r="M2" s="144"/>
      <c r="N2" s="135"/>
    </row>
    <row r="3" spans="1:15" s="25" customFormat="1" ht="18.75" customHeight="1" x14ac:dyDescent="0.2">
      <c r="A3" s="61"/>
      <c r="B3" s="74"/>
      <c r="C3" s="61"/>
      <c r="D3" s="61"/>
      <c r="E3" s="110"/>
      <c r="F3" s="61"/>
      <c r="G3" s="48"/>
      <c r="H3" s="77"/>
      <c r="I3" s="77"/>
      <c r="J3" s="62"/>
      <c r="K3" s="63"/>
      <c r="L3" s="140"/>
      <c r="M3" s="144"/>
      <c r="N3" s="135"/>
    </row>
    <row r="4" spans="1:15" s="25" customFormat="1" ht="13.5" customHeight="1" x14ac:dyDescent="0.2">
      <c r="A4" s="166" t="s">
        <v>32</v>
      </c>
      <c r="B4" s="166" t="s">
        <v>5</v>
      </c>
      <c r="C4" s="174" t="s">
        <v>49</v>
      </c>
      <c r="D4" s="174" t="s">
        <v>27</v>
      </c>
      <c r="E4" s="165" t="s">
        <v>29</v>
      </c>
      <c r="F4" s="165"/>
      <c r="G4" s="165"/>
      <c r="H4" s="165"/>
      <c r="I4" s="165"/>
      <c r="J4" s="170" t="s">
        <v>8</v>
      </c>
      <c r="K4" s="172" t="s">
        <v>53</v>
      </c>
      <c r="L4" s="140"/>
      <c r="M4" s="144"/>
      <c r="N4" s="135"/>
    </row>
    <row r="5" spans="1:15" s="26" customFormat="1" ht="75.75" customHeight="1" thickBot="1" x14ac:dyDescent="0.3">
      <c r="A5" s="167"/>
      <c r="B5" s="166"/>
      <c r="C5" s="175"/>
      <c r="D5" s="175"/>
      <c r="E5" s="75" t="s">
        <v>26</v>
      </c>
      <c r="F5" s="21" t="s">
        <v>295</v>
      </c>
      <c r="G5" s="22" t="s">
        <v>9</v>
      </c>
      <c r="H5" s="29" t="s">
        <v>30</v>
      </c>
      <c r="I5" s="24" t="s">
        <v>7</v>
      </c>
      <c r="J5" s="171"/>
      <c r="K5" s="173"/>
      <c r="L5" s="141"/>
      <c r="M5" s="145"/>
    </row>
    <row r="6" spans="1:15" s="86" customFormat="1" ht="21.75" customHeight="1" x14ac:dyDescent="0.2">
      <c r="A6" s="84"/>
      <c r="B6" s="85" t="s">
        <v>10</v>
      </c>
      <c r="C6" s="85"/>
      <c r="D6" s="82">
        <f>D7+D21+D23+D26+D28+D31+D33+D35+D40+D42+D44+D46+D48+D54+D69+D72+D75+D77+D81+D83+D119+D121+D155+D207+D225</f>
        <v>1545023058.3799999</v>
      </c>
      <c r="E6" s="82">
        <f>E7+E21+E23+E26+E28+E31+E33+E35+E40+E42+E44+E46+E48+E54+E69+E72+E75+E77+E81+E83+E119+E121+E155+E207+E225</f>
        <v>369652486</v>
      </c>
      <c r="F6" s="82">
        <f>F7+F21+F23+F26+F28+F31+F33+F35+F40+F42+F44+F46+F48+F54+F69+F72+F75+F77+F81+F83+F119+F121+F155+F207+F225</f>
        <v>135710898.57000002</v>
      </c>
      <c r="G6" s="82">
        <f>G7+G21+G23+G26+G28+G31+G33+G35+G40+G42+G44+G46+G48+G54+G69+G72+G75+G77+G81+G83+G119+G121+G155+G207+G225</f>
        <v>18501084.490000002</v>
      </c>
      <c r="H6" s="82">
        <f>SUM(F6:G6)</f>
        <v>154211983.06000003</v>
      </c>
      <c r="I6" s="83">
        <f>H6/E6%</f>
        <v>41.71809710485757</v>
      </c>
      <c r="J6" s="82">
        <f>D6+H6</f>
        <v>1699235041.4399998</v>
      </c>
      <c r="K6" s="85"/>
      <c r="L6" s="142"/>
      <c r="M6" s="146"/>
      <c r="N6" s="136"/>
    </row>
    <row r="7" spans="1:15" s="86" customFormat="1" ht="33.75" customHeight="1" x14ac:dyDescent="0.2">
      <c r="A7" s="84"/>
      <c r="B7" s="80" t="s">
        <v>54</v>
      </c>
      <c r="C7" s="80"/>
      <c r="D7" s="95">
        <f>SUM(D8:D20)</f>
        <v>991652193.68999994</v>
      </c>
      <c r="E7" s="95">
        <f>SUM(E8:E20)</f>
        <v>90011628</v>
      </c>
      <c r="F7" s="95">
        <f>SUM(F8:F20)</f>
        <v>53146305</v>
      </c>
      <c r="G7" s="40">
        <f t="shared" ref="G7" si="0">SUM(G8:G20)</f>
        <v>4681593</v>
      </c>
      <c r="H7" s="40">
        <f t="shared" ref="H7:H70" si="1">SUM(F7:G7)</f>
        <v>57827898</v>
      </c>
      <c r="I7" s="81">
        <f>H7/E7%</f>
        <v>64.244919556393313</v>
      </c>
      <c r="J7" s="40">
        <f>D7+H7</f>
        <v>1049480091.6899999</v>
      </c>
      <c r="K7" s="80"/>
      <c r="L7" s="142"/>
      <c r="M7" s="146"/>
      <c r="N7" s="136"/>
    </row>
    <row r="8" spans="1:15" ht="63" customHeight="1" x14ac:dyDescent="0.2">
      <c r="A8" s="37">
        <v>74531</v>
      </c>
      <c r="B8" s="35" t="s">
        <v>37</v>
      </c>
      <c r="C8" s="92">
        <v>4245500.71</v>
      </c>
      <c r="D8" s="36">
        <v>3616808.7</v>
      </c>
      <c r="E8" s="36">
        <v>491760</v>
      </c>
      <c r="F8" s="36">
        <v>0</v>
      </c>
      <c r="G8" s="92"/>
      <c r="H8" s="92">
        <f t="shared" si="1"/>
        <v>0</v>
      </c>
      <c r="I8" s="113">
        <f>H8/E8%</f>
        <v>0</v>
      </c>
      <c r="J8" s="92">
        <f>D8+H8</f>
        <v>3616808.7</v>
      </c>
      <c r="K8" s="109">
        <f>J8/C8%</f>
        <v>85.191569783060999</v>
      </c>
      <c r="O8" s="138"/>
    </row>
    <row r="9" spans="1:15" ht="51.75" customHeight="1" x14ac:dyDescent="0.2">
      <c r="A9" s="37">
        <v>66253</v>
      </c>
      <c r="B9" s="35" t="s">
        <v>50</v>
      </c>
      <c r="C9" s="92">
        <v>309614383.63</v>
      </c>
      <c r="D9" s="36">
        <v>302163221.76999998</v>
      </c>
      <c r="E9" s="36">
        <v>7278855</v>
      </c>
      <c r="F9" s="36">
        <v>32105</v>
      </c>
      <c r="G9" s="92"/>
      <c r="H9" s="92">
        <f t="shared" si="1"/>
        <v>32105</v>
      </c>
      <c r="I9" s="113">
        <f>H9/E9%</f>
        <v>0.44107211917258965</v>
      </c>
      <c r="J9" s="92">
        <f>D9+H9</f>
        <v>302195326.76999998</v>
      </c>
      <c r="K9" s="109">
        <f>J9/C9%</f>
        <v>97.603775130529442</v>
      </c>
      <c r="O9" s="138"/>
    </row>
    <row r="10" spans="1:15" ht="44.25" customHeight="1" x14ac:dyDescent="0.2">
      <c r="A10" s="37">
        <v>72056</v>
      </c>
      <c r="B10" s="35" t="s">
        <v>38</v>
      </c>
      <c r="C10" s="92">
        <v>161711702.53</v>
      </c>
      <c r="D10" s="36">
        <v>158173649.43000001</v>
      </c>
      <c r="E10" s="36">
        <v>3538052</v>
      </c>
      <c r="F10" s="36">
        <v>0</v>
      </c>
      <c r="G10" s="92"/>
      <c r="H10" s="92">
        <f t="shared" si="1"/>
        <v>0</v>
      </c>
      <c r="I10" s="113">
        <f>H10/E10%</f>
        <v>0</v>
      </c>
      <c r="J10" s="92">
        <f>D10+H10</f>
        <v>158173649.43000001</v>
      </c>
      <c r="K10" s="109">
        <f>J10/C10%</f>
        <v>97.812123028422363</v>
      </c>
      <c r="O10" s="138"/>
    </row>
    <row r="11" spans="1:15" ht="60" x14ac:dyDescent="0.2">
      <c r="A11" s="37">
        <v>74505</v>
      </c>
      <c r="B11" s="35" t="s">
        <v>51</v>
      </c>
      <c r="C11" s="92">
        <v>78610205.049999997</v>
      </c>
      <c r="D11" s="36">
        <v>76493767.019999996</v>
      </c>
      <c r="E11" s="36">
        <v>1378938</v>
      </c>
      <c r="F11" s="36">
        <v>0</v>
      </c>
      <c r="G11" s="92"/>
      <c r="H11" s="92">
        <f t="shared" si="1"/>
        <v>0</v>
      </c>
      <c r="I11" s="113">
        <f>H11/E11%</f>
        <v>0</v>
      </c>
      <c r="J11" s="92">
        <f>D11+H11</f>
        <v>76493767.019999996</v>
      </c>
      <c r="K11" s="109">
        <f>J11/C11%</f>
        <v>97.307680308614067</v>
      </c>
      <c r="O11" s="138"/>
    </row>
    <row r="12" spans="1:15" ht="53.25" customHeight="1" x14ac:dyDescent="0.2">
      <c r="A12" s="37">
        <v>58330</v>
      </c>
      <c r="B12" s="35" t="s">
        <v>134</v>
      </c>
      <c r="C12" s="92">
        <v>255270770.75</v>
      </c>
      <c r="D12" s="36">
        <v>241807197.77000001</v>
      </c>
      <c r="E12" s="36">
        <v>1015200</v>
      </c>
      <c r="F12" s="36">
        <v>0</v>
      </c>
      <c r="G12" s="92"/>
      <c r="H12" s="92">
        <f t="shared" si="1"/>
        <v>0</v>
      </c>
      <c r="I12" s="113">
        <f>H12/E12%</f>
        <v>0</v>
      </c>
      <c r="J12" s="92">
        <f>D12+H12</f>
        <v>241807197.77000001</v>
      </c>
      <c r="K12" s="109">
        <f>J12/C12%</f>
        <v>94.725767881515281</v>
      </c>
      <c r="O12" s="138"/>
    </row>
    <row r="13" spans="1:15" ht="54" customHeight="1" x14ac:dyDescent="0.2">
      <c r="A13" s="37">
        <v>57894</v>
      </c>
      <c r="B13" s="35" t="s">
        <v>52</v>
      </c>
      <c r="C13" s="92">
        <v>224048015.52000001</v>
      </c>
      <c r="D13" s="36">
        <v>209397549</v>
      </c>
      <c r="E13" s="36">
        <v>32171415</v>
      </c>
      <c r="F13" s="36">
        <v>14334582</v>
      </c>
      <c r="G13" s="92">
        <v>4681593</v>
      </c>
      <c r="H13" s="92">
        <f t="shared" si="1"/>
        <v>19016175</v>
      </c>
      <c r="I13" s="113">
        <f>H13/E13%</f>
        <v>59.108917030848652</v>
      </c>
      <c r="J13" s="92">
        <f>D13+H13</f>
        <v>228413724</v>
      </c>
      <c r="K13" s="109">
        <f>J13/C13%</f>
        <v>101.9485593165677</v>
      </c>
    </row>
    <row r="14" spans="1:15" ht="67.5" customHeight="1" x14ac:dyDescent="0.2">
      <c r="A14" s="37">
        <v>2423336</v>
      </c>
      <c r="B14" s="35" t="s">
        <v>122</v>
      </c>
      <c r="C14" s="92">
        <v>38779620</v>
      </c>
      <c r="D14" s="111">
        <v>0</v>
      </c>
      <c r="E14" s="111">
        <v>38779619</v>
      </c>
      <c r="F14" s="111">
        <v>38779618</v>
      </c>
      <c r="G14" s="92"/>
      <c r="H14" s="92">
        <f t="shared" si="1"/>
        <v>38779618</v>
      </c>
      <c r="I14" s="113">
        <f>H14/E14%</f>
        <v>99.999997421325872</v>
      </c>
      <c r="J14" s="92">
        <f>D14+H14</f>
        <v>38779618</v>
      </c>
      <c r="K14" s="109">
        <f>J14/C14%</f>
        <v>99.999994842651887</v>
      </c>
    </row>
    <row r="15" spans="1:15" ht="90.75" customHeight="1" x14ac:dyDescent="0.2">
      <c r="A15" s="37">
        <v>2426423</v>
      </c>
      <c r="B15" s="35" t="s">
        <v>133</v>
      </c>
      <c r="C15" s="92">
        <v>4087789</v>
      </c>
      <c r="D15" s="111">
        <v>0</v>
      </c>
      <c r="E15" s="36">
        <v>4087789</v>
      </c>
      <c r="F15" s="36">
        <v>0</v>
      </c>
      <c r="G15" s="92"/>
      <c r="H15" s="92">
        <f t="shared" si="1"/>
        <v>0</v>
      </c>
      <c r="I15" s="113">
        <f>H15/E15%</f>
        <v>0</v>
      </c>
      <c r="J15" s="92">
        <f>D15+H15</f>
        <v>0</v>
      </c>
      <c r="K15" s="109">
        <f>J15/C15%</f>
        <v>0</v>
      </c>
    </row>
    <row r="16" spans="1:15" ht="90.75" customHeight="1" x14ac:dyDescent="0.2">
      <c r="A16" s="37">
        <v>2426424</v>
      </c>
      <c r="B16" s="35" t="s">
        <v>128</v>
      </c>
      <c r="C16" s="92">
        <v>210000</v>
      </c>
      <c r="D16" s="111">
        <v>0</v>
      </c>
      <c r="E16" s="36">
        <v>210000</v>
      </c>
      <c r="F16" s="36">
        <v>0</v>
      </c>
      <c r="G16" s="92"/>
      <c r="H16" s="92">
        <f t="shared" si="1"/>
        <v>0</v>
      </c>
      <c r="I16" s="113">
        <f>H16/E16%</f>
        <v>0</v>
      </c>
      <c r="J16" s="92">
        <f>D16+H16</f>
        <v>0</v>
      </c>
      <c r="K16" s="109">
        <f>J16/C16%</f>
        <v>0</v>
      </c>
    </row>
    <row r="17" spans="1:12" ht="80.25" customHeight="1" x14ac:dyDescent="0.2">
      <c r="A17" s="37">
        <v>2426436</v>
      </c>
      <c r="B17" s="35" t="s">
        <v>129</v>
      </c>
      <c r="C17" s="92">
        <v>185000</v>
      </c>
      <c r="D17" s="111">
        <v>0</v>
      </c>
      <c r="E17" s="36">
        <v>185000</v>
      </c>
      <c r="F17" s="36">
        <v>0</v>
      </c>
      <c r="G17" s="92"/>
      <c r="H17" s="92">
        <f t="shared" si="1"/>
        <v>0</v>
      </c>
      <c r="I17" s="113">
        <f>H17/E17%</f>
        <v>0</v>
      </c>
      <c r="J17" s="92">
        <f>D17+H17</f>
        <v>0</v>
      </c>
      <c r="K17" s="109">
        <f>J17/C17%</f>
        <v>0</v>
      </c>
    </row>
    <row r="18" spans="1:12" ht="78.75" customHeight="1" x14ac:dyDescent="0.2">
      <c r="A18" s="37">
        <v>2426453</v>
      </c>
      <c r="B18" s="35" t="s">
        <v>130</v>
      </c>
      <c r="C18" s="92">
        <v>148000</v>
      </c>
      <c r="D18" s="111">
        <v>0</v>
      </c>
      <c r="E18" s="36">
        <v>148000</v>
      </c>
      <c r="F18" s="36">
        <v>0</v>
      </c>
      <c r="G18" s="92"/>
      <c r="H18" s="92">
        <f t="shared" si="1"/>
        <v>0</v>
      </c>
      <c r="I18" s="113">
        <f>H18/E18%</f>
        <v>0</v>
      </c>
      <c r="J18" s="92">
        <f>D18+H18</f>
        <v>0</v>
      </c>
      <c r="K18" s="109">
        <f>J18/C18%</f>
        <v>0</v>
      </c>
    </row>
    <row r="19" spans="1:12" ht="54.75" customHeight="1" x14ac:dyDescent="0.2">
      <c r="A19" s="37">
        <v>2426520</v>
      </c>
      <c r="B19" s="35" t="s">
        <v>131</v>
      </c>
      <c r="C19" s="36">
        <v>57000</v>
      </c>
      <c r="D19" s="36">
        <v>0</v>
      </c>
      <c r="E19" s="36">
        <v>57000</v>
      </c>
      <c r="F19" s="36">
        <v>0</v>
      </c>
      <c r="G19" s="36"/>
      <c r="H19" s="36">
        <f t="shared" si="1"/>
        <v>0</v>
      </c>
      <c r="I19" s="109">
        <f>H19/E19%</f>
        <v>0</v>
      </c>
      <c r="J19" s="36">
        <f>D19+H19</f>
        <v>0</v>
      </c>
      <c r="K19" s="109">
        <f>J19/C19%</f>
        <v>0</v>
      </c>
    </row>
    <row r="20" spans="1:12" ht="80.25" customHeight="1" x14ac:dyDescent="0.2">
      <c r="A20" s="37">
        <v>2426632</v>
      </c>
      <c r="B20" s="35" t="s">
        <v>132</v>
      </c>
      <c r="C20" s="36">
        <v>670000</v>
      </c>
      <c r="D20" s="36">
        <v>0</v>
      </c>
      <c r="E20" s="36">
        <v>670000</v>
      </c>
      <c r="F20" s="36">
        <v>0</v>
      </c>
      <c r="G20" s="36"/>
      <c r="H20" s="36">
        <f t="shared" si="1"/>
        <v>0</v>
      </c>
      <c r="I20" s="109">
        <f>H20/E20%</f>
        <v>0</v>
      </c>
      <c r="J20" s="36">
        <f>D20+H20</f>
        <v>0</v>
      </c>
      <c r="K20" s="109">
        <f>J20/C20%</f>
        <v>0</v>
      </c>
    </row>
    <row r="21" spans="1:12" ht="24" x14ac:dyDescent="0.2">
      <c r="A21" s="37"/>
      <c r="B21" s="80" t="s">
        <v>168</v>
      </c>
      <c r="C21" s="80"/>
      <c r="D21" s="40">
        <f>D22</f>
        <v>0</v>
      </c>
      <c r="E21" s="40">
        <f>E22</f>
        <v>95000</v>
      </c>
      <c r="F21" s="40">
        <f>F22</f>
        <v>0</v>
      </c>
      <c r="G21" s="40"/>
      <c r="H21" s="40">
        <f t="shared" si="1"/>
        <v>0</v>
      </c>
      <c r="I21" s="81">
        <f>H21/E21%</f>
        <v>0</v>
      </c>
      <c r="J21" s="40">
        <f>D21+H21</f>
        <v>0</v>
      </c>
      <c r="K21" s="80"/>
    </row>
    <row r="22" spans="1:12" ht="80.25" customHeight="1" x14ac:dyDescent="0.2">
      <c r="A22" s="37">
        <v>2426563</v>
      </c>
      <c r="B22" s="35" t="s">
        <v>154</v>
      </c>
      <c r="C22" s="36">
        <v>95000</v>
      </c>
      <c r="D22" s="36">
        <v>0</v>
      </c>
      <c r="E22" s="36">
        <v>95000</v>
      </c>
      <c r="F22" s="36">
        <v>0</v>
      </c>
      <c r="G22" s="36"/>
      <c r="H22" s="36">
        <f t="shared" si="1"/>
        <v>0</v>
      </c>
      <c r="I22" s="109">
        <f>H22/E22%</f>
        <v>0</v>
      </c>
      <c r="J22" s="36">
        <f>D22+H22</f>
        <v>0</v>
      </c>
      <c r="K22" s="109">
        <f>J22/C22%</f>
        <v>0</v>
      </c>
    </row>
    <row r="23" spans="1:12" ht="26.25" customHeight="1" x14ac:dyDescent="0.2">
      <c r="A23" s="35"/>
      <c r="B23" s="80" t="s">
        <v>55</v>
      </c>
      <c r="C23" s="80"/>
      <c r="D23" s="40">
        <f>SUM(D24:D25)</f>
        <v>1544079.07</v>
      </c>
      <c r="E23" s="40">
        <f>SUM(E24:E25)</f>
        <v>1264049</v>
      </c>
      <c r="F23" s="40">
        <f>SUM(F24:F25)</f>
        <v>222500</v>
      </c>
      <c r="G23" s="40"/>
      <c r="H23" s="40">
        <f t="shared" si="1"/>
        <v>222500</v>
      </c>
      <c r="I23" s="81">
        <f>H23/E23%</f>
        <v>17.602165738828162</v>
      </c>
      <c r="J23" s="40">
        <f>D23+H23</f>
        <v>1766579.07</v>
      </c>
      <c r="K23" s="80"/>
      <c r="L23" s="143"/>
    </row>
    <row r="24" spans="1:12" ht="48" x14ac:dyDescent="0.2">
      <c r="A24" s="37">
        <v>117211</v>
      </c>
      <c r="B24" s="35" t="s">
        <v>56</v>
      </c>
      <c r="C24" s="36">
        <v>2308127.64</v>
      </c>
      <c r="D24" s="36">
        <v>1544079.07</v>
      </c>
      <c r="E24" s="36">
        <v>764049</v>
      </c>
      <c r="F24" s="36">
        <v>222500</v>
      </c>
      <c r="G24" s="36"/>
      <c r="H24" s="36">
        <f t="shared" si="1"/>
        <v>222500</v>
      </c>
      <c r="I24" s="109">
        <f>H24/E24%</f>
        <v>29.121168930264943</v>
      </c>
      <c r="J24" s="36">
        <f>D24+H24</f>
        <v>1766579.07</v>
      </c>
      <c r="K24" s="109">
        <f>J24/C24%</f>
        <v>76.537321393543024</v>
      </c>
    </row>
    <row r="25" spans="1:12" ht="87" customHeight="1" x14ac:dyDescent="0.2">
      <c r="A25" s="37">
        <v>2427726</v>
      </c>
      <c r="B25" s="35" t="s">
        <v>272</v>
      </c>
      <c r="C25" s="36">
        <v>500000</v>
      </c>
      <c r="D25" s="36">
        <v>0</v>
      </c>
      <c r="E25" s="36">
        <v>500000</v>
      </c>
      <c r="F25" s="36">
        <v>0</v>
      </c>
      <c r="G25" s="36"/>
      <c r="H25" s="36">
        <f t="shared" si="1"/>
        <v>0</v>
      </c>
      <c r="I25" s="109">
        <f>H25/E25%</f>
        <v>0</v>
      </c>
      <c r="J25" s="36">
        <f>D25+H25</f>
        <v>0</v>
      </c>
      <c r="K25" s="109">
        <f>J25/C25%</f>
        <v>0</v>
      </c>
    </row>
    <row r="26" spans="1:12" ht="24" x14ac:dyDescent="0.2">
      <c r="A26" s="37"/>
      <c r="B26" s="80" t="s">
        <v>169</v>
      </c>
      <c r="C26" s="80"/>
      <c r="D26" s="40">
        <f>D27</f>
        <v>0</v>
      </c>
      <c r="E26" s="40">
        <f>E27</f>
        <v>1853000</v>
      </c>
      <c r="F26" s="40">
        <f>F27</f>
        <v>0</v>
      </c>
      <c r="G26" s="40"/>
      <c r="H26" s="40">
        <f t="shared" si="1"/>
        <v>0</v>
      </c>
      <c r="I26" s="81">
        <f>H26/E26%</f>
        <v>0</v>
      </c>
      <c r="J26" s="40">
        <f>D26+H26</f>
        <v>0</v>
      </c>
      <c r="K26" s="80"/>
    </row>
    <row r="27" spans="1:12" ht="105" customHeight="1" x14ac:dyDescent="0.2">
      <c r="A27" s="37">
        <v>2426384</v>
      </c>
      <c r="B27" s="35" t="s">
        <v>155</v>
      </c>
      <c r="C27" s="36">
        <v>1853000</v>
      </c>
      <c r="D27" s="36">
        <v>0</v>
      </c>
      <c r="E27" s="36">
        <v>1853000</v>
      </c>
      <c r="F27" s="36">
        <v>0</v>
      </c>
      <c r="G27" s="36"/>
      <c r="H27" s="36">
        <f t="shared" si="1"/>
        <v>0</v>
      </c>
      <c r="I27" s="109">
        <f>H27/E27%</f>
        <v>0</v>
      </c>
      <c r="J27" s="36">
        <f>D27+H27</f>
        <v>0</v>
      </c>
      <c r="K27" s="109">
        <f>J27/C27%</f>
        <v>0</v>
      </c>
    </row>
    <row r="28" spans="1:12" ht="26.25" customHeight="1" x14ac:dyDescent="0.2">
      <c r="A28" s="35"/>
      <c r="B28" s="80" t="s">
        <v>57</v>
      </c>
      <c r="C28" s="80"/>
      <c r="D28" s="40">
        <f>SUM(D29:D30)</f>
        <v>79239968.409999996</v>
      </c>
      <c r="E28" s="40">
        <f>SUM(E29:E30)</f>
        <v>674380</v>
      </c>
      <c r="F28" s="40">
        <f>SUM(F29:F30)</f>
        <v>348694</v>
      </c>
      <c r="G28" s="40">
        <f>SUM(G29:G30)</f>
        <v>-67901</v>
      </c>
      <c r="H28" s="40">
        <f t="shared" si="1"/>
        <v>280793</v>
      </c>
      <c r="I28" s="81">
        <f>H28/E28%</f>
        <v>41.637207509119484</v>
      </c>
      <c r="J28" s="40">
        <f>D28+H28</f>
        <v>79520761.409999996</v>
      </c>
      <c r="K28" s="40"/>
      <c r="L28" s="143"/>
    </row>
    <row r="29" spans="1:12" ht="48" x14ac:dyDescent="0.2">
      <c r="A29" s="37">
        <v>16823</v>
      </c>
      <c r="B29" s="35" t="s">
        <v>58</v>
      </c>
      <c r="C29" s="36">
        <v>131826707.23999999</v>
      </c>
      <c r="D29" s="36">
        <v>79239968.409999996</v>
      </c>
      <c r="E29" s="36">
        <v>533380</v>
      </c>
      <c r="F29" s="36">
        <v>335544</v>
      </c>
      <c r="G29" s="36">
        <v>-67901</v>
      </c>
      <c r="H29" s="36">
        <f t="shared" si="1"/>
        <v>267643</v>
      </c>
      <c r="I29" s="109">
        <f>H29/E29%</f>
        <v>50.178671866211708</v>
      </c>
      <c r="J29" s="36">
        <f>D29+H29</f>
        <v>79507611.409999996</v>
      </c>
      <c r="K29" s="109">
        <f>J29/C29%</f>
        <v>60.312218270953757</v>
      </c>
    </row>
    <row r="30" spans="1:12" ht="90.75" customHeight="1" x14ac:dyDescent="0.2">
      <c r="A30" s="37">
        <v>2426536</v>
      </c>
      <c r="B30" s="35" t="s">
        <v>161</v>
      </c>
      <c r="C30" s="36">
        <v>141000</v>
      </c>
      <c r="D30" s="36">
        <v>0</v>
      </c>
      <c r="E30" s="36">
        <v>141000</v>
      </c>
      <c r="F30" s="36">
        <v>13150</v>
      </c>
      <c r="G30" s="36"/>
      <c r="H30" s="36">
        <f t="shared" si="1"/>
        <v>13150</v>
      </c>
      <c r="I30" s="109">
        <f>H30/E30%</f>
        <v>9.3262411347517737</v>
      </c>
      <c r="J30" s="36">
        <f>D30+H30</f>
        <v>13150</v>
      </c>
      <c r="K30" s="109">
        <f>J30/C30%</f>
        <v>9.3262411347517737</v>
      </c>
    </row>
    <row r="31" spans="1:12" ht="24" x14ac:dyDescent="0.2">
      <c r="A31" s="37"/>
      <c r="B31" s="80" t="s">
        <v>170</v>
      </c>
      <c r="C31" s="80"/>
      <c r="D31" s="40">
        <f>D32</f>
        <v>0</v>
      </c>
      <c r="E31" s="40">
        <f>E32</f>
        <v>2366900</v>
      </c>
      <c r="F31" s="40">
        <f>F32</f>
        <v>0</v>
      </c>
      <c r="G31" s="40"/>
      <c r="H31" s="40">
        <f t="shared" si="1"/>
        <v>0</v>
      </c>
      <c r="I31" s="81">
        <f>H31/E31%</f>
        <v>0</v>
      </c>
      <c r="J31" s="40">
        <f>D31+H31</f>
        <v>0</v>
      </c>
      <c r="K31" s="80"/>
    </row>
    <row r="32" spans="1:12" ht="114.75" customHeight="1" x14ac:dyDescent="0.2">
      <c r="A32" s="37">
        <v>2426525</v>
      </c>
      <c r="B32" s="35" t="s">
        <v>244</v>
      </c>
      <c r="C32" s="36">
        <v>2366900</v>
      </c>
      <c r="D32" s="36">
        <v>0</v>
      </c>
      <c r="E32" s="36">
        <v>2366900</v>
      </c>
      <c r="F32" s="36">
        <v>0</v>
      </c>
      <c r="G32" s="36"/>
      <c r="H32" s="36">
        <f t="shared" si="1"/>
        <v>0</v>
      </c>
      <c r="I32" s="109">
        <f>H32/E32%</f>
        <v>0</v>
      </c>
      <c r="J32" s="36">
        <f>D32+H32</f>
        <v>0</v>
      </c>
      <c r="K32" s="109">
        <f>J32/C32%</f>
        <v>0</v>
      </c>
    </row>
    <row r="33" spans="1:12" ht="24" x14ac:dyDescent="0.2">
      <c r="A33" s="37"/>
      <c r="B33" s="80" t="s">
        <v>171</v>
      </c>
      <c r="C33" s="80"/>
      <c r="D33" s="40">
        <f>D34</f>
        <v>0</v>
      </c>
      <c r="E33" s="40">
        <f>E34</f>
        <v>2640369</v>
      </c>
      <c r="F33" s="40">
        <f>F34</f>
        <v>0</v>
      </c>
      <c r="G33" s="40"/>
      <c r="H33" s="40">
        <f t="shared" si="1"/>
        <v>0</v>
      </c>
      <c r="I33" s="81">
        <f>H33/E33%</f>
        <v>0</v>
      </c>
      <c r="J33" s="40">
        <f>D33+H33</f>
        <v>0</v>
      </c>
      <c r="K33" s="80"/>
    </row>
    <row r="34" spans="1:12" ht="102" customHeight="1" x14ac:dyDescent="0.2">
      <c r="A34" s="37">
        <v>2426388</v>
      </c>
      <c r="B34" s="35" t="s">
        <v>245</v>
      </c>
      <c r="C34" s="36">
        <v>2640369</v>
      </c>
      <c r="D34" s="36">
        <v>0</v>
      </c>
      <c r="E34" s="36">
        <v>2640369</v>
      </c>
      <c r="F34" s="36">
        <v>0</v>
      </c>
      <c r="G34" s="36"/>
      <c r="H34" s="36">
        <f t="shared" si="1"/>
        <v>0</v>
      </c>
      <c r="I34" s="109">
        <f>H34/E34%</f>
        <v>0</v>
      </c>
      <c r="J34" s="36">
        <f>D34+H34</f>
        <v>0</v>
      </c>
      <c r="K34" s="109">
        <f>J34/C34%</f>
        <v>0</v>
      </c>
    </row>
    <row r="35" spans="1:12" ht="24" x14ac:dyDescent="0.2">
      <c r="A35" s="37"/>
      <c r="B35" s="80" t="s">
        <v>127</v>
      </c>
      <c r="C35" s="80"/>
      <c r="D35" s="40">
        <f>SUM(D36:D39)</f>
        <v>11406223.73</v>
      </c>
      <c r="E35" s="40">
        <f>SUM(E36:E39)</f>
        <v>9673377</v>
      </c>
      <c r="F35" s="40">
        <f>SUM(F36:F39)</f>
        <v>0</v>
      </c>
      <c r="G35" s="40"/>
      <c r="H35" s="40">
        <f t="shared" si="1"/>
        <v>0</v>
      </c>
      <c r="I35" s="81">
        <f>H35/E35%</f>
        <v>0</v>
      </c>
      <c r="J35" s="40">
        <f>D35+H35</f>
        <v>11406223.73</v>
      </c>
      <c r="K35" s="40"/>
    </row>
    <row r="36" spans="1:12" ht="63.75" customHeight="1" x14ac:dyDescent="0.2">
      <c r="A36" s="37">
        <v>187772</v>
      </c>
      <c r="B36" s="35" t="s">
        <v>273</v>
      </c>
      <c r="C36" s="36">
        <v>12087203.73</v>
      </c>
      <c r="D36" s="36">
        <v>11406223.73</v>
      </c>
      <c r="E36" s="36">
        <v>680980</v>
      </c>
      <c r="F36" s="36">
        <v>0</v>
      </c>
      <c r="G36" s="36"/>
      <c r="H36" s="36">
        <f t="shared" si="1"/>
        <v>0</v>
      </c>
      <c r="I36" s="109">
        <f>H36/E36%</f>
        <v>0</v>
      </c>
      <c r="J36" s="36">
        <f>D36+H36</f>
        <v>11406223.73</v>
      </c>
      <c r="K36" s="109">
        <f>J36/C36%</f>
        <v>94.366108032829516</v>
      </c>
    </row>
    <row r="37" spans="1:12" ht="109.5" customHeight="1" x14ac:dyDescent="0.2">
      <c r="A37" s="37">
        <v>2425626</v>
      </c>
      <c r="B37" s="35" t="s">
        <v>135</v>
      </c>
      <c r="C37" s="36">
        <v>1162291.97</v>
      </c>
      <c r="D37" s="36">
        <v>0</v>
      </c>
      <c r="E37" s="36">
        <v>1135249</v>
      </c>
      <c r="F37" s="36">
        <v>0</v>
      </c>
      <c r="G37" s="36"/>
      <c r="H37" s="36">
        <f t="shared" si="1"/>
        <v>0</v>
      </c>
      <c r="I37" s="109">
        <f>H37/E37%</f>
        <v>0</v>
      </c>
      <c r="J37" s="36">
        <f>D37+H37</f>
        <v>0</v>
      </c>
      <c r="K37" s="109">
        <f>J37/C37%</f>
        <v>0</v>
      </c>
    </row>
    <row r="38" spans="1:12" ht="109.5" customHeight="1" x14ac:dyDescent="0.2">
      <c r="A38" s="37">
        <v>2426428</v>
      </c>
      <c r="B38" s="35" t="s">
        <v>162</v>
      </c>
      <c r="C38" s="36">
        <v>4442670</v>
      </c>
      <c r="D38" s="36">
        <v>0</v>
      </c>
      <c r="E38" s="36">
        <v>4461070</v>
      </c>
      <c r="F38" s="36">
        <v>0</v>
      </c>
      <c r="G38" s="36"/>
      <c r="H38" s="36">
        <f t="shared" si="1"/>
        <v>0</v>
      </c>
      <c r="I38" s="109">
        <f>H38/E38%</f>
        <v>0</v>
      </c>
      <c r="J38" s="36">
        <f>D38+H38</f>
        <v>0</v>
      </c>
      <c r="K38" s="109">
        <f>J38/C38%</f>
        <v>0</v>
      </c>
    </row>
    <row r="39" spans="1:12" ht="109.5" customHeight="1" x14ac:dyDescent="0.2">
      <c r="A39" s="37">
        <v>2427597</v>
      </c>
      <c r="B39" s="35" t="s">
        <v>163</v>
      </c>
      <c r="C39" s="36">
        <v>3341577.5</v>
      </c>
      <c r="D39" s="36">
        <v>0</v>
      </c>
      <c r="E39" s="36">
        <v>3396078</v>
      </c>
      <c r="F39" s="36">
        <v>0</v>
      </c>
      <c r="G39" s="36"/>
      <c r="H39" s="36">
        <f t="shared" si="1"/>
        <v>0</v>
      </c>
      <c r="I39" s="109">
        <f>H39/E39%</f>
        <v>0</v>
      </c>
      <c r="J39" s="36">
        <f>D39+H39</f>
        <v>0</v>
      </c>
      <c r="K39" s="109">
        <f>J39/C39%</f>
        <v>0</v>
      </c>
    </row>
    <row r="40" spans="1:12" ht="24" x14ac:dyDescent="0.2">
      <c r="A40" s="35"/>
      <c r="B40" s="80" t="s">
        <v>298</v>
      </c>
      <c r="C40" s="80"/>
      <c r="D40" s="40">
        <f>D41</f>
        <v>0</v>
      </c>
      <c r="E40" s="40">
        <f>E41</f>
        <v>241000</v>
      </c>
      <c r="F40" s="40">
        <f>F41</f>
        <v>0</v>
      </c>
      <c r="G40" s="40"/>
      <c r="H40" s="40">
        <f t="shared" si="1"/>
        <v>0</v>
      </c>
      <c r="I40" s="81">
        <f>H40/E40%</f>
        <v>0</v>
      </c>
      <c r="J40" s="40">
        <f>D40+H40</f>
        <v>0</v>
      </c>
      <c r="K40" s="80"/>
    </row>
    <row r="41" spans="1:12" ht="90" customHeight="1" x14ac:dyDescent="0.2">
      <c r="A41" s="37">
        <v>2345814</v>
      </c>
      <c r="B41" s="35" t="s">
        <v>164</v>
      </c>
      <c r="C41" s="36">
        <v>241000</v>
      </c>
      <c r="D41" s="36">
        <v>0</v>
      </c>
      <c r="E41" s="36">
        <v>241000</v>
      </c>
      <c r="F41" s="36">
        <v>0</v>
      </c>
      <c r="G41" s="36"/>
      <c r="H41" s="36">
        <f t="shared" si="1"/>
        <v>0</v>
      </c>
      <c r="I41" s="109">
        <f>H41/E41%</f>
        <v>0</v>
      </c>
      <c r="J41" s="36">
        <f>D41+H41</f>
        <v>0</v>
      </c>
      <c r="K41" s="109">
        <f>J41/C41%</f>
        <v>0</v>
      </c>
    </row>
    <row r="42" spans="1:12" ht="24" x14ac:dyDescent="0.2">
      <c r="A42" s="35"/>
      <c r="B42" s="80" t="s">
        <v>172</v>
      </c>
      <c r="C42" s="80"/>
      <c r="D42" s="40">
        <f>D43</f>
        <v>0</v>
      </c>
      <c r="E42" s="40">
        <f>E43</f>
        <v>3218000</v>
      </c>
      <c r="F42" s="40">
        <f>F43</f>
        <v>0</v>
      </c>
      <c r="G42" s="40"/>
      <c r="H42" s="40">
        <f t="shared" si="1"/>
        <v>0</v>
      </c>
      <c r="I42" s="81">
        <f>H42/E42%</f>
        <v>0</v>
      </c>
      <c r="J42" s="40">
        <f>D42+H42</f>
        <v>0</v>
      </c>
      <c r="K42" s="80"/>
    </row>
    <row r="43" spans="1:12" ht="102" customHeight="1" x14ac:dyDescent="0.2">
      <c r="A43" s="37">
        <v>2426628</v>
      </c>
      <c r="B43" s="35" t="s">
        <v>165</v>
      </c>
      <c r="C43" s="36">
        <v>3218000</v>
      </c>
      <c r="D43" s="36">
        <v>0</v>
      </c>
      <c r="E43" s="36">
        <v>3218000</v>
      </c>
      <c r="F43" s="36">
        <v>0</v>
      </c>
      <c r="G43" s="36"/>
      <c r="H43" s="36">
        <f t="shared" si="1"/>
        <v>0</v>
      </c>
      <c r="I43" s="109">
        <f>H43/E43%</f>
        <v>0</v>
      </c>
      <c r="J43" s="36">
        <f>D43+H43</f>
        <v>0</v>
      </c>
      <c r="K43" s="109">
        <f>J43/C43%</f>
        <v>0</v>
      </c>
    </row>
    <row r="44" spans="1:12" ht="27" customHeight="1" x14ac:dyDescent="0.2">
      <c r="A44" s="35"/>
      <c r="B44" s="80" t="s">
        <v>173</v>
      </c>
      <c r="C44" s="80"/>
      <c r="D44" s="40">
        <f>D45</f>
        <v>0</v>
      </c>
      <c r="E44" s="40">
        <f>E45</f>
        <v>4783000</v>
      </c>
      <c r="F44" s="40">
        <f>F45</f>
        <v>0</v>
      </c>
      <c r="G44" s="40">
        <f>G45</f>
        <v>32000</v>
      </c>
      <c r="H44" s="40">
        <f t="shared" si="1"/>
        <v>32000</v>
      </c>
      <c r="I44" s="81">
        <f>H44/E44%</f>
        <v>0.66903616976792812</v>
      </c>
      <c r="J44" s="40">
        <f>D44+H44</f>
        <v>32000</v>
      </c>
      <c r="K44" s="80"/>
    </row>
    <row r="45" spans="1:12" ht="102" customHeight="1" x14ac:dyDescent="0.2">
      <c r="A45" s="37">
        <v>2426454</v>
      </c>
      <c r="B45" s="35" t="s">
        <v>166</v>
      </c>
      <c r="C45" s="36">
        <v>4783000</v>
      </c>
      <c r="D45" s="36">
        <v>0</v>
      </c>
      <c r="E45" s="36">
        <v>4783000</v>
      </c>
      <c r="F45" s="36">
        <v>0</v>
      </c>
      <c r="G45" s="36">
        <v>32000</v>
      </c>
      <c r="H45" s="36">
        <f t="shared" si="1"/>
        <v>32000</v>
      </c>
      <c r="I45" s="109">
        <f>H45/E45%</f>
        <v>0.66903616976792812</v>
      </c>
      <c r="J45" s="36">
        <f>D45+H45</f>
        <v>32000</v>
      </c>
      <c r="K45" s="109">
        <f>J45/C45%</f>
        <v>0.66903616976792812</v>
      </c>
    </row>
    <row r="46" spans="1:12" ht="32.25" customHeight="1" x14ac:dyDescent="0.2">
      <c r="A46" s="35"/>
      <c r="B46" s="80" t="s">
        <v>174</v>
      </c>
      <c r="C46" s="80"/>
      <c r="D46" s="40">
        <f>D47</f>
        <v>0</v>
      </c>
      <c r="E46" s="40">
        <f>E47</f>
        <v>2270258</v>
      </c>
      <c r="F46" s="40">
        <f>F47</f>
        <v>0</v>
      </c>
      <c r="G46" s="40"/>
      <c r="H46" s="40">
        <f t="shared" si="1"/>
        <v>0</v>
      </c>
      <c r="I46" s="81">
        <f>H46/E46%</f>
        <v>0</v>
      </c>
      <c r="J46" s="40">
        <f>D46+H46</f>
        <v>0</v>
      </c>
      <c r="K46" s="80"/>
    </row>
    <row r="47" spans="1:12" ht="102.75" customHeight="1" x14ac:dyDescent="0.2">
      <c r="A47" s="37">
        <v>2426391</v>
      </c>
      <c r="B47" s="35" t="s">
        <v>167</v>
      </c>
      <c r="C47" s="36">
        <v>2270258</v>
      </c>
      <c r="D47" s="36">
        <v>0</v>
      </c>
      <c r="E47" s="36">
        <v>2270258</v>
      </c>
      <c r="F47" s="36">
        <v>0</v>
      </c>
      <c r="G47" s="36"/>
      <c r="H47" s="36">
        <f t="shared" si="1"/>
        <v>0</v>
      </c>
      <c r="I47" s="109">
        <f>H47/E47%</f>
        <v>0</v>
      </c>
      <c r="J47" s="36">
        <f>D47+H47</f>
        <v>0</v>
      </c>
      <c r="K47" s="109">
        <f>J47/C47%</f>
        <v>0</v>
      </c>
    </row>
    <row r="48" spans="1:12" ht="26.25" customHeight="1" x14ac:dyDescent="0.2">
      <c r="A48" s="35"/>
      <c r="B48" s="80" t="s">
        <v>142</v>
      </c>
      <c r="C48" s="80"/>
      <c r="D48" s="40">
        <f>SUM(D49:D53)</f>
        <v>4128507.68</v>
      </c>
      <c r="E48" s="40">
        <f>SUM(E49:E53)</f>
        <v>5258974</v>
      </c>
      <c r="F48" s="40">
        <f>SUM(F49:F53)</f>
        <v>0</v>
      </c>
      <c r="G48" s="40">
        <f t="shared" ref="G48" si="2">SUM(G49:G53)</f>
        <v>0</v>
      </c>
      <c r="H48" s="40">
        <f t="shared" si="1"/>
        <v>0</v>
      </c>
      <c r="I48" s="81">
        <f>H48/E48%</f>
        <v>0</v>
      </c>
      <c r="J48" s="40">
        <f>D48+H48</f>
        <v>4128507.68</v>
      </c>
      <c r="K48" s="40"/>
      <c r="L48" s="143"/>
    </row>
    <row r="49" spans="1:12" ht="48" x14ac:dyDescent="0.2">
      <c r="A49" s="37">
        <v>18754</v>
      </c>
      <c r="B49" s="35" t="s">
        <v>59</v>
      </c>
      <c r="C49" s="36">
        <v>1231182.79</v>
      </c>
      <c r="D49" s="36">
        <v>1001063.68</v>
      </c>
      <c r="E49" s="36">
        <v>189877</v>
      </c>
      <c r="F49" s="36">
        <v>0</v>
      </c>
      <c r="G49" s="36"/>
      <c r="H49" s="36">
        <f t="shared" si="1"/>
        <v>0</v>
      </c>
      <c r="I49" s="109">
        <f>H49/E49%</f>
        <v>0</v>
      </c>
      <c r="J49" s="36">
        <f>D49+H49</f>
        <v>1001063.68</v>
      </c>
      <c r="K49" s="109">
        <f>J49/C49%</f>
        <v>81.309102769378384</v>
      </c>
    </row>
    <row r="50" spans="1:12" ht="36" x14ac:dyDescent="0.2">
      <c r="A50" s="37">
        <v>147464</v>
      </c>
      <c r="B50" s="35" t="s">
        <v>28</v>
      </c>
      <c r="C50" s="36">
        <v>1168022</v>
      </c>
      <c r="D50" s="36">
        <v>1394096</v>
      </c>
      <c r="E50" s="36">
        <v>72850</v>
      </c>
      <c r="F50" s="36">
        <v>0</v>
      </c>
      <c r="G50" s="36"/>
      <c r="H50" s="36">
        <f t="shared" si="1"/>
        <v>0</v>
      </c>
      <c r="I50" s="109">
        <f>H50/E50%</f>
        <v>0</v>
      </c>
      <c r="J50" s="36">
        <f>D50+H50</f>
        <v>1394096</v>
      </c>
      <c r="K50" s="109">
        <f>J50/C50%</f>
        <v>119.35528611618618</v>
      </c>
    </row>
    <row r="51" spans="1:12" ht="36" x14ac:dyDescent="0.2">
      <c r="A51" s="37">
        <v>182070</v>
      </c>
      <c r="B51" s="35" t="s">
        <v>60</v>
      </c>
      <c r="C51" s="36">
        <v>1222216.1399999999</v>
      </c>
      <c r="D51" s="36">
        <v>1014908</v>
      </c>
      <c r="E51" s="36">
        <v>39005</v>
      </c>
      <c r="F51" s="36">
        <v>0</v>
      </c>
      <c r="G51" s="36"/>
      <c r="H51" s="36">
        <f t="shared" si="1"/>
        <v>0</v>
      </c>
      <c r="I51" s="109">
        <f>H51/E51%</f>
        <v>0</v>
      </c>
      <c r="J51" s="36">
        <f>D51+H51</f>
        <v>1014908</v>
      </c>
      <c r="K51" s="109">
        <f>J51/C51%</f>
        <v>83.038340501705378</v>
      </c>
    </row>
    <row r="52" spans="1:12" ht="36" x14ac:dyDescent="0.2">
      <c r="A52" s="37">
        <v>206839</v>
      </c>
      <c r="B52" s="35" t="s">
        <v>61</v>
      </c>
      <c r="C52" s="36">
        <v>1531774.66</v>
      </c>
      <c r="D52" s="36">
        <v>718440</v>
      </c>
      <c r="E52" s="36">
        <v>457242</v>
      </c>
      <c r="F52" s="36">
        <v>0</v>
      </c>
      <c r="G52" s="36"/>
      <c r="H52" s="36">
        <f t="shared" si="1"/>
        <v>0</v>
      </c>
      <c r="I52" s="109">
        <f>H52/E52%</f>
        <v>0</v>
      </c>
      <c r="J52" s="36">
        <f>D52+H52</f>
        <v>718440</v>
      </c>
      <c r="K52" s="109">
        <f>J52/C52%</f>
        <v>46.902460183014128</v>
      </c>
    </row>
    <row r="53" spans="1:12" ht="66" customHeight="1" x14ac:dyDescent="0.2">
      <c r="A53" s="37">
        <v>2423360</v>
      </c>
      <c r="B53" s="35" t="s">
        <v>124</v>
      </c>
      <c r="C53" s="36">
        <v>4500000</v>
      </c>
      <c r="D53" s="36">
        <v>0</v>
      </c>
      <c r="E53" s="36">
        <v>4500000</v>
      </c>
      <c r="F53" s="36">
        <v>0</v>
      </c>
      <c r="G53" s="36"/>
      <c r="H53" s="36">
        <f t="shared" si="1"/>
        <v>0</v>
      </c>
      <c r="I53" s="109">
        <f>H53/E53%</f>
        <v>0</v>
      </c>
      <c r="J53" s="36">
        <f>D53+H53</f>
        <v>0</v>
      </c>
      <c r="K53" s="109">
        <f>J53/C53%</f>
        <v>0</v>
      </c>
    </row>
    <row r="54" spans="1:12" ht="26.25" customHeight="1" x14ac:dyDescent="0.2">
      <c r="A54" s="35"/>
      <c r="B54" s="80" t="s">
        <v>62</v>
      </c>
      <c r="C54" s="80"/>
      <c r="D54" s="40">
        <f>SUM(D55:D68)</f>
        <v>10437716.65</v>
      </c>
      <c r="E54" s="40">
        <f>SUM(E55:E68)</f>
        <v>8063313</v>
      </c>
      <c r="F54" s="40">
        <f>SUM(F55:F68)</f>
        <v>1889724.17</v>
      </c>
      <c r="G54" s="40">
        <f t="shared" ref="G54" si="3">SUM(G55:G67)</f>
        <v>0</v>
      </c>
      <c r="H54" s="40">
        <f t="shared" si="1"/>
        <v>1889724.17</v>
      </c>
      <c r="I54" s="81">
        <f>H54/E54%</f>
        <v>23.436076089319609</v>
      </c>
      <c r="J54" s="40">
        <f>D54+H54</f>
        <v>12327440.82</v>
      </c>
      <c r="K54" s="40"/>
      <c r="L54" s="143"/>
    </row>
    <row r="55" spans="1:12" ht="48" x14ac:dyDescent="0.2">
      <c r="A55" s="37">
        <v>220053</v>
      </c>
      <c r="B55" s="35" t="s">
        <v>63</v>
      </c>
      <c r="C55" s="36">
        <v>18558666.600000001</v>
      </c>
      <c r="D55" s="36">
        <v>223000</v>
      </c>
      <c r="E55" s="36">
        <v>4711046</v>
      </c>
      <c r="F55" s="36">
        <v>86695.17</v>
      </c>
      <c r="G55" s="36"/>
      <c r="H55" s="36">
        <f t="shared" si="1"/>
        <v>86695.17</v>
      </c>
      <c r="I55" s="109">
        <f>H55/E55%</f>
        <v>1.840253098781035</v>
      </c>
      <c r="J55" s="36">
        <f>D55+H55</f>
        <v>309695.17</v>
      </c>
      <c r="K55" s="109">
        <f>J55/C55%</f>
        <v>1.6687361041336879</v>
      </c>
    </row>
    <row r="56" spans="1:12" ht="39.75" customHeight="1" x14ac:dyDescent="0.2">
      <c r="A56" s="37">
        <v>285368</v>
      </c>
      <c r="B56" s="35" t="s">
        <v>136</v>
      </c>
      <c r="C56" s="36">
        <v>7907362.4400000004</v>
      </c>
      <c r="D56" s="36">
        <v>7122746.7000000002</v>
      </c>
      <c r="E56" s="36">
        <v>766385</v>
      </c>
      <c r="F56" s="36">
        <v>377831</v>
      </c>
      <c r="G56" s="36"/>
      <c r="H56" s="36">
        <f t="shared" si="1"/>
        <v>377831</v>
      </c>
      <c r="I56" s="109">
        <f>H56/E56%</f>
        <v>49.300416892293036</v>
      </c>
      <c r="J56" s="36">
        <f>D56+H56</f>
        <v>7500577.7000000002</v>
      </c>
      <c r="K56" s="109">
        <f>J56/C56%</f>
        <v>94.855620403306062</v>
      </c>
    </row>
    <row r="57" spans="1:12" ht="45" customHeight="1" x14ac:dyDescent="0.2">
      <c r="A57" s="37">
        <v>271878</v>
      </c>
      <c r="B57" s="35" t="s">
        <v>137</v>
      </c>
      <c r="C57" s="36">
        <v>3260093.42</v>
      </c>
      <c r="D57" s="36">
        <v>3059969.95</v>
      </c>
      <c r="E57" s="36">
        <v>200123</v>
      </c>
      <c r="F57" s="36">
        <v>188328</v>
      </c>
      <c r="G57" s="36"/>
      <c r="H57" s="36">
        <f t="shared" si="1"/>
        <v>188328</v>
      </c>
      <c r="I57" s="109">
        <f>H57/E57%</f>
        <v>94.106124733289022</v>
      </c>
      <c r="J57" s="36">
        <f>D57+H57</f>
        <v>3248297.95</v>
      </c>
      <c r="K57" s="109">
        <f>J57/C57%</f>
        <v>99.638186135169107</v>
      </c>
    </row>
    <row r="58" spans="1:12" ht="45" customHeight="1" x14ac:dyDescent="0.2">
      <c r="A58" s="37">
        <v>299828</v>
      </c>
      <c r="B58" s="35" t="s">
        <v>274</v>
      </c>
      <c r="C58" s="36">
        <v>4271271</v>
      </c>
      <c r="D58" s="36">
        <v>32000</v>
      </c>
      <c r="E58" s="36">
        <v>186678</v>
      </c>
      <c r="F58" s="36">
        <v>0</v>
      </c>
      <c r="G58" s="36"/>
      <c r="H58" s="36">
        <f t="shared" si="1"/>
        <v>0</v>
      </c>
      <c r="I58" s="109">
        <f>H58/E58%</f>
        <v>0</v>
      </c>
      <c r="J58" s="36">
        <f>D58+H58</f>
        <v>32000</v>
      </c>
      <c r="K58" s="109">
        <f>J58/C58%</f>
        <v>0.74919151699810194</v>
      </c>
    </row>
    <row r="59" spans="1:12" ht="48" x14ac:dyDescent="0.2">
      <c r="A59" s="37">
        <v>2380918</v>
      </c>
      <c r="B59" s="35" t="s">
        <v>64</v>
      </c>
      <c r="C59" s="134">
        <v>350001</v>
      </c>
      <c r="D59" s="36">
        <v>0</v>
      </c>
      <c r="E59" s="36">
        <v>321300</v>
      </c>
      <c r="F59" s="36">
        <v>321300</v>
      </c>
      <c r="G59" s="36"/>
      <c r="H59" s="36">
        <f t="shared" si="1"/>
        <v>321300</v>
      </c>
      <c r="I59" s="109">
        <f>H59/E59%</f>
        <v>100</v>
      </c>
      <c r="J59" s="36">
        <f>D59+H59</f>
        <v>321300</v>
      </c>
      <c r="K59" s="109">
        <f>J59/C59%</f>
        <v>91.799737715035093</v>
      </c>
    </row>
    <row r="60" spans="1:12" ht="36" x14ac:dyDescent="0.2">
      <c r="A60" s="37">
        <v>2380922</v>
      </c>
      <c r="B60" s="35" t="s">
        <v>65</v>
      </c>
      <c r="C60" s="36">
        <v>226400</v>
      </c>
      <c r="D60" s="36">
        <v>0</v>
      </c>
      <c r="E60" s="36">
        <v>203791</v>
      </c>
      <c r="F60" s="36">
        <v>203791</v>
      </c>
      <c r="G60" s="36"/>
      <c r="H60" s="36">
        <f t="shared" si="1"/>
        <v>203791</v>
      </c>
      <c r="I60" s="109">
        <f>H60/E60%</f>
        <v>100</v>
      </c>
      <c r="J60" s="36">
        <f>D60+H60</f>
        <v>203791</v>
      </c>
      <c r="K60" s="109">
        <f>J60/C60%</f>
        <v>90.013692579505303</v>
      </c>
    </row>
    <row r="61" spans="1:12" ht="36" x14ac:dyDescent="0.2">
      <c r="A61" s="37">
        <v>2380925</v>
      </c>
      <c r="B61" s="35" t="s">
        <v>66</v>
      </c>
      <c r="C61" s="36">
        <v>127900</v>
      </c>
      <c r="D61" s="36">
        <v>0</v>
      </c>
      <c r="E61" s="36">
        <v>125900</v>
      </c>
      <c r="F61" s="36">
        <v>125900</v>
      </c>
      <c r="G61" s="36"/>
      <c r="H61" s="36">
        <f t="shared" si="1"/>
        <v>125900</v>
      </c>
      <c r="I61" s="109">
        <f>H61/E61%</f>
        <v>100</v>
      </c>
      <c r="J61" s="36">
        <f>D61+H61</f>
        <v>125900</v>
      </c>
      <c r="K61" s="109">
        <f>J61/C61%</f>
        <v>98.43627834245504</v>
      </c>
    </row>
    <row r="62" spans="1:12" ht="36" x14ac:dyDescent="0.2">
      <c r="A62" s="37">
        <v>2380928</v>
      </c>
      <c r="B62" s="35" t="s">
        <v>67</v>
      </c>
      <c r="C62" s="36">
        <v>174005</v>
      </c>
      <c r="D62" s="36">
        <v>0</v>
      </c>
      <c r="E62" s="36">
        <v>161155</v>
      </c>
      <c r="F62" s="36">
        <v>161155</v>
      </c>
      <c r="G62" s="36"/>
      <c r="H62" s="36">
        <f t="shared" si="1"/>
        <v>161155</v>
      </c>
      <c r="I62" s="109">
        <f>H62/E62%</f>
        <v>100</v>
      </c>
      <c r="J62" s="36">
        <f>D62+H62</f>
        <v>161155</v>
      </c>
      <c r="K62" s="109">
        <f>J62/C62%</f>
        <v>92.615154736932851</v>
      </c>
    </row>
    <row r="63" spans="1:12" ht="48" x14ac:dyDescent="0.2">
      <c r="A63" s="37">
        <v>2380929</v>
      </c>
      <c r="B63" s="35" t="s">
        <v>68</v>
      </c>
      <c r="C63" s="36">
        <v>138886</v>
      </c>
      <c r="D63" s="36">
        <v>0</v>
      </c>
      <c r="E63" s="36">
        <v>124195</v>
      </c>
      <c r="F63" s="36">
        <v>124195</v>
      </c>
      <c r="G63" s="36"/>
      <c r="H63" s="36">
        <f t="shared" si="1"/>
        <v>124195</v>
      </c>
      <c r="I63" s="109">
        <f>H63/E63%</f>
        <v>100</v>
      </c>
      <c r="J63" s="36">
        <f>D63+H63</f>
        <v>124195</v>
      </c>
      <c r="K63" s="109">
        <f>J63/C63%</f>
        <v>89.422259983007649</v>
      </c>
    </row>
    <row r="64" spans="1:12" ht="24" x14ac:dyDescent="0.2">
      <c r="A64" s="37">
        <v>2380934</v>
      </c>
      <c r="B64" s="35" t="s">
        <v>69</v>
      </c>
      <c r="C64" s="36">
        <v>121720</v>
      </c>
      <c r="D64" s="36">
        <v>0</v>
      </c>
      <c r="E64" s="36">
        <v>97779</v>
      </c>
      <c r="F64" s="36">
        <v>97779</v>
      </c>
      <c r="G64" s="36"/>
      <c r="H64" s="36">
        <f t="shared" si="1"/>
        <v>97779</v>
      </c>
      <c r="I64" s="109">
        <f>H64/E64%</f>
        <v>100</v>
      </c>
      <c r="J64" s="36">
        <f>D64+H64</f>
        <v>97779</v>
      </c>
      <c r="K64" s="109">
        <f>J64/C64%</f>
        <v>80.331087742359514</v>
      </c>
    </row>
    <row r="65" spans="1:12" ht="48" x14ac:dyDescent="0.2">
      <c r="A65" s="37">
        <v>2380935</v>
      </c>
      <c r="B65" s="35" t="s">
        <v>70</v>
      </c>
      <c r="C65" s="36">
        <v>95300</v>
      </c>
      <c r="D65" s="36">
        <v>0</v>
      </c>
      <c r="E65" s="36">
        <v>94000</v>
      </c>
      <c r="F65" s="36">
        <v>94000</v>
      </c>
      <c r="G65" s="36"/>
      <c r="H65" s="36">
        <f t="shared" si="1"/>
        <v>94000</v>
      </c>
      <c r="I65" s="109">
        <f>H65/E65%</f>
        <v>100</v>
      </c>
      <c r="J65" s="36">
        <f>D65+H65</f>
        <v>94000</v>
      </c>
      <c r="K65" s="109">
        <f>J65/C65%</f>
        <v>98.635886673662114</v>
      </c>
    </row>
    <row r="66" spans="1:12" ht="36" x14ac:dyDescent="0.2">
      <c r="A66" s="37">
        <v>2380936</v>
      </c>
      <c r="B66" s="35" t="s">
        <v>71</v>
      </c>
      <c r="C66" s="36">
        <v>70698</v>
      </c>
      <c r="D66" s="36">
        <v>0</v>
      </c>
      <c r="E66" s="36">
        <v>62300</v>
      </c>
      <c r="F66" s="36">
        <v>62300</v>
      </c>
      <c r="G66" s="36"/>
      <c r="H66" s="36">
        <f t="shared" si="1"/>
        <v>62300</v>
      </c>
      <c r="I66" s="109">
        <f>H66/E66%</f>
        <v>100</v>
      </c>
      <c r="J66" s="36">
        <f>D66+H66</f>
        <v>62300</v>
      </c>
      <c r="K66" s="109">
        <f>J66/C66%</f>
        <v>88.121304704517812</v>
      </c>
    </row>
    <row r="67" spans="1:12" ht="48" x14ac:dyDescent="0.2">
      <c r="A67" s="37">
        <v>2381093</v>
      </c>
      <c r="B67" s="35" t="s">
        <v>72</v>
      </c>
      <c r="C67" s="36">
        <v>50000</v>
      </c>
      <c r="D67" s="36">
        <v>0</v>
      </c>
      <c r="E67" s="36">
        <v>46450</v>
      </c>
      <c r="F67" s="36">
        <v>46450</v>
      </c>
      <c r="G67" s="36"/>
      <c r="H67" s="36">
        <f t="shared" si="1"/>
        <v>46450</v>
      </c>
      <c r="I67" s="109">
        <f>H67/E67%</f>
        <v>100</v>
      </c>
      <c r="J67" s="36">
        <f>D67+H67</f>
        <v>46450</v>
      </c>
      <c r="K67" s="109">
        <f>J67/C67%</f>
        <v>92.9</v>
      </c>
    </row>
    <row r="68" spans="1:12" ht="92.25" customHeight="1" x14ac:dyDescent="0.2">
      <c r="A68" s="37">
        <v>2426382</v>
      </c>
      <c r="B68" s="35" t="s">
        <v>175</v>
      </c>
      <c r="C68" s="36">
        <v>962211</v>
      </c>
      <c r="D68" s="36">
        <v>0</v>
      </c>
      <c r="E68" s="36">
        <v>962211</v>
      </c>
      <c r="F68" s="36">
        <v>0</v>
      </c>
      <c r="G68" s="36"/>
      <c r="H68" s="36">
        <f t="shared" si="1"/>
        <v>0</v>
      </c>
      <c r="I68" s="109">
        <f>H68/E68%</f>
        <v>0</v>
      </c>
      <c r="J68" s="36">
        <f>D68+H68</f>
        <v>0</v>
      </c>
      <c r="K68" s="109">
        <f>J68/C68%</f>
        <v>0</v>
      </c>
    </row>
    <row r="69" spans="1:12" ht="26.25" customHeight="1" x14ac:dyDescent="0.2">
      <c r="A69" s="35"/>
      <c r="B69" s="80" t="s">
        <v>73</v>
      </c>
      <c r="C69" s="80"/>
      <c r="D69" s="40">
        <f>SUM(D70:D71)</f>
        <v>0</v>
      </c>
      <c r="E69" s="40">
        <f>SUM(E70:E71)</f>
        <v>2613000</v>
      </c>
      <c r="F69" s="40">
        <f>SUM(F70:F71)</f>
        <v>0</v>
      </c>
      <c r="G69" s="40">
        <f>SUM(G70:G71)</f>
        <v>210000</v>
      </c>
      <c r="H69" s="40">
        <f t="shared" si="1"/>
        <v>210000</v>
      </c>
      <c r="I69" s="81">
        <f>H69/E69%</f>
        <v>8.0367393800229614</v>
      </c>
      <c r="J69" s="40">
        <f>D69+H69</f>
        <v>210000</v>
      </c>
      <c r="K69" s="40"/>
      <c r="L69" s="143"/>
    </row>
    <row r="70" spans="1:12" ht="66" customHeight="1" x14ac:dyDescent="0.2">
      <c r="A70" s="37">
        <v>2345333</v>
      </c>
      <c r="B70" s="35" t="s">
        <v>74</v>
      </c>
      <c r="C70" s="36">
        <v>240000</v>
      </c>
      <c r="D70" s="36">
        <v>0</v>
      </c>
      <c r="E70" s="36">
        <v>240000</v>
      </c>
      <c r="F70" s="36">
        <v>0</v>
      </c>
      <c r="G70" s="36">
        <v>210000</v>
      </c>
      <c r="H70" s="36">
        <f t="shared" si="1"/>
        <v>210000</v>
      </c>
      <c r="I70" s="109">
        <f>H70/E70%</f>
        <v>87.5</v>
      </c>
      <c r="J70" s="36">
        <f>D70+H70</f>
        <v>210000</v>
      </c>
      <c r="K70" s="109">
        <f>J70/C70%</f>
        <v>87.5</v>
      </c>
    </row>
    <row r="71" spans="1:12" ht="112.5" customHeight="1" x14ac:dyDescent="0.2">
      <c r="A71" s="37">
        <v>2426208</v>
      </c>
      <c r="B71" s="35" t="s">
        <v>176</v>
      </c>
      <c r="C71" s="36">
        <v>2373000</v>
      </c>
      <c r="D71" s="36">
        <v>0</v>
      </c>
      <c r="E71" s="36">
        <v>2373000</v>
      </c>
      <c r="F71" s="36">
        <v>0</v>
      </c>
      <c r="G71" s="36"/>
      <c r="H71" s="36">
        <f t="shared" ref="H71:H132" si="4">SUM(F71:G71)</f>
        <v>0</v>
      </c>
      <c r="I71" s="109">
        <f>H71/E71%</f>
        <v>0</v>
      </c>
      <c r="J71" s="36">
        <f>D71+H71</f>
        <v>0</v>
      </c>
      <c r="K71" s="109">
        <f>J71/C71%</f>
        <v>0</v>
      </c>
    </row>
    <row r="72" spans="1:12" ht="26.25" customHeight="1" x14ac:dyDescent="0.2">
      <c r="A72" s="35"/>
      <c r="B72" s="80" t="s">
        <v>75</v>
      </c>
      <c r="C72" s="80"/>
      <c r="D72" s="40">
        <f>SUM(D73:D74)</f>
        <v>902012.08</v>
      </c>
      <c r="E72" s="40">
        <f>SUM(E73:E74)</f>
        <v>2150067</v>
      </c>
      <c r="F72" s="40">
        <f>SUM(F73:F74)</f>
        <v>209997</v>
      </c>
      <c r="G72" s="40"/>
      <c r="H72" s="40">
        <f t="shared" si="4"/>
        <v>209997</v>
      </c>
      <c r="I72" s="81">
        <f>H72/E72%</f>
        <v>9.7669979586682647</v>
      </c>
      <c r="J72" s="40">
        <f>D72+H72</f>
        <v>1112009.08</v>
      </c>
      <c r="K72" s="40"/>
      <c r="L72" s="143"/>
    </row>
    <row r="73" spans="1:12" ht="68.25" customHeight="1" x14ac:dyDescent="0.2">
      <c r="A73" s="37">
        <v>172862</v>
      </c>
      <c r="B73" s="35" t="s">
        <v>76</v>
      </c>
      <c r="C73" s="36">
        <v>1266047.04</v>
      </c>
      <c r="D73" s="36">
        <v>902012.08</v>
      </c>
      <c r="E73" s="36">
        <v>355067</v>
      </c>
      <c r="F73" s="36">
        <v>209997</v>
      </c>
      <c r="G73" s="36"/>
      <c r="H73" s="36">
        <f t="shared" si="4"/>
        <v>209997</v>
      </c>
      <c r="I73" s="109">
        <f>H73/E73%</f>
        <v>59.142922321702663</v>
      </c>
      <c r="J73" s="36">
        <f>D73+H73</f>
        <v>1112009.08</v>
      </c>
      <c r="K73" s="109">
        <f>J73/C73%</f>
        <v>87.83315665743352</v>
      </c>
    </row>
    <row r="74" spans="1:12" ht="113.25" customHeight="1" x14ac:dyDescent="0.2">
      <c r="A74" s="37">
        <v>2426782</v>
      </c>
      <c r="B74" s="35" t="s">
        <v>299</v>
      </c>
      <c r="C74" s="36">
        <v>1795000</v>
      </c>
      <c r="D74" s="36">
        <v>0</v>
      </c>
      <c r="E74" s="36">
        <v>1795000</v>
      </c>
      <c r="F74" s="36">
        <v>0</v>
      </c>
      <c r="G74" s="36"/>
      <c r="H74" s="36">
        <f t="shared" si="4"/>
        <v>0</v>
      </c>
      <c r="I74" s="109">
        <f>H74/E74%</f>
        <v>0</v>
      </c>
      <c r="J74" s="36">
        <f>D74+H74</f>
        <v>0</v>
      </c>
      <c r="K74" s="109">
        <f>J74/C74%</f>
        <v>0</v>
      </c>
    </row>
    <row r="75" spans="1:12" ht="27.75" customHeight="1" x14ac:dyDescent="0.2">
      <c r="A75" s="36"/>
      <c r="B75" s="80" t="s">
        <v>300</v>
      </c>
      <c r="C75" s="80"/>
      <c r="D75" s="40">
        <f>D76</f>
        <v>0</v>
      </c>
      <c r="E75" s="40">
        <f>E76</f>
        <v>2433000</v>
      </c>
      <c r="F75" s="40">
        <f>F76</f>
        <v>0</v>
      </c>
      <c r="G75" s="40"/>
      <c r="H75" s="40">
        <f t="shared" si="4"/>
        <v>0</v>
      </c>
      <c r="I75" s="81">
        <f>H75/E75%</f>
        <v>0</v>
      </c>
      <c r="J75" s="40">
        <f>D75+H75</f>
        <v>0</v>
      </c>
      <c r="K75" s="80"/>
    </row>
    <row r="76" spans="1:12" ht="105.75" customHeight="1" x14ac:dyDescent="0.2">
      <c r="A76" s="37">
        <v>2426380</v>
      </c>
      <c r="B76" s="35" t="s">
        <v>177</v>
      </c>
      <c r="C76" s="36">
        <v>2433000</v>
      </c>
      <c r="D76" s="36">
        <v>0</v>
      </c>
      <c r="E76" s="36">
        <v>2433000</v>
      </c>
      <c r="F76" s="36">
        <v>0</v>
      </c>
      <c r="G76" s="36"/>
      <c r="H76" s="36">
        <f t="shared" si="4"/>
        <v>0</v>
      </c>
      <c r="I76" s="109">
        <f>H76/E76%</f>
        <v>0</v>
      </c>
      <c r="J76" s="36">
        <f>D76+H76</f>
        <v>0</v>
      </c>
      <c r="K76" s="109">
        <f>J76/C76%</f>
        <v>0</v>
      </c>
    </row>
    <row r="77" spans="1:12" ht="36" x14ac:dyDescent="0.2">
      <c r="A77" s="35"/>
      <c r="B77" s="80" t="s">
        <v>77</v>
      </c>
      <c r="C77" s="80"/>
      <c r="D77" s="40">
        <f>SUM(D78:D80)</f>
        <v>708875.71</v>
      </c>
      <c r="E77" s="40">
        <f>SUM(E78:E80)</f>
        <v>3707720</v>
      </c>
      <c r="F77" s="40">
        <f>SUM(F78:F80)</f>
        <v>0</v>
      </c>
      <c r="G77" s="40">
        <f>SUM(G78:G80)</f>
        <v>33150</v>
      </c>
      <c r="H77" s="40">
        <f t="shared" si="4"/>
        <v>33150</v>
      </c>
      <c r="I77" s="81">
        <f>H77/E77%</f>
        <v>0.89408045915009771</v>
      </c>
      <c r="J77" s="40">
        <f>D77+H77</f>
        <v>742025.71</v>
      </c>
      <c r="K77" s="40"/>
      <c r="L77" s="143"/>
    </row>
    <row r="78" spans="1:12" ht="60" x14ac:dyDescent="0.2">
      <c r="A78" s="37">
        <v>255957</v>
      </c>
      <c r="B78" s="35" t="s">
        <v>78</v>
      </c>
      <c r="C78" s="36">
        <v>1184329.48</v>
      </c>
      <c r="D78" s="36">
        <v>708875.71</v>
      </c>
      <c r="E78" s="36">
        <v>48720</v>
      </c>
      <c r="F78" s="36">
        <v>0</v>
      </c>
      <c r="G78" s="36">
        <v>33150</v>
      </c>
      <c r="H78" s="36">
        <f t="shared" si="4"/>
        <v>33150</v>
      </c>
      <c r="I78" s="109">
        <f>H78/E78%</f>
        <v>68.041871921182263</v>
      </c>
      <c r="J78" s="36">
        <f>D78+H78</f>
        <v>742025.71</v>
      </c>
      <c r="K78" s="109">
        <f>J78/C78%</f>
        <v>62.653655298692726</v>
      </c>
    </row>
    <row r="79" spans="1:12" ht="102.75" customHeight="1" x14ac:dyDescent="0.2">
      <c r="A79" s="37">
        <v>2426484</v>
      </c>
      <c r="B79" s="35" t="s">
        <v>178</v>
      </c>
      <c r="C79" s="36">
        <v>2849000</v>
      </c>
      <c r="D79" s="36">
        <v>0</v>
      </c>
      <c r="E79" s="36">
        <v>2849000</v>
      </c>
      <c r="F79" s="36">
        <v>0</v>
      </c>
      <c r="G79" s="36"/>
      <c r="H79" s="36">
        <f t="shared" si="4"/>
        <v>0</v>
      </c>
      <c r="I79" s="109">
        <f>H79/E79%</f>
        <v>0</v>
      </c>
      <c r="J79" s="36">
        <f>D79+H79</f>
        <v>0</v>
      </c>
      <c r="K79" s="109">
        <f>J79/C79%</f>
        <v>0</v>
      </c>
    </row>
    <row r="80" spans="1:12" ht="112.5" customHeight="1" x14ac:dyDescent="0.2">
      <c r="A80" s="37">
        <v>2426503</v>
      </c>
      <c r="B80" s="35" t="s">
        <v>179</v>
      </c>
      <c r="C80" s="36">
        <v>810000</v>
      </c>
      <c r="D80" s="36">
        <v>0</v>
      </c>
      <c r="E80" s="36">
        <v>810000</v>
      </c>
      <c r="F80" s="36">
        <v>0</v>
      </c>
      <c r="G80" s="36"/>
      <c r="H80" s="36">
        <f t="shared" si="4"/>
        <v>0</v>
      </c>
      <c r="I80" s="109">
        <f>H80/E80%</f>
        <v>0</v>
      </c>
      <c r="J80" s="36">
        <f>D80+H80</f>
        <v>0</v>
      </c>
      <c r="K80" s="109">
        <f>J80/C80%</f>
        <v>0</v>
      </c>
    </row>
    <row r="81" spans="1:13" ht="24" x14ac:dyDescent="0.2">
      <c r="A81" s="35"/>
      <c r="B81" s="80" t="s">
        <v>180</v>
      </c>
      <c r="C81" s="80"/>
      <c r="D81" s="40">
        <f>D82</f>
        <v>0</v>
      </c>
      <c r="E81" s="40">
        <f>E82</f>
        <v>868000</v>
      </c>
      <c r="F81" s="40">
        <f>F82</f>
        <v>0</v>
      </c>
      <c r="G81" s="40">
        <f>G82</f>
        <v>87358</v>
      </c>
      <c r="H81" s="40">
        <f t="shared" si="4"/>
        <v>87358</v>
      </c>
      <c r="I81" s="81">
        <f>H81/E81%</f>
        <v>10.064285714285715</v>
      </c>
      <c r="J81" s="40">
        <f>D81+H81</f>
        <v>87358</v>
      </c>
      <c r="K81" s="80"/>
    </row>
    <row r="82" spans="1:13" ht="102" customHeight="1" x14ac:dyDescent="0.2">
      <c r="A82" s="37">
        <v>2426574</v>
      </c>
      <c r="B82" s="139" t="s">
        <v>181</v>
      </c>
      <c r="C82" s="36">
        <v>807858.4</v>
      </c>
      <c r="D82" s="36">
        <v>0</v>
      </c>
      <c r="E82" s="36">
        <v>868000</v>
      </c>
      <c r="F82" s="36">
        <v>0</v>
      </c>
      <c r="G82" s="36">
        <v>87358</v>
      </c>
      <c r="H82" s="36">
        <f t="shared" si="4"/>
        <v>87358</v>
      </c>
      <c r="I82" s="109">
        <f>H82/E82%</f>
        <v>10.064285714285715</v>
      </c>
      <c r="J82" s="36">
        <f>D82+H82</f>
        <v>87358</v>
      </c>
      <c r="K82" s="109">
        <f>J82/C82%</f>
        <v>10.813528707506167</v>
      </c>
    </row>
    <row r="83" spans="1:13" ht="29.25" customHeight="1" x14ac:dyDescent="0.2">
      <c r="A83" s="43"/>
      <c r="B83" s="38" t="s">
        <v>79</v>
      </c>
      <c r="C83" s="39"/>
      <c r="D83" s="40">
        <f>SUM(D84:D118)</f>
        <v>380836095.45999992</v>
      </c>
      <c r="E83" s="40">
        <f>SUM(E84:E118)</f>
        <v>191726446</v>
      </c>
      <c r="F83" s="40">
        <f>SUM(F84:F118)</f>
        <v>78721975.319999993</v>
      </c>
      <c r="G83" s="40">
        <f>SUM(G84:G118)</f>
        <v>13284408.49</v>
      </c>
      <c r="H83" s="40">
        <f t="shared" si="4"/>
        <v>92006383.809999987</v>
      </c>
      <c r="I83" s="104">
        <f>H83/E83%</f>
        <v>47.988363488467307</v>
      </c>
      <c r="J83" s="40">
        <f>D83+H83</f>
        <v>472842479.26999992</v>
      </c>
      <c r="K83" s="104"/>
      <c r="M83" s="148"/>
    </row>
    <row r="84" spans="1:13" ht="20.25" customHeight="1" x14ac:dyDescent="0.2">
      <c r="A84" s="41"/>
      <c r="B84" s="35" t="s">
        <v>80</v>
      </c>
      <c r="C84" s="36"/>
      <c r="D84" s="36">
        <v>30983203</v>
      </c>
      <c r="E84" s="36">
        <v>12808107</v>
      </c>
      <c r="F84" s="36">
        <v>7195711</v>
      </c>
      <c r="G84" s="36">
        <v>1091207</v>
      </c>
      <c r="H84" s="36">
        <f t="shared" si="4"/>
        <v>8286918</v>
      </c>
      <c r="I84" s="79">
        <f>H84/E84%</f>
        <v>64.700568163585757</v>
      </c>
      <c r="J84" s="36">
        <f>D84+H84</f>
        <v>39270121</v>
      </c>
      <c r="K84" s="109"/>
    </row>
    <row r="85" spans="1:13" ht="91.5" customHeight="1" x14ac:dyDescent="0.2">
      <c r="A85" s="37">
        <v>68162</v>
      </c>
      <c r="B85" s="35" t="s">
        <v>182</v>
      </c>
      <c r="C85" s="36">
        <v>48696233</v>
      </c>
      <c r="D85" s="36">
        <v>47987643.109999999</v>
      </c>
      <c r="E85" s="36">
        <v>42321</v>
      </c>
      <c r="F85" s="36">
        <v>0</v>
      </c>
      <c r="G85" s="36"/>
      <c r="H85" s="36">
        <f t="shared" si="4"/>
        <v>0</v>
      </c>
      <c r="I85" s="109">
        <f>H85/E85%</f>
        <v>0</v>
      </c>
      <c r="J85" s="36">
        <f>D85+H85</f>
        <v>47987643.109999999</v>
      </c>
      <c r="K85" s="109">
        <f>J85/C85%</f>
        <v>98.544877403556043</v>
      </c>
    </row>
    <row r="86" spans="1:13" ht="78.75" customHeight="1" x14ac:dyDescent="0.2">
      <c r="A86" s="28">
        <v>67776</v>
      </c>
      <c r="B86" s="35" t="s">
        <v>246</v>
      </c>
      <c r="C86" s="36">
        <v>67541014</v>
      </c>
      <c r="D86" s="36">
        <v>66960886.770000003</v>
      </c>
      <c r="E86" s="36">
        <v>120997</v>
      </c>
      <c r="F86" s="36">
        <v>0</v>
      </c>
      <c r="G86" s="36"/>
      <c r="H86" s="36">
        <f t="shared" si="4"/>
        <v>0</v>
      </c>
      <c r="I86" s="59">
        <f>H86/E86%</f>
        <v>0</v>
      </c>
      <c r="J86" s="36">
        <f>D86+H86</f>
        <v>66960886.770000003</v>
      </c>
      <c r="K86" s="59">
        <f>J86/C86%</f>
        <v>99.1410741479244</v>
      </c>
    </row>
    <row r="87" spans="1:13" ht="83.25" customHeight="1" x14ac:dyDescent="0.2">
      <c r="A87" s="37">
        <v>67514</v>
      </c>
      <c r="B87" s="35" t="s">
        <v>183</v>
      </c>
      <c r="C87" s="36">
        <v>28004259</v>
      </c>
      <c r="D87" s="36">
        <v>26976922.48</v>
      </c>
      <c r="E87" s="36">
        <v>3317</v>
      </c>
      <c r="F87" s="36">
        <v>0</v>
      </c>
      <c r="G87" s="36"/>
      <c r="H87" s="36">
        <f t="shared" si="4"/>
        <v>0</v>
      </c>
      <c r="I87" s="109">
        <f>H87/E87%</f>
        <v>0</v>
      </c>
      <c r="J87" s="36">
        <f>D87+H87</f>
        <v>26976922.48</v>
      </c>
      <c r="K87" s="109">
        <f>J87/C87%</f>
        <v>96.331499005204876</v>
      </c>
    </row>
    <row r="88" spans="1:13" ht="90" customHeight="1" x14ac:dyDescent="0.2">
      <c r="A88" s="37">
        <v>67623</v>
      </c>
      <c r="B88" s="35" t="s">
        <v>184</v>
      </c>
      <c r="C88" s="36">
        <v>57466574</v>
      </c>
      <c r="D88" s="36">
        <v>56521534.210000001</v>
      </c>
      <c r="E88" s="36">
        <v>29318</v>
      </c>
      <c r="F88" s="36">
        <v>0</v>
      </c>
      <c r="G88" s="36"/>
      <c r="H88" s="36">
        <f t="shared" si="4"/>
        <v>0</v>
      </c>
      <c r="I88" s="109">
        <f>H88/E88%</f>
        <v>0</v>
      </c>
      <c r="J88" s="36">
        <f>D88+H88</f>
        <v>56521534.210000001</v>
      </c>
      <c r="K88" s="109">
        <f>J88/C88%</f>
        <v>98.355496553526933</v>
      </c>
    </row>
    <row r="89" spans="1:13" ht="90" customHeight="1" x14ac:dyDescent="0.2">
      <c r="A89" s="37">
        <v>68060</v>
      </c>
      <c r="B89" s="35" t="s">
        <v>275</v>
      </c>
      <c r="C89" s="36">
        <v>29743617.43</v>
      </c>
      <c r="D89" s="36">
        <v>29045947.149999999</v>
      </c>
      <c r="E89" s="36">
        <v>672347</v>
      </c>
      <c r="F89" s="36">
        <v>0</v>
      </c>
      <c r="G89" s="36"/>
      <c r="H89" s="36">
        <f t="shared" si="4"/>
        <v>0</v>
      </c>
      <c r="I89" s="109">
        <f>H89/E89%</f>
        <v>0</v>
      </c>
      <c r="J89" s="36">
        <f>D89+H89</f>
        <v>29045947.149999999</v>
      </c>
      <c r="K89" s="109">
        <f>J89/C89%</f>
        <v>97.654386586830157</v>
      </c>
    </row>
    <row r="90" spans="1:13" ht="81" customHeight="1" x14ac:dyDescent="0.2">
      <c r="A90" s="37">
        <v>68102</v>
      </c>
      <c r="B90" s="35" t="s">
        <v>247</v>
      </c>
      <c r="C90" s="36">
        <v>48464248</v>
      </c>
      <c r="D90" s="36">
        <v>47530269.479999997</v>
      </c>
      <c r="E90" s="36">
        <v>8036</v>
      </c>
      <c r="F90" s="36">
        <v>0</v>
      </c>
      <c r="G90" s="36"/>
      <c r="H90" s="36">
        <f t="shared" si="4"/>
        <v>0</v>
      </c>
      <c r="I90" s="109">
        <f>H90/E90%</f>
        <v>0</v>
      </c>
      <c r="J90" s="36">
        <f>D90+H90</f>
        <v>47530269.479999997</v>
      </c>
      <c r="K90" s="109">
        <f>J90/C90%</f>
        <v>98.072850485578556</v>
      </c>
    </row>
    <row r="91" spans="1:13" ht="87" customHeight="1" x14ac:dyDescent="0.2">
      <c r="A91" s="28">
        <v>67932</v>
      </c>
      <c r="B91" s="35" t="s">
        <v>81</v>
      </c>
      <c r="C91" s="36">
        <v>32472052</v>
      </c>
      <c r="D91" s="36">
        <v>32237298.57</v>
      </c>
      <c r="E91" s="36">
        <v>207959</v>
      </c>
      <c r="F91" s="36">
        <v>178353</v>
      </c>
      <c r="G91" s="36"/>
      <c r="H91" s="36">
        <f t="shared" si="4"/>
        <v>178353</v>
      </c>
      <c r="I91" s="59">
        <f>H91/E91%</f>
        <v>85.763539928543608</v>
      </c>
      <c r="J91" s="36">
        <f>D91+H91</f>
        <v>32415651.57</v>
      </c>
      <c r="K91" s="59">
        <f>J91/C91%</f>
        <v>99.826310853407108</v>
      </c>
    </row>
    <row r="92" spans="1:13" ht="85.5" customHeight="1" x14ac:dyDescent="0.2">
      <c r="A92" s="37">
        <v>68114</v>
      </c>
      <c r="B92" s="35" t="s">
        <v>248</v>
      </c>
      <c r="C92" s="36">
        <v>24000757</v>
      </c>
      <c r="D92" s="36">
        <v>23715206.030000001</v>
      </c>
      <c r="E92" s="36">
        <v>15966</v>
      </c>
      <c r="F92" s="36">
        <v>0</v>
      </c>
      <c r="G92" s="36"/>
      <c r="H92" s="36">
        <f t="shared" si="4"/>
        <v>0</v>
      </c>
      <c r="I92" s="109">
        <f>H92/E92%</f>
        <v>0</v>
      </c>
      <c r="J92" s="36">
        <f>D92+H92</f>
        <v>23715206.030000001</v>
      </c>
      <c r="K92" s="109">
        <f>J92/C92%</f>
        <v>98.810241818622643</v>
      </c>
    </row>
    <row r="93" spans="1:13" ht="62.25" customHeight="1" x14ac:dyDescent="0.2">
      <c r="A93" s="37">
        <v>2089754</v>
      </c>
      <c r="B93" s="35" t="s">
        <v>301</v>
      </c>
      <c r="C93" s="36">
        <v>0</v>
      </c>
      <c r="D93" s="36">
        <v>0</v>
      </c>
      <c r="E93" s="36">
        <v>856050</v>
      </c>
      <c r="F93" s="36">
        <v>0</v>
      </c>
      <c r="G93" s="36"/>
      <c r="H93" s="36">
        <f t="shared" si="4"/>
        <v>0</v>
      </c>
      <c r="I93" s="109">
        <f>H93/E93%</f>
        <v>0</v>
      </c>
      <c r="J93" s="36">
        <f>D93+H93</f>
        <v>0</v>
      </c>
      <c r="K93" s="109"/>
    </row>
    <row r="94" spans="1:13" ht="61.5" customHeight="1" x14ac:dyDescent="0.2">
      <c r="A94" s="37">
        <v>177475</v>
      </c>
      <c r="B94" s="35" t="s">
        <v>138</v>
      </c>
      <c r="C94" s="36">
        <v>17507561</v>
      </c>
      <c r="D94" s="36">
        <v>0</v>
      </c>
      <c r="E94" s="36">
        <v>383899</v>
      </c>
      <c r="F94" s="36">
        <v>0</v>
      </c>
      <c r="G94" s="36"/>
      <c r="H94" s="36">
        <f t="shared" si="4"/>
        <v>0</v>
      </c>
      <c r="I94" s="59">
        <f>H94/E94%</f>
        <v>0</v>
      </c>
      <c r="J94" s="36">
        <f>D94+H94</f>
        <v>0</v>
      </c>
      <c r="K94" s="59">
        <f>J94/C94%</f>
        <v>0</v>
      </c>
    </row>
    <row r="95" spans="1:13" ht="67.5" customHeight="1" x14ac:dyDescent="0.2">
      <c r="A95" s="28">
        <v>268462</v>
      </c>
      <c r="B95" s="35" t="s">
        <v>82</v>
      </c>
      <c r="C95" s="36">
        <v>147554030.06</v>
      </c>
      <c r="D95" s="36">
        <v>4036213.28</v>
      </c>
      <c r="E95" s="36">
        <v>30497228</v>
      </c>
      <c r="F95" s="36">
        <v>21408981</v>
      </c>
      <c r="G95" s="36">
        <v>2543755.4900000002</v>
      </c>
      <c r="H95" s="36">
        <f t="shared" si="4"/>
        <v>23952736.490000002</v>
      </c>
      <c r="I95" s="59">
        <f>H95/E95%</f>
        <v>78.540700453169052</v>
      </c>
      <c r="J95" s="36">
        <f>D95+H95</f>
        <v>27988949.770000003</v>
      </c>
      <c r="K95" s="59">
        <f>J95/C95%</f>
        <v>18.968610859777151</v>
      </c>
    </row>
    <row r="96" spans="1:13" ht="56.25" customHeight="1" x14ac:dyDescent="0.2">
      <c r="A96" s="28">
        <v>256869</v>
      </c>
      <c r="B96" s="35" t="s">
        <v>83</v>
      </c>
      <c r="C96" s="36">
        <v>40010388.399999999</v>
      </c>
      <c r="D96" s="36">
        <v>9858913</v>
      </c>
      <c r="E96" s="36">
        <v>19360775</v>
      </c>
      <c r="F96" s="36">
        <v>7685006.0099999998</v>
      </c>
      <c r="G96" s="36">
        <v>1018465</v>
      </c>
      <c r="H96" s="36">
        <f t="shared" si="4"/>
        <v>8703471.0099999998</v>
      </c>
      <c r="I96" s="36">
        <f>H96/E96%</f>
        <v>44.95414574055016</v>
      </c>
      <c r="J96" s="36">
        <f>D96+H96</f>
        <v>18562384.009999998</v>
      </c>
      <c r="K96" s="59">
        <f>J96/C96%</f>
        <v>46.393911062357994</v>
      </c>
    </row>
    <row r="97" spans="1:11" ht="65.45" customHeight="1" x14ac:dyDescent="0.2">
      <c r="A97" s="28">
        <v>326206</v>
      </c>
      <c r="B97" s="35" t="s">
        <v>16</v>
      </c>
      <c r="C97" s="36">
        <v>73072983</v>
      </c>
      <c r="D97" s="36">
        <v>1614121</v>
      </c>
      <c r="E97" s="36">
        <v>26871024</v>
      </c>
      <c r="F97" s="36">
        <v>22151839.469999999</v>
      </c>
      <c r="G97" s="36">
        <v>1279430</v>
      </c>
      <c r="H97" s="36">
        <f t="shared" si="4"/>
        <v>23431269.469999999</v>
      </c>
      <c r="I97" s="59">
        <f>H97/E97%</f>
        <v>87.199019546110335</v>
      </c>
      <c r="J97" s="36">
        <f>D97+H97</f>
        <v>25045390.469999999</v>
      </c>
      <c r="K97" s="59">
        <f>J97/C97%</f>
        <v>34.274487562660468</v>
      </c>
    </row>
    <row r="98" spans="1:11" ht="68.45" customHeight="1" x14ac:dyDescent="0.2">
      <c r="A98" s="28">
        <v>327681</v>
      </c>
      <c r="B98" s="35" t="s">
        <v>15</v>
      </c>
      <c r="C98" s="36">
        <v>43188164</v>
      </c>
      <c r="D98" s="36">
        <v>790135</v>
      </c>
      <c r="E98" s="36">
        <v>2554123</v>
      </c>
      <c r="F98" s="36">
        <v>924878.2</v>
      </c>
      <c r="G98" s="36">
        <v>67794</v>
      </c>
      <c r="H98" s="36">
        <f t="shared" si="4"/>
        <v>992672.2</v>
      </c>
      <c r="I98" s="59">
        <f>H98/E98%</f>
        <v>38.865481419649718</v>
      </c>
      <c r="J98" s="36">
        <f>D98+H98</f>
        <v>1782807.2</v>
      </c>
      <c r="K98" s="59">
        <f>J98/C98%</f>
        <v>4.1279995139409023</v>
      </c>
    </row>
    <row r="99" spans="1:11" ht="68.45" customHeight="1" x14ac:dyDescent="0.2">
      <c r="A99" s="28">
        <v>342907</v>
      </c>
      <c r="B99" s="35" t="s">
        <v>22</v>
      </c>
      <c r="C99" s="36">
        <v>299767271</v>
      </c>
      <c r="D99" s="36">
        <v>0</v>
      </c>
      <c r="E99" s="36">
        <v>2915484</v>
      </c>
      <c r="F99" s="36">
        <v>612710.54</v>
      </c>
      <c r="G99" s="36">
        <v>75000</v>
      </c>
      <c r="H99" s="36">
        <f t="shared" si="4"/>
        <v>687710.54</v>
      </c>
      <c r="I99" s="59">
        <f>H99/E99%</f>
        <v>23.588211768612005</v>
      </c>
      <c r="J99" s="36">
        <f>D99+H99</f>
        <v>687710.54</v>
      </c>
      <c r="K99" s="59">
        <f>J99/C99%</f>
        <v>0.22941481827080451</v>
      </c>
    </row>
    <row r="100" spans="1:11" ht="68.45" customHeight="1" x14ac:dyDescent="0.2">
      <c r="A100" s="37">
        <v>358560</v>
      </c>
      <c r="B100" s="35" t="s">
        <v>139</v>
      </c>
      <c r="C100" s="36">
        <v>103449297.95</v>
      </c>
      <c r="D100" s="36">
        <v>0</v>
      </c>
      <c r="E100" s="36">
        <v>2545394</v>
      </c>
      <c r="F100" s="36">
        <v>0</v>
      </c>
      <c r="G100" s="36"/>
      <c r="H100" s="36">
        <f t="shared" si="4"/>
        <v>0</v>
      </c>
      <c r="I100" s="59">
        <f>H100/E100%</f>
        <v>0</v>
      </c>
      <c r="J100" s="36">
        <f>D100+H100</f>
        <v>0</v>
      </c>
      <c r="K100" s="59">
        <f>J100/C100%</f>
        <v>0</v>
      </c>
    </row>
    <row r="101" spans="1:11" ht="48" x14ac:dyDescent="0.2">
      <c r="A101" s="28">
        <v>374288</v>
      </c>
      <c r="B101" s="133" t="s">
        <v>20</v>
      </c>
      <c r="C101" s="36">
        <v>88277317</v>
      </c>
      <c r="D101" s="36">
        <v>944644</v>
      </c>
      <c r="E101" s="36">
        <v>2358312</v>
      </c>
      <c r="F101" s="36">
        <v>1358292.67</v>
      </c>
      <c r="G101" s="36"/>
      <c r="H101" s="36">
        <f t="shared" si="4"/>
        <v>1358292.67</v>
      </c>
      <c r="I101" s="59">
        <f>H101/E101%</f>
        <v>57.595969914074132</v>
      </c>
      <c r="J101" s="36">
        <f>D101+H101</f>
        <v>2302936.67</v>
      </c>
      <c r="K101" s="59">
        <f>J101/C101%</f>
        <v>2.6087524499640149</v>
      </c>
    </row>
    <row r="102" spans="1:11" ht="58.5" customHeight="1" x14ac:dyDescent="0.2">
      <c r="A102" s="28">
        <v>374962</v>
      </c>
      <c r="B102" s="133" t="s">
        <v>84</v>
      </c>
      <c r="C102" s="36">
        <v>108190617</v>
      </c>
      <c r="D102" s="36">
        <v>0</v>
      </c>
      <c r="E102" s="36">
        <v>2119344</v>
      </c>
      <c r="F102" s="36">
        <v>792313.65</v>
      </c>
      <c r="G102" s="36">
        <v>21200</v>
      </c>
      <c r="H102" s="36">
        <f t="shared" si="4"/>
        <v>813513.65</v>
      </c>
      <c r="I102" s="59">
        <f>H102/E102%</f>
        <v>38.38516305045335</v>
      </c>
      <c r="J102" s="36">
        <f>D102+H102</f>
        <v>813513.65</v>
      </c>
      <c r="K102" s="59">
        <f>J102/C102%</f>
        <v>0.75192625068401275</v>
      </c>
    </row>
    <row r="103" spans="1:11" ht="58.5" customHeight="1" x14ac:dyDescent="0.2">
      <c r="A103" s="28">
        <v>381809</v>
      </c>
      <c r="B103" s="35" t="s">
        <v>85</v>
      </c>
      <c r="C103" s="36">
        <v>18989050</v>
      </c>
      <c r="D103" s="36">
        <v>0</v>
      </c>
      <c r="E103" s="36">
        <v>967638</v>
      </c>
      <c r="F103" s="36">
        <v>0</v>
      </c>
      <c r="G103" s="36">
        <v>278100</v>
      </c>
      <c r="H103" s="36">
        <f t="shared" si="4"/>
        <v>278100</v>
      </c>
      <c r="I103" s="59">
        <f>H103/E103%</f>
        <v>28.740086685310004</v>
      </c>
      <c r="J103" s="36">
        <f>D103+H103</f>
        <v>278100</v>
      </c>
      <c r="K103" s="59">
        <f>J103/C103%</f>
        <v>1.4645282412758933</v>
      </c>
    </row>
    <row r="104" spans="1:11" ht="55.5" customHeight="1" x14ac:dyDescent="0.2">
      <c r="A104" s="28">
        <v>381818</v>
      </c>
      <c r="B104" s="35" t="s">
        <v>21</v>
      </c>
      <c r="C104" s="36">
        <v>19039600.02</v>
      </c>
      <c r="D104" s="36">
        <v>73492</v>
      </c>
      <c r="E104" s="36">
        <v>1659027</v>
      </c>
      <c r="F104" s="36">
        <v>468241.78</v>
      </c>
      <c r="G104" s="36">
        <v>226365</v>
      </c>
      <c r="H104" s="36">
        <f t="shared" si="4"/>
        <v>694606.78</v>
      </c>
      <c r="I104" s="59">
        <f>H104/E104%</f>
        <v>41.868322818133763</v>
      </c>
      <c r="J104" s="36">
        <f>D104+H104</f>
        <v>768098.78</v>
      </c>
      <c r="K104" s="59">
        <f>J104/C104%</f>
        <v>4.0342169961194383</v>
      </c>
    </row>
    <row r="105" spans="1:11" ht="63" customHeight="1" x14ac:dyDescent="0.2">
      <c r="A105" s="28">
        <v>382078</v>
      </c>
      <c r="B105" s="35" t="s">
        <v>86</v>
      </c>
      <c r="C105" s="36">
        <v>77449591.150000006</v>
      </c>
      <c r="D105" s="36">
        <v>385231.26</v>
      </c>
      <c r="E105" s="36">
        <v>21432302</v>
      </c>
      <c r="F105" s="36">
        <v>13189080</v>
      </c>
      <c r="G105" s="36">
        <v>6308280</v>
      </c>
      <c r="H105" s="36">
        <f t="shared" si="4"/>
        <v>19497360</v>
      </c>
      <c r="I105" s="59">
        <f>H105/E105%</f>
        <v>90.971842408715602</v>
      </c>
      <c r="J105" s="36">
        <f>D105+H105</f>
        <v>19882591.260000002</v>
      </c>
      <c r="K105" s="59">
        <f>J105/C105%</f>
        <v>25.671654252496335</v>
      </c>
    </row>
    <row r="106" spans="1:11" ht="56.45" customHeight="1" x14ac:dyDescent="0.2">
      <c r="A106" s="28">
        <v>382960</v>
      </c>
      <c r="B106" s="35" t="s">
        <v>87</v>
      </c>
      <c r="C106" s="36">
        <v>34399283.530000001</v>
      </c>
      <c r="D106" s="36">
        <v>536940.12</v>
      </c>
      <c r="E106" s="36">
        <v>5061255</v>
      </c>
      <c r="F106" s="36">
        <v>19550</v>
      </c>
      <c r="G106" s="36"/>
      <c r="H106" s="36">
        <f t="shared" si="4"/>
        <v>19550</v>
      </c>
      <c r="I106" s="59">
        <f>H106/E106%</f>
        <v>0.38626783278060478</v>
      </c>
      <c r="J106" s="36">
        <f>D106+H106</f>
        <v>556490.12</v>
      </c>
      <c r="K106" s="59">
        <f>J106/C106%</f>
        <v>1.6177375308258344</v>
      </c>
    </row>
    <row r="107" spans="1:11" ht="56.45" customHeight="1" x14ac:dyDescent="0.2">
      <c r="A107" s="28">
        <v>383146</v>
      </c>
      <c r="B107" s="35" t="s">
        <v>88</v>
      </c>
      <c r="C107" s="36">
        <v>68407859</v>
      </c>
      <c r="D107" s="36">
        <v>0</v>
      </c>
      <c r="E107" s="36">
        <v>2583507</v>
      </c>
      <c r="F107" s="36">
        <v>522799</v>
      </c>
      <c r="G107" s="36">
        <v>29036</v>
      </c>
      <c r="H107" s="36">
        <f t="shared" si="4"/>
        <v>551835</v>
      </c>
      <c r="I107" s="59">
        <f>H107/E107%</f>
        <v>21.359918900935821</v>
      </c>
      <c r="J107" s="36">
        <f>D107+H107</f>
        <v>551835</v>
      </c>
      <c r="K107" s="59">
        <f>J107/C107%</f>
        <v>0.80668362972739727</v>
      </c>
    </row>
    <row r="108" spans="1:11" ht="87" customHeight="1" x14ac:dyDescent="0.2">
      <c r="A108" s="28">
        <v>2346338</v>
      </c>
      <c r="B108" s="35" t="s">
        <v>276</v>
      </c>
      <c r="C108" s="36">
        <v>29466137.600000001</v>
      </c>
      <c r="D108" s="36">
        <v>0</v>
      </c>
      <c r="E108" s="36">
        <v>405740</v>
      </c>
      <c r="F108" s="36">
        <v>0</v>
      </c>
      <c r="G108" s="36"/>
      <c r="H108" s="36">
        <f t="shared" si="4"/>
        <v>0</v>
      </c>
      <c r="I108" s="59">
        <f>H108/E108%</f>
        <v>0</v>
      </c>
      <c r="J108" s="36">
        <f>D108+H108</f>
        <v>0</v>
      </c>
      <c r="K108" s="59">
        <f>J108/C108%</f>
        <v>0</v>
      </c>
    </row>
    <row r="109" spans="1:11" ht="91.5" customHeight="1" x14ac:dyDescent="0.2">
      <c r="A109" s="28">
        <v>2346716</v>
      </c>
      <c r="B109" s="35" t="s">
        <v>277</v>
      </c>
      <c r="C109" s="36">
        <v>15934710.050000001</v>
      </c>
      <c r="D109" s="36">
        <v>0</v>
      </c>
      <c r="E109" s="36">
        <v>382983</v>
      </c>
      <c r="F109" s="36">
        <v>0</v>
      </c>
      <c r="G109" s="36"/>
      <c r="H109" s="36">
        <f t="shared" si="4"/>
        <v>0</v>
      </c>
      <c r="I109" s="59">
        <f>H109/E109%</f>
        <v>0</v>
      </c>
      <c r="J109" s="36">
        <f>D109+H109</f>
        <v>0</v>
      </c>
      <c r="K109" s="59">
        <f>J109/C109%</f>
        <v>0</v>
      </c>
    </row>
    <row r="110" spans="1:11" ht="96" customHeight="1" x14ac:dyDescent="0.2">
      <c r="A110" s="28">
        <v>2347056</v>
      </c>
      <c r="B110" s="35" t="s">
        <v>140</v>
      </c>
      <c r="C110" s="36">
        <v>26109124.559999999</v>
      </c>
      <c r="D110" s="36">
        <v>0</v>
      </c>
      <c r="E110" s="36">
        <v>834300</v>
      </c>
      <c r="F110" s="36">
        <v>6415</v>
      </c>
      <c r="G110" s="36"/>
      <c r="H110" s="36">
        <f t="shared" si="4"/>
        <v>6415</v>
      </c>
      <c r="I110" s="59">
        <f>H110/E110%</f>
        <v>0.76890806664269451</v>
      </c>
      <c r="J110" s="36">
        <f>D110+H110</f>
        <v>6415</v>
      </c>
      <c r="K110" s="59">
        <f>J110/C110%</f>
        <v>2.4569954405242608E-2</v>
      </c>
    </row>
    <row r="111" spans="1:11" ht="68.25" customHeight="1" x14ac:dyDescent="0.2">
      <c r="A111" s="28">
        <v>260172</v>
      </c>
      <c r="B111" s="35" t="s">
        <v>89</v>
      </c>
      <c r="C111" s="36">
        <v>317348760.73000002</v>
      </c>
      <c r="D111" s="36">
        <v>336250</v>
      </c>
      <c r="E111" s="36">
        <v>3418268</v>
      </c>
      <c r="F111" s="36">
        <v>2171166</v>
      </c>
      <c r="G111" s="36">
        <v>1638</v>
      </c>
      <c r="H111" s="36">
        <f t="shared" si="4"/>
        <v>2172804</v>
      </c>
      <c r="I111" s="59">
        <f>H111/E111%</f>
        <v>63.564471831933595</v>
      </c>
      <c r="J111" s="36">
        <f>D111+H111</f>
        <v>2509054</v>
      </c>
      <c r="K111" s="59">
        <f>J111/C111%</f>
        <v>0.79062984025159011</v>
      </c>
    </row>
    <row r="112" spans="1:11" ht="96" customHeight="1" x14ac:dyDescent="0.2">
      <c r="A112" s="28">
        <v>2362485</v>
      </c>
      <c r="B112" s="35" t="s">
        <v>90</v>
      </c>
      <c r="C112" s="36">
        <v>142786859.22999999</v>
      </c>
      <c r="D112" s="36">
        <v>0</v>
      </c>
      <c r="E112" s="36">
        <v>16678022</v>
      </c>
      <c r="F112" s="36">
        <v>0</v>
      </c>
      <c r="G112" s="36"/>
      <c r="H112" s="36">
        <f t="shared" si="4"/>
        <v>0</v>
      </c>
      <c r="I112" s="59">
        <f>H112/E112%</f>
        <v>0</v>
      </c>
      <c r="J112" s="36">
        <f>D112+H112</f>
        <v>0</v>
      </c>
      <c r="K112" s="59">
        <f>J112/C112%</f>
        <v>0</v>
      </c>
    </row>
    <row r="113" spans="1:12" ht="56.45" customHeight="1" x14ac:dyDescent="0.2">
      <c r="A113" s="28">
        <v>385674</v>
      </c>
      <c r="B113" s="35" t="s">
        <v>91</v>
      </c>
      <c r="C113" s="36">
        <v>37955435.93</v>
      </c>
      <c r="D113" s="36">
        <v>301245</v>
      </c>
      <c r="E113" s="36">
        <v>5081942</v>
      </c>
      <c r="F113" s="36">
        <v>36638</v>
      </c>
      <c r="G113" s="36"/>
      <c r="H113" s="36">
        <f t="shared" si="4"/>
        <v>36638</v>
      </c>
      <c r="I113" s="59">
        <f>H113/E113%</f>
        <v>0.72094486713937311</v>
      </c>
      <c r="J113" s="36">
        <f>D113+H113</f>
        <v>337883</v>
      </c>
      <c r="K113" s="59">
        <f>J113/C113%</f>
        <v>0.89020977291143966</v>
      </c>
    </row>
    <row r="114" spans="1:12" ht="66" customHeight="1" x14ac:dyDescent="0.2">
      <c r="A114" s="37">
        <v>2381374</v>
      </c>
      <c r="B114" s="35" t="s">
        <v>123</v>
      </c>
      <c r="C114" s="36">
        <v>104721901.97</v>
      </c>
      <c r="D114" s="36">
        <v>0</v>
      </c>
      <c r="E114" s="36">
        <v>1340000</v>
      </c>
      <c r="F114" s="36">
        <v>0</v>
      </c>
      <c r="G114" s="36">
        <v>344138</v>
      </c>
      <c r="H114" s="36">
        <f t="shared" si="4"/>
        <v>344138</v>
      </c>
      <c r="I114" s="59">
        <f>H114/E114%</f>
        <v>25.681940298507463</v>
      </c>
      <c r="J114" s="36">
        <f>D114+H114</f>
        <v>344138</v>
      </c>
      <c r="K114" s="59">
        <f>J114/C114%</f>
        <v>0.32862084580796314</v>
      </c>
    </row>
    <row r="115" spans="1:12" ht="59.25" customHeight="1" x14ac:dyDescent="0.2">
      <c r="A115" s="37">
        <v>2386498</v>
      </c>
      <c r="B115" s="35" t="s">
        <v>296</v>
      </c>
      <c r="C115" s="36">
        <v>0</v>
      </c>
      <c r="D115" s="36">
        <v>0</v>
      </c>
      <c r="E115" s="36">
        <v>1635467</v>
      </c>
      <c r="F115" s="36">
        <v>0</v>
      </c>
      <c r="G115" s="36"/>
      <c r="H115" s="36">
        <f t="shared" si="4"/>
        <v>0</v>
      </c>
      <c r="I115" s="59">
        <f>H115/E115%</f>
        <v>0</v>
      </c>
      <c r="J115" s="36">
        <f>D115+H115</f>
        <v>0</v>
      </c>
      <c r="K115" s="59"/>
    </row>
    <row r="116" spans="1:12" ht="85.5" customHeight="1" x14ac:dyDescent="0.2">
      <c r="A116" s="28">
        <v>2386533</v>
      </c>
      <c r="B116" s="35" t="s">
        <v>92</v>
      </c>
      <c r="C116" s="36">
        <v>122556061.31999999</v>
      </c>
      <c r="D116" s="36">
        <v>0</v>
      </c>
      <c r="E116" s="36">
        <v>14403632</v>
      </c>
      <c r="F116" s="36">
        <v>0</v>
      </c>
      <c r="G116" s="36"/>
      <c r="H116" s="36">
        <f t="shared" si="4"/>
        <v>0</v>
      </c>
      <c r="I116" s="59">
        <f>H116/E116%</f>
        <v>0</v>
      </c>
      <c r="J116" s="36">
        <f>D116+H116</f>
        <v>0</v>
      </c>
      <c r="K116" s="59">
        <f>J116/C116%</f>
        <v>0</v>
      </c>
    </row>
    <row r="117" spans="1:12" ht="57" customHeight="1" x14ac:dyDescent="0.2">
      <c r="A117" s="28">
        <v>2386577</v>
      </c>
      <c r="B117" s="35" t="s">
        <v>35</v>
      </c>
      <c r="C117" s="36">
        <v>88231060.459999993</v>
      </c>
      <c r="D117" s="36">
        <v>0</v>
      </c>
      <c r="E117" s="36">
        <v>11260237</v>
      </c>
      <c r="F117" s="36">
        <v>0</v>
      </c>
      <c r="G117" s="36"/>
      <c r="H117" s="36">
        <f t="shared" si="4"/>
        <v>0</v>
      </c>
      <c r="I117" s="59">
        <f>H117/E117%</f>
        <v>0</v>
      </c>
      <c r="J117" s="36">
        <f>D117+H117</f>
        <v>0</v>
      </c>
      <c r="K117" s="59">
        <f>J117/C117%</f>
        <v>0</v>
      </c>
    </row>
    <row r="118" spans="1:12" ht="64.5" customHeight="1" x14ac:dyDescent="0.2">
      <c r="A118" s="37">
        <v>2409087</v>
      </c>
      <c r="B118" s="35" t="s">
        <v>297</v>
      </c>
      <c r="C118" s="36">
        <v>0</v>
      </c>
      <c r="D118" s="36">
        <v>0</v>
      </c>
      <c r="E118" s="36">
        <v>212125</v>
      </c>
      <c r="F118" s="36">
        <v>0</v>
      </c>
      <c r="G118" s="36"/>
      <c r="H118" s="36">
        <f t="shared" si="4"/>
        <v>0</v>
      </c>
      <c r="I118" s="59">
        <f>H118/E118%</f>
        <v>0</v>
      </c>
      <c r="J118" s="36">
        <f>D118+H118</f>
        <v>0</v>
      </c>
      <c r="K118" s="59"/>
    </row>
    <row r="119" spans="1:12" ht="27.75" customHeight="1" x14ac:dyDescent="0.2">
      <c r="A119" s="28"/>
      <c r="B119" s="80" t="s">
        <v>185</v>
      </c>
      <c r="C119" s="80"/>
      <c r="D119" s="40">
        <f>D120</f>
        <v>0</v>
      </c>
      <c r="E119" s="40">
        <f>E120</f>
        <v>517500</v>
      </c>
      <c r="F119" s="40">
        <f>F120</f>
        <v>0</v>
      </c>
      <c r="G119" s="40"/>
      <c r="H119" s="40">
        <f t="shared" si="4"/>
        <v>0</v>
      </c>
      <c r="I119" s="81">
        <f>H119/E119%</f>
        <v>0</v>
      </c>
      <c r="J119" s="40">
        <f>D119+H119</f>
        <v>0</v>
      </c>
      <c r="K119" s="80"/>
    </row>
    <row r="120" spans="1:12" ht="93.75" customHeight="1" x14ac:dyDescent="0.2">
      <c r="A120" s="37">
        <v>2426621</v>
      </c>
      <c r="B120" s="35" t="s">
        <v>186</v>
      </c>
      <c r="C120" s="36">
        <v>517500</v>
      </c>
      <c r="D120" s="36">
        <v>0</v>
      </c>
      <c r="E120" s="36">
        <v>517500</v>
      </c>
      <c r="F120" s="36">
        <v>0</v>
      </c>
      <c r="G120" s="36"/>
      <c r="H120" s="36">
        <f t="shared" si="4"/>
        <v>0</v>
      </c>
      <c r="I120" s="59">
        <f>H120/E120%</f>
        <v>0</v>
      </c>
      <c r="J120" s="36">
        <f>D120+H120</f>
        <v>0</v>
      </c>
      <c r="K120" s="59">
        <f>J120/C120%</f>
        <v>0</v>
      </c>
    </row>
    <row r="121" spans="1:12" ht="26.25" customHeight="1" x14ac:dyDescent="0.2">
      <c r="A121" s="35"/>
      <c r="B121" s="80" t="s">
        <v>93</v>
      </c>
      <c r="C121" s="80"/>
      <c r="D121" s="40">
        <f>SUM(D122:D154)</f>
        <v>10885632.359999999</v>
      </c>
      <c r="E121" s="40">
        <f>SUM(E122:E154)</f>
        <v>4994126</v>
      </c>
      <c r="F121" s="40">
        <f>SUM(F122:F154)</f>
        <v>0</v>
      </c>
      <c r="G121" s="40"/>
      <c r="H121" s="40">
        <f t="shared" si="4"/>
        <v>0</v>
      </c>
      <c r="I121" s="104">
        <f>H121/E121%</f>
        <v>0</v>
      </c>
      <c r="J121" s="40">
        <f>D121+H121</f>
        <v>10885632.359999999</v>
      </c>
      <c r="K121" s="40"/>
      <c r="L121" s="143"/>
    </row>
    <row r="122" spans="1:12" ht="89.25" customHeight="1" x14ac:dyDescent="0.2">
      <c r="A122" s="37">
        <v>120501</v>
      </c>
      <c r="B122" s="35" t="s">
        <v>94</v>
      </c>
      <c r="C122" s="36">
        <v>12447873.42</v>
      </c>
      <c r="D122" s="36">
        <v>10225260.810000001</v>
      </c>
      <c r="E122" s="36">
        <v>2222613</v>
      </c>
      <c r="F122" s="36">
        <v>0</v>
      </c>
      <c r="G122" s="36"/>
      <c r="H122" s="36">
        <f t="shared" si="4"/>
        <v>0</v>
      </c>
      <c r="I122" s="59">
        <f>H122/E122%</f>
        <v>0</v>
      </c>
      <c r="J122" s="36">
        <f>D122+H122</f>
        <v>10225260.810000001</v>
      </c>
      <c r="K122" s="59">
        <f>J122/C122%</f>
        <v>82.144640011932253</v>
      </c>
    </row>
    <row r="123" spans="1:12" ht="89.25" customHeight="1" x14ac:dyDescent="0.2">
      <c r="A123" s="37">
        <v>350337</v>
      </c>
      <c r="B123" s="35" t="s">
        <v>278</v>
      </c>
      <c r="C123" s="36">
        <v>331274.09999999998</v>
      </c>
      <c r="D123" s="36">
        <v>187420.48</v>
      </c>
      <c r="E123" s="36">
        <v>143854</v>
      </c>
      <c r="F123" s="36">
        <v>0</v>
      </c>
      <c r="G123" s="36"/>
      <c r="H123" s="36">
        <f t="shared" si="4"/>
        <v>0</v>
      </c>
      <c r="I123" s="59">
        <f>H123/E123%</f>
        <v>0</v>
      </c>
      <c r="J123" s="36">
        <f>D123+H123</f>
        <v>187420.48</v>
      </c>
      <c r="K123" s="59">
        <f>J123/C123%</f>
        <v>56.575651401664061</v>
      </c>
    </row>
    <row r="124" spans="1:12" ht="89.25" customHeight="1" x14ac:dyDescent="0.2">
      <c r="A124" s="37">
        <v>351628</v>
      </c>
      <c r="B124" s="35" t="s">
        <v>279</v>
      </c>
      <c r="C124" s="36">
        <v>497678.04</v>
      </c>
      <c r="D124" s="36">
        <v>357062.48</v>
      </c>
      <c r="E124" s="36">
        <v>140616</v>
      </c>
      <c r="F124" s="36">
        <v>0</v>
      </c>
      <c r="G124" s="36"/>
      <c r="H124" s="36">
        <f t="shared" si="4"/>
        <v>0</v>
      </c>
      <c r="I124" s="59">
        <f>H124/E124%</f>
        <v>0</v>
      </c>
      <c r="J124" s="36">
        <f>D124+H124</f>
        <v>357062.48</v>
      </c>
      <c r="K124" s="59">
        <f>J124/C124%</f>
        <v>71.74567718519387</v>
      </c>
    </row>
    <row r="125" spans="1:12" ht="89.25" customHeight="1" x14ac:dyDescent="0.2">
      <c r="A125" s="37">
        <v>351644</v>
      </c>
      <c r="B125" s="35" t="s">
        <v>280</v>
      </c>
      <c r="C125" s="36">
        <v>151910.20000000001</v>
      </c>
      <c r="D125" s="36">
        <v>38629.53</v>
      </c>
      <c r="E125" s="36">
        <v>113281</v>
      </c>
      <c r="F125" s="36">
        <v>0</v>
      </c>
      <c r="G125" s="36"/>
      <c r="H125" s="36">
        <f t="shared" si="4"/>
        <v>0</v>
      </c>
      <c r="I125" s="59">
        <f>H125/E125%</f>
        <v>0</v>
      </c>
      <c r="J125" s="36">
        <f>D125+H125</f>
        <v>38629.53</v>
      </c>
      <c r="K125" s="59">
        <f>J125/C125%</f>
        <v>25.429187770143148</v>
      </c>
    </row>
    <row r="126" spans="1:12" ht="89.25" customHeight="1" x14ac:dyDescent="0.2">
      <c r="A126" s="37">
        <v>351659</v>
      </c>
      <c r="B126" s="35" t="s">
        <v>281</v>
      </c>
      <c r="C126" s="36">
        <v>151910.20000000001</v>
      </c>
      <c r="D126" s="36">
        <v>38629.53</v>
      </c>
      <c r="E126" s="36">
        <v>113281</v>
      </c>
      <c r="F126" s="36">
        <v>0</v>
      </c>
      <c r="G126" s="36"/>
      <c r="H126" s="36">
        <f t="shared" si="4"/>
        <v>0</v>
      </c>
      <c r="I126" s="59">
        <f>H126/E126%</f>
        <v>0</v>
      </c>
      <c r="J126" s="36">
        <f>D126+H126</f>
        <v>38629.53</v>
      </c>
      <c r="K126" s="59">
        <f>J126/C126%</f>
        <v>25.429187770143148</v>
      </c>
    </row>
    <row r="127" spans="1:12" ht="89.25" customHeight="1" x14ac:dyDescent="0.2">
      <c r="A127" s="37">
        <v>352491</v>
      </c>
      <c r="B127" s="35" t="s">
        <v>282</v>
      </c>
      <c r="C127" s="36">
        <v>151910.20000000001</v>
      </c>
      <c r="D127" s="36">
        <v>38629.53</v>
      </c>
      <c r="E127" s="36">
        <v>113281</v>
      </c>
      <c r="F127" s="36">
        <v>0</v>
      </c>
      <c r="G127" s="36"/>
      <c r="H127" s="36">
        <f t="shared" si="4"/>
        <v>0</v>
      </c>
      <c r="I127" s="59">
        <f>H127/E127%</f>
        <v>0</v>
      </c>
      <c r="J127" s="36">
        <f>D127+H127</f>
        <v>38629.53</v>
      </c>
      <c r="K127" s="59">
        <f>J127/C127%</f>
        <v>25.429187770143148</v>
      </c>
    </row>
    <row r="128" spans="1:12" ht="70.5" customHeight="1" x14ac:dyDescent="0.2">
      <c r="A128" s="37">
        <v>2426452</v>
      </c>
      <c r="B128" s="152" t="s">
        <v>249</v>
      </c>
      <c r="C128" s="36">
        <v>50000</v>
      </c>
      <c r="D128" s="36">
        <v>0</v>
      </c>
      <c r="E128" s="36">
        <v>50000</v>
      </c>
      <c r="F128" s="36">
        <v>0</v>
      </c>
      <c r="G128" s="36"/>
      <c r="H128" s="36">
        <f t="shared" si="4"/>
        <v>0</v>
      </c>
      <c r="I128" s="59">
        <f>H128/E128%</f>
        <v>0</v>
      </c>
      <c r="J128" s="36">
        <f>D128+H128</f>
        <v>0</v>
      </c>
      <c r="K128" s="59">
        <f>J128/C128%</f>
        <v>0</v>
      </c>
    </row>
    <row r="129" spans="1:11" ht="65.25" customHeight="1" x14ac:dyDescent="0.2">
      <c r="A129" s="37">
        <v>2426456</v>
      </c>
      <c r="B129" s="152" t="s">
        <v>187</v>
      </c>
      <c r="C129" s="36">
        <v>26000</v>
      </c>
      <c r="D129" s="36">
        <v>0</v>
      </c>
      <c r="E129" s="36">
        <v>26000</v>
      </c>
      <c r="F129" s="36">
        <v>0</v>
      </c>
      <c r="G129" s="36"/>
      <c r="H129" s="36">
        <f t="shared" si="4"/>
        <v>0</v>
      </c>
      <c r="I129" s="59">
        <f>H129/E129%</f>
        <v>0</v>
      </c>
      <c r="J129" s="36">
        <f>D129+H129</f>
        <v>0</v>
      </c>
      <c r="K129" s="59">
        <f>J129/C129%</f>
        <v>0</v>
      </c>
    </row>
    <row r="130" spans="1:11" ht="81.75" customHeight="1" x14ac:dyDescent="0.2">
      <c r="A130" s="37">
        <v>2426461</v>
      </c>
      <c r="B130" s="152" t="s">
        <v>188</v>
      </c>
      <c r="C130" s="36">
        <v>22000</v>
      </c>
      <c r="D130" s="36">
        <v>0</v>
      </c>
      <c r="E130" s="36">
        <v>22000</v>
      </c>
      <c r="F130" s="36">
        <v>0</v>
      </c>
      <c r="G130" s="36"/>
      <c r="H130" s="36">
        <f t="shared" si="4"/>
        <v>0</v>
      </c>
      <c r="I130" s="59">
        <f>H130/E130%</f>
        <v>0</v>
      </c>
      <c r="J130" s="36">
        <f>D130+H130</f>
        <v>0</v>
      </c>
      <c r="K130" s="59">
        <f>J130/C130%</f>
        <v>0</v>
      </c>
    </row>
    <row r="131" spans="1:11" ht="70.5" customHeight="1" x14ac:dyDescent="0.2">
      <c r="A131" s="37">
        <v>2426470</v>
      </c>
      <c r="B131" s="152" t="s">
        <v>189</v>
      </c>
      <c r="C131" s="36">
        <v>15000</v>
      </c>
      <c r="D131" s="36">
        <v>0</v>
      </c>
      <c r="E131" s="36">
        <v>15000</v>
      </c>
      <c r="F131" s="36">
        <v>0</v>
      </c>
      <c r="G131" s="36"/>
      <c r="H131" s="36">
        <f t="shared" si="4"/>
        <v>0</v>
      </c>
      <c r="I131" s="59">
        <f>H131/E131%</f>
        <v>0</v>
      </c>
      <c r="J131" s="36">
        <f>D131+H131</f>
        <v>0</v>
      </c>
      <c r="K131" s="59">
        <f>J131/C131%</f>
        <v>0</v>
      </c>
    </row>
    <row r="132" spans="1:11" ht="82.5" customHeight="1" x14ac:dyDescent="0.2">
      <c r="A132" s="37">
        <v>2426474</v>
      </c>
      <c r="B132" s="152" t="s">
        <v>190</v>
      </c>
      <c r="C132" s="36">
        <v>22000</v>
      </c>
      <c r="D132" s="36">
        <v>0</v>
      </c>
      <c r="E132" s="36">
        <v>22000</v>
      </c>
      <c r="F132" s="36">
        <v>0</v>
      </c>
      <c r="G132" s="36"/>
      <c r="H132" s="36">
        <f t="shared" si="4"/>
        <v>0</v>
      </c>
      <c r="I132" s="59">
        <f>H132/E132%</f>
        <v>0</v>
      </c>
      <c r="J132" s="36">
        <f>D132+H132</f>
        <v>0</v>
      </c>
      <c r="K132" s="59">
        <f>J132/C132%</f>
        <v>0</v>
      </c>
    </row>
    <row r="133" spans="1:11" ht="65.25" customHeight="1" x14ac:dyDescent="0.2">
      <c r="A133" s="37">
        <v>2426475</v>
      </c>
      <c r="B133" s="152" t="s">
        <v>156</v>
      </c>
      <c r="C133" s="36">
        <v>35000</v>
      </c>
      <c r="D133" s="36">
        <v>0</v>
      </c>
      <c r="E133" s="36">
        <v>35000</v>
      </c>
      <c r="F133" s="36">
        <v>0</v>
      </c>
      <c r="G133" s="36"/>
      <c r="H133" s="36">
        <f t="shared" ref="H133:H196" si="5">SUM(F133:G133)</f>
        <v>0</v>
      </c>
      <c r="I133" s="59">
        <f>H133/E133%</f>
        <v>0</v>
      </c>
      <c r="J133" s="36">
        <f>D133+H133</f>
        <v>0</v>
      </c>
      <c r="K133" s="59">
        <f>J133/C133%</f>
        <v>0</v>
      </c>
    </row>
    <row r="134" spans="1:11" ht="80.25" customHeight="1" x14ac:dyDescent="0.2">
      <c r="A134" s="37">
        <v>2426478</v>
      </c>
      <c r="B134" s="152" t="s">
        <v>191</v>
      </c>
      <c r="C134" s="36">
        <v>30000</v>
      </c>
      <c r="D134" s="36">
        <v>0</v>
      </c>
      <c r="E134" s="36">
        <v>30000</v>
      </c>
      <c r="F134" s="36">
        <v>0</v>
      </c>
      <c r="G134" s="36"/>
      <c r="H134" s="36">
        <f t="shared" si="5"/>
        <v>0</v>
      </c>
      <c r="I134" s="59">
        <f>H134/E134%</f>
        <v>0</v>
      </c>
      <c r="J134" s="36">
        <f>D134+H134</f>
        <v>0</v>
      </c>
      <c r="K134" s="59">
        <f>J134/C134%</f>
        <v>0</v>
      </c>
    </row>
    <row r="135" spans="1:11" ht="72" customHeight="1" x14ac:dyDescent="0.2">
      <c r="A135" s="37">
        <v>2426479</v>
      </c>
      <c r="B135" s="152" t="s">
        <v>157</v>
      </c>
      <c r="C135" s="36">
        <v>26000</v>
      </c>
      <c r="D135" s="36">
        <v>0</v>
      </c>
      <c r="E135" s="36">
        <v>26000</v>
      </c>
      <c r="F135" s="36">
        <v>0</v>
      </c>
      <c r="G135" s="36"/>
      <c r="H135" s="36">
        <f t="shared" si="5"/>
        <v>0</v>
      </c>
      <c r="I135" s="59">
        <f>H135/E135%</f>
        <v>0</v>
      </c>
      <c r="J135" s="36">
        <f>D135+H135</f>
        <v>0</v>
      </c>
      <c r="K135" s="59">
        <f>J135/C135%</f>
        <v>0</v>
      </c>
    </row>
    <row r="136" spans="1:11" ht="96" customHeight="1" x14ac:dyDescent="0.2">
      <c r="A136" s="37">
        <v>2426482</v>
      </c>
      <c r="B136" s="152" t="s">
        <v>158</v>
      </c>
      <c r="C136" s="36">
        <v>55000</v>
      </c>
      <c r="D136" s="36">
        <v>0</v>
      </c>
      <c r="E136" s="36">
        <v>55000</v>
      </c>
      <c r="F136" s="36">
        <v>0</v>
      </c>
      <c r="G136" s="36"/>
      <c r="H136" s="36">
        <f t="shared" si="5"/>
        <v>0</v>
      </c>
      <c r="I136" s="59">
        <f>H136/E136%</f>
        <v>0</v>
      </c>
      <c r="J136" s="36">
        <f>D136+H136</f>
        <v>0</v>
      </c>
      <c r="K136" s="59">
        <f>J136/C136%</f>
        <v>0</v>
      </c>
    </row>
    <row r="137" spans="1:11" ht="66.75" customHeight="1" x14ac:dyDescent="0.2">
      <c r="A137" s="37">
        <v>2426483</v>
      </c>
      <c r="B137" s="152" t="s">
        <v>159</v>
      </c>
      <c r="C137" s="36">
        <v>22000</v>
      </c>
      <c r="D137" s="36">
        <v>0</v>
      </c>
      <c r="E137" s="36">
        <v>22000</v>
      </c>
      <c r="F137" s="36">
        <v>0</v>
      </c>
      <c r="G137" s="36"/>
      <c r="H137" s="36">
        <f t="shared" si="5"/>
        <v>0</v>
      </c>
      <c r="I137" s="59">
        <f>H137/E137%</f>
        <v>0</v>
      </c>
      <c r="J137" s="36">
        <f>D137+H137</f>
        <v>0</v>
      </c>
      <c r="K137" s="59">
        <f>J137/C137%</f>
        <v>0</v>
      </c>
    </row>
    <row r="138" spans="1:11" ht="105" customHeight="1" x14ac:dyDescent="0.2">
      <c r="A138" s="37">
        <v>2426486</v>
      </c>
      <c r="B138" s="152" t="s">
        <v>160</v>
      </c>
      <c r="C138" s="36">
        <v>108000</v>
      </c>
      <c r="D138" s="36">
        <v>0</v>
      </c>
      <c r="E138" s="36">
        <v>108000</v>
      </c>
      <c r="F138" s="36">
        <v>0</v>
      </c>
      <c r="G138" s="36"/>
      <c r="H138" s="36">
        <f t="shared" si="5"/>
        <v>0</v>
      </c>
      <c r="I138" s="59">
        <f>H138/E138%</f>
        <v>0</v>
      </c>
      <c r="J138" s="36">
        <f>D138+H138</f>
        <v>0</v>
      </c>
      <c r="K138" s="59">
        <f>J138/C138%</f>
        <v>0</v>
      </c>
    </row>
    <row r="139" spans="1:11" ht="77.25" customHeight="1" x14ac:dyDescent="0.2">
      <c r="A139" s="37">
        <v>2426487</v>
      </c>
      <c r="B139" s="152" t="s">
        <v>250</v>
      </c>
      <c r="C139" s="36">
        <v>75000</v>
      </c>
      <c r="D139" s="36">
        <v>0</v>
      </c>
      <c r="E139" s="36">
        <v>75000</v>
      </c>
      <c r="F139" s="36">
        <v>0</v>
      </c>
      <c r="G139" s="36"/>
      <c r="H139" s="36">
        <f t="shared" si="5"/>
        <v>0</v>
      </c>
      <c r="I139" s="59">
        <f>H139/E139%</f>
        <v>0</v>
      </c>
      <c r="J139" s="36">
        <f>D139+H139</f>
        <v>0</v>
      </c>
      <c r="K139" s="59">
        <f>J139/C139%</f>
        <v>0</v>
      </c>
    </row>
    <row r="140" spans="1:11" ht="83.25" customHeight="1" x14ac:dyDescent="0.2">
      <c r="A140" s="37">
        <v>2426488</v>
      </c>
      <c r="B140" s="152" t="s">
        <v>192</v>
      </c>
      <c r="C140" s="36">
        <v>48000</v>
      </c>
      <c r="D140" s="36">
        <v>0</v>
      </c>
      <c r="E140" s="36">
        <v>48000</v>
      </c>
      <c r="F140" s="36">
        <v>0</v>
      </c>
      <c r="G140" s="36"/>
      <c r="H140" s="36">
        <f t="shared" si="5"/>
        <v>0</v>
      </c>
      <c r="I140" s="59">
        <f>H140/E140%</f>
        <v>0</v>
      </c>
      <c r="J140" s="36">
        <f>D140+H140</f>
        <v>0</v>
      </c>
      <c r="K140" s="59">
        <f>J140/C140%</f>
        <v>0</v>
      </c>
    </row>
    <row r="141" spans="1:11" ht="94.5" customHeight="1" x14ac:dyDescent="0.2">
      <c r="A141" s="37">
        <v>2426489</v>
      </c>
      <c r="B141" s="152" t="s">
        <v>193</v>
      </c>
      <c r="C141" s="36">
        <v>89000</v>
      </c>
      <c r="D141" s="36">
        <v>0</v>
      </c>
      <c r="E141" s="36">
        <v>89000</v>
      </c>
      <c r="F141" s="36">
        <v>0</v>
      </c>
      <c r="G141" s="36"/>
      <c r="H141" s="36">
        <f t="shared" si="5"/>
        <v>0</v>
      </c>
      <c r="I141" s="59">
        <f>H141/E141%</f>
        <v>0</v>
      </c>
      <c r="J141" s="36">
        <f>D141+H141</f>
        <v>0</v>
      </c>
      <c r="K141" s="59">
        <f>J141/C141%</f>
        <v>0</v>
      </c>
    </row>
    <row r="142" spans="1:11" ht="81" customHeight="1" x14ac:dyDescent="0.2">
      <c r="A142" s="37">
        <v>2426492</v>
      </c>
      <c r="B142" s="152" t="s">
        <v>194</v>
      </c>
      <c r="C142" s="36">
        <v>22000</v>
      </c>
      <c r="D142" s="36">
        <v>0</v>
      </c>
      <c r="E142" s="36">
        <v>22000</v>
      </c>
      <c r="F142" s="36">
        <v>0</v>
      </c>
      <c r="G142" s="36"/>
      <c r="H142" s="36">
        <f t="shared" si="5"/>
        <v>0</v>
      </c>
      <c r="I142" s="59">
        <f>H142/E142%</f>
        <v>0</v>
      </c>
      <c r="J142" s="36">
        <f>D142+H142</f>
        <v>0</v>
      </c>
      <c r="K142" s="59">
        <f>J142/C142%</f>
        <v>0</v>
      </c>
    </row>
    <row r="143" spans="1:11" ht="91.5" customHeight="1" x14ac:dyDescent="0.2">
      <c r="A143" s="37">
        <v>2426493</v>
      </c>
      <c r="B143" s="152" t="s">
        <v>242</v>
      </c>
      <c r="C143" s="36">
        <v>100000</v>
      </c>
      <c r="D143" s="36">
        <v>0</v>
      </c>
      <c r="E143" s="36">
        <v>100000</v>
      </c>
      <c r="F143" s="36">
        <v>0</v>
      </c>
      <c r="G143" s="36"/>
      <c r="H143" s="36">
        <f t="shared" si="5"/>
        <v>0</v>
      </c>
      <c r="I143" s="59">
        <f>H143/E143%</f>
        <v>0</v>
      </c>
      <c r="J143" s="36">
        <f>D143+H143</f>
        <v>0</v>
      </c>
      <c r="K143" s="59">
        <f>J143/C143%</f>
        <v>0</v>
      </c>
    </row>
    <row r="144" spans="1:11" ht="81.75" customHeight="1" x14ac:dyDescent="0.2">
      <c r="A144" s="37">
        <v>2426494</v>
      </c>
      <c r="B144" s="152" t="s">
        <v>195</v>
      </c>
      <c r="C144" s="36">
        <v>110600</v>
      </c>
      <c r="D144" s="36">
        <v>0</v>
      </c>
      <c r="E144" s="36">
        <v>110600</v>
      </c>
      <c r="F144" s="36">
        <v>0</v>
      </c>
      <c r="G144" s="36"/>
      <c r="H144" s="36">
        <f t="shared" si="5"/>
        <v>0</v>
      </c>
      <c r="I144" s="59">
        <f>H144/E144%</f>
        <v>0</v>
      </c>
      <c r="J144" s="36">
        <f>D144+H144</f>
        <v>0</v>
      </c>
      <c r="K144" s="59">
        <f>J144/C144%</f>
        <v>0</v>
      </c>
    </row>
    <row r="145" spans="1:12" ht="104.25" customHeight="1" x14ac:dyDescent="0.2">
      <c r="A145" s="37">
        <v>2426495</v>
      </c>
      <c r="B145" s="152" t="s">
        <v>196</v>
      </c>
      <c r="C145" s="36">
        <v>228600</v>
      </c>
      <c r="D145" s="36">
        <v>0</v>
      </c>
      <c r="E145" s="36">
        <v>228600</v>
      </c>
      <c r="F145" s="36">
        <v>0</v>
      </c>
      <c r="G145" s="36"/>
      <c r="H145" s="36">
        <f t="shared" si="5"/>
        <v>0</v>
      </c>
      <c r="I145" s="59">
        <f>H145/E145%</f>
        <v>0</v>
      </c>
      <c r="J145" s="36">
        <f>D145+H145</f>
        <v>0</v>
      </c>
      <c r="K145" s="59">
        <f>J145/C145%</f>
        <v>0</v>
      </c>
    </row>
    <row r="146" spans="1:12" ht="92.25" customHeight="1" x14ac:dyDescent="0.2">
      <c r="A146" s="37">
        <v>2426496</v>
      </c>
      <c r="B146" s="152" t="s">
        <v>197</v>
      </c>
      <c r="C146" s="36">
        <v>52000</v>
      </c>
      <c r="D146" s="36">
        <v>0</v>
      </c>
      <c r="E146" s="36">
        <v>52000</v>
      </c>
      <c r="F146" s="36">
        <v>0</v>
      </c>
      <c r="G146" s="36"/>
      <c r="H146" s="36">
        <f t="shared" si="5"/>
        <v>0</v>
      </c>
      <c r="I146" s="59">
        <f>H146/E146%</f>
        <v>0</v>
      </c>
      <c r="J146" s="36">
        <f>D146+H146</f>
        <v>0</v>
      </c>
      <c r="K146" s="59">
        <f>J146/C146%</f>
        <v>0</v>
      </c>
    </row>
    <row r="147" spans="1:12" ht="102.75" customHeight="1" x14ac:dyDescent="0.2">
      <c r="A147" s="37">
        <v>2426498</v>
      </c>
      <c r="B147" s="152" t="s">
        <v>198</v>
      </c>
      <c r="C147" s="36">
        <v>72000</v>
      </c>
      <c r="D147" s="36">
        <v>0</v>
      </c>
      <c r="E147" s="36">
        <v>72000</v>
      </c>
      <c r="F147" s="36">
        <v>0</v>
      </c>
      <c r="G147" s="36"/>
      <c r="H147" s="36">
        <f t="shared" si="5"/>
        <v>0</v>
      </c>
      <c r="I147" s="59">
        <f>H147/E147%</f>
        <v>0</v>
      </c>
      <c r="J147" s="36">
        <f>D147+H147</f>
        <v>0</v>
      </c>
      <c r="K147" s="59">
        <f>J147/C147%</f>
        <v>0</v>
      </c>
    </row>
    <row r="148" spans="1:12" ht="92.25" customHeight="1" x14ac:dyDescent="0.2">
      <c r="A148" s="37">
        <v>2426499</v>
      </c>
      <c r="B148" s="152" t="s">
        <v>251</v>
      </c>
      <c r="C148" s="36">
        <v>190000</v>
      </c>
      <c r="D148" s="36">
        <v>0</v>
      </c>
      <c r="E148" s="36">
        <v>190000</v>
      </c>
      <c r="F148" s="36">
        <v>0</v>
      </c>
      <c r="G148" s="36"/>
      <c r="H148" s="36">
        <f t="shared" si="5"/>
        <v>0</v>
      </c>
      <c r="I148" s="59">
        <f>H148/E148%</f>
        <v>0</v>
      </c>
      <c r="J148" s="36">
        <f>D148+H148</f>
        <v>0</v>
      </c>
      <c r="K148" s="59">
        <f>J148/C148%</f>
        <v>0</v>
      </c>
    </row>
    <row r="149" spans="1:12" ht="82.5" customHeight="1" x14ac:dyDescent="0.2">
      <c r="A149" s="37">
        <v>2426500</v>
      </c>
      <c r="B149" s="152" t="s">
        <v>199</v>
      </c>
      <c r="C149" s="36">
        <v>37000</v>
      </c>
      <c r="D149" s="36">
        <v>0</v>
      </c>
      <c r="E149" s="36">
        <v>37000</v>
      </c>
      <c r="F149" s="36">
        <v>0</v>
      </c>
      <c r="G149" s="36"/>
      <c r="H149" s="36">
        <f t="shared" si="5"/>
        <v>0</v>
      </c>
      <c r="I149" s="59">
        <f>H149/E149%</f>
        <v>0</v>
      </c>
      <c r="J149" s="36">
        <f>D149+H149</f>
        <v>0</v>
      </c>
      <c r="K149" s="59">
        <f>J149/C149%</f>
        <v>0</v>
      </c>
    </row>
    <row r="150" spans="1:12" ht="93" customHeight="1" x14ac:dyDescent="0.2">
      <c r="A150" s="37">
        <v>2426501</v>
      </c>
      <c r="B150" s="152" t="s">
        <v>200</v>
      </c>
      <c r="C150" s="36">
        <v>37000</v>
      </c>
      <c r="D150" s="36">
        <v>0</v>
      </c>
      <c r="E150" s="36">
        <v>37000</v>
      </c>
      <c r="F150" s="36">
        <v>0</v>
      </c>
      <c r="G150" s="36"/>
      <c r="H150" s="36">
        <f t="shared" si="5"/>
        <v>0</v>
      </c>
      <c r="I150" s="59">
        <f>H150/E150%</f>
        <v>0</v>
      </c>
      <c r="J150" s="36">
        <f>D150+H150</f>
        <v>0</v>
      </c>
      <c r="K150" s="59">
        <f>J150/C150%</f>
        <v>0</v>
      </c>
    </row>
    <row r="151" spans="1:12" ht="100.5" customHeight="1" x14ac:dyDescent="0.2">
      <c r="A151" s="37">
        <v>2426504</v>
      </c>
      <c r="B151" s="152" t="s">
        <v>201</v>
      </c>
      <c r="C151" s="36">
        <v>403000</v>
      </c>
      <c r="D151" s="36">
        <v>0</v>
      </c>
      <c r="E151" s="36">
        <v>403000</v>
      </c>
      <c r="F151" s="36">
        <v>0</v>
      </c>
      <c r="G151" s="36"/>
      <c r="H151" s="36">
        <f t="shared" si="5"/>
        <v>0</v>
      </c>
      <c r="I151" s="59">
        <f>H151/E151%</f>
        <v>0</v>
      </c>
      <c r="J151" s="36">
        <f>D151+H151</f>
        <v>0</v>
      </c>
      <c r="K151" s="59">
        <f>J151/C151%</f>
        <v>0</v>
      </c>
    </row>
    <row r="152" spans="1:12" ht="93" customHeight="1" x14ac:dyDescent="0.2">
      <c r="A152" s="37">
        <v>2426505</v>
      </c>
      <c r="B152" s="152" t="s">
        <v>202</v>
      </c>
      <c r="C152" s="36">
        <v>200000</v>
      </c>
      <c r="D152" s="36">
        <v>0</v>
      </c>
      <c r="E152" s="36">
        <v>200000</v>
      </c>
      <c r="F152" s="36">
        <v>0</v>
      </c>
      <c r="G152" s="36"/>
      <c r="H152" s="36">
        <f t="shared" si="5"/>
        <v>0</v>
      </c>
      <c r="I152" s="59">
        <f>H152/E152%</f>
        <v>0</v>
      </c>
      <c r="J152" s="36">
        <f>D152+H152</f>
        <v>0</v>
      </c>
      <c r="K152" s="59">
        <f>J152/C152%</f>
        <v>0</v>
      </c>
    </row>
    <row r="153" spans="1:12" ht="83.25" customHeight="1" x14ac:dyDescent="0.2">
      <c r="A153" s="37">
        <v>2426506</v>
      </c>
      <c r="B153" s="152" t="s">
        <v>203</v>
      </c>
      <c r="C153" s="36">
        <v>50000</v>
      </c>
      <c r="D153" s="36">
        <v>0</v>
      </c>
      <c r="E153" s="36">
        <v>50000</v>
      </c>
      <c r="F153" s="36">
        <v>0</v>
      </c>
      <c r="G153" s="36"/>
      <c r="H153" s="36">
        <f t="shared" si="5"/>
        <v>0</v>
      </c>
      <c r="I153" s="59">
        <f>H153/E153%</f>
        <v>0</v>
      </c>
      <c r="J153" s="36">
        <f>D153+H153</f>
        <v>0</v>
      </c>
      <c r="K153" s="59">
        <f>J153/C153%</f>
        <v>0</v>
      </c>
    </row>
    <row r="154" spans="1:12" ht="93" customHeight="1" x14ac:dyDescent="0.2">
      <c r="A154" s="37">
        <v>2426759</v>
      </c>
      <c r="B154" s="152" t="s">
        <v>204</v>
      </c>
      <c r="C154" s="36">
        <v>22000</v>
      </c>
      <c r="D154" s="36">
        <v>0</v>
      </c>
      <c r="E154" s="36">
        <v>22000</v>
      </c>
      <c r="F154" s="36">
        <v>0</v>
      </c>
      <c r="G154" s="36"/>
      <c r="H154" s="36">
        <f t="shared" si="5"/>
        <v>0</v>
      </c>
      <c r="I154" s="59">
        <f>H154/E154%</f>
        <v>0</v>
      </c>
      <c r="J154" s="36">
        <f>D154+H154</f>
        <v>0</v>
      </c>
      <c r="K154" s="59">
        <f>J154/C154%</f>
        <v>0</v>
      </c>
    </row>
    <row r="155" spans="1:12" ht="26.25" customHeight="1" x14ac:dyDescent="0.2">
      <c r="A155" s="35"/>
      <c r="B155" s="80" t="s">
        <v>95</v>
      </c>
      <c r="C155" s="80"/>
      <c r="D155" s="40">
        <f>SUM(D156:D206)</f>
        <v>22052818.940000001</v>
      </c>
      <c r="E155" s="40">
        <f>SUM(E156:E206)</f>
        <v>6357527</v>
      </c>
      <c r="F155" s="40">
        <v>0</v>
      </c>
      <c r="G155" s="40">
        <f>SUM(G156:G206)</f>
        <v>47880</v>
      </c>
      <c r="H155" s="40">
        <f t="shared" si="5"/>
        <v>47880</v>
      </c>
      <c r="I155" s="104">
        <f>H155/E155%</f>
        <v>0.75312303038587181</v>
      </c>
      <c r="J155" s="40">
        <f>D155+H155</f>
        <v>22100698.940000001</v>
      </c>
      <c r="K155" s="40"/>
      <c r="L155" s="143"/>
    </row>
    <row r="156" spans="1:12" ht="45" customHeight="1" x14ac:dyDescent="0.2">
      <c r="A156" s="28">
        <v>21451</v>
      </c>
      <c r="B156" s="35" t="s">
        <v>96</v>
      </c>
      <c r="C156" s="36">
        <v>13117817</v>
      </c>
      <c r="D156" s="36">
        <v>11971684.199999999</v>
      </c>
      <c r="E156" s="36">
        <v>100000</v>
      </c>
      <c r="F156" s="36">
        <v>0</v>
      </c>
      <c r="G156" s="36">
        <v>4500</v>
      </c>
      <c r="H156" s="36">
        <f t="shared" si="5"/>
        <v>4500</v>
      </c>
      <c r="I156" s="59">
        <f>H156/E156%</f>
        <v>4.5</v>
      </c>
      <c r="J156" s="36">
        <f>D156+H156</f>
        <v>11976184.199999999</v>
      </c>
      <c r="K156" s="59">
        <f>J156/C156%</f>
        <v>91.297082433761645</v>
      </c>
    </row>
    <row r="157" spans="1:12" ht="54" customHeight="1" x14ac:dyDescent="0.2">
      <c r="A157" s="28">
        <v>29852</v>
      </c>
      <c r="B157" s="35" t="s">
        <v>97</v>
      </c>
      <c r="C157" s="36">
        <v>7832628</v>
      </c>
      <c r="D157" s="36">
        <v>4614371.1399999997</v>
      </c>
      <c r="E157" s="36">
        <v>60000</v>
      </c>
      <c r="F157" s="36">
        <v>0</v>
      </c>
      <c r="G157" s="36"/>
      <c r="H157" s="36">
        <f t="shared" si="5"/>
        <v>0</v>
      </c>
      <c r="I157" s="59">
        <f>H157/E157%</f>
        <v>0</v>
      </c>
      <c r="J157" s="36">
        <f>D157+H157</f>
        <v>4614371.1399999997</v>
      </c>
      <c r="K157" s="59">
        <f>J157/C157%</f>
        <v>58.912170219241865</v>
      </c>
    </row>
    <row r="158" spans="1:12" ht="55.5" customHeight="1" x14ac:dyDescent="0.2">
      <c r="A158" s="28">
        <v>111982</v>
      </c>
      <c r="B158" s="35" t="s">
        <v>98</v>
      </c>
      <c r="C158" s="36">
        <v>11542757.890000001</v>
      </c>
      <c r="D158" s="36">
        <v>4775202.3</v>
      </c>
      <c r="E158" s="36">
        <v>60000</v>
      </c>
      <c r="F158" s="36">
        <v>0</v>
      </c>
      <c r="G158" s="36"/>
      <c r="H158" s="36">
        <f t="shared" si="5"/>
        <v>0</v>
      </c>
      <c r="I158" s="59">
        <f>H158/E158%</f>
        <v>0</v>
      </c>
      <c r="J158" s="36">
        <f>D158+H158</f>
        <v>4775202.3</v>
      </c>
      <c r="K158" s="59">
        <f>J158/C158%</f>
        <v>41.36968257938571</v>
      </c>
    </row>
    <row r="159" spans="1:12" ht="56.25" customHeight="1" x14ac:dyDescent="0.2">
      <c r="A159" s="28">
        <v>304009</v>
      </c>
      <c r="B159" s="35" t="s">
        <v>99</v>
      </c>
      <c r="C159" s="36">
        <v>6461066.6299999999</v>
      </c>
      <c r="D159" s="36">
        <v>215117.52</v>
      </c>
      <c r="E159" s="36">
        <v>3500000</v>
      </c>
      <c r="F159" s="36">
        <v>0</v>
      </c>
      <c r="G159" s="36">
        <v>37000</v>
      </c>
      <c r="H159" s="36">
        <f t="shared" si="5"/>
        <v>37000</v>
      </c>
      <c r="I159" s="59">
        <f>H159/E159%</f>
        <v>1.0571428571428572</v>
      </c>
      <c r="J159" s="36">
        <f>D159+H159</f>
        <v>252117.52</v>
      </c>
      <c r="K159" s="59">
        <f>J159/C159%</f>
        <v>3.9021036995558736</v>
      </c>
    </row>
    <row r="160" spans="1:12" ht="78.75" customHeight="1" x14ac:dyDescent="0.2">
      <c r="A160" s="28">
        <v>351861</v>
      </c>
      <c r="B160" s="35" t="s">
        <v>100</v>
      </c>
      <c r="C160" s="36">
        <v>302534.2</v>
      </c>
      <c r="D160" s="36">
        <v>54562.68</v>
      </c>
      <c r="E160" s="36">
        <v>7472</v>
      </c>
      <c r="F160" s="36">
        <v>0</v>
      </c>
      <c r="G160" s="36">
        <v>820</v>
      </c>
      <c r="H160" s="36">
        <f t="shared" si="5"/>
        <v>820</v>
      </c>
      <c r="I160" s="59">
        <f>H160/E160%</f>
        <v>10.974304068522484</v>
      </c>
      <c r="J160" s="36">
        <f>D160+H160</f>
        <v>55382.68</v>
      </c>
      <c r="K160" s="59">
        <f>J160/C160%</f>
        <v>18.306254301166611</v>
      </c>
    </row>
    <row r="161" spans="1:11" ht="89.25" customHeight="1" x14ac:dyDescent="0.2">
      <c r="A161" s="28">
        <v>351872</v>
      </c>
      <c r="B161" s="35" t="s">
        <v>101</v>
      </c>
      <c r="C161" s="36">
        <v>302534.2</v>
      </c>
      <c r="D161" s="36">
        <v>54562.68</v>
      </c>
      <c r="E161" s="36">
        <v>7472</v>
      </c>
      <c r="F161" s="36">
        <v>0</v>
      </c>
      <c r="G161" s="36">
        <v>820</v>
      </c>
      <c r="H161" s="36">
        <f t="shared" si="5"/>
        <v>820</v>
      </c>
      <c r="I161" s="59">
        <f>H161/E161%</f>
        <v>10.974304068522484</v>
      </c>
      <c r="J161" s="36">
        <f>D161+H161</f>
        <v>55382.68</v>
      </c>
      <c r="K161" s="59">
        <f>J161/C161%</f>
        <v>18.306254301166611</v>
      </c>
    </row>
    <row r="162" spans="1:11" ht="79.5" customHeight="1" x14ac:dyDescent="0.2">
      <c r="A162" s="28">
        <v>351883</v>
      </c>
      <c r="B162" s="35" t="s">
        <v>102</v>
      </c>
      <c r="C162" s="36">
        <v>302534.2</v>
      </c>
      <c r="D162" s="36">
        <v>54562.68</v>
      </c>
      <c r="E162" s="36">
        <v>178972</v>
      </c>
      <c r="F162" s="36">
        <v>0</v>
      </c>
      <c r="G162" s="36">
        <v>820</v>
      </c>
      <c r="H162" s="36">
        <f t="shared" si="5"/>
        <v>820</v>
      </c>
      <c r="I162" s="59">
        <f>H162/E162%</f>
        <v>0.45817222805802021</v>
      </c>
      <c r="J162" s="36">
        <f>D162+H162</f>
        <v>55382.68</v>
      </c>
      <c r="K162" s="59">
        <f>J162/C162%</f>
        <v>18.306254301166611</v>
      </c>
    </row>
    <row r="163" spans="1:11" ht="94.5" customHeight="1" x14ac:dyDescent="0.2">
      <c r="A163" s="28">
        <v>351893</v>
      </c>
      <c r="B163" s="35" t="s">
        <v>103</v>
      </c>
      <c r="C163" s="36">
        <v>302534.2</v>
      </c>
      <c r="D163" s="36">
        <v>54562.68</v>
      </c>
      <c r="E163" s="36">
        <v>178972</v>
      </c>
      <c r="F163" s="36">
        <v>0</v>
      </c>
      <c r="G163" s="36">
        <v>820</v>
      </c>
      <c r="H163" s="36">
        <f t="shared" si="5"/>
        <v>820</v>
      </c>
      <c r="I163" s="59">
        <f>H163/E163%</f>
        <v>0.45817222805802021</v>
      </c>
      <c r="J163" s="36">
        <f>D163+H163</f>
        <v>55382.68</v>
      </c>
      <c r="K163" s="59">
        <f>J163/C163%</f>
        <v>18.306254301166611</v>
      </c>
    </row>
    <row r="164" spans="1:11" ht="78" customHeight="1" x14ac:dyDescent="0.2">
      <c r="A164" s="28">
        <v>351905</v>
      </c>
      <c r="B164" s="35" t="s">
        <v>104</v>
      </c>
      <c r="C164" s="36">
        <v>168541</v>
      </c>
      <c r="D164" s="36">
        <v>61989.68</v>
      </c>
      <c r="E164" s="36">
        <v>18051</v>
      </c>
      <c r="F164" s="36">
        <v>0</v>
      </c>
      <c r="G164" s="36">
        <v>820</v>
      </c>
      <c r="H164" s="36">
        <f t="shared" si="5"/>
        <v>820</v>
      </c>
      <c r="I164" s="59">
        <f>H164/E164%</f>
        <v>4.5426846158107583</v>
      </c>
      <c r="J164" s="36">
        <f>D164+H164</f>
        <v>62809.68</v>
      </c>
      <c r="K164" s="59">
        <f>J164/C164%</f>
        <v>37.266706617380933</v>
      </c>
    </row>
    <row r="165" spans="1:11" ht="107.25" customHeight="1" x14ac:dyDescent="0.2">
      <c r="A165" s="28">
        <v>352751</v>
      </c>
      <c r="B165" s="35" t="s">
        <v>105</v>
      </c>
      <c r="C165" s="36">
        <v>209221.5</v>
      </c>
      <c r="D165" s="36">
        <v>46004.01</v>
      </c>
      <c r="E165" s="36">
        <v>5717</v>
      </c>
      <c r="F165" s="36">
        <v>0</v>
      </c>
      <c r="G165" s="36">
        <v>320</v>
      </c>
      <c r="H165" s="36">
        <f t="shared" si="5"/>
        <v>320</v>
      </c>
      <c r="I165" s="59">
        <f>H165/E165%</f>
        <v>5.5973412629001222</v>
      </c>
      <c r="J165" s="36">
        <f>D165+H165</f>
        <v>46324.01</v>
      </c>
      <c r="K165" s="59">
        <f>J165/C165%</f>
        <v>22.14113272297541</v>
      </c>
    </row>
    <row r="166" spans="1:11" ht="102" customHeight="1" x14ac:dyDescent="0.2">
      <c r="A166" s="28">
        <v>352767</v>
      </c>
      <c r="B166" s="35" t="s">
        <v>206</v>
      </c>
      <c r="C166" s="36">
        <v>209221.5</v>
      </c>
      <c r="D166" s="36">
        <v>46004.01</v>
      </c>
      <c r="E166" s="36">
        <v>5717</v>
      </c>
      <c r="F166" s="36">
        <v>0</v>
      </c>
      <c r="G166" s="36">
        <v>320</v>
      </c>
      <c r="H166" s="36">
        <f t="shared" si="5"/>
        <v>320</v>
      </c>
      <c r="I166" s="59">
        <f>H166/E166%</f>
        <v>5.5973412629001222</v>
      </c>
      <c r="J166" s="36">
        <f>D166+H166</f>
        <v>46324.01</v>
      </c>
      <c r="K166" s="59">
        <f>J166/C166%</f>
        <v>22.14113272297541</v>
      </c>
    </row>
    <row r="167" spans="1:11" ht="90.75" customHeight="1" x14ac:dyDescent="0.2">
      <c r="A167" s="28">
        <v>352780</v>
      </c>
      <c r="B167" s="35" t="s">
        <v>207</v>
      </c>
      <c r="C167" s="36">
        <v>299924.55</v>
      </c>
      <c r="D167" s="36">
        <v>52097.68</v>
      </c>
      <c r="E167" s="36">
        <v>178827</v>
      </c>
      <c r="F167" s="36">
        <v>0</v>
      </c>
      <c r="G167" s="36">
        <v>820</v>
      </c>
      <c r="H167" s="36">
        <f t="shared" si="5"/>
        <v>820</v>
      </c>
      <c r="I167" s="59">
        <f>H167/E167%</f>
        <v>0.45854373221046041</v>
      </c>
      <c r="J167" s="36">
        <f>D167+H167</f>
        <v>52917.68</v>
      </c>
      <c r="K167" s="59">
        <f>J167/C167%</f>
        <v>17.643664048174784</v>
      </c>
    </row>
    <row r="168" spans="1:11" ht="93" customHeight="1" x14ac:dyDescent="0.2">
      <c r="A168" s="28">
        <v>352790</v>
      </c>
      <c r="B168" s="35" t="s">
        <v>205</v>
      </c>
      <c r="C168" s="36">
        <v>299924.55</v>
      </c>
      <c r="D168" s="36">
        <v>52097.68</v>
      </c>
      <c r="E168" s="36">
        <v>7327</v>
      </c>
      <c r="F168" s="36">
        <v>0</v>
      </c>
      <c r="G168" s="36">
        <v>820</v>
      </c>
      <c r="H168" s="36">
        <f t="shared" si="5"/>
        <v>820</v>
      </c>
      <c r="I168" s="59">
        <f>H168/E168%</f>
        <v>11.191483553978436</v>
      </c>
      <c r="J168" s="36">
        <f>D168+H168</f>
        <v>52917.68</v>
      </c>
      <c r="K168" s="59">
        <f>J168/C168%</f>
        <v>17.643664048174784</v>
      </c>
    </row>
    <row r="169" spans="1:11" ht="66" customHeight="1" x14ac:dyDescent="0.2">
      <c r="A169" s="37">
        <v>2426383</v>
      </c>
      <c r="B169" s="152" t="s">
        <v>252</v>
      </c>
      <c r="C169" s="36">
        <v>25000</v>
      </c>
      <c r="D169" s="36">
        <v>0</v>
      </c>
      <c r="E169" s="36">
        <v>25000</v>
      </c>
      <c r="F169" s="36">
        <v>0</v>
      </c>
      <c r="G169" s="36"/>
      <c r="H169" s="36">
        <f t="shared" si="5"/>
        <v>0</v>
      </c>
      <c r="I169" s="59">
        <f>H169/E169%</f>
        <v>0</v>
      </c>
      <c r="J169" s="36">
        <f>D169+H169</f>
        <v>0</v>
      </c>
      <c r="K169" s="59">
        <f>J169/C169%</f>
        <v>0</v>
      </c>
    </row>
    <row r="170" spans="1:11" ht="84" customHeight="1" x14ac:dyDescent="0.2">
      <c r="A170" s="37">
        <v>2426387</v>
      </c>
      <c r="B170" s="152" t="s">
        <v>253</v>
      </c>
      <c r="C170" s="36">
        <v>75000</v>
      </c>
      <c r="D170" s="36">
        <v>0</v>
      </c>
      <c r="E170" s="36">
        <v>75000</v>
      </c>
      <c r="F170" s="36">
        <v>0</v>
      </c>
      <c r="G170" s="36"/>
      <c r="H170" s="36">
        <f t="shared" si="5"/>
        <v>0</v>
      </c>
      <c r="I170" s="59">
        <f>H170/E170%</f>
        <v>0</v>
      </c>
      <c r="J170" s="36">
        <f>D170+H170</f>
        <v>0</v>
      </c>
      <c r="K170" s="59">
        <f>J170/C170%</f>
        <v>0</v>
      </c>
    </row>
    <row r="171" spans="1:11" ht="67.5" customHeight="1" x14ac:dyDescent="0.2">
      <c r="A171" s="37">
        <v>2426392</v>
      </c>
      <c r="B171" s="152" t="s">
        <v>254</v>
      </c>
      <c r="C171" s="36">
        <v>32500</v>
      </c>
      <c r="D171" s="36">
        <v>0</v>
      </c>
      <c r="E171" s="36">
        <v>32500</v>
      </c>
      <c r="F171" s="36">
        <v>0</v>
      </c>
      <c r="G171" s="36"/>
      <c r="H171" s="36">
        <f t="shared" si="5"/>
        <v>0</v>
      </c>
      <c r="I171" s="59">
        <f>H171/E171%</f>
        <v>0</v>
      </c>
      <c r="J171" s="36">
        <f>D171+H171</f>
        <v>0</v>
      </c>
      <c r="K171" s="59">
        <f>J171/C171%</f>
        <v>0</v>
      </c>
    </row>
    <row r="172" spans="1:11" ht="51.75" customHeight="1" x14ac:dyDescent="0.2">
      <c r="A172" s="37">
        <v>2426394</v>
      </c>
      <c r="B172" s="152" t="s">
        <v>255</v>
      </c>
      <c r="C172" s="36">
        <v>12500</v>
      </c>
      <c r="D172" s="36">
        <v>0</v>
      </c>
      <c r="E172" s="36">
        <v>12500</v>
      </c>
      <c r="F172" s="36">
        <v>0</v>
      </c>
      <c r="G172" s="36"/>
      <c r="H172" s="36">
        <f t="shared" si="5"/>
        <v>0</v>
      </c>
      <c r="I172" s="59">
        <f>H172/E172%</f>
        <v>0</v>
      </c>
      <c r="J172" s="36">
        <f>D172+H172</f>
        <v>0</v>
      </c>
      <c r="K172" s="59">
        <f>J172/C172%</f>
        <v>0</v>
      </c>
    </row>
    <row r="173" spans="1:11" ht="68.25" customHeight="1" x14ac:dyDescent="0.2">
      <c r="A173" s="37">
        <v>2426397</v>
      </c>
      <c r="B173" s="152" t="s">
        <v>208</v>
      </c>
      <c r="C173" s="36">
        <v>60000</v>
      </c>
      <c r="D173" s="36">
        <v>0</v>
      </c>
      <c r="E173" s="36">
        <v>60000</v>
      </c>
      <c r="F173" s="36">
        <v>0</v>
      </c>
      <c r="G173" s="36"/>
      <c r="H173" s="36">
        <f t="shared" si="5"/>
        <v>0</v>
      </c>
      <c r="I173" s="59">
        <f>H173/E173%</f>
        <v>0</v>
      </c>
      <c r="J173" s="36">
        <f>D173+H173</f>
        <v>0</v>
      </c>
      <c r="K173" s="59">
        <f>J173/C173%</f>
        <v>0</v>
      </c>
    </row>
    <row r="174" spans="1:11" ht="55.5" customHeight="1" x14ac:dyDescent="0.2">
      <c r="A174" s="37">
        <v>2426398</v>
      </c>
      <c r="B174" s="152" t="s">
        <v>231</v>
      </c>
      <c r="C174" s="36">
        <v>30000</v>
      </c>
      <c r="D174" s="36">
        <v>0</v>
      </c>
      <c r="E174" s="36">
        <v>30000</v>
      </c>
      <c r="F174" s="36">
        <v>0</v>
      </c>
      <c r="G174" s="36"/>
      <c r="H174" s="36">
        <f t="shared" si="5"/>
        <v>0</v>
      </c>
      <c r="I174" s="59">
        <f>H174/E174%</f>
        <v>0</v>
      </c>
      <c r="J174" s="36">
        <f>D174+H174</f>
        <v>0</v>
      </c>
      <c r="K174" s="59">
        <f>J174/C174%</f>
        <v>0</v>
      </c>
    </row>
    <row r="175" spans="1:11" ht="68.25" customHeight="1" x14ac:dyDescent="0.2">
      <c r="A175" s="37">
        <v>2426399</v>
      </c>
      <c r="B175" s="152" t="s">
        <v>209</v>
      </c>
      <c r="C175" s="36">
        <v>15000</v>
      </c>
      <c r="D175" s="36">
        <v>0</v>
      </c>
      <c r="E175" s="36">
        <v>15000</v>
      </c>
      <c r="F175" s="36">
        <v>0</v>
      </c>
      <c r="G175" s="36"/>
      <c r="H175" s="36">
        <f t="shared" si="5"/>
        <v>0</v>
      </c>
      <c r="I175" s="59">
        <f>H175/E175%</f>
        <v>0</v>
      </c>
      <c r="J175" s="36">
        <f>D175+H175</f>
        <v>0</v>
      </c>
      <c r="K175" s="59">
        <f>J175/C175%</f>
        <v>0</v>
      </c>
    </row>
    <row r="176" spans="1:11" ht="77.25" customHeight="1" x14ac:dyDescent="0.2">
      <c r="A176" s="37">
        <v>2426400</v>
      </c>
      <c r="B176" s="152" t="s">
        <v>256</v>
      </c>
      <c r="C176" s="36">
        <v>27500</v>
      </c>
      <c r="D176" s="36">
        <v>0</v>
      </c>
      <c r="E176" s="36">
        <v>27500</v>
      </c>
      <c r="F176" s="36">
        <v>0</v>
      </c>
      <c r="G176" s="36"/>
      <c r="H176" s="36">
        <f t="shared" si="5"/>
        <v>0</v>
      </c>
      <c r="I176" s="59">
        <f>H176/E176%</f>
        <v>0</v>
      </c>
      <c r="J176" s="36">
        <f>D176+H176</f>
        <v>0</v>
      </c>
      <c r="K176" s="59">
        <f>J176/C176%</f>
        <v>0</v>
      </c>
    </row>
    <row r="177" spans="1:11" ht="56.25" customHeight="1" x14ac:dyDescent="0.2">
      <c r="A177" s="37">
        <v>2426401</v>
      </c>
      <c r="B177" s="152" t="s">
        <v>257</v>
      </c>
      <c r="C177" s="36">
        <v>12500</v>
      </c>
      <c r="D177" s="36">
        <v>0</v>
      </c>
      <c r="E177" s="36">
        <v>12500</v>
      </c>
      <c r="F177" s="36">
        <v>0</v>
      </c>
      <c r="G177" s="36"/>
      <c r="H177" s="36">
        <f t="shared" si="5"/>
        <v>0</v>
      </c>
      <c r="I177" s="59">
        <f>H177/E177%</f>
        <v>0</v>
      </c>
      <c r="J177" s="36">
        <f>D177+H177</f>
        <v>0</v>
      </c>
      <c r="K177" s="59">
        <f>J177/C177%</f>
        <v>0</v>
      </c>
    </row>
    <row r="178" spans="1:11" ht="69" customHeight="1" x14ac:dyDescent="0.2">
      <c r="A178" s="37">
        <v>2426402</v>
      </c>
      <c r="B178" s="152" t="s">
        <v>210</v>
      </c>
      <c r="C178" s="36">
        <v>30000</v>
      </c>
      <c r="D178" s="36">
        <v>0</v>
      </c>
      <c r="E178" s="36">
        <v>30000</v>
      </c>
      <c r="F178" s="36">
        <v>0</v>
      </c>
      <c r="G178" s="36"/>
      <c r="H178" s="36">
        <f t="shared" si="5"/>
        <v>0</v>
      </c>
      <c r="I178" s="59">
        <f>H178/E178%</f>
        <v>0</v>
      </c>
      <c r="J178" s="36">
        <f>D178+H178</f>
        <v>0</v>
      </c>
      <c r="K178" s="59">
        <f>J178/C178%</f>
        <v>0</v>
      </c>
    </row>
    <row r="179" spans="1:11" ht="78" customHeight="1" x14ac:dyDescent="0.2">
      <c r="A179" s="37">
        <v>2426404</v>
      </c>
      <c r="B179" s="152" t="s">
        <v>211</v>
      </c>
      <c r="C179" s="36">
        <v>42500</v>
      </c>
      <c r="D179" s="36">
        <v>0</v>
      </c>
      <c r="E179" s="36">
        <v>42500</v>
      </c>
      <c r="F179" s="36">
        <v>0</v>
      </c>
      <c r="G179" s="36"/>
      <c r="H179" s="36">
        <f t="shared" si="5"/>
        <v>0</v>
      </c>
      <c r="I179" s="59">
        <f>H179/E179%</f>
        <v>0</v>
      </c>
      <c r="J179" s="36">
        <f>D179+H179</f>
        <v>0</v>
      </c>
      <c r="K179" s="59">
        <f>J179/C179%</f>
        <v>0</v>
      </c>
    </row>
    <row r="180" spans="1:11" ht="60" x14ac:dyDescent="0.2">
      <c r="A180" s="37">
        <v>2426405</v>
      </c>
      <c r="B180" s="152" t="s">
        <v>212</v>
      </c>
      <c r="C180" s="36">
        <v>15000</v>
      </c>
      <c r="D180" s="36">
        <v>0</v>
      </c>
      <c r="E180" s="36">
        <v>15000</v>
      </c>
      <c r="F180" s="36">
        <v>0</v>
      </c>
      <c r="G180" s="36"/>
      <c r="H180" s="36">
        <f t="shared" si="5"/>
        <v>0</v>
      </c>
      <c r="I180" s="59">
        <f>H180/E180%</f>
        <v>0</v>
      </c>
      <c r="J180" s="36">
        <f>D180+H180</f>
        <v>0</v>
      </c>
      <c r="K180" s="59">
        <f>J180/C180%</f>
        <v>0</v>
      </c>
    </row>
    <row r="181" spans="1:11" ht="78" customHeight="1" x14ac:dyDescent="0.2">
      <c r="A181" s="37">
        <v>2426406</v>
      </c>
      <c r="B181" s="152" t="s">
        <v>213</v>
      </c>
      <c r="C181" s="36">
        <v>27500</v>
      </c>
      <c r="D181" s="36">
        <v>0</v>
      </c>
      <c r="E181" s="36">
        <v>27500</v>
      </c>
      <c r="F181" s="36">
        <v>0</v>
      </c>
      <c r="G181" s="36"/>
      <c r="H181" s="36">
        <f t="shared" si="5"/>
        <v>0</v>
      </c>
      <c r="I181" s="59">
        <f>H181/E181%</f>
        <v>0</v>
      </c>
      <c r="J181" s="36">
        <f>D181+H181</f>
        <v>0</v>
      </c>
      <c r="K181" s="59">
        <f>J181/C181%</f>
        <v>0</v>
      </c>
    </row>
    <row r="182" spans="1:11" ht="74.25" customHeight="1" x14ac:dyDescent="0.2">
      <c r="A182" s="37">
        <v>2426407</v>
      </c>
      <c r="B182" s="152" t="s">
        <v>214</v>
      </c>
      <c r="C182" s="36">
        <v>15000</v>
      </c>
      <c r="D182" s="36">
        <v>0</v>
      </c>
      <c r="E182" s="36">
        <v>15000</v>
      </c>
      <c r="F182" s="36">
        <v>0</v>
      </c>
      <c r="G182" s="36"/>
      <c r="H182" s="36">
        <f t="shared" si="5"/>
        <v>0</v>
      </c>
      <c r="I182" s="59">
        <f>H182/E182%</f>
        <v>0</v>
      </c>
      <c r="J182" s="36">
        <f>D182+H182</f>
        <v>0</v>
      </c>
      <c r="K182" s="59">
        <f>J182/C182%</f>
        <v>0</v>
      </c>
    </row>
    <row r="183" spans="1:11" ht="82.5" customHeight="1" x14ac:dyDescent="0.2">
      <c r="A183" s="37">
        <v>2426408</v>
      </c>
      <c r="B183" s="152" t="s">
        <v>215</v>
      </c>
      <c r="C183" s="36">
        <v>40000</v>
      </c>
      <c r="D183" s="36">
        <v>0</v>
      </c>
      <c r="E183" s="36">
        <v>40000</v>
      </c>
      <c r="F183" s="36">
        <v>0</v>
      </c>
      <c r="G183" s="36"/>
      <c r="H183" s="36">
        <f t="shared" si="5"/>
        <v>0</v>
      </c>
      <c r="I183" s="59">
        <f>H183/E183%</f>
        <v>0</v>
      </c>
      <c r="J183" s="36">
        <f>D183+H183</f>
        <v>0</v>
      </c>
      <c r="K183" s="59">
        <f>J183/C183%</f>
        <v>0</v>
      </c>
    </row>
    <row r="184" spans="1:11" ht="69" customHeight="1" x14ac:dyDescent="0.2">
      <c r="A184" s="37">
        <v>2426410</v>
      </c>
      <c r="B184" s="152" t="s">
        <v>216</v>
      </c>
      <c r="C184" s="36">
        <v>15000</v>
      </c>
      <c r="D184" s="36">
        <v>0</v>
      </c>
      <c r="E184" s="36">
        <v>15000</v>
      </c>
      <c r="F184" s="36">
        <v>0</v>
      </c>
      <c r="G184" s="36"/>
      <c r="H184" s="36">
        <f t="shared" si="5"/>
        <v>0</v>
      </c>
      <c r="I184" s="59">
        <f>H184/E184%</f>
        <v>0</v>
      </c>
      <c r="J184" s="36">
        <f>D184+H184</f>
        <v>0</v>
      </c>
      <c r="K184" s="59">
        <f>J184/C184%</f>
        <v>0</v>
      </c>
    </row>
    <row r="185" spans="1:11" ht="69.75" customHeight="1" x14ac:dyDescent="0.2">
      <c r="A185" s="37">
        <v>2426411</v>
      </c>
      <c r="B185" s="152" t="s">
        <v>217</v>
      </c>
      <c r="C185" s="36">
        <v>19000</v>
      </c>
      <c r="D185" s="36">
        <v>0</v>
      </c>
      <c r="E185" s="36">
        <v>19000</v>
      </c>
      <c r="F185" s="36">
        <v>0</v>
      </c>
      <c r="G185" s="36"/>
      <c r="H185" s="36">
        <f t="shared" si="5"/>
        <v>0</v>
      </c>
      <c r="I185" s="59">
        <f>H185/E185%</f>
        <v>0</v>
      </c>
      <c r="J185" s="36">
        <f>D185+H185</f>
        <v>0</v>
      </c>
      <c r="K185" s="59">
        <f>J185/C185%</f>
        <v>0</v>
      </c>
    </row>
    <row r="186" spans="1:11" ht="80.25" customHeight="1" x14ac:dyDescent="0.2">
      <c r="A186" s="37">
        <v>2426414</v>
      </c>
      <c r="B186" s="152" t="s">
        <v>258</v>
      </c>
      <c r="C186" s="36">
        <v>27500</v>
      </c>
      <c r="D186" s="36">
        <v>0</v>
      </c>
      <c r="E186" s="36">
        <v>27500</v>
      </c>
      <c r="F186" s="36">
        <v>0</v>
      </c>
      <c r="G186" s="36"/>
      <c r="H186" s="36">
        <f t="shared" si="5"/>
        <v>0</v>
      </c>
      <c r="I186" s="59">
        <f>H186/E186%</f>
        <v>0</v>
      </c>
      <c r="J186" s="36">
        <f>D186+H186</f>
        <v>0</v>
      </c>
      <c r="K186" s="59">
        <f>J186/C186%</f>
        <v>0</v>
      </c>
    </row>
    <row r="187" spans="1:11" ht="67.5" customHeight="1" x14ac:dyDescent="0.2">
      <c r="A187" s="37">
        <v>2426419</v>
      </c>
      <c r="B187" s="152" t="s">
        <v>218</v>
      </c>
      <c r="C187" s="36">
        <v>25000</v>
      </c>
      <c r="D187" s="36">
        <v>0</v>
      </c>
      <c r="E187" s="36">
        <v>25000</v>
      </c>
      <c r="F187" s="36">
        <v>0</v>
      </c>
      <c r="G187" s="36"/>
      <c r="H187" s="36">
        <f t="shared" si="5"/>
        <v>0</v>
      </c>
      <c r="I187" s="59">
        <f>H187/E187%</f>
        <v>0</v>
      </c>
      <c r="J187" s="36">
        <f>D187+H187</f>
        <v>0</v>
      </c>
      <c r="K187" s="59">
        <f>J187/C187%</f>
        <v>0</v>
      </c>
    </row>
    <row r="188" spans="1:11" ht="68.25" customHeight="1" x14ac:dyDescent="0.2">
      <c r="A188" s="37">
        <v>2426421</v>
      </c>
      <c r="B188" s="152" t="s">
        <v>219</v>
      </c>
      <c r="C188" s="36">
        <v>15000</v>
      </c>
      <c r="D188" s="36">
        <v>0</v>
      </c>
      <c r="E188" s="36">
        <v>15000</v>
      </c>
      <c r="F188" s="36">
        <v>0</v>
      </c>
      <c r="G188" s="36"/>
      <c r="H188" s="36">
        <f t="shared" si="5"/>
        <v>0</v>
      </c>
      <c r="I188" s="59">
        <f>H188/E188%</f>
        <v>0</v>
      </c>
      <c r="J188" s="36">
        <f>D188+H188</f>
        <v>0</v>
      </c>
      <c r="K188" s="59">
        <f>J188/C188%</f>
        <v>0</v>
      </c>
    </row>
    <row r="189" spans="1:11" ht="57" customHeight="1" x14ac:dyDescent="0.2">
      <c r="A189" s="37">
        <v>2426422</v>
      </c>
      <c r="B189" s="152" t="s">
        <v>259</v>
      </c>
      <c r="C189" s="36">
        <v>12500</v>
      </c>
      <c r="D189" s="36">
        <v>0</v>
      </c>
      <c r="E189" s="36">
        <v>12500</v>
      </c>
      <c r="F189" s="36">
        <v>0</v>
      </c>
      <c r="G189" s="36"/>
      <c r="H189" s="36">
        <f t="shared" si="5"/>
        <v>0</v>
      </c>
      <c r="I189" s="59">
        <f>H189/E189%</f>
        <v>0</v>
      </c>
      <c r="J189" s="36">
        <f>D189+H189</f>
        <v>0</v>
      </c>
      <c r="K189" s="59">
        <f>J189/C189%</f>
        <v>0</v>
      </c>
    </row>
    <row r="190" spans="1:11" ht="66" customHeight="1" x14ac:dyDescent="0.2">
      <c r="A190" s="37">
        <v>2426425</v>
      </c>
      <c r="B190" s="152" t="s">
        <v>220</v>
      </c>
      <c r="C190" s="36">
        <v>15000</v>
      </c>
      <c r="D190" s="36">
        <v>0</v>
      </c>
      <c r="E190" s="36">
        <v>15000</v>
      </c>
      <c r="F190" s="36">
        <v>0</v>
      </c>
      <c r="G190" s="36"/>
      <c r="H190" s="36">
        <f t="shared" si="5"/>
        <v>0</v>
      </c>
      <c r="I190" s="59">
        <f>H190/E190%</f>
        <v>0</v>
      </c>
      <c r="J190" s="36">
        <f>D190+H190</f>
        <v>0</v>
      </c>
      <c r="K190" s="59">
        <f>J190/C190%</f>
        <v>0</v>
      </c>
    </row>
    <row r="191" spans="1:11" ht="66" customHeight="1" x14ac:dyDescent="0.2">
      <c r="A191" s="37">
        <v>2426426</v>
      </c>
      <c r="B191" s="152" t="s">
        <v>221</v>
      </c>
      <c r="C191" s="36">
        <v>15000</v>
      </c>
      <c r="D191" s="36">
        <v>0</v>
      </c>
      <c r="E191" s="36">
        <v>15000</v>
      </c>
      <c r="F191" s="36">
        <v>0</v>
      </c>
      <c r="G191" s="36"/>
      <c r="H191" s="36">
        <f t="shared" si="5"/>
        <v>0</v>
      </c>
      <c r="I191" s="59">
        <f>H191/E191%</f>
        <v>0</v>
      </c>
      <c r="J191" s="36">
        <f>D191+H191</f>
        <v>0</v>
      </c>
      <c r="K191" s="59">
        <f>J191/C191%</f>
        <v>0</v>
      </c>
    </row>
    <row r="192" spans="1:11" ht="66" customHeight="1" x14ac:dyDescent="0.2">
      <c r="A192" s="37">
        <v>2426431</v>
      </c>
      <c r="B192" s="152" t="s">
        <v>260</v>
      </c>
      <c r="C192" s="36">
        <v>12500</v>
      </c>
      <c r="D192" s="36">
        <v>0</v>
      </c>
      <c r="E192" s="36">
        <v>12500</v>
      </c>
      <c r="F192" s="36">
        <v>0</v>
      </c>
      <c r="G192" s="36"/>
      <c r="H192" s="36">
        <f t="shared" si="5"/>
        <v>0</v>
      </c>
      <c r="I192" s="59">
        <f>H192/E192%</f>
        <v>0</v>
      </c>
      <c r="J192" s="36">
        <f>D192+H192</f>
        <v>0</v>
      </c>
      <c r="K192" s="59">
        <f>J192/C192%</f>
        <v>0</v>
      </c>
    </row>
    <row r="193" spans="1:12" ht="72.75" customHeight="1" x14ac:dyDescent="0.2">
      <c r="A193" s="37">
        <v>2426433</v>
      </c>
      <c r="B193" s="152" t="s">
        <v>222</v>
      </c>
      <c r="C193" s="36">
        <v>19000</v>
      </c>
      <c r="D193" s="36">
        <v>0</v>
      </c>
      <c r="E193" s="36">
        <v>19000</v>
      </c>
      <c r="F193" s="36">
        <v>0</v>
      </c>
      <c r="G193" s="36"/>
      <c r="H193" s="36">
        <f t="shared" si="5"/>
        <v>0</v>
      </c>
      <c r="I193" s="59">
        <f>H193/E193%</f>
        <v>0</v>
      </c>
      <c r="J193" s="36">
        <f>D193+H193</f>
        <v>0</v>
      </c>
      <c r="K193" s="59">
        <f>J193/C193%</f>
        <v>0</v>
      </c>
    </row>
    <row r="194" spans="1:12" ht="66" customHeight="1" x14ac:dyDescent="0.2">
      <c r="A194" s="37">
        <v>2426434</v>
      </c>
      <c r="B194" s="152" t="s">
        <v>223</v>
      </c>
      <c r="C194" s="36">
        <v>15000</v>
      </c>
      <c r="D194" s="36">
        <v>0</v>
      </c>
      <c r="E194" s="36">
        <v>15000</v>
      </c>
      <c r="F194" s="36">
        <v>0</v>
      </c>
      <c r="G194" s="36"/>
      <c r="H194" s="36">
        <f t="shared" si="5"/>
        <v>0</v>
      </c>
      <c r="I194" s="59">
        <f>H194/E194%</f>
        <v>0</v>
      </c>
      <c r="J194" s="36">
        <f>D194+H194</f>
        <v>0</v>
      </c>
      <c r="K194" s="59">
        <f>J194/C194%</f>
        <v>0</v>
      </c>
    </row>
    <row r="195" spans="1:12" ht="75.75" customHeight="1" x14ac:dyDescent="0.2">
      <c r="A195" s="37">
        <v>2426435</v>
      </c>
      <c r="B195" s="152" t="s">
        <v>224</v>
      </c>
      <c r="C195" s="36">
        <v>30000</v>
      </c>
      <c r="D195" s="36">
        <v>0</v>
      </c>
      <c r="E195" s="36">
        <v>30000</v>
      </c>
      <c r="F195" s="36">
        <v>0</v>
      </c>
      <c r="G195" s="36"/>
      <c r="H195" s="36">
        <f t="shared" si="5"/>
        <v>0</v>
      </c>
      <c r="I195" s="59">
        <f>H195/E195%</f>
        <v>0</v>
      </c>
      <c r="J195" s="36">
        <f>D195+H195</f>
        <v>0</v>
      </c>
      <c r="K195" s="59">
        <f>J195/C195%</f>
        <v>0</v>
      </c>
    </row>
    <row r="196" spans="1:12" ht="69.75" customHeight="1" x14ac:dyDescent="0.2">
      <c r="A196" s="37">
        <v>2426439</v>
      </c>
      <c r="B196" s="152" t="s">
        <v>225</v>
      </c>
      <c r="C196" s="36">
        <v>15000</v>
      </c>
      <c r="D196" s="36">
        <v>0</v>
      </c>
      <c r="E196" s="36">
        <v>15000</v>
      </c>
      <c r="F196" s="36">
        <v>0</v>
      </c>
      <c r="G196" s="36"/>
      <c r="H196" s="36">
        <f t="shared" si="5"/>
        <v>0</v>
      </c>
      <c r="I196" s="59">
        <f>H196/E196%</f>
        <v>0</v>
      </c>
      <c r="J196" s="36">
        <f>D196+H196</f>
        <v>0</v>
      </c>
      <c r="K196" s="59">
        <f>J196/C196%</f>
        <v>0</v>
      </c>
    </row>
    <row r="197" spans="1:12" ht="75.75" customHeight="1" x14ac:dyDescent="0.2">
      <c r="A197" s="37">
        <v>2426440</v>
      </c>
      <c r="B197" s="152" t="s">
        <v>226</v>
      </c>
      <c r="C197" s="36">
        <v>15000</v>
      </c>
      <c r="D197" s="36">
        <v>0</v>
      </c>
      <c r="E197" s="36">
        <v>15000</v>
      </c>
      <c r="F197" s="36">
        <v>0</v>
      </c>
      <c r="G197" s="36"/>
      <c r="H197" s="36">
        <f t="shared" ref="H197:H237" si="6">SUM(F197:G197)</f>
        <v>0</v>
      </c>
      <c r="I197" s="59">
        <f>H197/E197%</f>
        <v>0</v>
      </c>
      <c r="J197" s="36">
        <f>D197+H197</f>
        <v>0</v>
      </c>
      <c r="K197" s="59">
        <f>J197/C197%</f>
        <v>0</v>
      </c>
    </row>
    <row r="198" spans="1:12" ht="75.75" customHeight="1" x14ac:dyDescent="0.2">
      <c r="A198" s="37">
        <v>2426441</v>
      </c>
      <c r="B198" s="152" t="s">
        <v>227</v>
      </c>
      <c r="C198" s="36">
        <v>15000</v>
      </c>
      <c r="D198" s="36">
        <v>0</v>
      </c>
      <c r="E198" s="36">
        <v>15000</v>
      </c>
      <c r="F198" s="36">
        <v>0</v>
      </c>
      <c r="G198" s="36"/>
      <c r="H198" s="36">
        <f t="shared" si="6"/>
        <v>0</v>
      </c>
      <c r="I198" s="59">
        <f>H198/E198%</f>
        <v>0</v>
      </c>
      <c r="J198" s="36">
        <f>D198+H198</f>
        <v>0</v>
      </c>
      <c r="K198" s="59">
        <f>J198/C198%</f>
        <v>0</v>
      </c>
    </row>
    <row r="199" spans="1:12" ht="69" customHeight="1" x14ac:dyDescent="0.2">
      <c r="A199" s="37">
        <v>2426442</v>
      </c>
      <c r="B199" s="152" t="s">
        <v>228</v>
      </c>
      <c r="C199" s="36">
        <v>19000</v>
      </c>
      <c r="D199" s="36">
        <v>0</v>
      </c>
      <c r="E199" s="36">
        <v>19000</v>
      </c>
      <c r="F199" s="36">
        <v>0</v>
      </c>
      <c r="G199" s="36"/>
      <c r="H199" s="36">
        <f t="shared" si="6"/>
        <v>0</v>
      </c>
      <c r="I199" s="59">
        <f>H199/E199%</f>
        <v>0</v>
      </c>
      <c r="J199" s="36">
        <f>D199+H199</f>
        <v>0</v>
      </c>
      <c r="K199" s="59">
        <f>J199/C199%</f>
        <v>0</v>
      </c>
    </row>
    <row r="200" spans="1:12" ht="69" customHeight="1" x14ac:dyDescent="0.2">
      <c r="A200" s="37">
        <v>2426444</v>
      </c>
      <c r="B200" s="152" t="s">
        <v>229</v>
      </c>
      <c r="C200" s="36">
        <v>19000</v>
      </c>
      <c r="D200" s="36">
        <v>0</v>
      </c>
      <c r="E200" s="36">
        <v>19000</v>
      </c>
      <c r="F200" s="36">
        <v>0</v>
      </c>
      <c r="G200" s="36"/>
      <c r="H200" s="36">
        <f t="shared" si="6"/>
        <v>0</v>
      </c>
      <c r="I200" s="59">
        <f>H200/E200%</f>
        <v>0</v>
      </c>
      <c r="J200" s="36">
        <f>D200+H200</f>
        <v>0</v>
      </c>
      <c r="K200" s="59">
        <f>J200/C200%</f>
        <v>0</v>
      </c>
    </row>
    <row r="201" spans="1:12" ht="69" customHeight="1" x14ac:dyDescent="0.2">
      <c r="A201" s="37">
        <v>2426446</v>
      </c>
      <c r="B201" s="152" t="s">
        <v>261</v>
      </c>
      <c r="C201" s="36">
        <v>12500</v>
      </c>
      <c r="D201" s="36">
        <v>0</v>
      </c>
      <c r="E201" s="36">
        <v>12500</v>
      </c>
      <c r="F201" s="36">
        <v>0</v>
      </c>
      <c r="G201" s="36"/>
      <c r="H201" s="36">
        <f t="shared" si="6"/>
        <v>0</v>
      </c>
      <c r="I201" s="59">
        <f>H201/E201%</f>
        <v>0</v>
      </c>
      <c r="J201" s="36">
        <f>D201+H201</f>
        <v>0</v>
      </c>
      <c r="K201" s="59">
        <f>J201/C201%</f>
        <v>0</v>
      </c>
    </row>
    <row r="202" spans="1:12" ht="69" customHeight="1" x14ac:dyDescent="0.2">
      <c r="A202" s="37">
        <v>2426447</v>
      </c>
      <c r="B202" s="152" t="s">
        <v>262</v>
      </c>
      <c r="C202" s="36">
        <v>12500</v>
      </c>
      <c r="D202" s="36">
        <v>0</v>
      </c>
      <c r="E202" s="36">
        <v>12500</v>
      </c>
      <c r="F202" s="36">
        <v>0</v>
      </c>
      <c r="G202" s="36"/>
      <c r="H202" s="36">
        <f t="shared" si="6"/>
        <v>0</v>
      </c>
      <c r="I202" s="59">
        <f>H202/E202%</f>
        <v>0</v>
      </c>
      <c r="J202" s="36">
        <f>D202+H202</f>
        <v>0</v>
      </c>
      <c r="K202" s="59">
        <f>J202/C202%</f>
        <v>0</v>
      </c>
    </row>
    <row r="203" spans="1:12" ht="69" customHeight="1" x14ac:dyDescent="0.2">
      <c r="A203" s="37">
        <v>2426448</v>
      </c>
      <c r="B203" s="152" t="s">
        <v>263</v>
      </c>
      <c r="C203" s="36">
        <v>50000</v>
      </c>
      <c r="D203" s="36">
        <v>0</v>
      </c>
      <c r="E203" s="36">
        <v>50000</v>
      </c>
      <c r="F203" s="36">
        <v>0</v>
      </c>
      <c r="G203" s="36"/>
      <c r="H203" s="36">
        <f t="shared" si="6"/>
        <v>0</v>
      </c>
      <c r="I203" s="59">
        <f>H203/E203%</f>
        <v>0</v>
      </c>
      <c r="J203" s="36">
        <f>D203+H203</f>
        <v>0</v>
      </c>
      <c r="K203" s="59">
        <f>J203/C203%</f>
        <v>0</v>
      </c>
    </row>
    <row r="204" spans="1:12" ht="94.5" customHeight="1" x14ac:dyDescent="0.2">
      <c r="A204" s="37">
        <v>2426449</v>
      </c>
      <c r="B204" s="152" t="s">
        <v>230</v>
      </c>
      <c r="C204" s="36">
        <v>1123000</v>
      </c>
      <c r="D204" s="36">
        <v>0</v>
      </c>
      <c r="E204" s="36">
        <v>1123000</v>
      </c>
      <c r="F204" s="36">
        <v>0</v>
      </c>
      <c r="G204" s="36"/>
      <c r="H204" s="36">
        <f t="shared" si="6"/>
        <v>0</v>
      </c>
      <c r="I204" s="59">
        <f>H204/E204%</f>
        <v>0</v>
      </c>
      <c r="J204" s="36">
        <f>D204+H204</f>
        <v>0</v>
      </c>
      <c r="K204" s="59">
        <f>J204/C204%</f>
        <v>0</v>
      </c>
    </row>
    <row r="205" spans="1:12" ht="69.75" customHeight="1" x14ac:dyDescent="0.2">
      <c r="A205" s="37">
        <v>2426631</v>
      </c>
      <c r="B205" s="152" t="s">
        <v>264</v>
      </c>
      <c r="C205" s="36">
        <v>75000</v>
      </c>
      <c r="D205" s="36">
        <v>0</v>
      </c>
      <c r="E205" s="36">
        <v>75000</v>
      </c>
      <c r="F205" s="36">
        <v>0</v>
      </c>
      <c r="G205" s="36"/>
      <c r="H205" s="36">
        <f t="shared" si="6"/>
        <v>0</v>
      </c>
      <c r="I205" s="59">
        <f>H205/E205%</f>
        <v>0</v>
      </c>
      <c r="J205" s="36">
        <f>D205+H205</f>
        <v>0</v>
      </c>
      <c r="K205" s="59">
        <f>J205/C205%</f>
        <v>0</v>
      </c>
    </row>
    <row r="206" spans="1:12" ht="68.25" customHeight="1" x14ac:dyDescent="0.2">
      <c r="A206" s="37">
        <v>2426806</v>
      </c>
      <c r="B206" s="152" t="s">
        <v>265</v>
      </c>
      <c r="C206" s="36">
        <v>12500</v>
      </c>
      <c r="D206" s="36">
        <v>0</v>
      </c>
      <c r="E206" s="36">
        <v>12500</v>
      </c>
      <c r="F206" s="36">
        <v>0</v>
      </c>
      <c r="G206" s="36"/>
      <c r="H206" s="36">
        <f t="shared" si="6"/>
        <v>0</v>
      </c>
      <c r="I206" s="59">
        <f>H206/E206%</f>
        <v>0</v>
      </c>
      <c r="J206" s="36">
        <f>D206+H206</f>
        <v>0</v>
      </c>
      <c r="K206" s="59">
        <f>J206/C206%</f>
        <v>0</v>
      </c>
    </row>
    <row r="207" spans="1:12" ht="26.25" customHeight="1" x14ac:dyDescent="0.2">
      <c r="A207" s="35"/>
      <c r="B207" s="80" t="s">
        <v>106</v>
      </c>
      <c r="C207" s="80"/>
      <c r="D207" s="40">
        <f>SUM(D208:D224)</f>
        <v>31228934.599999998</v>
      </c>
      <c r="E207" s="40">
        <f>SUM(E208:E224)</f>
        <v>16167787</v>
      </c>
      <c r="F207" s="40">
        <f>SUM(F208:F224)</f>
        <v>1171703.08</v>
      </c>
      <c r="G207" s="40">
        <f>SUM(G208:G224)</f>
        <v>192596</v>
      </c>
      <c r="H207" s="40">
        <f t="shared" si="6"/>
        <v>1364299.08</v>
      </c>
      <c r="I207" s="104">
        <f>H207/E207%</f>
        <v>8.4383786105049516</v>
      </c>
      <c r="J207" s="40">
        <f>D207+H207</f>
        <v>32593233.68</v>
      </c>
      <c r="K207" s="40"/>
      <c r="L207" s="143"/>
    </row>
    <row r="208" spans="1:12" ht="66" customHeight="1" x14ac:dyDescent="0.2">
      <c r="A208" s="190">
        <v>66385</v>
      </c>
      <c r="B208" s="191" t="s">
        <v>36</v>
      </c>
      <c r="C208" s="92">
        <v>15078978.33</v>
      </c>
      <c r="D208" s="92">
        <v>11805011.560000001</v>
      </c>
      <c r="E208" s="92">
        <v>2766071</v>
      </c>
      <c r="F208" s="92">
        <v>0</v>
      </c>
      <c r="G208" s="92"/>
      <c r="H208" s="92">
        <f t="shared" si="6"/>
        <v>0</v>
      </c>
      <c r="I208" s="192">
        <f>H208/E208%</f>
        <v>0</v>
      </c>
      <c r="J208" s="92">
        <f>D208+H208</f>
        <v>11805011.560000001</v>
      </c>
      <c r="K208" s="192">
        <f>J208/C208%</f>
        <v>78.287874029990732</v>
      </c>
    </row>
    <row r="209" spans="1:13" s="199" customFormat="1" ht="81" customHeight="1" x14ac:dyDescent="0.25">
      <c r="A209" s="196">
        <v>108527</v>
      </c>
      <c r="B209" s="35" t="s">
        <v>107</v>
      </c>
      <c r="C209" s="36">
        <v>2725244.36</v>
      </c>
      <c r="D209" s="36">
        <v>2412374.2999999998</v>
      </c>
      <c r="E209" s="36">
        <v>253550</v>
      </c>
      <c r="F209" s="36">
        <v>0</v>
      </c>
      <c r="G209" s="28"/>
      <c r="H209" s="28">
        <f t="shared" si="6"/>
        <v>0</v>
      </c>
      <c r="I209" s="59">
        <f>H209/E209%</f>
        <v>0</v>
      </c>
      <c r="J209" s="36">
        <f>D209+H209</f>
        <v>2412374.2999999998</v>
      </c>
      <c r="K209" s="59">
        <f>J209/C209%</f>
        <v>88.519559398335929</v>
      </c>
      <c r="L209" s="197"/>
      <c r="M209" s="198"/>
    </row>
    <row r="210" spans="1:13" ht="48" customHeight="1" x14ac:dyDescent="0.2">
      <c r="A210" s="193">
        <v>111221</v>
      </c>
      <c r="B210" s="194" t="s">
        <v>108</v>
      </c>
      <c r="C210" s="111">
        <v>3865203</v>
      </c>
      <c r="D210" s="111">
        <v>89540.59</v>
      </c>
      <c r="E210" s="111">
        <v>449116</v>
      </c>
      <c r="F210" s="111">
        <v>0</v>
      </c>
      <c r="G210" s="111"/>
      <c r="H210" s="111">
        <f t="shared" si="6"/>
        <v>0</v>
      </c>
      <c r="I210" s="195">
        <f>H210/E210%</f>
        <v>0</v>
      </c>
      <c r="J210" s="111">
        <f>D210+H210</f>
        <v>89540.59</v>
      </c>
      <c r="K210" s="195">
        <f>J210/C210%</f>
        <v>2.3165818198940649</v>
      </c>
    </row>
    <row r="211" spans="1:13" ht="48" customHeight="1" x14ac:dyDescent="0.2">
      <c r="A211" s="28">
        <v>111234</v>
      </c>
      <c r="B211" s="35" t="s">
        <v>109</v>
      </c>
      <c r="C211" s="36">
        <v>14669819.58</v>
      </c>
      <c r="D211" s="36">
        <v>7794562.1799999997</v>
      </c>
      <c r="E211" s="36">
        <v>6984588</v>
      </c>
      <c r="F211" s="36">
        <v>975182.08000000007</v>
      </c>
      <c r="G211" s="36">
        <v>192596</v>
      </c>
      <c r="H211" s="36">
        <f t="shared" si="6"/>
        <v>1167778.08</v>
      </c>
      <c r="I211" s="59">
        <f>H211/E211%</f>
        <v>16.719355243287076</v>
      </c>
      <c r="J211" s="36">
        <f>D211+H211</f>
        <v>8962340.2599999998</v>
      </c>
      <c r="K211" s="59">
        <f>J211/C211%</f>
        <v>61.093732006211901</v>
      </c>
    </row>
    <row r="212" spans="1:13" ht="36" x14ac:dyDescent="0.2">
      <c r="A212" s="28">
        <v>135106</v>
      </c>
      <c r="B212" s="35" t="s">
        <v>110</v>
      </c>
      <c r="C212" s="36">
        <v>1187524.8500000001</v>
      </c>
      <c r="D212" s="36">
        <v>161080.66</v>
      </c>
      <c r="E212" s="36">
        <v>380941</v>
      </c>
      <c r="F212" s="36">
        <v>0</v>
      </c>
      <c r="G212" s="36"/>
      <c r="H212" s="36">
        <f t="shared" si="6"/>
        <v>0</v>
      </c>
      <c r="I212" s="59">
        <f>H212/E212%</f>
        <v>0</v>
      </c>
      <c r="J212" s="36">
        <f>D212+H212</f>
        <v>161080.66</v>
      </c>
      <c r="K212" s="59">
        <f>J212/C212%</f>
        <v>13.564403304907682</v>
      </c>
    </row>
    <row r="213" spans="1:13" ht="66" customHeight="1" x14ac:dyDescent="0.2">
      <c r="A213" s="28">
        <v>106725</v>
      </c>
      <c r="B213" s="35" t="s">
        <v>111</v>
      </c>
      <c r="C213" s="36">
        <v>2025772.27</v>
      </c>
      <c r="D213" s="36">
        <v>59417.79</v>
      </c>
      <c r="E213" s="36">
        <v>391696</v>
      </c>
      <c r="F213" s="36">
        <v>0</v>
      </c>
      <c r="G213" s="36"/>
      <c r="H213" s="36">
        <f t="shared" si="6"/>
        <v>0</v>
      </c>
      <c r="I213" s="59">
        <f>H213/E213%</f>
        <v>0</v>
      </c>
      <c r="J213" s="36">
        <f>D213+H213</f>
        <v>59417.79</v>
      </c>
      <c r="K213" s="59">
        <f>J213/C213%</f>
        <v>2.9330932642295475</v>
      </c>
    </row>
    <row r="214" spans="1:13" ht="79.5" customHeight="1" x14ac:dyDescent="0.2">
      <c r="A214" s="28">
        <v>143125</v>
      </c>
      <c r="B214" s="35" t="s">
        <v>112</v>
      </c>
      <c r="C214" s="36">
        <v>13168445</v>
      </c>
      <c r="D214" s="36">
        <v>8837716.9499999993</v>
      </c>
      <c r="E214" s="36">
        <v>3678231</v>
      </c>
      <c r="F214" s="36">
        <v>196521</v>
      </c>
      <c r="G214" s="36"/>
      <c r="H214" s="36">
        <f t="shared" si="6"/>
        <v>196521</v>
      </c>
      <c r="I214" s="59">
        <f>H214/E214%</f>
        <v>5.3428128902181511</v>
      </c>
      <c r="J214" s="36">
        <f>D214+H214</f>
        <v>9034237.9499999993</v>
      </c>
      <c r="K214" s="59">
        <f>J214/C214%</f>
        <v>68.605199399017863</v>
      </c>
    </row>
    <row r="215" spans="1:13" ht="66" customHeight="1" x14ac:dyDescent="0.2">
      <c r="A215" s="28">
        <v>148105</v>
      </c>
      <c r="B215" s="35" t="s">
        <v>113</v>
      </c>
      <c r="C215" s="36">
        <v>2516112.56</v>
      </c>
      <c r="D215" s="36">
        <v>69230.570000000007</v>
      </c>
      <c r="E215" s="36">
        <v>388594</v>
      </c>
      <c r="F215" s="36">
        <v>0</v>
      </c>
      <c r="G215" s="36"/>
      <c r="H215" s="36">
        <f t="shared" si="6"/>
        <v>0</v>
      </c>
      <c r="I215" s="59">
        <f>H215/E215%</f>
        <v>0</v>
      </c>
      <c r="J215" s="36">
        <f>D215+H215</f>
        <v>69230.570000000007</v>
      </c>
      <c r="K215" s="59">
        <f>J215/C215%</f>
        <v>2.7514893848787119</v>
      </c>
    </row>
    <row r="216" spans="1:13" ht="97.5" customHeight="1" x14ac:dyDescent="0.2">
      <c r="A216" s="37">
        <v>2426445</v>
      </c>
      <c r="B216" s="35" t="s">
        <v>266</v>
      </c>
      <c r="C216" s="36">
        <v>45000</v>
      </c>
      <c r="D216" s="36">
        <v>0</v>
      </c>
      <c r="E216" s="36">
        <v>45000</v>
      </c>
      <c r="F216" s="36">
        <v>0</v>
      </c>
      <c r="G216" s="36"/>
      <c r="H216" s="36">
        <f t="shared" si="6"/>
        <v>0</v>
      </c>
      <c r="I216" s="59">
        <f>H216/E216%</f>
        <v>0</v>
      </c>
      <c r="J216" s="36">
        <f>D216+H216</f>
        <v>0</v>
      </c>
      <c r="K216" s="59">
        <f>J216/C216%</f>
        <v>0</v>
      </c>
    </row>
    <row r="217" spans="1:13" ht="91.5" customHeight="1" x14ac:dyDescent="0.2">
      <c r="A217" s="37">
        <v>2426450</v>
      </c>
      <c r="B217" s="35" t="s">
        <v>232</v>
      </c>
      <c r="C217" s="36">
        <v>270000</v>
      </c>
      <c r="D217" s="36">
        <v>0</v>
      </c>
      <c r="E217" s="36">
        <v>270000</v>
      </c>
      <c r="F217" s="36">
        <v>0</v>
      </c>
      <c r="G217" s="36"/>
      <c r="H217" s="36">
        <f t="shared" si="6"/>
        <v>0</v>
      </c>
      <c r="I217" s="59">
        <f>H217/E217%</f>
        <v>0</v>
      </c>
      <c r="J217" s="36">
        <f>D217+H217</f>
        <v>0</v>
      </c>
      <c r="K217" s="59">
        <f>J217/C217%</f>
        <v>0</v>
      </c>
    </row>
    <row r="218" spans="1:13" ht="93.75" customHeight="1" x14ac:dyDescent="0.2">
      <c r="A218" s="37">
        <v>2426455</v>
      </c>
      <c r="B218" s="35" t="s">
        <v>233</v>
      </c>
      <c r="C218" s="36">
        <v>45000</v>
      </c>
      <c r="D218" s="36">
        <v>0</v>
      </c>
      <c r="E218" s="36">
        <v>45000</v>
      </c>
      <c r="F218" s="36">
        <v>0</v>
      </c>
      <c r="G218" s="36"/>
      <c r="H218" s="36">
        <f t="shared" si="6"/>
        <v>0</v>
      </c>
      <c r="I218" s="59">
        <f>H218/E218%</f>
        <v>0</v>
      </c>
      <c r="J218" s="36">
        <f>D218+H218</f>
        <v>0</v>
      </c>
      <c r="K218" s="59">
        <f>J218/C218%</f>
        <v>0</v>
      </c>
    </row>
    <row r="219" spans="1:13" ht="102" customHeight="1" x14ac:dyDescent="0.2">
      <c r="A219" s="37">
        <v>2426472</v>
      </c>
      <c r="B219" s="35" t="s">
        <v>234</v>
      </c>
      <c r="C219" s="36">
        <v>265000</v>
      </c>
      <c r="D219" s="36">
        <v>0</v>
      </c>
      <c r="E219" s="36">
        <v>265000</v>
      </c>
      <c r="F219" s="36">
        <v>0</v>
      </c>
      <c r="G219" s="36"/>
      <c r="H219" s="36">
        <f t="shared" si="6"/>
        <v>0</v>
      </c>
      <c r="I219" s="59">
        <f>H219/E219%</f>
        <v>0</v>
      </c>
      <c r="J219" s="36">
        <f>D219+H219</f>
        <v>0</v>
      </c>
      <c r="K219" s="59">
        <f>J219/C219%</f>
        <v>0</v>
      </c>
    </row>
    <row r="220" spans="1:13" ht="95.25" customHeight="1" x14ac:dyDescent="0.2">
      <c r="A220" s="37">
        <v>2426481</v>
      </c>
      <c r="B220" s="35" t="s">
        <v>235</v>
      </c>
      <c r="C220" s="36">
        <v>70000</v>
      </c>
      <c r="D220" s="36">
        <v>0</v>
      </c>
      <c r="E220" s="36">
        <v>70000</v>
      </c>
      <c r="F220" s="36">
        <v>0</v>
      </c>
      <c r="G220" s="36"/>
      <c r="H220" s="36">
        <f t="shared" si="6"/>
        <v>0</v>
      </c>
      <c r="I220" s="59">
        <f>H220/E220%</f>
        <v>0</v>
      </c>
      <c r="J220" s="36">
        <f>D220+H220</f>
        <v>0</v>
      </c>
      <c r="K220" s="59">
        <f>J220/C220%</f>
        <v>0</v>
      </c>
    </row>
    <row r="221" spans="1:13" ht="93" customHeight="1" x14ac:dyDescent="0.2">
      <c r="A221" s="37">
        <v>2426485</v>
      </c>
      <c r="B221" s="35" t="s">
        <v>236</v>
      </c>
      <c r="C221" s="36">
        <v>45000</v>
      </c>
      <c r="D221" s="36">
        <v>0</v>
      </c>
      <c r="E221" s="36">
        <v>45000</v>
      </c>
      <c r="F221" s="36">
        <v>0</v>
      </c>
      <c r="G221" s="36"/>
      <c r="H221" s="36">
        <f t="shared" si="6"/>
        <v>0</v>
      </c>
      <c r="I221" s="59">
        <f>H221/E221%</f>
        <v>0</v>
      </c>
      <c r="J221" s="36">
        <f>D221+H221</f>
        <v>0</v>
      </c>
      <c r="K221" s="59">
        <f>J221/C221%</f>
        <v>0</v>
      </c>
    </row>
    <row r="222" spans="1:13" ht="66" customHeight="1" x14ac:dyDescent="0.2">
      <c r="A222" s="37">
        <v>2426491</v>
      </c>
      <c r="B222" s="35" t="s">
        <v>267</v>
      </c>
      <c r="C222" s="36">
        <v>25000</v>
      </c>
      <c r="D222" s="36">
        <v>0</v>
      </c>
      <c r="E222" s="36">
        <v>25000</v>
      </c>
      <c r="F222" s="36">
        <v>0</v>
      </c>
      <c r="G222" s="36"/>
      <c r="H222" s="36">
        <f t="shared" si="6"/>
        <v>0</v>
      </c>
      <c r="I222" s="59">
        <f>H222/E222%</f>
        <v>0</v>
      </c>
      <c r="J222" s="36">
        <f>D222+H222</f>
        <v>0</v>
      </c>
      <c r="K222" s="59">
        <f>J222/C222%</f>
        <v>0</v>
      </c>
    </row>
    <row r="223" spans="1:13" ht="99" customHeight="1" x14ac:dyDescent="0.2">
      <c r="A223" s="37">
        <v>2426497</v>
      </c>
      <c r="B223" s="35" t="s">
        <v>237</v>
      </c>
      <c r="C223" s="36">
        <v>90000</v>
      </c>
      <c r="D223" s="36">
        <v>0</v>
      </c>
      <c r="E223" s="36">
        <v>90000</v>
      </c>
      <c r="F223" s="36">
        <v>0</v>
      </c>
      <c r="G223" s="36"/>
      <c r="H223" s="36">
        <f t="shared" si="6"/>
        <v>0</v>
      </c>
      <c r="I223" s="59">
        <f>H223/E223%</f>
        <v>0</v>
      </c>
      <c r="J223" s="36">
        <f>D223+H223</f>
        <v>0</v>
      </c>
      <c r="K223" s="59">
        <f>J223/C223%</f>
        <v>0</v>
      </c>
    </row>
    <row r="224" spans="1:13" ht="94.5" customHeight="1" x14ac:dyDescent="0.2">
      <c r="A224" s="37">
        <v>2426502</v>
      </c>
      <c r="B224" s="35" t="s">
        <v>238</v>
      </c>
      <c r="C224" s="36">
        <v>20000</v>
      </c>
      <c r="D224" s="36">
        <v>0</v>
      </c>
      <c r="E224" s="36">
        <v>20000</v>
      </c>
      <c r="F224" s="36">
        <v>0</v>
      </c>
      <c r="G224" s="36"/>
      <c r="H224" s="36">
        <f t="shared" si="6"/>
        <v>0</v>
      </c>
      <c r="I224" s="59">
        <f>H224/E224%</f>
        <v>0</v>
      </c>
      <c r="J224" s="36">
        <f>D224+H224</f>
        <v>0</v>
      </c>
      <c r="K224" s="59">
        <f>J224/C224%</f>
        <v>0</v>
      </c>
    </row>
    <row r="225" spans="1:14" ht="32.25" customHeight="1" x14ac:dyDescent="0.2">
      <c r="A225" s="28"/>
      <c r="B225" s="153" t="s">
        <v>239</v>
      </c>
      <c r="C225" s="153"/>
      <c r="D225" s="95">
        <f>SUM(D226:D237)</f>
        <v>0</v>
      </c>
      <c r="E225" s="95">
        <f>SUM(E226:E237)</f>
        <v>5704065</v>
      </c>
      <c r="F225" s="95">
        <f>SUM(F226:F237)</f>
        <v>0</v>
      </c>
      <c r="G225" s="40"/>
      <c r="H225" s="40">
        <f t="shared" si="6"/>
        <v>0</v>
      </c>
      <c r="I225" s="81">
        <f>H225/E225%</f>
        <v>0</v>
      </c>
      <c r="J225" s="40">
        <f>D225+H225</f>
        <v>0</v>
      </c>
      <c r="K225" s="40"/>
    </row>
    <row r="226" spans="1:14" ht="84.75" customHeight="1" x14ac:dyDescent="0.2">
      <c r="A226" s="37">
        <v>2424506</v>
      </c>
      <c r="B226" s="35" t="s">
        <v>283</v>
      </c>
      <c r="C226" s="36">
        <v>190000</v>
      </c>
      <c r="D226" s="36">
        <v>0</v>
      </c>
      <c r="E226" s="36">
        <v>190000</v>
      </c>
      <c r="F226" s="36">
        <v>0</v>
      </c>
      <c r="G226" s="36"/>
      <c r="H226" s="36">
        <f t="shared" si="6"/>
        <v>0</v>
      </c>
      <c r="I226" s="59">
        <f>H226/E226%</f>
        <v>0</v>
      </c>
      <c r="J226" s="36">
        <f>D226+H226</f>
        <v>0</v>
      </c>
      <c r="K226" s="59">
        <f>J226/C226%</f>
        <v>0</v>
      </c>
    </row>
    <row r="227" spans="1:14" ht="73.5" customHeight="1" x14ac:dyDescent="0.2">
      <c r="A227" s="37">
        <v>2424545</v>
      </c>
      <c r="B227" s="35" t="s">
        <v>284</v>
      </c>
      <c r="C227" s="36">
        <v>315000</v>
      </c>
      <c r="D227" s="36">
        <v>0</v>
      </c>
      <c r="E227" s="36">
        <v>315000</v>
      </c>
      <c r="F227" s="36">
        <v>0</v>
      </c>
      <c r="G227" s="36"/>
      <c r="H227" s="36">
        <f t="shared" si="6"/>
        <v>0</v>
      </c>
      <c r="I227" s="59">
        <f>H227/E227%</f>
        <v>0</v>
      </c>
      <c r="J227" s="36">
        <f>D227+H227</f>
        <v>0</v>
      </c>
      <c r="K227" s="59">
        <f>J227/C227%</f>
        <v>0</v>
      </c>
    </row>
    <row r="228" spans="1:14" ht="67.5" customHeight="1" x14ac:dyDescent="0.2">
      <c r="A228" s="37">
        <v>2424719</v>
      </c>
      <c r="B228" s="35" t="s">
        <v>285</v>
      </c>
      <c r="C228" s="36">
        <v>600000</v>
      </c>
      <c r="D228" s="36">
        <v>0</v>
      </c>
      <c r="E228" s="36">
        <v>600000</v>
      </c>
      <c r="F228" s="36">
        <v>0</v>
      </c>
      <c r="G228" s="36"/>
      <c r="H228" s="36">
        <f t="shared" si="6"/>
        <v>0</v>
      </c>
      <c r="I228" s="59">
        <f>H228/E228%</f>
        <v>0</v>
      </c>
      <c r="J228" s="36">
        <f>D228+H228</f>
        <v>0</v>
      </c>
      <c r="K228" s="59">
        <f>J228/C228%</f>
        <v>0</v>
      </c>
    </row>
    <row r="229" spans="1:14" ht="80.25" customHeight="1" x14ac:dyDescent="0.2">
      <c r="A229" s="37">
        <v>2424728</v>
      </c>
      <c r="B229" s="35" t="s">
        <v>286</v>
      </c>
      <c r="C229" s="36">
        <v>400000</v>
      </c>
      <c r="D229" s="36">
        <v>0</v>
      </c>
      <c r="E229" s="36">
        <v>400000</v>
      </c>
      <c r="F229" s="36">
        <v>0</v>
      </c>
      <c r="G229" s="36"/>
      <c r="H229" s="36">
        <f t="shared" si="6"/>
        <v>0</v>
      </c>
      <c r="I229" s="59">
        <f>H229/E229%</f>
        <v>0</v>
      </c>
      <c r="J229" s="36">
        <f>D229+H229</f>
        <v>0</v>
      </c>
      <c r="K229" s="59">
        <f>J229/C229%</f>
        <v>0</v>
      </c>
    </row>
    <row r="230" spans="1:14" ht="78.75" customHeight="1" x14ac:dyDescent="0.2">
      <c r="A230" s="37">
        <v>2424765</v>
      </c>
      <c r="B230" s="35" t="s">
        <v>287</v>
      </c>
      <c r="C230" s="36">
        <v>700000</v>
      </c>
      <c r="D230" s="36">
        <v>0</v>
      </c>
      <c r="E230" s="36">
        <v>700000</v>
      </c>
      <c r="F230" s="36">
        <v>0</v>
      </c>
      <c r="G230" s="36"/>
      <c r="H230" s="36">
        <f t="shared" si="6"/>
        <v>0</v>
      </c>
      <c r="I230" s="59">
        <f>H230/E230%</f>
        <v>0</v>
      </c>
      <c r="J230" s="36">
        <f>D230+H230</f>
        <v>0</v>
      </c>
      <c r="K230" s="59">
        <f>J230/C230%</f>
        <v>0</v>
      </c>
    </row>
    <row r="231" spans="1:14" ht="78" customHeight="1" x14ac:dyDescent="0.2">
      <c r="A231" s="37">
        <v>2424768</v>
      </c>
      <c r="B231" s="35" t="s">
        <v>288</v>
      </c>
      <c r="C231" s="36">
        <v>180000</v>
      </c>
      <c r="D231" s="36">
        <v>0</v>
      </c>
      <c r="E231" s="36">
        <v>180000</v>
      </c>
      <c r="F231" s="36">
        <v>0</v>
      </c>
      <c r="G231" s="36"/>
      <c r="H231" s="36">
        <f t="shared" si="6"/>
        <v>0</v>
      </c>
      <c r="I231" s="59">
        <f>H231/E231%</f>
        <v>0</v>
      </c>
      <c r="J231" s="36">
        <f>D231+H231</f>
        <v>0</v>
      </c>
      <c r="K231" s="59">
        <f>J231/C231%</f>
        <v>0</v>
      </c>
    </row>
    <row r="232" spans="1:14" ht="76.5" customHeight="1" x14ac:dyDescent="0.2">
      <c r="A232" s="37">
        <v>2424776</v>
      </c>
      <c r="B232" s="35" t="s">
        <v>289</v>
      </c>
      <c r="C232" s="36">
        <v>180000</v>
      </c>
      <c r="D232" s="36">
        <v>0</v>
      </c>
      <c r="E232" s="36">
        <v>180000</v>
      </c>
      <c r="F232" s="36">
        <v>0</v>
      </c>
      <c r="G232" s="36"/>
      <c r="H232" s="36">
        <f t="shared" si="6"/>
        <v>0</v>
      </c>
      <c r="I232" s="59">
        <f>H232/E232%</f>
        <v>0</v>
      </c>
      <c r="J232" s="36">
        <f>D232+H232</f>
        <v>0</v>
      </c>
      <c r="K232" s="59">
        <f>J232/C232%</f>
        <v>0</v>
      </c>
    </row>
    <row r="233" spans="1:14" ht="65.25" customHeight="1" x14ac:dyDescent="0.2">
      <c r="A233" s="37">
        <v>2424777</v>
      </c>
      <c r="B233" s="35" t="s">
        <v>290</v>
      </c>
      <c r="C233" s="36">
        <v>150000</v>
      </c>
      <c r="D233" s="36">
        <v>0</v>
      </c>
      <c r="E233" s="36">
        <v>150000</v>
      </c>
      <c r="F233" s="36">
        <v>0</v>
      </c>
      <c r="G233" s="36"/>
      <c r="H233" s="36">
        <f t="shared" si="6"/>
        <v>0</v>
      </c>
      <c r="I233" s="59">
        <f>H233/E233%</f>
        <v>0</v>
      </c>
      <c r="J233" s="36">
        <f>D233+H233</f>
        <v>0</v>
      </c>
      <c r="K233" s="59">
        <f>J233/C233%</f>
        <v>0</v>
      </c>
    </row>
    <row r="234" spans="1:14" ht="63.75" customHeight="1" x14ac:dyDescent="0.2">
      <c r="A234" s="37">
        <v>2424778</v>
      </c>
      <c r="B234" s="35" t="s">
        <v>291</v>
      </c>
      <c r="C234" s="36">
        <v>80000</v>
      </c>
      <c r="D234" s="36">
        <v>0</v>
      </c>
      <c r="E234" s="36">
        <v>80000</v>
      </c>
      <c r="F234" s="36">
        <v>0</v>
      </c>
      <c r="G234" s="36"/>
      <c r="H234" s="36">
        <f t="shared" si="6"/>
        <v>0</v>
      </c>
      <c r="I234" s="59">
        <f>H234/E234%</f>
        <v>0</v>
      </c>
      <c r="J234" s="36">
        <f>D234+H234</f>
        <v>0</v>
      </c>
      <c r="K234" s="59">
        <f>J234/C234%</f>
        <v>0</v>
      </c>
    </row>
    <row r="235" spans="1:14" ht="72" customHeight="1" x14ac:dyDescent="0.2">
      <c r="A235" s="37">
        <v>2424785</v>
      </c>
      <c r="B235" s="35" t="s">
        <v>292</v>
      </c>
      <c r="C235" s="36">
        <v>300000</v>
      </c>
      <c r="D235" s="36">
        <v>0</v>
      </c>
      <c r="E235" s="36">
        <v>300000</v>
      </c>
      <c r="F235" s="36">
        <v>0</v>
      </c>
      <c r="G235" s="36"/>
      <c r="H235" s="36">
        <f t="shared" si="6"/>
        <v>0</v>
      </c>
      <c r="I235" s="59">
        <f>H235/E235%</f>
        <v>0</v>
      </c>
      <c r="J235" s="36">
        <f>D235+H235</f>
        <v>0</v>
      </c>
      <c r="K235" s="59">
        <f>J235/C235%</f>
        <v>0</v>
      </c>
    </row>
    <row r="236" spans="1:14" ht="103.5" customHeight="1" x14ac:dyDescent="0.2">
      <c r="A236" s="37">
        <v>2426379</v>
      </c>
      <c r="B236" s="35" t="s">
        <v>240</v>
      </c>
      <c r="C236" s="36">
        <v>1271000</v>
      </c>
      <c r="D236" s="36">
        <v>0</v>
      </c>
      <c r="E236" s="36">
        <v>1271000</v>
      </c>
      <c r="F236" s="36">
        <v>0</v>
      </c>
      <c r="G236" s="36"/>
      <c r="H236" s="36">
        <f t="shared" si="6"/>
        <v>0</v>
      </c>
      <c r="I236" s="59">
        <f>H236/E236%</f>
        <v>0</v>
      </c>
      <c r="J236" s="36">
        <f>D236+H236</f>
        <v>0</v>
      </c>
      <c r="K236" s="59">
        <f>J236/C236%</f>
        <v>0</v>
      </c>
    </row>
    <row r="237" spans="1:14" ht="102" customHeight="1" x14ac:dyDescent="0.2">
      <c r="A237" s="37">
        <v>2426389</v>
      </c>
      <c r="B237" s="35" t="s">
        <v>241</v>
      </c>
      <c r="C237" s="36">
        <v>1338065</v>
      </c>
      <c r="D237" s="36">
        <v>0</v>
      </c>
      <c r="E237" s="36">
        <v>1338065</v>
      </c>
      <c r="F237" s="36">
        <v>0</v>
      </c>
      <c r="G237" s="36"/>
      <c r="H237" s="36">
        <f t="shared" si="6"/>
        <v>0</v>
      </c>
      <c r="I237" s="59">
        <f>H237/E237%</f>
        <v>0</v>
      </c>
      <c r="J237" s="36">
        <f>D237+H237</f>
        <v>0</v>
      </c>
      <c r="K237" s="59">
        <f>J237/C237%</f>
        <v>0</v>
      </c>
    </row>
    <row r="238" spans="1:14" s="49" customFormat="1" ht="12" x14ac:dyDescent="0.2">
      <c r="A238" s="98" t="s">
        <v>271</v>
      </c>
      <c r="B238" s="99"/>
      <c r="C238" s="100"/>
      <c r="D238" s="100"/>
      <c r="E238" s="32"/>
      <c r="F238" s="67"/>
      <c r="G238" s="64"/>
      <c r="H238" s="64"/>
      <c r="I238" s="65"/>
      <c r="J238" s="66"/>
      <c r="K238" s="65"/>
      <c r="L238" s="138"/>
      <c r="M238" s="149"/>
      <c r="N238" s="137"/>
    </row>
    <row r="239" spans="1:14" s="49" customFormat="1" ht="12" x14ac:dyDescent="0.2">
      <c r="A239" s="101" t="s">
        <v>6</v>
      </c>
      <c r="B239" s="102"/>
      <c r="C239" s="100"/>
      <c r="D239" s="100"/>
      <c r="E239" s="78"/>
      <c r="F239" s="67"/>
      <c r="G239" s="64"/>
      <c r="H239" s="64"/>
      <c r="I239" s="65"/>
      <c r="J239" s="66"/>
      <c r="K239" s="65"/>
      <c r="L239" s="138"/>
      <c r="M239" s="149"/>
      <c r="N239" s="137"/>
    </row>
    <row r="240" spans="1:14" ht="20.25" customHeight="1" x14ac:dyDescent="0.2">
      <c r="A240" s="103"/>
      <c r="B240" s="164" t="s">
        <v>13</v>
      </c>
      <c r="C240" s="155"/>
      <c r="D240" s="155"/>
    </row>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sheetData>
  <autoFilter ref="A5:P240"/>
  <mergeCells count="10">
    <mergeCell ref="B240:D240"/>
    <mergeCell ref="E4:I4"/>
    <mergeCell ref="A4:A5"/>
    <mergeCell ref="B4:B5"/>
    <mergeCell ref="A1:K1"/>
    <mergeCell ref="A2:K2"/>
    <mergeCell ref="J4:J5"/>
    <mergeCell ref="K4:K5"/>
    <mergeCell ref="C4:C5"/>
    <mergeCell ref="D4:D5"/>
  </mergeCells>
  <phoneticPr fontId="6" type="noConversion"/>
  <hyperlinks>
    <hyperlink ref="B240"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5"/>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30" customWidth="1"/>
    <col min="2" max="2" width="41.42578125" style="32" customWidth="1"/>
    <col min="3" max="3" width="10.5703125" style="32" customWidth="1"/>
    <col min="4" max="4" width="11.42578125" style="32" customWidth="1"/>
    <col min="5" max="5" width="11.140625" style="32" customWidth="1"/>
    <col min="6" max="6" width="11.7109375" style="32" customWidth="1"/>
    <col min="7" max="7" width="11.7109375" style="31" customWidth="1"/>
    <col min="8" max="8" width="11.28515625" style="31" customWidth="1"/>
    <col min="9" max="9" width="8.7109375" style="44" customWidth="1"/>
    <col min="10" max="10" width="12.28515625" style="45" customWidth="1"/>
    <col min="11" max="11" width="10.5703125" style="44" customWidth="1"/>
    <col min="12" max="12" width="13.85546875" style="31" customWidth="1"/>
    <col min="13" max="17" width="11.42578125" style="31" customWidth="1"/>
    <col min="18" max="16384" width="11.42578125" style="31"/>
  </cols>
  <sheetData>
    <row r="1" spans="1:15" ht="18" customHeight="1" x14ac:dyDescent="0.2">
      <c r="A1" s="178" t="s">
        <v>114</v>
      </c>
      <c r="B1" s="178"/>
      <c r="C1" s="178"/>
      <c r="D1" s="178"/>
      <c r="E1" s="178"/>
      <c r="F1" s="178"/>
      <c r="G1" s="178"/>
      <c r="H1" s="178"/>
      <c r="I1" s="178"/>
      <c r="J1" s="178"/>
      <c r="K1" s="178"/>
    </row>
    <row r="2" spans="1:15" ht="18" customHeight="1" x14ac:dyDescent="0.2">
      <c r="A2" s="169" t="s">
        <v>269</v>
      </c>
      <c r="B2" s="169"/>
      <c r="C2" s="169"/>
      <c r="D2" s="169"/>
      <c r="E2" s="169"/>
      <c r="F2" s="169"/>
      <c r="G2" s="169"/>
      <c r="H2" s="169"/>
      <c r="I2" s="169"/>
      <c r="J2" s="169"/>
      <c r="K2" s="169"/>
    </row>
    <row r="3" spans="1:15" ht="25.5" customHeight="1" x14ac:dyDescent="0.2">
      <c r="B3" s="30"/>
      <c r="C3" s="30"/>
      <c r="D3" s="30"/>
      <c r="E3" s="48"/>
      <c r="F3" s="30"/>
      <c r="G3" s="30"/>
      <c r="H3" s="73"/>
      <c r="I3" s="69"/>
      <c r="J3" s="76"/>
      <c r="K3" s="30"/>
    </row>
    <row r="4" spans="1:15" ht="20.25" customHeight="1" x14ac:dyDescent="0.2">
      <c r="A4" s="188" t="s">
        <v>32</v>
      </c>
      <c r="B4" s="181" t="s">
        <v>5</v>
      </c>
      <c r="C4" s="181" t="s">
        <v>49</v>
      </c>
      <c r="D4" s="186" t="s">
        <v>27</v>
      </c>
      <c r="E4" s="183" t="s">
        <v>29</v>
      </c>
      <c r="F4" s="184"/>
      <c r="G4" s="184"/>
      <c r="H4" s="184"/>
      <c r="I4" s="185"/>
      <c r="J4" s="176" t="s">
        <v>8</v>
      </c>
      <c r="K4" s="179" t="s">
        <v>53</v>
      </c>
    </row>
    <row r="5" spans="1:15" s="33" customFormat="1" ht="65.25" customHeight="1" thickBot="1" x14ac:dyDescent="0.25">
      <c r="A5" s="189"/>
      <c r="B5" s="182"/>
      <c r="C5" s="182"/>
      <c r="D5" s="187"/>
      <c r="E5" s="19" t="s">
        <v>31</v>
      </c>
      <c r="F5" s="21" t="s">
        <v>295</v>
      </c>
      <c r="G5" s="22" t="s">
        <v>9</v>
      </c>
      <c r="H5" s="20" t="s">
        <v>30</v>
      </c>
      <c r="I5" s="23" t="s">
        <v>7</v>
      </c>
      <c r="J5" s="177"/>
      <c r="K5" s="180"/>
    </row>
    <row r="6" spans="1:15" s="91" customFormat="1" ht="18.75" customHeight="1" x14ac:dyDescent="0.25">
      <c r="A6" s="89"/>
      <c r="B6" s="87" t="s">
        <v>12</v>
      </c>
      <c r="C6" s="90"/>
      <c r="D6" s="125">
        <f>D7+D14</f>
        <v>95133624.379999995</v>
      </c>
      <c r="E6" s="125">
        <f>E7+E14</f>
        <v>154466970</v>
      </c>
      <c r="F6" s="125">
        <v>51149848</v>
      </c>
      <c r="G6" s="125">
        <f>G7+G14</f>
        <v>4405793</v>
      </c>
      <c r="H6" s="125">
        <f>SUM(F6:G6)</f>
        <v>55555641</v>
      </c>
      <c r="I6" s="126">
        <f>H6/E6%</f>
        <v>35.966032738261134</v>
      </c>
      <c r="J6" s="125">
        <f>D6+H6</f>
        <v>150689265.38</v>
      </c>
      <c r="K6" s="108"/>
    </row>
    <row r="7" spans="1:15" ht="21.75" customHeight="1" x14ac:dyDescent="0.2">
      <c r="A7" s="93"/>
      <c r="B7" s="42" t="s">
        <v>119</v>
      </c>
      <c r="C7" s="94"/>
      <c r="D7" s="95">
        <f>SUM(D8:D13)</f>
        <v>13499366.960000001</v>
      </c>
      <c r="E7" s="95">
        <f>SUM(E8:E13)</f>
        <v>11087346</v>
      </c>
      <c r="F7" s="95">
        <f>SUM(F8:F13)</f>
        <v>426695</v>
      </c>
      <c r="G7" s="95">
        <f>SUM(G8:G13)</f>
        <v>597433</v>
      </c>
      <c r="H7" s="95">
        <f t="shared" ref="H7:H15" si="0">SUM(F7:G7)</f>
        <v>1024128</v>
      </c>
      <c r="I7" s="114">
        <f>H7/E7%</f>
        <v>9.2369084540159552</v>
      </c>
      <c r="J7" s="112">
        <f>D7+H7</f>
        <v>14523494.960000001</v>
      </c>
      <c r="K7" s="96"/>
    </row>
    <row r="8" spans="1:15" ht="30" customHeight="1" x14ac:dyDescent="0.2">
      <c r="A8" s="37"/>
      <c r="B8" s="97" t="s">
        <v>115</v>
      </c>
      <c r="C8" s="92"/>
      <c r="D8" s="92">
        <v>92967</v>
      </c>
      <c r="E8" s="92">
        <v>146703</v>
      </c>
      <c r="F8" s="92">
        <v>62921</v>
      </c>
      <c r="G8" s="92">
        <v>6278</v>
      </c>
      <c r="H8" s="92">
        <f t="shared" si="0"/>
        <v>69199</v>
      </c>
      <c r="I8" s="109">
        <f>H8/E8%</f>
        <v>47.169451204133523</v>
      </c>
      <c r="J8" s="92">
        <f>D8+H8</f>
        <v>162166</v>
      </c>
      <c r="K8" s="59"/>
    </row>
    <row r="9" spans="1:15" ht="48" x14ac:dyDescent="0.2">
      <c r="A9" s="37">
        <v>238150</v>
      </c>
      <c r="B9" s="97" t="s">
        <v>116</v>
      </c>
      <c r="C9" s="92">
        <v>8620328.3599999994</v>
      </c>
      <c r="D9" s="92">
        <v>5392993.5800000001</v>
      </c>
      <c r="E9" s="92">
        <v>2249478</v>
      </c>
      <c r="F9" s="92">
        <v>363774</v>
      </c>
      <c r="G9" s="92">
        <v>591155</v>
      </c>
      <c r="H9" s="92">
        <f t="shared" si="0"/>
        <v>954929</v>
      </c>
      <c r="I9" s="109">
        <f>H9/E9%</f>
        <v>42.451137552801143</v>
      </c>
      <c r="J9" s="92">
        <f>D9+H9</f>
        <v>6347922.5800000001</v>
      </c>
      <c r="K9" s="59">
        <f>J9/C9%</f>
        <v>73.638988155666965</v>
      </c>
    </row>
    <row r="10" spans="1:15" ht="60" x14ac:dyDescent="0.2">
      <c r="A10" s="37">
        <v>227100</v>
      </c>
      <c r="B10" s="97" t="s">
        <v>117</v>
      </c>
      <c r="C10" s="92">
        <v>13590587</v>
      </c>
      <c r="D10" s="132">
        <v>8013406.3799999999</v>
      </c>
      <c r="E10" s="92">
        <v>50318</v>
      </c>
      <c r="F10" s="92">
        <v>0</v>
      </c>
      <c r="G10" s="132"/>
      <c r="H10" s="132">
        <f t="shared" si="0"/>
        <v>0</v>
      </c>
      <c r="I10" s="109">
        <f>H10/E10%</f>
        <v>0</v>
      </c>
      <c r="J10" s="92">
        <f>D10+H10</f>
        <v>8013406.3799999999</v>
      </c>
      <c r="K10" s="59">
        <f>J10/C10%</f>
        <v>58.962915876996334</v>
      </c>
    </row>
    <row r="11" spans="1:15" ht="77.25" customHeight="1" x14ac:dyDescent="0.2">
      <c r="A11" s="37">
        <v>175249</v>
      </c>
      <c r="B11" s="97" t="s">
        <v>118</v>
      </c>
      <c r="C11" s="92">
        <v>12916459</v>
      </c>
      <c r="D11" s="132">
        <v>0</v>
      </c>
      <c r="E11" s="92">
        <v>858619</v>
      </c>
      <c r="F11" s="92">
        <v>0</v>
      </c>
      <c r="G11" s="132"/>
      <c r="H11" s="132">
        <f t="shared" si="0"/>
        <v>0</v>
      </c>
      <c r="I11" s="109">
        <f>H11/E11%</f>
        <v>0</v>
      </c>
      <c r="J11" s="92">
        <f>D11+H11</f>
        <v>0</v>
      </c>
      <c r="K11" s="59">
        <f>J11/C11%</f>
        <v>0</v>
      </c>
    </row>
    <row r="12" spans="1:15" ht="77.25" customHeight="1" x14ac:dyDescent="0.2">
      <c r="A12" s="37">
        <v>2427612</v>
      </c>
      <c r="B12" s="97" t="s">
        <v>293</v>
      </c>
      <c r="C12" s="92">
        <v>1580000</v>
      </c>
      <c r="D12" s="132">
        <v>0</v>
      </c>
      <c r="E12" s="92">
        <v>1580000</v>
      </c>
      <c r="F12" s="92">
        <v>0</v>
      </c>
      <c r="G12" s="132"/>
      <c r="H12" s="132">
        <f t="shared" si="0"/>
        <v>0</v>
      </c>
      <c r="I12" s="109">
        <f>H12/E12%</f>
        <v>0</v>
      </c>
      <c r="J12" s="92">
        <f>D12+H12</f>
        <v>0</v>
      </c>
      <c r="K12" s="59">
        <f>J12/C12%</f>
        <v>0</v>
      </c>
    </row>
    <row r="13" spans="1:15" ht="99.75" customHeight="1" x14ac:dyDescent="0.2">
      <c r="A13" s="37">
        <v>2427710</v>
      </c>
      <c r="B13" s="97" t="s">
        <v>294</v>
      </c>
      <c r="C13" s="92">
        <v>6202228</v>
      </c>
      <c r="D13" s="132">
        <v>0</v>
      </c>
      <c r="E13" s="92">
        <v>6202228</v>
      </c>
      <c r="F13" s="92">
        <v>0</v>
      </c>
      <c r="G13" s="132"/>
      <c r="H13" s="132">
        <f t="shared" si="0"/>
        <v>0</v>
      </c>
      <c r="I13" s="109">
        <f>H13/E13%</f>
        <v>0</v>
      </c>
      <c r="J13" s="92">
        <f>D13+H13</f>
        <v>0</v>
      </c>
      <c r="K13" s="59">
        <f>J13/C13%</f>
        <v>0</v>
      </c>
    </row>
    <row r="14" spans="1:15" ht="24" x14ac:dyDescent="0.2">
      <c r="A14" s="37"/>
      <c r="B14" s="42" t="s">
        <v>120</v>
      </c>
      <c r="C14" s="56"/>
      <c r="D14" s="60">
        <f>D15</f>
        <v>81634257.420000002</v>
      </c>
      <c r="E14" s="57">
        <f>E15</f>
        <v>143379624</v>
      </c>
      <c r="F14" s="57">
        <f>F15</f>
        <v>50723153</v>
      </c>
      <c r="G14" s="112">
        <f t="shared" ref="G14" si="1">G15</f>
        <v>3808360</v>
      </c>
      <c r="H14" s="112">
        <f t="shared" si="0"/>
        <v>54531513</v>
      </c>
      <c r="I14" s="115">
        <f>H14/E14%</f>
        <v>38.032958574364791</v>
      </c>
      <c r="J14" s="112">
        <f>D14+H14</f>
        <v>136165770.42000002</v>
      </c>
      <c r="K14" s="58"/>
    </row>
    <row r="15" spans="1:15" ht="63" customHeight="1" x14ac:dyDescent="0.2">
      <c r="A15" s="37">
        <v>143957</v>
      </c>
      <c r="B15" s="35" t="s">
        <v>121</v>
      </c>
      <c r="C15" s="36">
        <v>282245251.58999997</v>
      </c>
      <c r="D15" s="36">
        <v>81634257.420000002</v>
      </c>
      <c r="E15" s="36">
        <v>143379624</v>
      </c>
      <c r="F15" s="36">
        <v>50723153</v>
      </c>
      <c r="G15" s="36">
        <v>3808360</v>
      </c>
      <c r="H15" s="36">
        <f t="shared" si="0"/>
        <v>54531513</v>
      </c>
      <c r="I15" s="109">
        <f>H15/E15%</f>
        <v>38.032958574364791</v>
      </c>
      <c r="J15" s="36">
        <f>D15+H15</f>
        <v>136165770.42000002</v>
      </c>
      <c r="K15" s="59">
        <f>J15/C15%</f>
        <v>48.243777230236461</v>
      </c>
      <c r="L15" s="34"/>
      <c r="M15" s="34"/>
      <c r="N15" s="34"/>
      <c r="O15" s="34"/>
    </row>
    <row r="17" spans="1:184" s="44" customFormat="1" ht="9.75" customHeight="1" x14ac:dyDescent="0.2">
      <c r="A17" s="98" t="s">
        <v>271</v>
      </c>
      <c r="B17" s="99"/>
      <c r="C17" s="100"/>
      <c r="D17" s="100"/>
      <c r="E17" s="32"/>
      <c r="F17" s="31"/>
      <c r="G17" s="31"/>
      <c r="H17" s="31"/>
      <c r="I17" s="31"/>
      <c r="J17" s="31"/>
      <c r="K17" s="31"/>
      <c r="L17" s="34"/>
      <c r="M17" s="34"/>
      <c r="N17" s="34"/>
      <c r="O17" s="34"/>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row>
    <row r="18" spans="1:184" s="44" customFormat="1" x14ac:dyDescent="0.2">
      <c r="A18" s="101" t="s">
        <v>6</v>
      </c>
      <c r="B18" s="102"/>
      <c r="C18" s="100"/>
      <c r="D18" s="100"/>
      <c r="E18" s="32"/>
      <c r="F18" s="31"/>
      <c r="G18" s="31"/>
      <c r="H18" s="31"/>
      <c r="I18" s="31"/>
      <c r="J18" s="31"/>
      <c r="K18" s="31"/>
      <c r="L18" s="34"/>
      <c r="M18" s="34"/>
      <c r="N18" s="34"/>
      <c r="O18" s="34"/>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row>
    <row r="19" spans="1:184" s="44" customFormat="1" x14ac:dyDescent="0.2">
      <c r="A19" s="103"/>
      <c r="B19" s="154" t="s">
        <v>13</v>
      </c>
      <c r="C19" s="155"/>
      <c r="D19" s="155"/>
      <c r="E19" s="46"/>
      <c r="F19" s="31"/>
      <c r="G19" s="31"/>
      <c r="H19" s="31"/>
      <c r="I19" s="31"/>
      <c r="J19" s="123"/>
      <c r="K19" s="31"/>
      <c r="L19" s="124"/>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row>
    <row r="20" spans="1:184" ht="36.75" customHeight="1" x14ac:dyDescent="0.2">
      <c r="B20" s="127" t="s">
        <v>125</v>
      </c>
      <c r="F20" s="31"/>
      <c r="G20" s="47"/>
      <c r="L20" s="124"/>
    </row>
    <row r="21" spans="1:184" x14ac:dyDescent="0.2">
      <c r="F21" s="31"/>
      <c r="L21" s="124"/>
    </row>
    <row r="22" spans="1:184" x14ac:dyDescent="0.2">
      <c r="B22" s="116"/>
      <c r="C22" s="116"/>
      <c r="F22" s="31"/>
      <c r="L22" s="124"/>
    </row>
    <row r="23" spans="1:184" x14ac:dyDescent="0.2">
      <c r="B23" s="116"/>
      <c r="C23" s="116"/>
      <c r="F23" s="31"/>
      <c r="L23" s="124"/>
    </row>
    <row r="24" spans="1:184" x14ac:dyDescent="0.2">
      <c r="B24" s="116"/>
      <c r="C24" s="116"/>
      <c r="F24" s="31"/>
      <c r="L24" s="124"/>
    </row>
    <row r="25" spans="1:184" x14ac:dyDescent="0.2">
      <c r="B25" s="117"/>
      <c r="C25" s="116"/>
      <c r="F25" s="31"/>
    </row>
    <row r="26" spans="1:184" x14ac:dyDescent="0.2">
      <c r="F26" s="31"/>
    </row>
    <row r="27" spans="1:184" ht="15" x14ac:dyDescent="0.25">
      <c r="B27" s="118"/>
      <c r="F27" s="31"/>
    </row>
    <row r="28" spans="1:184" ht="15" x14ac:dyDescent="0.25">
      <c r="B28" s="119"/>
      <c r="F28" s="31"/>
    </row>
    <row r="29" spans="1:184" x14ac:dyDescent="0.2">
      <c r="B29" s="122"/>
      <c r="F29" s="31"/>
    </row>
    <row r="30" spans="1:184" x14ac:dyDescent="0.2">
      <c r="F30" s="31"/>
    </row>
    <row r="31" spans="1:184" x14ac:dyDescent="0.2">
      <c r="F31" s="31"/>
    </row>
    <row r="32" spans="1:184" x14ac:dyDescent="0.2">
      <c r="F32" s="31"/>
    </row>
    <row r="33" spans="6:6" x14ac:dyDescent="0.2">
      <c r="F33" s="31"/>
    </row>
    <row r="34" spans="6:6" x14ac:dyDescent="0.2">
      <c r="F34" s="31"/>
    </row>
    <row r="35" spans="6:6" x14ac:dyDescent="0.2">
      <c r="F35" s="31"/>
    </row>
    <row r="36" spans="6:6" x14ac:dyDescent="0.2">
      <c r="F36" s="31"/>
    </row>
    <row r="37" spans="6:6" x14ac:dyDescent="0.2">
      <c r="F37" s="31"/>
    </row>
    <row r="38" spans="6:6" x14ac:dyDescent="0.2">
      <c r="F38" s="31"/>
    </row>
    <row r="39" spans="6:6" x14ac:dyDescent="0.2">
      <c r="F39" s="31"/>
    </row>
    <row r="40" spans="6:6" x14ac:dyDescent="0.2">
      <c r="F40" s="31"/>
    </row>
    <row r="41" spans="6:6" x14ac:dyDescent="0.2">
      <c r="F41" s="31"/>
    </row>
    <row r="42" spans="6:6" x14ac:dyDescent="0.2">
      <c r="F42" s="31"/>
    </row>
    <row r="43" spans="6:6" x14ac:dyDescent="0.2">
      <c r="F43" s="31"/>
    </row>
    <row r="44" spans="6:6" x14ac:dyDescent="0.2">
      <c r="F44" s="31"/>
    </row>
    <row r="45" spans="6:6" x14ac:dyDescent="0.2">
      <c r="F45" s="31"/>
    </row>
    <row r="46" spans="6:6" x14ac:dyDescent="0.2">
      <c r="F46" s="31"/>
    </row>
    <row r="47" spans="6:6" x14ac:dyDescent="0.2">
      <c r="F47" s="31"/>
    </row>
    <row r="48" spans="6:6" x14ac:dyDescent="0.2">
      <c r="F48" s="31"/>
    </row>
    <row r="49" spans="6:6" x14ac:dyDescent="0.2">
      <c r="F49" s="31"/>
    </row>
    <row r="50" spans="6:6" x14ac:dyDescent="0.2">
      <c r="F50" s="31"/>
    </row>
    <row r="51" spans="6:6" x14ac:dyDescent="0.2">
      <c r="F51" s="31"/>
    </row>
    <row r="52" spans="6:6" x14ac:dyDescent="0.2">
      <c r="F52" s="31"/>
    </row>
    <row r="53" spans="6:6" x14ac:dyDescent="0.2">
      <c r="F53" s="31"/>
    </row>
    <row r="54" spans="6:6" x14ac:dyDescent="0.2">
      <c r="F54" s="31"/>
    </row>
    <row r="55" spans="6:6" x14ac:dyDescent="0.2">
      <c r="F55" s="31"/>
    </row>
    <row r="56" spans="6:6" x14ac:dyDescent="0.2">
      <c r="F56" s="31"/>
    </row>
    <row r="57" spans="6:6" x14ac:dyDescent="0.2">
      <c r="F57" s="31"/>
    </row>
    <row r="58" spans="6:6" x14ac:dyDescent="0.2">
      <c r="F58" s="31"/>
    </row>
    <row r="59" spans="6:6" x14ac:dyDescent="0.2">
      <c r="F59" s="31"/>
    </row>
    <row r="60" spans="6:6" x14ac:dyDescent="0.2">
      <c r="F60" s="31"/>
    </row>
    <row r="61" spans="6:6" x14ac:dyDescent="0.2">
      <c r="F61" s="31"/>
    </row>
    <row r="62" spans="6:6" x14ac:dyDescent="0.2">
      <c r="F62" s="31"/>
    </row>
    <row r="63" spans="6:6" x14ac:dyDescent="0.2">
      <c r="F63" s="31"/>
    </row>
    <row r="64" spans="6:6" x14ac:dyDescent="0.2">
      <c r="F64" s="31"/>
    </row>
    <row r="65" spans="3:6" x14ac:dyDescent="0.2">
      <c r="F65" s="31"/>
    </row>
    <row r="66" spans="3:6" x14ac:dyDescent="0.2">
      <c r="F66" s="31"/>
    </row>
    <row r="67" spans="3:6" x14ac:dyDescent="0.2">
      <c r="F67" s="31"/>
    </row>
    <row r="68" spans="3:6" x14ac:dyDescent="0.2">
      <c r="F68" s="31"/>
    </row>
    <row r="69" spans="3:6" x14ac:dyDescent="0.2">
      <c r="F69" s="31"/>
    </row>
    <row r="70" spans="3:6" x14ac:dyDescent="0.2">
      <c r="F70" s="31"/>
    </row>
    <row r="71" spans="3:6" x14ac:dyDescent="0.2">
      <c r="F71" s="31"/>
    </row>
    <row r="72" spans="3:6" x14ac:dyDescent="0.2">
      <c r="C72" s="68"/>
      <c r="D72" s="68"/>
      <c r="F72" s="31"/>
    </row>
    <row r="73" spans="3:6" x14ac:dyDescent="0.2">
      <c r="F73" s="31"/>
    </row>
    <row r="74" spans="3:6" x14ac:dyDescent="0.2">
      <c r="F74" s="31"/>
    </row>
    <row r="75" spans="3:6" x14ac:dyDescent="0.2">
      <c r="F75" s="31"/>
    </row>
    <row r="76" spans="3:6" x14ac:dyDescent="0.2">
      <c r="F76" s="31"/>
    </row>
    <row r="77" spans="3:6" x14ac:dyDescent="0.2">
      <c r="F77" s="31"/>
    </row>
    <row r="78" spans="3:6" x14ac:dyDescent="0.2">
      <c r="F78" s="31"/>
    </row>
    <row r="79" spans="3:6" x14ac:dyDescent="0.2">
      <c r="F79" s="31"/>
    </row>
    <row r="80" spans="3:6" x14ac:dyDescent="0.2">
      <c r="F80" s="31"/>
    </row>
    <row r="81" spans="6:6" x14ac:dyDescent="0.2">
      <c r="F81" s="31"/>
    </row>
    <row r="82" spans="6:6" x14ac:dyDescent="0.2">
      <c r="F82" s="31"/>
    </row>
    <row r="83" spans="6:6" x14ac:dyDescent="0.2">
      <c r="F83" s="31"/>
    </row>
    <row r="84" spans="6:6" x14ac:dyDescent="0.2">
      <c r="F84" s="31"/>
    </row>
    <row r="85" spans="6:6" x14ac:dyDescent="0.2">
      <c r="F85" s="31"/>
    </row>
    <row r="86" spans="6:6" x14ac:dyDescent="0.2">
      <c r="F86" s="31"/>
    </row>
    <row r="87" spans="6:6" x14ac:dyDescent="0.2">
      <c r="F87" s="31"/>
    </row>
    <row r="88" spans="6:6" x14ac:dyDescent="0.2">
      <c r="F88" s="31"/>
    </row>
    <row r="89" spans="6:6" x14ac:dyDescent="0.2">
      <c r="F89" s="31"/>
    </row>
    <row r="90" spans="6:6" x14ac:dyDescent="0.2">
      <c r="F90" s="31"/>
    </row>
    <row r="91" spans="6:6" x14ac:dyDescent="0.2">
      <c r="F91" s="31"/>
    </row>
    <row r="92" spans="6:6" x14ac:dyDescent="0.2">
      <c r="F92" s="31"/>
    </row>
    <row r="93" spans="6:6" x14ac:dyDescent="0.2">
      <c r="F93" s="31"/>
    </row>
    <row r="94" spans="6:6" x14ac:dyDescent="0.2">
      <c r="F94" s="31"/>
    </row>
    <row r="95" spans="6:6" x14ac:dyDescent="0.2">
      <c r="F95" s="31"/>
    </row>
    <row r="96" spans="6:6" x14ac:dyDescent="0.2">
      <c r="F96" s="31"/>
    </row>
    <row r="97" spans="6:6" x14ac:dyDescent="0.2">
      <c r="F97" s="31"/>
    </row>
    <row r="98" spans="6:6" x14ac:dyDescent="0.2">
      <c r="F98" s="31"/>
    </row>
    <row r="99" spans="6:6" x14ac:dyDescent="0.2">
      <c r="F99" s="31"/>
    </row>
    <row r="100" spans="6:6" x14ac:dyDescent="0.2">
      <c r="F100" s="31"/>
    </row>
    <row r="101" spans="6:6" x14ac:dyDescent="0.2">
      <c r="F101" s="31"/>
    </row>
    <row r="102" spans="6:6" x14ac:dyDescent="0.2">
      <c r="F102" s="31"/>
    </row>
    <row r="103" spans="6:6" x14ac:dyDescent="0.2">
      <c r="F103" s="31"/>
    </row>
    <row r="104" spans="6:6" x14ac:dyDescent="0.2">
      <c r="F104" s="31"/>
    </row>
    <row r="105" spans="6:6" x14ac:dyDescent="0.2">
      <c r="F105" s="31"/>
    </row>
    <row r="106" spans="6:6" x14ac:dyDescent="0.2">
      <c r="F106" s="31"/>
    </row>
    <row r="107" spans="6:6" x14ac:dyDescent="0.2">
      <c r="F107" s="31"/>
    </row>
    <row r="108" spans="6:6" x14ac:dyDescent="0.2">
      <c r="F108" s="31"/>
    </row>
    <row r="109" spans="6:6" x14ac:dyDescent="0.2">
      <c r="F109" s="31"/>
    </row>
    <row r="110" spans="6:6" x14ac:dyDescent="0.2">
      <c r="F110" s="31"/>
    </row>
    <row r="111" spans="6:6" x14ac:dyDescent="0.2">
      <c r="F111" s="31"/>
    </row>
    <row r="112" spans="6:6" x14ac:dyDescent="0.2">
      <c r="F112" s="31"/>
    </row>
    <row r="113" spans="6:6" x14ac:dyDescent="0.2">
      <c r="F113" s="31"/>
    </row>
    <row r="114" spans="6:6" x14ac:dyDescent="0.2">
      <c r="F114" s="31"/>
    </row>
    <row r="115" spans="6:6" x14ac:dyDescent="0.2">
      <c r="F115" s="31"/>
    </row>
    <row r="116" spans="6:6" x14ac:dyDescent="0.2">
      <c r="F116" s="31"/>
    </row>
    <row r="117" spans="6:6" x14ac:dyDescent="0.2">
      <c r="F117" s="31"/>
    </row>
    <row r="118" spans="6:6" x14ac:dyDescent="0.2">
      <c r="F118" s="31"/>
    </row>
    <row r="119" spans="6:6" x14ac:dyDescent="0.2">
      <c r="F119" s="31"/>
    </row>
    <row r="120" spans="6:6" x14ac:dyDescent="0.2">
      <c r="F120" s="31"/>
    </row>
    <row r="121" spans="6:6" x14ac:dyDescent="0.2">
      <c r="F121" s="31"/>
    </row>
    <row r="122" spans="6:6" x14ac:dyDescent="0.2">
      <c r="F122" s="31"/>
    </row>
    <row r="123" spans="6:6" x14ac:dyDescent="0.2">
      <c r="F123" s="31"/>
    </row>
    <row r="124" spans="6:6" x14ac:dyDescent="0.2">
      <c r="F124" s="31"/>
    </row>
    <row r="125" spans="6:6" x14ac:dyDescent="0.2">
      <c r="F125" s="31"/>
    </row>
    <row r="126" spans="6:6" x14ac:dyDescent="0.2">
      <c r="F126" s="31"/>
    </row>
    <row r="127" spans="6:6" x14ac:dyDescent="0.2">
      <c r="F127" s="31"/>
    </row>
    <row r="128" spans="6:6" x14ac:dyDescent="0.2">
      <c r="F128" s="31"/>
    </row>
    <row r="129" spans="6:6" x14ac:dyDescent="0.2">
      <c r="F129" s="31"/>
    </row>
    <row r="130" spans="6:6" x14ac:dyDescent="0.2">
      <c r="F130" s="31"/>
    </row>
    <row r="131" spans="6:6" x14ac:dyDescent="0.2">
      <c r="F131" s="31"/>
    </row>
    <row r="132" spans="6:6" x14ac:dyDescent="0.2">
      <c r="F132" s="31"/>
    </row>
    <row r="133" spans="6:6" x14ac:dyDescent="0.2">
      <c r="F133" s="31"/>
    </row>
    <row r="134" spans="6:6" x14ac:dyDescent="0.2">
      <c r="F134" s="31"/>
    </row>
    <row r="135" spans="6:6" x14ac:dyDescent="0.2">
      <c r="F135" s="31"/>
    </row>
    <row r="136" spans="6:6" x14ac:dyDescent="0.2">
      <c r="F136" s="31"/>
    </row>
    <row r="137" spans="6:6" x14ac:dyDescent="0.2">
      <c r="F137" s="31"/>
    </row>
    <row r="138" spans="6:6" x14ac:dyDescent="0.2">
      <c r="F138" s="31"/>
    </row>
    <row r="139" spans="6:6" x14ac:dyDescent="0.2">
      <c r="F139" s="31"/>
    </row>
    <row r="140" spans="6:6" x14ac:dyDescent="0.2">
      <c r="F140" s="31"/>
    </row>
    <row r="141" spans="6:6" x14ac:dyDescent="0.2">
      <c r="F141" s="31"/>
    </row>
    <row r="142" spans="6:6" x14ac:dyDescent="0.2">
      <c r="F142" s="31"/>
    </row>
    <row r="143" spans="6:6" x14ac:dyDescent="0.2">
      <c r="F143" s="31"/>
    </row>
    <row r="144" spans="6:6" x14ac:dyDescent="0.2">
      <c r="F144" s="31"/>
    </row>
    <row r="145" spans="4:6" x14ac:dyDescent="0.2">
      <c r="F145" s="31"/>
    </row>
    <row r="146" spans="4:6" x14ac:dyDescent="0.2">
      <c r="F146" s="31"/>
    </row>
    <row r="147" spans="4:6" x14ac:dyDescent="0.2">
      <c r="D147" s="88"/>
      <c r="F147" s="31"/>
    </row>
    <row r="148" spans="4:6" x14ac:dyDescent="0.2">
      <c r="F148" s="31"/>
    </row>
    <row r="149" spans="4:6" x14ac:dyDescent="0.2">
      <c r="F149" s="31"/>
    </row>
    <row r="150" spans="4:6" x14ac:dyDescent="0.2">
      <c r="F150" s="31"/>
    </row>
    <row r="151" spans="4:6" x14ac:dyDescent="0.2">
      <c r="F151" s="31"/>
    </row>
    <row r="152" spans="4:6" x14ac:dyDescent="0.2">
      <c r="F152" s="31"/>
    </row>
    <row r="153" spans="4:6" x14ac:dyDescent="0.2">
      <c r="F153" s="31"/>
    </row>
    <row r="154" spans="4:6" x14ac:dyDescent="0.2">
      <c r="F154" s="31"/>
    </row>
    <row r="155" spans="4:6" x14ac:dyDescent="0.2">
      <c r="F155" s="31"/>
    </row>
    <row r="156" spans="4:6" x14ac:dyDescent="0.2">
      <c r="F156" s="31"/>
    </row>
    <row r="157" spans="4:6" x14ac:dyDescent="0.2">
      <c r="F157" s="31"/>
    </row>
    <row r="158" spans="4:6" x14ac:dyDescent="0.2">
      <c r="F158" s="31"/>
    </row>
    <row r="159" spans="4:6" x14ac:dyDescent="0.2">
      <c r="F159" s="31"/>
    </row>
    <row r="160" spans="4:6" x14ac:dyDescent="0.2">
      <c r="F160" s="31"/>
    </row>
    <row r="161" spans="6:6" x14ac:dyDescent="0.2">
      <c r="F161" s="31"/>
    </row>
    <row r="162" spans="6:6" x14ac:dyDescent="0.2">
      <c r="F162" s="31"/>
    </row>
    <row r="163" spans="6:6" x14ac:dyDescent="0.2">
      <c r="F163" s="31"/>
    </row>
    <row r="164" spans="6:6" x14ac:dyDescent="0.2">
      <c r="F164" s="31"/>
    </row>
    <row r="165" spans="6:6" x14ac:dyDescent="0.2">
      <c r="F165" s="31"/>
    </row>
    <row r="286" spans="4:4" x14ac:dyDescent="0.2">
      <c r="D286" s="88"/>
    </row>
    <row r="455" spans="4:4" ht="288" x14ac:dyDescent="0.2">
      <c r="D455" s="32" t="s">
        <v>11</v>
      </c>
    </row>
  </sheetData>
  <mergeCells count="10">
    <mergeCell ref="B19:D19"/>
    <mergeCell ref="J4:J5"/>
    <mergeCell ref="A1:K1"/>
    <mergeCell ref="K4:K5"/>
    <mergeCell ref="A2:K2"/>
    <mergeCell ref="C4:C5"/>
    <mergeCell ref="E4:I4"/>
    <mergeCell ref="D4:D5"/>
    <mergeCell ref="A4:A5"/>
    <mergeCell ref="B4:B5"/>
  </mergeCells>
  <hyperlinks>
    <hyperlink ref="B19"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2018-10-09T23:00:35Z</cp:lastPrinted>
  <dcterms:created xsi:type="dcterms:W3CDTF">2009-03-02T15:11:29Z</dcterms:created>
  <dcterms:modified xsi:type="dcterms:W3CDTF">2018-10-09T23:26:37Z</dcterms:modified>
</cp:coreProperties>
</file>