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Transparencia\Transparencia Deveng 2019\"/>
    </mc:Choice>
  </mc:AlternateContent>
  <bookViews>
    <workbookView xWindow="180" yWindow="-120" windowWidth="14910" windowHeight="12615"/>
  </bookViews>
  <sheets>
    <sheet name="CONSOLIDADO" sheetId="11" r:id="rId1"/>
    <sheet name="PLIEGO MINSA" sheetId="5" r:id="rId2"/>
    <sheet name="UE ADSCRITAS AL PLIEGO MINSA" sheetId="9" r:id="rId3"/>
  </sheets>
  <definedNames>
    <definedName name="_xlnm._FilterDatabase" localSheetId="1" hidden="1">'PLIEGO MINSA'!$A$5:$Q$303</definedName>
    <definedName name="_xlnm._FilterDatabase" localSheetId="2" hidden="1">'UE ADSCRITAS AL PLIEGO MINSA'!#REF!</definedName>
    <definedName name="_xlnm.Print_Area" localSheetId="0">CONSOLIDADO!$B$2:$E$41</definedName>
    <definedName name="_xlnm.Print_Area" localSheetId="1">'PLIEGO MINSA'!$A$1:$L$303</definedName>
    <definedName name="_xlnm.Print_Area" localSheetId="2">'UE ADSCRITAS AL PLIEGO MINSA'!$A$1:$L$35</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I6" i="9" l="1"/>
  <c r="I244" i="5" l="1"/>
  <c r="I118" i="5"/>
  <c r="K111" i="5"/>
  <c r="K105" i="5"/>
  <c r="I97" i="5"/>
  <c r="K94" i="5"/>
  <c r="E51" i="5" l="1"/>
  <c r="I8" i="5" l="1"/>
  <c r="I10" i="9" l="1"/>
  <c r="K10" i="9" s="1"/>
  <c r="L10" i="9" s="1"/>
  <c r="H7" i="9"/>
  <c r="G7" i="9"/>
  <c r="E7" i="9"/>
  <c r="I9" i="9"/>
  <c r="J9" i="9" s="1"/>
  <c r="I29" i="9"/>
  <c r="K29" i="9" s="1"/>
  <c r="L29" i="9" s="1"/>
  <c r="J28" i="9"/>
  <c r="I28" i="9"/>
  <c r="K28" i="9" s="1"/>
  <c r="L28" i="9" s="1"/>
  <c r="I27" i="9"/>
  <c r="K27" i="9" s="1"/>
  <c r="L27" i="9" s="1"/>
  <c r="I26" i="9"/>
  <c r="K26" i="9" s="1"/>
  <c r="L26" i="9" s="1"/>
  <c r="I25" i="9"/>
  <c r="K25" i="9" s="1"/>
  <c r="L25" i="9" s="1"/>
  <c r="J24" i="9"/>
  <c r="I24" i="9"/>
  <c r="K24" i="9" s="1"/>
  <c r="L24" i="9" s="1"/>
  <c r="I23" i="9"/>
  <c r="K23" i="9" s="1"/>
  <c r="L23" i="9" s="1"/>
  <c r="J22" i="9"/>
  <c r="I22" i="9"/>
  <c r="K22" i="9" s="1"/>
  <c r="L22" i="9" s="1"/>
  <c r="I21" i="9"/>
  <c r="K21" i="9" s="1"/>
  <c r="L21" i="9" s="1"/>
  <c r="I20" i="9"/>
  <c r="J20" i="9" s="1"/>
  <c r="I19" i="9"/>
  <c r="K19" i="9" s="1"/>
  <c r="L19" i="9" s="1"/>
  <c r="I18" i="9"/>
  <c r="J18" i="9" s="1"/>
  <c r="I16" i="9"/>
  <c r="K16" i="9" s="1"/>
  <c r="L16" i="9" s="1"/>
  <c r="I15" i="9"/>
  <c r="K15" i="9" s="1"/>
  <c r="L15" i="9" s="1"/>
  <c r="I14" i="9"/>
  <c r="J14" i="9" s="1"/>
  <c r="I13" i="9"/>
  <c r="K13" i="9" s="1"/>
  <c r="L13" i="9" s="1"/>
  <c r="I12" i="9"/>
  <c r="K12" i="9" s="1"/>
  <c r="I11" i="9"/>
  <c r="K11" i="9" s="1"/>
  <c r="L11" i="9" s="1"/>
  <c r="I8" i="9"/>
  <c r="J8" i="9" s="1"/>
  <c r="H17" i="9"/>
  <c r="G17" i="9"/>
  <c r="F17" i="9"/>
  <c r="E17" i="9"/>
  <c r="J11" i="9" l="1"/>
  <c r="J13" i="9"/>
  <c r="J26" i="9"/>
  <c r="I17" i="9"/>
  <c r="J17" i="9" s="1"/>
  <c r="J15" i="9"/>
  <c r="K9" i="9"/>
  <c r="K8" i="9"/>
  <c r="K18" i="9"/>
  <c r="L18" i="9" s="1"/>
  <c r="K20" i="9"/>
  <c r="L20" i="9" s="1"/>
  <c r="J19" i="9"/>
  <c r="J21" i="9"/>
  <c r="J23" i="9"/>
  <c r="J25" i="9"/>
  <c r="J27" i="9"/>
  <c r="J29" i="9"/>
  <c r="J12" i="9"/>
  <c r="J16" i="9"/>
  <c r="K14" i="9"/>
  <c r="L14" i="9" s="1"/>
  <c r="J10" i="9"/>
  <c r="I137" i="5"/>
  <c r="K137" i="5" s="1"/>
  <c r="H242" i="5"/>
  <c r="H215" i="5"/>
  <c r="H166" i="5"/>
  <c r="H141" i="5"/>
  <c r="H138" i="5"/>
  <c r="H86" i="5"/>
  <c r="H84" i="5"/>
  <c r="H80" i="5"/>
  <c r="H76" i="5"/>
  <c r="H73" i="5"/>
  <c r="H71" i="5"/>
  <c r="H67" i="5"/>
  <c r="H64" i="5"/>
  <c r="H62" i="5"/>
  <c r="H58" i="5"/>
  <c r="H51" i="5"/>
  <c r="H44" i="5"/>
  <c r="H39" i="5"/>
  <c r="H31" i="5"/>
  <c r="H29" i="5"/>
  <c r="H26" i="5"/>
  <c r="E242" i="5"/>
  <c r="G242" i="5"/>
  <c r="I242" i="5" s="1"/>
  <c r="D35" i="11" s="1"/>
  <c r="E215" i="5"/>
  <c r="G215" i="5"/>
  <c r="E166" i="5"/>
  <c r="G166" i="5"/>
  <c r="E141" i="5"/>
  <c r="G141" i="5"/>
  <c r="E138" i="5"/>
  <c r="G138" i="5"/>
  <c r="E86" i="5"/>
  <c r="G86" i="5"/>
  <c r="E76" i="5"/>
  <c r="G76" i="5"/>
  <c r="E71" i="5"/>
  <c r="G71" i="5"/>
  <c r="E44" i="5"/>
  <c r="G44" i="5"/>
  <c r="G39" i="5"/>
  <c r="I39" i="5" s="1"/>
  <c r="D17" i="11" s="1"/>
  <c r="G7" i="5"/>
  <c r="E7" i="5"/>
  <c r="F86" i="5"/>
  <c r="F71" i="5"/>
  <c r="E39" i="5"/>
  <c r="I300" i="5"/>
  <c r="K300" i="5" s="1"/>
  <c r="L300" i="5" s="1"/>
  <c r="I299" i="5"/>
  <c r="J299" i="5" s="1"/>
  <c r="I298" i="5"/>
  <c r="K298" i="5" s="1"/>
  <c r="L298" i="5" s="1"/>
  <c r="I297" i="5"/>
  <c r="J297" i="5" s="1"/>
  <c r="I296" i="5"/>
  <c r="K296" i="5" s="1"/>
  <c r="L296" i="5" s="1"/>
  <c r="I295" i="5"/>
  <c r="K295" i="5" s="1"/>
  <c r="L295" i="5" s="1"/>
  <c r="I294" i="5"/>
  <c r="K294" i="5" s="1"/>
  <c r="L294" i="5" s="1"/>
  <c r="I293" i="5"/>
  <c r="K293" i="5" s="1"/>
  <c r="L293" i="5" s="1"/>
  <c r="I292" i="5"/>
  <c r="K292" i="5" s="1"/>
  <c r="L292" i="5" s="1"/>
  <c r="I291" i="5"/>
  <c r="K291" i="5" s="1"/>
  <c r="L291" i="5" s="1"/>
  <c r="I290" i="5"/>
  <c r="K290" i="5" s="1"/>
  <c r="L290" i="5" s="1"/>
  <c r="I289" i="5"/>
  <c r="K289" i="5" s="1"/>
  <c r="L289" i="5" s="1"/>
  <c r="I288" i="5"/>
  <c r="K288" i="5" s="1"/>
  <c r="L288" i="5" s="1"/>
  <c r="I287" i="5"/>
  <c r="K287" i="5" s="1"/>
  <c r="L287" i="5" s="1"/>
  <c r="I286" i="5"/>
  <c r="K286" i="5" s="1"/>
  <c r="L286" i="5" s="1"/>
  <c r="I285" i="5"/>
  <c r="K285" i="5" s="1"/>
  <c r="L285" i="5" s="1"/>
  <c r="I284" i="5"/>
  <c r="K284" i="5" s="1"/>
  <c r="L284" i="5" s="1"/>
  <c r="I283" i="5"/>
  <c r="K283" i="5" s="1"/>
  <c r="L283" i="5" s="1"/>
  <c r="I282" i="5"/>
  <c r="K282" i="5" s="1"/>
  <c r="L282" i="5" s="1"/>
  <c r="I281" i="5"/>
  <c r="K281" i="5" s="1"/>
  <c r="L281" i="5" s="1"/>
  <c r="I280" i="5"/>
  <c r="K280" i="5" s="1"/>
  <c r="L280" i="5" s="1"/>
  <c r="I279" i="5"/>
  <c r="K279" i="5" s="1"/>
  <c r="L279" i="5" s="1"/>
  <c r="I278" i="5"/>
  <c r="K278" i="5" s="1"/>
  <c r="L278" i="5" s="1"/>
  <c r="I277" i="5"/>
  <c r="K277" i="5" s="1"/>
  <c r="L277" i="5" s="1"/>
  <c r="I276" i="5"/>
  <c r="K276" i="5" s="1"/>
  <c r="L276" i="5" s="1"/>
  <c r="I275" i="5"/>
  <c r="K275" i="5" s="1"/>
  <c r="L275" i="5" s="1"/>
  <c r="I274" i="5"/>
  <c r="K274" i="5" s="1"/>
  <c r="L274" i="5" s="1"/>
  <c r="I273" i="5"/>
  <c r="K273" i="5" s="1"/>
  <c r="L273" i="5" s="1"/>
  <c r="I272" i="5"/>
  <c r="K272" i="5" s="1"/>
  <c r="L272" i="5" s="1"/>
  <c r="I271" i="5"/>
  <c r="K271" i="5" s="1"/>
  <c r="L271" i="5" s="1"/>
  <c r="I270" i="5"/>
  <c r="K270" i="5" s="1"/>
  <c r="L270" i="5" s="1"/>
  <c r="I269" i="5"/>
  <c r="K269" i="5" s="1"/>
  <c r="L269" i="5" s="1"/>
  <c r="I268" i="5"/>
  <c r="K268" i="5" s="1"/>
  <c r="L268" i="5" s="1"/>
  <c r="I267" i="5"/>
  <c r="K267" i="5" s="1"/>
  <c r="L267" i="5" s="1"/>
  <c r="I266" i="5"/>
  <c r="K266" i="5" s="1"/>
  <c r="L266" i="5" s="1"/>
  <c r="I265" i="5"/>
  <c r="K265" i="5" s="1"/>
  <c r="L265" i="5" s="1"/>
  <c r="I264" i="5"/>
  <c r="K264" i="5" s="1"/>
  <c r="L264" i="5" s="1"/>
  <c r="I263" i="5"/>
  <c r="K263" i="5" s="1"/>
  <c r="L263" i="5" s="1"/>
  <c r="I262" i="5"/>
  <c r="K262" i="5" s="1"/>
  <c r="L262" i="5" s="1"/>
  <c r="I261" i="5"/>
  <c r="K261" i="5" s="1"/>
  <c r="L261" i="5" s="1"/>
  <c r="I260" i="5"/>
  <c r="K260" i="5" s="1"/>
  <c r="L260" i="5" s="1"/>
  <c r="I259" i="5"/>
  <c r="K259" i="5" s="1"/>
  <c r="L259" i="5" s="1"/>
  <c r="I258" i="5"/>
  <c r="K258" i="5" s="1"/>
  <c r="L258" i="5" s="1"/>
  <c r="I257" i="5"/>
  <c r="K257" i="5" s="1"/>
  <c r="L257" i="5" s="1"/>
  <c r="I256" i="5"/>
  <c r="K256" i="5" s="1"/>
  <c r="L256" i="5" s="1"/>
  <c r="I255" i="5"/>
  <c r="K255" i="5" s="1"/>
  <c r="L255" i="5" s="1"/>
  <c r="I254" i="5"/>
  <c r="K254" i="5" s="1"/>
  <c r="L254" i="5" s="1"/>
  <c r="I253" i="5"/>
  <c r="K253" i="5" s="1"/>
  <c r="L253" i="5" s="1"/>
  <c r="I252" i="5"/>
  <c r="K252" i="5" s="1"/>
  <c r="L252" i="5" s="1"/>
  <c r="I251" i="5"/>
  <c r="K251" i="5" s="1"/>
  <c r="L251" i="5" s="1"/>
  <c r="I250" i="5"/>
  <c r="K250" i="5" s="1"/>
  <c r="L250" i="5" s="1"/>
  <c r="I249" i="5"/>
  <c r="K249" i="5" s="1"/>
  <c r="L249" i="5" s="1"/>
  <c r="I248" i="5"/>
  <c r="K248" i="5" s="1"/>
  <c r="L248" i="5" s="1"/>
  <c r="I247" i="5"/>
  <c r="K247" i="5" s="1"/>
  <c r="L247" i="5" s="1"/>
  <c r="I246" i="5"/>
  <c r="K246" i="5" s="1"/>
  <c r="L246" i="5" s="1"/>
  <c r="I245" i="5"/>
  <c r="K245" i="5" s="1"/>
  <c r="L245" i="5" s="1"/>
  <c r="K244" i="5"/>
  <c r="L244" i="5" s="1"/>
  <c r="I243" i="5"/>
  <c r="K243" i="5" s="1"/>
  <c r="L243" i="5" s="1"/>
  <c r="I241" i="5"/>
  <c r="K241" i="5" s="1"/>
  <c r="L241" i="5" s="1"/>
  <c r="I240" i="5"/>
  <c r="K240" i="5" s="1"/>
  <c r="L240" i="5" s="1"/>
  <c r="I239" i="5"/>
  <c r="K239" i="5" s="1"/>
  <c r="L239" i="5" s="1"/>
  <c r="I238" i="5"/>
  <c r="K238" i="5" s="1"/>
  <c r="L238" i="5" s="1"/>
  <c r="I237" i="5"/>
  <c r="K237" i="5" s="1"/>
  <c r="L237" i="5" s="1"/>
  <c r="I236" i="5"/>
  <c r="K236" i="5" s="1"/>
  <c r="L236" i="5" s="1"/>
  <c r="I235" i="5"/>
  <c r="K235" i="5" s="1"/>
  <c r="L235" i="5" s="1"/>
  <c r="I234" i="5"/>
  <c r="K234" i="5" s="1"/>
  <c r="L234" i="5" s="1"/>
  <c r="I233" i="5"/>
  <c r="K233" i="5" s="1"/>
  <c r="L233" i="5" s="1"/>
  <c r="I232" i="5"/>
  <c r="J232" i="5" s="1"/>
  <c r="I231" i="5"/>
  <c r="K231" i="5" s="1"/>
  <c r="L231" i="5" s="1"/>
  <c r="I230" i="5"/>
  <c r="K230" i="5" s="1"/>
  <c r="L230" i="5" s="1"/>
  <c r="I229" i="5"/>
  <c r="K229" i="5" s="1"/>
  <c r="L229" i="5" s="1"/>
  <c r="I228" i="5"/>
  <c r="K228" i="5" s="1"/>
  <c r="L228" i="5" s="1"/>
  <c r="I227" i="5"/>
  <c r="K227" i="5" s="1"/>
  <c r="L227" i="5" s="1"/>
  <c r="I226" i="5"/>
  <c r="J226" i="5" s="1"/>
  <c r="I225" i="5"/>
  <c r="K225" i="5" s="1"/>
  <c r="L225" i="5" s="1"/>
  <c r="I224" i="5"/>
  <c r="K224" i="5" s="1"/>
  <c r="L224" i="5" s="1"/>
  <c r="I223" i="5"/>
  <c r="K223" i="5" s="1"/>
  <c r="L223" i="5" s="1"/>
  <c r="I222" i="5"/>
  <c r="K222" i="5" s="1"/>
  <c r="L222" i="5" s="1"/>
  <c r="I221" i="5"/>
  <c r="K221" i="5" s="1"/>
  <c r="L221" i="5" s="1"/>
  <c r="I220" i="5"/>
  <c r="K220" i="5" s="1"/>
  <c r="L220" i="5" s="1"/>
  <c r="I219" i="5"/>
  <c r="K219" i="5" s="1"/>
  <c r="L219" i="5" s="1"/>
  <c r="I218" i="5"/>
  <c r="J218" i="5" s="1"/>
  <c r="I217" i="5"/>
  <c r="K217" i="5" s="1"/>
  <c r="L217" i="5" s="1"/>
  <c r="I216" i="5"/>
  <c r="K216" i="5" s="1"/>
  <c r="L216" i="5" s="1"/>
  <c r="I214" i="5"/>
  <c r="K214" i="5" s="1"/>
  <c r="L214" i="5" s="1"/>
  <c r="I213" i="5"/>
  <c r="J213" i="5" s="1"/>
  <c r="I212" i="5"/>
  <c r="K212" i="5" s="1"/>
  <c r="L212" i="5" s="1"/>
  <c r="I211" i="5"/>
  <c r="J211" i="5" s="1"/>
  <c r="I210" i="5"/>
  <c r="K210" i="5" s="1"/>
  <c r="L210" i="5" s="1"/>
  <c r="I209" i="5"/>
  <c r="J209" i="5" s="1"/>
  <c r="I208" i="5"/>
  <c r="K208" i="5" s="1"/>
  <c r="L208" i="5" s="1"/>
  <c r="I207" i="5"/>
  <c r="J207" i="5" s="1"/>
  <c r="I206" i="5"/>
  <c r="K206" i="5" s="1"/>
  <c r="L206" i="5" s="1"/>
  <c r="I205" i="5"/>
  <c r="J205" i="5" s="1"/>
  <c r="I204" i="5"/>
  <c r="K204" i="5" s="1"/>
  <c r="L204" i="5" s="1"/>
  <c r="I203" i="5"/>
  <c r="J203" i="5" s="1"/>
  <c r="I202" i="5"/>
  <c r="K202" i="5" s="1"/>
  <c r="L202" i="5" s="1"/>
  <c r="I201" i="5"/>
  <c r="J201" i="5" s="1"/>
  <c r="I200" i="5"/>
  <c r="K200" i="5" s="1"/>
  <c r="L200" i="5" s="1"/>
  <c r="I199" i="5"/>
  <c r="J199" i="5" s="1"/>
  <c r="I198" i="5"/>
  <c r="K198" i="5" s="1"/>
  <c r="L198" i="5" s="1"/>
  <c r="I197" i="5"/>
  <c r="J197" i="5" s="1"/>
  <c r="I196" i="5"/>
  <c r="K196" i="5" s="1"/>
  <c r="L196" i="5" s="1"/>
  <c r="I195" i="5"/>
  <c r="J195" i="5" s="1"/>
  <c r="I194" i="5"/>
  <c r="K194" i="5" s="1"/>
  <c r="L194" i="5" s="1"/>
  <c r="I193" i="5"/>
  <c r="J193" i="5" s="1"/>
  <c r="I192" i="5"/>
  <c r="K192" i="5" s="1"/>
  <c r="L192" i="5" s="1"/>
  <c r="I191" i="5"/>
  <c r="J191" i="5" s="1"/>
  <c r="I190" i="5"/>
  <c r="K190" i="5" s="1"/>
  <c r="L190" i="5" s="1"/>
  <c r="I189" i="5"/>
  <c r="J189" i="5" s="1"/>
  <c r="I188" i="5"/>
  <c r="K188" i="5" s="1"/>
  <c r="L188" i="5" s="1"/>
  <c r="I187" i="5"/>
  <c r="J187" i="5" s="1"/>
  <c r="I186" i="5"/>
  <c r="K186" i="5" s="1"/>
  <c r="L186" i="5" s="1"/>
  <c r="I185" i="5"/>
  <c r="J185" i="5" s="1"/>
  <c r="I184" i="5"/>
  <c r="K184" i="5" s="1"/>
  <c r="L184" i="5" s="1"/>
  <c r="I183" i="5"/>
  <c r="J183" i="5" s="1"/>
  <c r="I182" i="5"/>
  <c r="K182" i="5" s="1"/>
  <c r="L182" i="5" s="1"/>
  <c r="I181" i="5"/>
  <c r="J181" i="5" s="1"/>
  <c r="I180" i="5"/>
  <c r="K180" i="5" s="1"/>
  <c r="L180" i="5" s="1"/>
  <c r="I179" i="5"/>
  <c r="J179" i="5" s="1"/>
  <c r="I178" i="5"/>
  <c r="K178" i="5" s="1"/>
  <c r="L178" i="5" s="1"/>
  <c r="I177" i="5"/>
  <c r="J177" i="5" s="1"/>
  <c r="I176" i="5"/>
  <c r="K176" i="5" s="1"/>
  <c r="L176" i="5" s="1"/>
  <c r="I175" i="5"/>
  <c r="J175" i="5" s="1"/>
  <c r="I174" i="5"/>
  <c r="K174" i="5" s="1"/>
  <c r="L174" i="5" s="1"/>
  <c r="I173" i="5"/>
  <c r="J173" i="5" s="1"/>
  <c r="I172" i="5"/>
  <c r="K172" i="5" s="1"/>
  <c r="L172" i="5" s="1"/>
  <c r="I171" i="5"/>
  <c r="J171" i="5" s="1"/>
  <c r="I170" i="5"/>
  <c r="K170" i="5" s="1"/>
  <c r="L170" i="5" s="1"/>
  <c r="I169" i="5"/>
  <c r="J169" i="5" s="1"/>
  <c r="I168" i="5"/>
  <c r="K168" i="5" s="1"/>
  <c r="L168" i="5" s="1"/>
  <c r="I167" i="5"/>
  <c r="J167" i="5" s="1"/>
  <c r="I165" i="5"/>
  <c r="K165" i="5" s="1"/>
  <c r="L165" i="5" s="1"/>
  <c r="I164" i="5"/>
  <c r="J164" i="5" s="1"/>
  <c r="I163" i="5"/>
  <c r="K163" i="5" s="1"/>
  <c r="L163" i="5" s="1"/>
  <c r="I162" i="5"/>
  <c r="K162" i="5" s="1"/>
  <c r="L162" i="5" s="1"/>
  <c r="I161" i="5"/>
  <c r="K161" i="5" s="1"/>
  <c r="L161" i="5" s="1"/>
  <c r="I160" i="5"/>
  <c r="K160" i="5" s="1"/>
  <c r="L160" i="5" s="1"/>
  <c r="I159" i="5"/>
  <c r="K159" i="5" s="1"/>
  <c r="L159" i="5" s="1"/>
  <c r="I158" i="5"/>
  <c r="J158" i="5" s="1"/>
  <c r="I157" i="5"/>
  <c r="K157" i="5" s="1"/>
  <c r="L157" i="5" s="1"/>
  <c r="I156" i="5"/>
  <c r="K156" i="5" s="1"/>
  <c r="L156" i="5" s="1"/>
  <c r="I155" i="5"/>
  <c r="K155" i="5" s="1"/>
  <c r="L155" i="5" s="1"/>
  <c r="I154" i="5"/>
  <c r="K154" i="5" s="1"/>
  <c r="L154" i="5" s="1"/>
  <c r="I153" i="5"/>
  <c r="K153" i="5" s="1"/>
  <c r="L153" i="5" s="1"/>
  <c r="I152" i="5"/>
  <c r="J152" i="5" s="1"/>
  <c r="I151" i="5"/>
  <c r="K151" i="5" s="1"/>
  <c r="L151" i="5" s="1"/>
  <c r="I150" i="5"/>
  <c r="J150" i="5" s="1"/>
  <c r="I149" i="5"/>
  <c r="K149" i="5" s="1"/>
  <c r="L149" i="5" s="1"/>
  <c r="I148" i="5"/>
  <c r="J148" i="5" s="1"/>
  <c r="I147" i="5"/>
  <c r="K147" i="5" s="1"/>
  <c r="L147" i="5" s="1"/>
  <c r="I146" i="5"/>
  <c r="K146" i="5" s="1"/>
  <c r="L146" i="5" s="1"/>
  <c r="I145" i="5"/>
  <c r="K145" i="5" s="1"/>
  <c r="L145" i="5" s="1"/>
  <c r="I144" i="5"/>
  <c r="J144" i="5" s="1"/>
  <c r="I143" i="5"/>
  <c r="K143" i="5" s="1"/>
  <c r="L143" i="5" s="1"/>
  <c r="I140" i="5"/>
  <c r="K140" i="5" s="1"/>
  <c r="L140" i="5" s="1"/>
  <c r="I136" i="5"/>
  <c r="K136" i="5" s="1"/>
  <c r="I135" i="5"/>
  <c r="J135" i="5" s="1"/>
  <c r="I134" i="5"/>
  <c r="K134" i="5" s="1"/>
  <c r="L134" i="5" s="1"/>
  <c r="I133" i="5"/>
  <c r="J133" i="5" s="1"/>
  <c r="I132" i="5"/>
  <c r="K132" i="5" s="1"/>
  <c r="L132" i="5" s="1"/>
  <c r="I131" i="5"/>
  <c r="J131" i="5" s="1"/>
  <c r="I130" i="5"/>
  <c r="K130" i="5" s="1"/>
  <c r="L130" i="5" s="1"/>
  <c r="I129" i="5"/>
  <c r="J129" i="5" s="1"/>
  <c r="I128" i="5"/>
  <c r="K128" i="5" s="1"/>
  <c r="L128" i="5" s="1"/>
  <c r="I127" i="5"/>
  <c r="J127" i="5" s="1"/>
  <c r="I126" i="5"/>
  <c r="K126" i="5" s="1"/>
  <c r="L126" i="5" s="1"/>
  <c r="I125" i="5"/>
  <c r="J125" i="5" s="1"/>
  <c r="I124" i="5"/>
  <c r="K124" i="5" s="1"/>
  <c r="L124" i="5" s="1"/>
  <c r="I123" i="5"/>
  <c r="J123" i="5" s="1"/>
  <c r="I122" i="5"/>
  <c r="J122" i="5" s="1"/>
  <c r="I121" i="5"/>
  <c r="K121" i="5" s="1"/>
  <c r="L121" i="5" s="1"/>
  <c r="I120" i="5"/>
  <c r="J120" i="5" s="1"/>
  <c r="I119" i="5"/>
  <c r="K119" i="5" s="1"/>
  <c r="L119" i="5" s="1"/>
  <c r="J118" i="5"/>
  <c r="I117" i="5"/>
  <c r="K117" i="5" s="1"/>
  <c r="L117" i="5" s="1"/>
  <c r="I116" i="5"/>
  <c r="J116" i="5" s="1"/>
  <c r="I115" i="5"/>
  <c r="K115" i="5" s="1"/>
  <c r="L115" i="5" s="1"/>
  <c r="I114" i="5"/>
  <c r="J114" i="5" s="1"/>
  <c r="I113" i="5"/>
  <c r="K113" i="5" s="1"/>
  <c r="L113" i="5" s="1"/>
  <c r="I112" i="5"/>
  <c r="J112" i="5" s="1"/>
  <c r="I111" i="5"/>
  <c r="L111" i="5" s="1"/>
  <c r="I110" i="5"/>
  <c r="J110" i="5" s="1"/>
  <c r="I109" i="5"/>
  <c r="K109" i="5" s="1"/>
  <c r="L109" i="5" s="1"/>
  <c r="I108" i="5"/>
  <c r="J108" i="5" s="1"/>
  <c r="I107" i="5"/>
  <c r="K107" i="5" s="1"/>
  <c r="L107" i="5" s="1"/>
  <c r="I106" i="5"/>
  <c r="J106" i="5" s="1"/>
  <c r="I105" i="5"/>
  <c r="L105" i="5" s="1"/>
  <c r="I104" i="5"/>
  <c r="J104" i="5" s="1"/>
  <c r="I103" i="5"/>
  <c r="K103" i="5" s="1"/>
  <c r="L103" i="5" s="1"/>
  <c r="I102" i="5"/>
  <c r="J102" i="5" s="1"/>
  <c r="I101" i="5"/>
  <c r="K101" i="5" s="1"/>
  <c r="L101" i="5" s="1"/>
  <c r="I100" i="5"/>
  <c r="J100" i="5" s="1"/>
  <c r="I99" i="5"/>
  <c r="K99" i="5" s="1"/>
  <c r="L99" i="5" s="1"/>
  <c r="I98" i="5"/>
  <c r="J98" i="5" s="1"/>
  <c r="K97" i="5"/>
  <c r="L97" i="5" s="1"/>
  <c r="I96" i="5"/>
  <c r="J96" i="5" s="1"/>
  <c r="I95" i="5"/>
  <c r="K95" i="5" s="1"/>
  <c r="L95" i="5" s="1"/>
  <c r="I94" i="5"/>
  <c r="J94" i="5" s="1"/>
  <c r="I93" i="5"/>
  <c r="K93" i="5" s="1"/>
  <c r="L93" i="5" s="1"/>
  <c r="I92" i="5"/>
  <c r="J92" i="5" s="1"/>
  <c r="I91" i="5"/>
  <c r="K91" i="5" s="1"/>
  <c r="L91" i="5" s="1"/>
  <c r="I90" i="5"/>
  <c r="J90" i="5" s="1"/>
  <c r="I89" i="5"/>
  <c r="K89" i="5" s="1"/>
  <c r="I88" i="5"/>
  <c r="J88" i="5" s="1"/>
  <c r="I87" i="5"/>
  <c r="K87" i="5" s="1"/>
  <c r="I83" i="5"/>
  <c r="K83" i="5" s="1"/>
  <c r="L83" i="5" s="1"/>
  <c r="I82" i="5"/>
  <c r="K82" i="5" s="1"/>
  <c r="L82" i="5" s="1"/>
  <c r="I81" i="5"/>
  <c r="K81" i="5" s="1"/>
  <c r="L81" i="5" s="1"/>
  <c r="I79" i="5"/>
  <c r="J79" i="5" s="1"/>
  <c r="I78" i="5"/>
  <c r="K78" i="5" s="1"/>
  <c r="L78" i="5" s="1"/>
  <c r="I77" i="5"/>
  <c r="J77" i="5" s="1"/>
  <c r="I57" i="5"/>
  <c r="K57" i="5" s="1"/>
  <c r="L57" i="5" s="1"/>
  <c r="I56" i="5"/>
  <c r="K56" i="5" s="1"/>
  <c r="L56" i="5" s="1"/>
  <c r="I55" i="5"/>
  <c r="K55" i="5" s="1"/>
  <c r="L55" i="5" s="1"/>
  <c r="I54" i="5"/>
  <c r="K54" i="5" s="1"/>
  <c r="L54" i="5" s="1"/>
  <c r="I53" i="5"/>
  <c r="K53" i="5" s="1"/>
  <c r="L53" i="5" s="1"/>
  <c r="I50" i="5"/>
  <c r="K50" i="5" s="1"/>
  <c r="L50" i="5" s="1"/>
  <c r="I49" i="5"/>
  <c r="K49" i="5" s="1"/>
  <c r="L49" i="5" s="1"/>
  <c r="I48" i="5"/>
  <c r="K48" i="5" s="1"/>
  <c r="L48" i="5" s="1"/>
  <c r="I47" i="5"/>
  <c r="K47" i="5" s="1"/>
  <c r="L47" i="5" s="1"/>
  <c r="I46" i="5"/>
  <c r="K46" i="5" s="1"/>
  <c r="L46" i="5" s="1"/>
  <c r="I45" i="5"/>
  <c r="K45" i="5" s="1"/>
  <c r="L45" i="5" s="1"/>
  <c r="I43" i="5"/>
  <c r="J43" i="5" s="1"/>
  <c r="I42" i="5"/>
  <c r="J42" i="5" s="1"/>
  <c r="I41" i="5"/>
  <c r="K41" i="5" s="1"/>
  <c r="L41" i="5" s="1"/>
  <c r="I40" i="5"/>
  <c r="K40" i="5" s="1"/>
  <c r="L40" i="5" s="1"/>
  <c r="I38" i="5"/>
  <c r="J38" i="5" s="1"/>
  <c r="I37" i="5"/>
  <c r="J37" i="5" s="1"/>
  <c r="I36" i="5"/>
  <c r="K36" i="5" s="1"/>
  <c r="L36" i="5" s="1"/>
  <c r="I35" i="5"/>
  <c r="K35" i="5" s="1"/>
  <c r="L35" i="5" s="1"/>
  <c r="I34" i="5"/>
  <c r="K34" i="5" s="1"/>
  <c r="L34" i="5" s="1"/>
  <c r="I33" i="5"/>
  <c r="J33" i="5" s="1"/>
  <c r="I32" i="5"/>
  <c r="K32" i="5" s="1"/>
  <c r="L32" i="5" s="1"/>
  <c r="I25" i="5"/>
  <c r="J25" i="5" s="1"/>
  <c r="I24" i="5"/>
  <c r="J24" i="5" s="1"/>
  <c r="I23" i="5"/>
  <c r="K23" i="5" s="1"/>
  <c r="L23" i="5" s="1"/>
  <c r="I22" i="5"/>
  <c r="K22" i="5" s="1"/>
  <c r="L22" i="5" s="1"/>
  <c r="I21" i="5"/>
  <c r="J21" i="5" s="1"/>
  <c r="I20" i="5"/>
  <c r="K20" i="5" s="1"/>
  <c r="L20" i="5" s="1"/>
  <c r="I19" i="5"/>
  <c r="K19" i="5" s="1"/>
  <c r="L19" i="5" s="1"/>
  <c r="I18" i="5"/>
  <c r="K18" i="5" s="1"/>
  <c r="L18" i="5" s="1"/>
  <c r="I17" i="5"/>
  <c r="J17" i="5" s="1"/>
  <c r="I16" i="5"/>
  <c r="K16" i="5" s="1"/>
  <c r="L16" i="5" s="1"/>
  <c r="I15" i="5"/>
  <c r="K15" i="5" s="1"/>
  <c r="L15" i="5" s="1"/>
  <c r="I14" i="5"/>
  <c r="K14" i="5" s="1"/>
  <c r="L14" i="5" s="1"/>
  <c r="I13" i="5"/>
  <c r="K13" i="5" s="1"/>
  <c r="L13" i="5" s="1"/>
  <c r="I12" i="5"/>
  <c r="K12" i="5" s="1"/>
  <c r="L12" i="5" s="1"/>
  <c r="I11" i="5"/>
  <c r="K11" i="5" s="1"/>
  <c r="L11" i="5" s="1"/>
  <c r="I10" i="5"/>
  <c r="K10" i="5" s="1"/>
  <c r="L10" i="5" s="1"/>
  <c r="I9" i="5"/>
  <c r="K9" i="5" s="1"/>
  <c r="L9" i="5" s="1"/>
  <c r="J35" i="5" l="1"/>
  <c r="K169" i="5"/>
  <c r="L169" i="5" s="1"/>
  <c r="K79" i="5"/>
  <c r="L79" i="5" s="1"/>
  <c r="K90" i="5"/>
  <c r="L90" i="5" s="1"/>
  <c r="J19" i="5"/>
  <c r="J137" i="5"/>
  <c r="K21" i="5"/>
  <c r="L21" i="5" s="1"/>
  <c r="K175" i="5"/>
  <c r="L175" i="5" s="1"/>
  <c r="K102" i="5"/>
  <c r="L102" i="5" s="1"/>
  <c r="K129" i="5"/>
  <c r="L129" i="5" s="1"/>
  <c r="K33" i="5"/>
  <c r="L33" i="5" s="1"/>
  <c r="K123" i="5"/>
  <c r="L123" i="5" s="1"/>
  <c r="K177" i="5"/>
  <c r="L177" i="5" s="1"/>
  <c r="K199" i="5"/>
  <c r="L199" i="5" s="1"/>
  <c r="K193" i="5"/>
  <c r="L193" i="5" s="1"/>
  <c r="J11" i="5"/>
  <c r="K17" i="5"/>
  <c r="L17" i="5" s="1"/>
  <c r="K118" i="5"/>
  <c r="L118" i="5" s="1"/>
  <c r="K173" i="5"/>
  <c r="L173" i="5" s="1"/>
  <c r="K297" i="5"/>
  <c r="L297" i="5" s="1"/>
  <c r="I44" i="5"/>
  <c r="D18" i="11" s="1"/>
  <c r="J15" i="5"/>
  <c r="K43" i="5"/>
  <c r="L43" i="5" s="1"/>
  <c r="K98" i="5"/>
  <c r="L98" i="5" s="1"/>
  <c r="K133" i="5"/>
  <c r="L133" i="5" s="1"/>
  <c r="K211" i="5"/>
  <c r="L211" i="5" s="1"/>
  <c r="K299" i="5"/>
  <c r="L299" i="5" s="1"/>
  <c r="K25" i="5"/>
  <c r="L25" i="5" s="1"/>
  <c r="K179" i="5"/>
  <c r="L179" i="5" s="1"/>
  <c r="K205" i="5"/>
  <c r="L205" i="5" s="1"/>
  <c r="K112" i="5"/>
  <c r="L112" i="5" s="1"/>
  <c r="K181" i="5"/>
  <c r="L181" i="5" s="1"/>
  <c r="K207" i="5"/>
  <c r="L207" i="5" s="1"/>
  <c r="J23" i="5"/>
  <c r="K42" i="5"/>
  <c r="L42" i="5" s="1"/>
  <c r="K77" i="5"/>
  <c r="L77" i="5" s="1"/>
  <c r="K100" i="5"/>
  <c r="L100" i="5" s="1"/>
  <c r="K106" i="5"/>
  <c r="L106" i="5" s="1"/>
  <c r="K125" i="5"/>
  <c r="L125" i="5" s="1"/>
  <c r="K131" i="5"/>
  <c r="L131" i="5" s="1"/>
  <c r="K171" i="5"/>
  <c r="L171" i="5" s="1"/>
  <c r="K213" i="5"/>
  <c r="L213" i="5" s="1"/>
  <c r="K37" i="5"/>
  <c r="L37" i="5" s="1"/>
  <c r="K96" i="5"/>
  <c r="L96" i="5" s="1"/>
  <c r="K167" i="5"/>
  <c r="L167" i="5" s="1"/>
  <c r="K183" i="5"/>
  <c r="L183" i="5" s="1"/>
  <c r="K197" i="5"/>
  <c r="L197" i="5" s="1"/>
  <c r="K209" i="5"/>
  <c r="L209" i="5" s="1"/>
  <c r="K17" i="9"/>
  <c r="K191" i="5"/>
  <c r="L191" i="5" s="1"/>
  <c r="K135" i="5"/>
  <c r="K127" i="5"/>
  <c r="L127" i="5" s="1"/>
  <c r="K104" i="5"/>
  <c r="L104" i="5" s="1"/>
  <c r="L94" i="5"/>
  <c r="I86" i="5"/>
  <c r="J86" i="5" s="1"/>
  <c r="J41" i="5"/>
  <c r="J13" i="5"/>
  <c r="K203" i="5"/>
  <c r="L203" i="5" s="1"/>
  <c r="K201" i="5"/>
  <c r="L201" i="5" s="1"/>
  <c r="K195" i="5"/>
  <c r="L195" i="5" s="1"/>
  <c r="K189" i="5"/>
  <c r="L189" i="5" s="1"/>
  <c r="K187" i="5"/>
  <c r="L187" i="5" s="1"/>
  <c r="K185" i="5"/>
  <c r="L185" i="5" s="1"/>
  <c r="K122" i="5"/>
  <c r="L122" i="5" s="1"/>
  <c r="K120" i="5"/>
  <c r="L120" i="5" s="1"/>
  <c r="K116" i="5"/>
  <c r="L116" i="5" s="1"/>
  <c r="K114" i="5"/>
  <c r="L114" i="5" s="1"/>
  <c r="K110" i="5"/>
  <c r="L110" i="5" s="1"/>
  <c r="K108" i="5"/>
  <c r="L108" i="5" s="1"/>
  <c r="K92" i="5"/>
  <c r="L92" i="5" s="1"/>
  <c r="K88" i="5"/>
  <c r="L88" i="5" s="1"/>
  <c r="J9" i="5"/>
  <c r="I215" i="5"/>
  <c r="D34" i="11" s="1"/>
  <c r="I166" i="5"/>
  <c r="K242" i="5"/>
  <c r="K44" i="5"/>
  <c r="K39" i="5"/>
  <c r="J243" i="5"/>
  <c r="J245" i="5"/>
  <c r="J247" i="5"/>
  <c r="J249" i="5"/>
  <c r="J251" i="5"/>
  <c r="J253" i="5"/>
  <c r="J255" i="5"/>
  <c r="J257" i="5"/>
  <c r="J259" i="5"/>
  <c r="J261" i="5"/>
  <c r="J263" i="5"/>
  <c r="J265" i="5"/>
  <c r="J267" i="5"/>
  <c r="J269" i="5"/>
  <c r="J271" i="5"/>
  <c r="J273" i="5"/>
  <c r="J275" i="5"/>
  <c r="J277" i="5"/>
  <c r="J279" i="5"/>
  <c r="J281" i="5"/>
  <c r="J283" i="5"/>
  <c r="J285" i="5"/>
  <c r="J287" i="5"/>
  <c r="J289" i="5"/>
  <c r="J291" i="5"/>
  <c r="J293" i="5"/>
  <c r="J295" i="5"/>
  <c r="J244" i="5"/>
  <c r="J246" i="5"/>
  <c r="J248" i="5"/>
  <c r="J250" i="5"/>
  <c r="J252" i="5"/>
  <c r="J254" i="5"/>
  <c r="J256" i="5"/>
  <c r="J258" i="5"/>
  <c r="J260" i="5"/>
  <c r="J262" i="5"/>
  <c r="J264" i="5"/>
  <c r="J266" i="5"/>
  <c r="J268" i="5"/>
  <c r="J270" i="5"/>
  <c r="J272" i="5"/>
  <c r="J274" i="5"/>
  <c r="J276" i="5"/>
  <c r="J278" i="5"/>
  <c r="J280" i="5"/>
  <c r="J282" i="5"/>
  <c r="J284" i="5"/>
  <c r="J286" i="5"/>
  <c r="J288" i="5"/>
  <c r="J290" i="5"/>
  <c r="J292" i="5"/>
  <c r="J294" i="5"/>
  <c r="J296" i="5"/>
  <c r="J298" i="5"/>
  <c r="J300" i="5"/>
  <c r="J222" i="5"/>
  <c r="J230" i="5"/>
  <c r="J240" i="5"/>
  <c r="K226" i="5"/>
  <c r="L226" i="5" s="1"/>
  <c r="J216" i="5"/>
  <c r="J224" i="5"/>
  <c r="J228" i="5"/>
  <c r="J238" i="5"/>
  <c r="K218" i="5"/>
  <c r="L218" i="5" s="1"/>
  <c r="J220" i="5"/>
  <c r="J234" i="5"/>
  <c r="J217" i="5"/>
  <c r="J219" i="5"/>
  <c r="J221" i="5"/>
  <c r="J223" i="5"/>
  <c r="J225" i="5"/>
  <c r="J227" i="5"/>
  <c r="J229" i="5"/>
  <c r="J231" i="5"/>
  <c r="J233" i="5"/>
  <c r="J235" i="5"/>
  <c r="J237" i="5"/>
  <c r="J239" i="5"/>
  <c r="J241" i="5"/>
  <c r="J236" i="5"/>
  <c r="K232" i="5"/>
  <c r="L232" i="5" s="1"/>
  <c r="J168" i="5"/>
  <c r="J170" i="5"/>
  <c r="J172" i="5"/>
  <c r="J174" i="5"/>
  <c r="J176" i="5"/>
  <c r="J178" i="5"/>
  <c r="J180" i="5"/>
  <c r="J182" i="5"/>
  <c r="J184" i="5"/>
  <c r="J186" i="5"/>
  <c r="J188" i="5"/>
  <c r="J190" i="5"/>
  <c r="J192" i="5"/>
  <c r="J194" i="5"/>
  <c r="J196" i="5"/>
  <c r="J198" i="5"/>
  <c r="J200" i="5"/>
  <c r="J202" i="5"/>
  <c r="J204" i="5"/>
  <c r="J206" i="5"/>
  <c r="J208" i="5"/>
  <c r="J210" i="5"/>
  <c r="J212" i="5"/>
  <c r="J214" i="5"/>
  <c r="J146" i="5"/>
  <c r="J154" i="5"/>
  <c r="J162" i="5"/>
  <c r="K144" i="5"/>
  <c r="L144" i="5" s="1"/>
  <c r="K148" i="5"/>
  <c r="L148" i="5" s="1"/>
  <c r="K152" i="5"/>
  <c r="L152" i="5" s="1"/>
  <c r="K164" i="5"/>
  <c r="L164" i="5" s="1"/>
  <c r="J156" i="5"/>
  <c r="K150" i="5"/>
  <c r="L150" i="5" s="1"/>
  <c r="J160" i="5"/>
  <c r="K158" i="5"/>
  <c r="L158" i="5" s="1"/>
  <c r="J143" i="5"/>
  <c r="J145" i="5"/>
  <c r="J147" i="5"/>
  <c r="J149" i="5"/>
  <c r="J151" i="5"/>
  <c r="J153" i="5"/>
  <c r="J155" i="5"/>
  <c r="J157" i="5"/>
  <c r="J159" i="5"/>
  <c r="J161" i="5"/>
  <c r="J163" i="5"/>
  <c r="J165" i="5"/>
  <c r="J140" i="5"/>
  <c r="J87" i="5"/>
  <c r="J89" i="5"/>
  <c r="J91" i="5"/>
  <c r="J93" i="5"/>
  <c r="J95" i="5"/>
  <c r="J97" i="5"/>
  <c r="J99" i="5"/>
  <c r="J101" i="5"/>
  <c r="J103" i="5"/>
  <c r="J105" i="5"/>
  <c r="J107" i="5"/>
  <c r="J109" i="5"/>
  <c r="J111" i="5"/>
  <c r="J113" i="5"/>
  <c r="J115" i="5"/>
  <c r="J117" i="5"/>
  <c r="J119" i="5"/>
  <c r="J121" i="5"/>
  <c r="J124" i="5"/>
  <c r="J126" i="5"/>
  <c r="J128" i="5"/>
  <c r="J130" i="5"/>
  <c r="J132" i="5"/>
  <c r="J134" i="5"/>
  <c r="J136" i="5"/>
  <c r="J82" i="5"/>
  <c r="J81" i="5"/>
  <c r="J83" i="5"/>
  <c r="J78" i="5"/>
  <c r="J54" i="5"/>
  <c r="J56" i="5"/>
  <c r="J53" i="5"/>
  <c r="J55" i="5"/>
  <c r="J57" i="5"/>
  <c r="J45" i="5"/>
  <c r="J47" i="5"/>
  <c r="J49" i="5"/>
  <c r="J46" i="5"/>
  <c r="J48" i="5"/>
  <c r="J50" i="5"/>
  <c r="J40" i="5"/>
  <c r="K38" i="5"/>
  <c r="L38" i="5" s="1"/>
  <c r="J32" i="5"/>
  <c r="J34" i="5"/>
  <c r="J36" i="5"/>
  <c r="K24" i="5"/>
  <c r="L24" i="5" s="1"/>
  <c r="J10" i="5"/>
  <c r="J12" i="5"/>
  <c r="J14" i="5"/>
  <c r="J16" i="5"/>
  <c r="J18" i="5"/>
  <c r="J20" i="5"/>
  <c r="J22" i="5"/>
  <c r="K166" i="5" l="1"/>
  <c r="D33" i="11"/>
  <c r="K86" i="5"/>
  <c r="K215" i="5"/>
  <c r="F7" i="9" l="1"/>
  <c r="F6" i="9" s="1"/>
  <c r="F242" i="5"/>
  <c r="F215" i="5"/>
  <c r="F166" i="5"/>
  <c r="F141" i="5"/>
  <c r="F138" i="5"/>
  <c r="J166" i="5" l="1"/>
  <c r="C33" i="11"/>
  <c r="J215" i="5"/>
  <c r="C34" i="11"/>
  <c r="J242" i="5"/>
  <c r="C35" i="11"/>
  <c r="F80" i="5"/>
  <c r="F76" i="5"/>
  <c r="F44" i="5"/>
  <c r="J44" i="5" s="1"/>
  <c r="F39" i="5"/>
  <c r="J39" i="5" s="1"/>
  <c r="H6" i="9" l="1"/>
  <c r="I7" i="9" l="1"/>
  <c r="G6" i="9"/>
  <c r="G84" i="5"/>
  <c r="G80" i="5"/>
  <c r="I76" i="5"/>
  <c r="D27" i="11" s="1"/>
  <c r="G73" i="5"/>
  <c r="I73" i="5" s="1"/>
  <c r="G67" i="5"/>
  <c r="G64" i="5"/>
  <c r="G62" i="5"/>
  <c r="I62" i="5" s="1"/>
  <c r="D22" i="11" s="1"/>
  <c r="G60" i="5"/>
  <c r="G58" i="5"/>
  <c r="I58" i="5" s="1"/>
  <c r="D20" i="11" s="1"/>
  <c r="G51" i="5"/>
  <c r="I51" i="5" s="1"/>
  <c r="G29" i="5"/>
  <c r="I29" i="5" s="1"/>
  <c r="D15" i="11" s="1"/>
  <c r="G31" i="5"/>
  <c r="G26" i="5"/>
  <c r="I26" i="5" s="1"/>
  <c r="D14" i="11" s="1"/>
  <c r="I142" i="5"/>
  <c r="I141" i="5"/>
  <c r="I139" i="5"/>
  <c r="I138" i="5"/>
  <c r="D31" i="11" s="1"/>
  <c r="I85" i="5"/>
  <c r="I75" i="5"/>
  <c r="I74" i="5"/>
  <c r="I72" i="5"/>
  <c r="I70" i="5"/>
  <c r="I69" i="5"/>
  <c r="I68" i="5"/>
  <c r="I66" i="5"/>
  <c r="I65" i="5"/>
  <c r="I63" i="5"/>
  <c r="I61" i="5"/>
  <c r="I59" i="5"/>
  <c r="I52" i="5"/>
  <c r="I30" i="5"/>
  <c r="I28" i="5"/>
  <c r="I27" i="5"/>
  <c r="D19" i="11" l="1"/>
  <c r="G6" i="5"/>
  <c r="E6" i="9"/>
  <c r="K6" i="9" s="1"/>
  <c r="J69" i="5" l="1"/>
  <c r="K69" i="5"/>
  <c r="L69" i="5" s="1"/>
  <c r="K51" i="5"/>
  <c r="J52" i="5"/>
  <c r="K28" i="5"/>
  <c r="L28" i="5" s="1"/>
  <c r="E26" i="5"/>
  <c r="K52" i="5" l="1"/>
  <c r="L52" i="5" s="1"/>
  <c r="J28" i="5"/>
  <c r="I84" i="5"/>
  <c r="I80" i="5"/>
  <c r="I71" i="5"/>
  <c r="K71" i="5" s="1"/>
  <c r="H60" i="5"/>
  <c r="I60" i="5" s="1"/>
  <c r="I31" i="5"/>
  <c r="D16" i="11" s="1"/>
  <c r="F51" i="5"/>
  <c r="J51" i="5" s="1"/>
  <c r="F26" i="5"/>
  <c r="D21" i="11" l="1"/>
  <c r="D29" i="11"/>
  <c r="E84" i="5"/>
  <c r="E80" i="5"/>
  <c r="E73" i="5"/>
  <c r="E67" i="5"/>
  <c r="E64" i="5"/>
  <c r="E62" i="5"/>
  <c r="E60" i="5"/>
  <c r="K60" i="5" s="1"/>
  <c r="E58" i="5"/>
  <c r="K58" i="5" s="1"/>
  <c r="K139" i="5"/>
  <c r="L139" i="5" s="1"/>
  <c r="K85" i="5"/>
  <c r="L85" i="5" s="1"/>
  <c r="K75" i="5"/>
  <c r="L75" i="5" s="1"/>
  <c r="K70" i="5"/>
  <c r="L70" i="5" s="1"/>
  <c r="K59" i="5"/>
  <c r="L59" i="5" s="1"/>
  <c r="J63" i="5"/>
  <c r="K61" i="5"/>
  <c r="L61" i="5" s="1"/>
  <c r="J30" i="5"/>
  <c r="E31" i="5"/>
  <c r="E29" i="5"/>
  <c r="E6" i="5" l="1"/>
  <c r="K63" i="5"/>
  <c r="L63" i="5" s="1"/>
  <c r="K138" i="5"/>
  <c r="K62" i="5"/>
  <c r="J70" i="5"/>
  <c r="K76" i="5"/>
  <c r="K84" i="5"/>
  <c r="J139" i="5"/>
  <c r="J85" i="5"/>
  <c r="J75" i="5"/>
  <c r="J59" i="5"/>
  <c r="J61" i="5"/>
  <c r="K30" i="5"/>
  <c r="L30" i="5" s="1"/>
  <c r="K29" i="5"/>
  <c r="E35" i="11"/>
  <c r="C31" i="11"/>
  <c r="E31" i="11" s="1"/>
  <c r="F84" i="5"/>
  <c r="C29" i="11" s="1"/>
  <c r="E29" i="11" s="1"/>
  <c r="C27" i="11"/>
  <c r="E27" i="11" s="1"/>
  <c r="F73" i="5"/>
  <c r="F67" i="5"/>
  <c r="F62" i="5"/>
  <c r="C22" i="11" s="1"/>
  <c r="F60" i="5"/>
  <c r="F58" i="5"/>
  <c r="C18" i="11"/>
  <c r="E18" i="11" s="1"/>
  <c r="C17" i="11"/>
  <c r="E17" i="11" s="1"/>
  <c r="F29" i="5"/>
  <c r="C15" i="11" s="1"/>
  <c r="E15" i="11" s="1"/>
  <c r="F31" i="5"/>
  <c r="C21" i="11" l="1"/>
  <c r="E21" i="11" s="1"/>
  <c r="J60" i="5"/>
  <c r="C20" i="11"/>
  <c r="E20" i="11" s="1"/>
  <c r="J58" i="5"/>
  <c r="E22" i="11"/>
  <c r="J29" i="5"/>
  <c r="J76" i="5"/>
  <c r="J62" i="5"/>
  <c r="J84" i="5"/>
  <c r="J138" i="5"/>
  <c r="C19" i="11"/>
  <c r="E19" i="11" l="1"/>
  <c r="I67" i="5" l="1"/>
  <c r="D24" i="11" s="1"/>
  <c r="H7" i="5"/>
  <c r="I64" i="5"/>
  <c r="D23" i="11" s="1"/>
  <c r="F64" i="5"/>
  <c r="I7" i="5" l="1"/>
  <c r="D13" i="11" s="1"/>
  <c r="H6" i="5"/>
  <c r="I6" i="5" s="1"/>
  <c r="F7" i="5" l="1"/>
  <c r="F6" i="5" s="1"/>
  <c r="C13" i="11" l="1"/>
  <c r="J7" i="5" l="1"/>
  <c r="K8" i="5"/>
  <c r="L8" i="5" s="1"/>
  <c r="J8" i="5"/>
  <c r="E13" i="11" l="1"/>
  <c r="K7" i="5"/>
  <c r="E34" i="11" l="1"/>
  <c r="E33" i="11"/>
  <c r="J74" i="5" l="1"/>
  <c r="D28" i="11"/>
  <c r="D26" i="11"/>
  <c r="J72" i="5"/>
  <c r="K27" i="5"/>
  <c r="L27" i="5" s="1"/>
  <c r="K142" i="5"/>
  <c r="L142" i="5" s="1"/>
  <c r="C32" i="11"/>
  <c r="C28" i="11"/>
  <c r="C26" i="11"/>
  <c r="C25" i="11"/>
  <c r="C16" i="11"/>
  <c r="C14" i="11" l="1"/>
  <c r="K73" i="5"/>
  <c r="K74" i="5"/>
  <c r="L74" i="5" s="1"/>
  <c r="K72" i="5"/>
  <c r="L72" i="5" s="1"/>
  <c r="E16" i="11"/>
  <c r="E28" i="11"/>
  <c r="E26" i="11"/>
  <c r="K141" i="5"/>
  <c r="D25" i="11"/>
  <c r="E25" i="11" s="1"/>
  <c r="J73" i="5"/>
  <c r="K26" i="5"/>
  <c r="K80" i="5"/>
  <c r="D32" i="11"/>
  <c r="E32" i="11" s="1"/>
  <c r="K31" i="5"/>
  <c r="J80" i="5"/>
  <c r="J71" i="5"/>
  <c r="J31" i="5"/>
  <c r="J26" i="5"/>
  <c r="J27" i="5"/>
  <c r="J141" i="5"/>
  <c r="J142" i="5"/>
  <c r="E14" i="11" l="1"/>
  <c r="J66" i="5" l="1"/>
  <c r="J65" i="5"/>
  <c r="K65" i="5" l="1"/>
  <c r="L65" i="5" s="1"/>
  <c r="K66" i="5"/>
  <c r="L66" i="5" s="1"/>
  <c r="C23" i="11" l="1"/>
  <c r="C24" i="11"/>
  <c r="J68" i="5"/>
  <c r="K64" i="5" l="1"/>
  <c r="J64" i="5"/>
  <c r="K68" i="5"/>
  <c r="L68" i="5" s="1"/>
  <c r="E23" i="11" l="1"/>
  <c r="J67" i="5"/>
  <c r="E24" i="11"/>
  <c r="K67" i="5"/>
  <c r="C30" i="11"/>
  <c r="C12" i="11" s="1"/>
  <c r="D30" i="11" l="1"/>
  <c r="D12" i="11" s="1"/>
  <c r="E30" i="11" l="1"/>
  <c r="C37" i="11" l="1"/>
  <c r="C36" i="11" l="1"/>
  <c r="D36" i="11" l="1"/>
  <c r="E36" i="11" s="1"/>
  <c r="K7" i="9"/>
  <c r="J7" i="9"/>
  <c r="C11" i="11" l="1"/>
  <c r="E12" i="11" l="1"/>
  <c r="K6" i="5"/>
  <c r="J6" i="5"/>
  <c r="D37" i="11" l="1"/>
  <c r="D11" i="11" s="1"/>
  <c r="E11" i="11" l="1"/>
  <c r="E37" i="11"/>
  <c r="J6" i="9"/>
  <c r="E10" i="11" l="1"/>
</calcChain>
</file>

<file path=xl/sharedStrings.xml><?xml version="1.0" encoding="utf-8"?>
<sst xmlns="http://schemas.openxmlformats.org/spreadsheetml/2006/main" count="397" uniqueCount="380">
  <si>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</si>
  <si>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</si>
  <si>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</si>
  <si>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</si>
  <si>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</si>
  <si>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</si>
  <si>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</si>
  <si>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</si>
  <si>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</si>
  <si>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</si>
  <si>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3……………………………………………………………………………………………………………………………………………………………………………………………………………………………………………………………………………………………………………………………………………………………………………………..</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</si>
  <si>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</si>
  <si>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</si>
  <si>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</si>
  <si>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</si>
  <si>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</si>
  <si>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</si>
  <si>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</si>
  <si>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</si>
  <si>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</si>
  <si>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</si>
  <si>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</si>
  <si>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</si>
  <si>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Código SNIP/
Código Unificado</t>
  </si>
  <si>
    <t xml:space="preserve">       029-145: HOSPITAL DE APOYO SANTA ROSA</t>
  </si>
  <si>
    <t xml:space="preserve">       030-146: HOSPITAL DE EMERGENCIAS CASIMIRO ULLOA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</si>
  <si>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</si>
  <si>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</si>
  <si>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</si>
  <si>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</si>
  <si>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</si>
  <si>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</si>
  <si>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</si>
  <si>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</si>
  <si>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</si>
  <si>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</si>
  <si>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</si>
  <si>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</si>
  <si>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</si>
  <si>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</si>
  <si>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</si>
  <si>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</si>
  <si>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2108103: MEJORAMIENTO DE LA CAPACIDAD RESOLUTIVA DE LA UNIDAD DE CUIDADOS INTENSIVOS DEL INSTITUTO NACIONAL DE CIENCIAS NEUROLÓGICAS</t>
  </si>
  <si>
    <t>2056337: MEJORAMIENTO DE LA ATENCIÓN DE LAS PERSONAS CON DISCAPACIDAD DE ALTA COMPLEJIDAD EN EL INSTITUTO NACIONAL DE REHABILITACIÓN</t>
  </si>
  <si>
    <t>EJECUCIÓN DE LOS PROYECTOS DE INVERSIÓN DE LAS UNIDADES EJECUTORAS DE LOS PLIEGOS ADSCRITOS</t>
  </si>
  <si>
    <t>2160305: INNOVACIÓN PARA LA COMPETITIVIDAD 1/</t>
  </si>
  <si>
    <t>PLIEGO 131: INSTITUTO NACIONAL DE SALUD</t>
  </si>
  <si>
    <t>PLIEGO 136: INSTITUTO NACIONAL DE ENFERMEDADES NEOPLÁSICAS - INEN</t>
  </si>
  <si>
    <t>2381374: MEJORAMIENTO DE LOS SERVICIOS DE SALUD DEL ESTABLECIMIENTO DE SALUD MOTUPE - DISTRITO DE MOTUPE - PROVINCIA DE LAMBAYEQUE- DEPARTAMENTO DE LAMBAYEQUE</t>
  </si>
  <si>
    <r>
      <rPr>
        <sz val="8"/>
        <rFont val="Arial"/>
        <family val="2"/>
      </rPr>
      <t xml:space="preserve">        </t>
    </r>
    <r>
      <rPr>
        <u/>
        <sz val="8"/>
        <rFont val="Arial"/>
        <family val="2"/>
      </rPr>
      <t>http://apps5.mineco.gob.pe/transparencia/Navegador/default.aspx</t>
    </r>
  </si>
  <si>
    <t xml:space="preserve">       016-132: HOSPITAL NACIONAL HIPÓLITO UNANUE</t>
  </si>
  <si>
    <t xml:space="preserve">       010-126: INSTITUTO NACIONAL DE SALUD DEL NIÑO</t>
  </si>
  <si>
    <t xml:space="preserve">       011-127: INSTITUTO NACIONAL MATERNO PERINATAL</t>
  </si>
  <si>
    <t xml:space="preserve">       020-136: HOSPITAL SERGIO BERNALES</t>
  </si>
  <si>
    <t xml:space="preserve">       021-137: HOSPITAL CAYETANO HEREDIA</t>
  </si>
  <si>
    <t xml:space="preserve">       025-141: HOSPITAL DE APOYO DEPARTAMENTAL MARIA AUXILIADORA</t>
  </si>
  <si>
    <t xml:space="preserve">       139-1512: INSTITUTO NACIONAL DE SALUD DEL NIÑO - SAN BORJA</t>
  </si>
  <si>
    <t xml:space="preserve">       146-1686: DIRECCION DE REDES INTEGRADAS DE SALUD LIMA ESTE</t>
  </si>
  <si>
    <t xml:space="preserve">       008-124: INSTITUTO NACIONAL DE OFTALMOLOGÍA</t>
  </si>
  <si>
    <t xml:space="preserve">       031-147: HOSPITAL DE EMERGENCIAS PEDIÁTRICAS</t>
  </si>
  <si>
    <t xml:space="preserve">       049-1216: HOSPITAL SAN JUAN DE LURIGANCHO</t>
  </si>
  <si>
    <t>2063067: NUEVO INSTITUTO NACIONAL DE SALUD DEL NIÑO, INSN, TERCER NIVEL DE ATENCION, 8VO NIVEL DE COMPLEJIDAD, CATEGORIA III-2, LIMA -PERU</t>
  </si>
  <si>
    <t>2078555: RECONSTRUCCION DE LA INFRAESTRUCTURA Y MEJORAMIENTO DE LA CAPACIDAD RESOLUTIVA DE LOS SERVICIOS DE SALUD DEL HOSPITAL SANTA MARIA DEL SOCORRO-ICA</t>
  </si>
  <si>
    <t>2088779: FORTALECIMIENTO DE LA ATENCION DE LOS SERVICIOS DE EMERGENCIA Y SERVICIOS ESPECIALIZADOS - NUEVO HOSPITAL EMERGENCIAS VILLA EL SALVADOR</t>
  </si>
  <si>
    <t>2088781: FORTALECIMIENTO DE LA ATENCION DE LOS SERVICIOS DE EMERGENCIAS Y SERVICIOS ESPECIALIZADOS - NUEVO HOSPITAL DE LIMA ESTE - VITARTE</t>
  </si>
  <si>
    <t>2286124: MEJORAMIENTO DE LOS SERVICIOS DE SALUD DEL ESTABLECIMIENTO DE SALUD HUARI, DISTRITO Y PROVINCIA DE HUARI DEPARTAMENTO DE ANCASH</t>
  </si>
  <si>
    <t>2434724: ADQUISICION DE CENTROS O SERVICIOS MOVILES DE ATENCION DE SALUD; EN EL(LA) EESS HOSPITAL DE BAJA COMPLEJIDAD HUAYCAN - ATE DISTRITO DE ATE, PROVINCIA LIMA, DEPARTAMENTO LIMA</t>
  </si>
  <si>
    <t>2434728: ADQUISICION DE CENTROS O SERVICIOS MOVILES DE ATENCION DE SALUD; EN EL(LA) EESS HOSPITAL VICTOR LARCO HERRERA - MAGDALENA DEL MAR DISTRITO DE MAGDALENA DEL MAR, PROVINCIA LIMA, DEPARTAMENTO LIMA</t>
  </si>
  <si>
    <t>2434730: ADQUISICION DE CENTROS O SERVICIOS MOVILES DE ATENCION DE SALUD; EN EL(LA) EESS HOSPITAL SAN JUAN DE LURIGANCHO - SAN JUAN DE LURIGANCHO DISTRITO DE SAN JUAN DE LURIGANCHO, PROVINCIA LIMA, DEPARTAMENTO LIMA</t>
  </si>
  <si>
    <t>2434734: ADQUISICION DE CENTROS O SERVICIOS MOVILES DE ATENCION DE SALUD; EN EL(LA) EESS HOSPITAL NACIONAL SERGIO E. BERNALES - COMAS DISTRITO DE COMAS, PROVINCIA LIMA, DEPARTAMENTO LIMA</t>
  </si>
  <si>
    <t>2434740: ADQUISICION DE CENTROS O SERVICIOS MOVILES DE ATENCION DE SALUD; EN EL(LA) EESS HOSPITAL NACIONAL HIPOLITO UNANUE - EL AGUSTINO DISTRITO DE EL AGUSTINO, PROVINCIA LIMA, DEPARTAMENTO LIMA</t>
  </si>
  <si>
    <t>2434741: ADQUISICION DE CENTROS O SERVICIOS MOVILES DE ATENCION DE SALUD; EN EL(LA) EESS NACIONAL CAYETANO HEREDIA - SAN MARTIN DE PORRES DISTRITO DE SAN MARTIN DE PORRES, PROVINCIA LIMA, DEPARTAMENTO LIMA</t>
  </si>
  <si>
    <t>2434743: ADQUISICION DE CENTROS O SERVICIOS MOVILES DE ATENCION DE SALUD; EN EL(LA) EESS HOSPITAL NACIONAL ARZOBISPO LOAYZA - LIMA DISTRITO DE LIMA,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</si>
  <si>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</si>
  <si>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2434748: ADQUISICION DE CENTROS O SERVICIOS MOVILES DE ATENCION DE SALUD; EN EL(LA) EESS HOSPITAL DE EMERGENCIAS VILLA EL SALVADOR - VILLA SALVADOR DISTRITO DE VILLA EL SALVADOR, PROVINCIA LIMA, DEPARTAMENTO LIMA</t>
  </si>
  <si>
    <t>2434750: ADQUISICION DE CENTROS O SERVICIOS MOVILES DE ATENCION DE SALUD; EN EL(LA) EESS HOSPITAL CARLOS LANFRANCO LA HOZ - PUENTE PIEDRA DISTRITO DE PUENTE PIEDRA, PROVINCIA LIMA, DEPARTAMENTO LIMA</t>
  </si>
  <si>
    <t>2440109: ADQUISICION DE FACOEMULSIFICADOR, LAMPARA DE HENDIDURA; EN EL(LA) EESS INSTITUTO NACIONAL DE OFTALMOLOGIA EN LA LOCALIDAD LIMA, DISTRITO DE LIMA, PROVINCIA LIMA, DEPARTAMENTO LIMA</t>
  </si>
  <si>
    <t>2439129: ADQUISICION DE PLANTILLA DE ELIMINACION; EN EL(LA) EESS INSTITUTO NACIONAL DE REHABILITACION DRA. ADRIANA REBAZA FLORES AMISTAD PERU - JAPON - CHORRILLOS EN LA LOCALIDAD CHORRILLOS, DISTRITO DE CHORRILLOS, PROVINCIA LIMA, DEPARTAMENTO LIMA</t>
  </si>
  <si>
    <t>2439135: CONSTRUCCION DE AMBIENTE DE ALMACEN; EN EL(LA) EESS INSTITUTO NACIONAL DE REHABILITACION DRA. ADRIANA REBAZA FLORES AMISTAD PERU - JAPON - CHORRILLOS EN LA LOCALIDAD CHORRILLOS, DISTRITO DE CHORRILLOS, PROVINCIA LIMA, DEPARTAMENTO LIMA</t>
  </si>
  <si>
    <t>2439173: REPARACION DE ABASTECIMIENTO DE AGUA; EN EL(LA) EESS INSTITUTO NACIONAL DE REHABILITACION DRA. ADRIANA REBAZA FLORES AMISTAD PERU - JAPON - CHORRILLOS EN LA LOCALIDAD CHORRILLOS, DISTRITO DE CHORRILLOS, PROVINCIA LIMA, DEPARTAMENTO LIMA</t>
  </si>
  <si>
    <t>2437966: ADQUISICION DE GENERADOR DE MARCAPASOS CARDIACO O MARCAPASOS DE TERAPIA DE RE SINCRONIZACION CARDIACA; EN EL(LA) EESS INSTITUTO NACIONAL DE SALUD DEL NIÑO - BREÑA DISTRITO DE BREÑA, PROVINCIA LIMA, DEPARTAMENTO LIMA</t>
  </si>
  <si>
    <t>2439592: ADQUISICION DE SISTEMAS DE SEGURIDAD PERIMETRAL (FIREWALLS); EN EL(LA) EESS INSTITUTO NACIONAL DE SALUD DEL NIÑO - BREÑA DISTRITO DE BREÑA, PROVINCIA LIMA, DEPARTAMENTO LIMA</t>
  </si>
  <si>
    <t>2440005: ADQUISICION DE VENTILADORES PARA CUIDADO INTENSIVO DE BEBES, VENTILADORES PARA CUIDADOS INTENSIVOS DE ADULTOS O PEDIATRICOS, VENTILADORES PARA CUIDADOS INTENSIVOS DE ADULTOS O PEDIATRICOS, VENTILADORES PARA CUIDADOS INTENSIVOS DE ADULTOS O PEDIATRICO</t>
  </si>
  <si>
    <t>2423914: REMODELACION DE AUTOCLAVES O ESTERILIZADORES DE VAPOR; EN EL(LA) EESS INSTITUTO NACIONAL MATERNO PERINATAL - LIMA EN LA LOCALIDAD LIMA, DISTRITO DE LIMA, PROVINCIA LIMA, DEPARTAMENTO LIMA</t>
  </si>
  <si>
    <t>2423918: REMODELACION DE MAQUINAS LAVADORAS O SECADORAS COMBINADAS TIPO LAVANDERIA; EN EL(LA) EESS INSTITUTO NACIONAL MATERNO PERINATAL - LIMA EN LA LOCALIDAD LIMA, DISTRITO DE LIMA, PROVINCIA LIMA, DEPARTAMENTO LIMA</t>
  </si>
  <si>
    <t>2424850: ADQUISICION DE AUTOCLAVES O ESTERILIZADORES DE VAPOR; EN EL(LA) EESS INSTITUTO NACIONAL MATERNO PERINATAL - LIMA EN LA LOCALIDAD LIMA, DISTRITO DE LIMA, PROVINCIA LIMA, DEPARTAMENTO LIMA</t>
  </si>
  <si>
    <t>2426388: ADQUISICION DE VENTILADOR MECANICO, VENTILADOR MECANICO, VENTILADOR MECANICO, MONITORES PARA ULTRASONIDO O DOPPLER O ECO PARA USO MEDICO, MONITORES PARA ULTRASONIDO O DOPPLER O ECO PARA USO MEDICO, MONITORES PARA ULTRASONIDO O DOPPLER O ECO PARA USO</t>
  </si>
  <si>
    <t>2440302: ADQUISICION DE ECOGRAFO DOPPLER COLOR 4D, MAQUINA DE ANESTESIA CON MONITOREO, ECOGRAFO DOPPLER, MONITOR FETAL, MONITOR FETAL, MONITOR FETAL, MONITOR FETAL, MONITOR FETAL, MONITOR FETAL, MONITOR FETAL, MONITOR FETAL, INCUBADORA ESTANDAR DE TRANSPORTE</t>
  </si>
  <si>
    <t>2425626: ADQUISICION DE BRONCOSCOPIOS O ACCESORIOS, ACCESORIOS PARA MESAS DE EXAMEN O PROCEDIMIENTOS MEDICOS PARA USO GENERAL EXCLUYENDO SABANAS PARA CUBRIRLAS, ELECTROBISTURI, ELECTROCAUTERIO, EQUIPO DE RAYOS X DIGITAL RODABLE, UNIDADES DE MONITOREO DE SIGNO</t>
  </si>
  <si>
    <t>2440142: ADQUISICION DE MONITOR DESFIBRILADOR, ELECTROBISTURI, EQUIPO DE CIRUGIA LAPAROSCOPICA, ESTERILIZADOR, MICROSCOPIO QUIRURGICO, MONITOR MULTI PARAMETRO, MONITOR MULTI PARAMETRO, MONITOR MULTI PARAMETRO, MONITOR MULTI PARAMETRO, MONITOR MULTI PARAMETRO</t>
  </si>
  <si>
    <t>2440356: REMODELACION DE AMBIENTE DE UNIDADES OPERATIVAS; EN EL(LA) EESS HOSPITAL NACIONAL HIPOLITO UNANUE - EL AGUSTINO EN LA LOCALIDAD EL AGUSTINO, DISTRITO DE EL AGUSTINO, PROVINCIA LIMA, DEPARTAMENTO LIMA</t>
  </si>
  <si>
    <t>2440372: ADQUISICION DE EQUIPO DE LAPAROSCOPIA E HISTEROSCOPIA; EN EL(LA) EESS HOSPITAL NACIONAL HIPOLITO UNANUE - EL AGUSTINO EN LA LOCALIDAD EL AGUSTINO, DISTRITO DE EL AGUSTINO, PROVINCIA LIMA, DEPARTAMENTO LIMA</t>
  </si>
  <si>
    <t>2440046: ADQUISICION DE INCUBADORA PARA BEBES, INCUBADORA PARA BEBES, INCUBADORA PARA BEBES, VENTILADORES PARA CUIDADO INTENSIVO DE BEBES, COAGULOMETRO, ESTERILIZADOR, PROCESADOR AUTOMATICO DE TEJIDOS Y MICROTOMO DE ROTACION; EN EL(LA) EESS HOSPITAL NACIONAL</t>
  </si>
  <si>
    <t>2440161: ADQUISICION DE VENTILADOR VOLUMETRICO DE TRANSPORTE, VENTILADOR VOLUMETRICO DE TRANSPORTE, VENTILADOR VOLUMETRICO DE TRANSPORTE, VENTILADOR VOLUMETRICO DE TRANSPORTE, VENTILADOR VOLUMETRICO DE TRANSPORTE, VENTILADOR VOLUMETRICO DE TRANSPORTE, ELECTRO</t>
  </si>
  <si>
    <t>2423360: ADQUISICION DE UNIDADES DE TOMOGRAFIA DE RAYOS X PARA USO MEDICO; EN EL(LA) EESS NACIONAL ARZOBISPO LOAYZA - LIMA EN LA LOCALIDAD LIMA, DISTRITO DE LIMA, PROVINCIA LIMA, DEPARTAMENTO LIMA</t>
  </si>
  <si>
    <t>2178583: MEJORAMIENTO DE LA CAPACIDAD RESOLUTIVA DEL SERVICIO DE NEUROCIRUGIA Y DE LA SALA DE OPERACIONES DEL HOSPITAL DOS DE MAYO</t>
  </si>
  <si>
    <t>2297121: MEJORAMIENTO DEL SERVICIO DE CIRUGIA DE CABEZA Y CUELLO DEL HOSPITAL NACIONAL DOS DE MAYO</t>
  </si>
  <si>
    <t>2440042: ADQUISICION DE MONITOR MULTI PARAMETRO, MONITOR MULTI PARAMETRO, VENTILADOR PULMONAR, VENTILADOR PULMONAR, MONITOR MULTI PARAMETRO, EQUIPO ECOGRAFO - ULTRASONIDO, MESA HIDRAULICA PARA OPERACION QUIRURGICA, EQUIPO DE ANESTESIA, ELECTROBISTURI, MONITOR</t>
  </si>
  <si>
    <t>2440069: ADQUISICION DE MONITOR MULTI PARAMETRO, VENTILADORES PARA CUIDADOS INTENSIVOS DE ADULTOS O PEDIATRICOS, ECOGRAFO DOPPLER COLOR 4D, MAQUINA DE ANESTESIA CON SISTEMA DE MONITOREO COMPLETO</t>
  </si>
  <si>
    <t>2148228: AMPLIACION, REMODELACION Y EQUIPAMIENTO DE LOS SERVICIOS DEL DEPARTAMENTO DE PATOLOGIA CLINICA DEL HOSPITAL DE EMERGENCIAS JOSE CASIMIRO ULLOA</t>
  </si>
  <si>
    <t>DEL MINISTERIO DE SALUD AL MES DE JUNIO 2019</t>
  </si>
  <si>
    <t>AÑO 2019</t>
  </si>
  <si>
    <t>Ppto. Ejecución Acumulada al 2018</t>
  </si>
  <si>
    <t>Ppto. 2019                    (PIM)</t>
  </si>
  <si>
    <t>Ejecución acumulada al mes de
Mayo (Devengado)</t>
  </si>
  <si>
    <t>Nivel de Ejecución     Mes Junio (Devengado)</t>
  </si>
  <si>
    <t>Ppto. Ejecución acumulada 2019</t>
  </si>
  <si>
    <t>2427819: ADQUISICION DE VIDEO LAPAROSCOPIO; EN EL(LA) EESS HOSPITAL EMERGENCIAS PEDIATRICAS - LA VICTORIA EN LA LOCALIDAD LA VICTORIA, DISTRITO DE LA VICTORIA, PROVINCIA LIMA, DEPARTAMENTO LIMA</t>
  </si>
  <si>
    <t>2439585: ADQUISICION DE REFRIGERADORA CONSERVADORA DE MEDICAMENTOS; EN EL(LA) EESS HOSPITAL NACIONAL DOCENTE MADRE NIÑO SAN BARTOLOME - LIMA EN LA LOCALIDAD LIMA, DISTRITO DE LIMA, PROVINCIA LIMA, DEPARTAMENTO LIMA</t>
  </si>
  <si>
    <t>2001621: ESTUDIOS DE PRE-INVERSION</t>
  </si>
  <si>
    <t>2088621: MEJORAMIENTO DE LA CAPACIDAD RESOLUTIVA DE LOS SERVICIOS DE SALUD PARA BRINDAR ATENCION INTEGRAL A LAS MUJERES (GESTANTES, PARTURIENTAS Y MADRES LACTANTES), NIÑOS Y NIÑAS MENORES DE 3 AÑOS EN EL DEPARTAMENTO DE HUANCAVELICA</t>
  </si>
  <si>
    <t>2089754: EXPEDIENTES TECNICOS, ESTUDIOS DE PRE-INVERSION Y OTROS ESTUDIOS - PLAN INTEGRAL PARA LA RECONSTRUCCION CON CAMBIOS</t>
  </si>
  <si>
    <t>2183907: MEJORAMIENTO Y AMPLIACION DE LOS SERVICIOS DE SALUD DEL HOSPITAL QUILLABAMBA DISTRITO DE SANTA ANA, PROVINCIA DE LA CONVENCION Y DEPARTAMENTO DE CUSCO</t>
  </si>
  <si>
    <t>2188625: MEJORAMIENTO Y AMPLIACION DEL SERVICIO DE SALUD DEL C.P. DE UDIMA, DISTRITO DE CATACHE, PROVINCIA DE SANTA CRUZ - CAJAMARCA</t>
  </si>
  <si>
    <t>2194935: MEJORAMIENTO DE LOS SERVICIOS DE SALUD DEL HOSPITAL DE HUARMEY, DISTRITO DE HUARMEY, PROVINCIA DE HUARMEY-REGION ANCASH</t>
  </si>
  <si>
    <t>2250037: MEJORAMIENTO DE LA CAPACIDAD RESOLUTIVA DEL ESTABLECIMIENTO DE SALUD ESTRATEGICO DE PUTINA, PROVINCIA SAN ANTONIO DE PUTINA - REGION PUNO</t>
  </si>
  <si>
    <t>2301935: MEJORAMIENTO DE LOS SERVICIOS DE SALUD, DE LOS PUESTOS DE SALUD I-1 DE 30 DE AGOSTO E INDEPENDENCIA, EN EL EJE DE MICRO RED CARRETERO, EN LA MICRO RED YURIMAGUAS, DISTRITO YURIMAGUAS, PROVINCIA DE ALTO AMAZONAS - LORETO</t>
  </si>
  <si>
    <t>2302992: MEJORAMIENTO DE LAS PRACTICAS SALUDABLES EN LAS FAMILIAS PARA REDUCIR LA DESNUTRICION CRONICA INFANTIL, MEDIANTE EL FORTALECIMIENTO DE LA ORGANIZACION Y GESTION DE LA SALUD EN 03 COMUNIDADES DE LIMABAMBA, DISTRITO DE LIMABAMBA - RODRIGUEZ DE MENDOZA</t>
  </si>
  <si>
    <t>2314627: MEJORAMIENTO Y AMPLIACION DE LOS SERVICIOS DE SALUD DEL CENTRO DE SALUD CAURI, DISTRITO DE SAN MIGUEL DE CAURI - LAURICOCHA - HUANUCO</t>
  </si>
  <si>
    <t>2314668: MEJORAMIENTO Y AMPLIACION DE LOS SERVICIOS DE SALUD DEL PUESTO DE SALUD ANTACOLPA, DISTRITO DE SAN MIGUEL DE CAURI - LAURICOCHA - HUANUCO</t>
  </si>
  <si>
    <t>2321591: MEJORAMIENTO DE LOS SERVICIOS DE SALUD EN EL ESTABLECIMIENTO DE SALUD -HOSPITAL DE APOYO CHULUCANAS DISTRITO DE CHULUCANAS, PROVINCIA DE MORROPON, DEPARTAMENTO DE PIURA</t>
  </si>
  <si>
    <t>2330273: MEJORAMIENTO DE LOS SERVICIOS DE SALUD DEL PUESTO DE SALUD DE TINGO CHICO, DISTRITO DE CHUQUIS - DOS DE MAYO - HUANUCO</t>
  </si>
  <si>
    <t>2335476: MEJORAMIENTO Y AMPLIACION DE LOS SERVICIOS DE SALUD DEL ESTABLECIMIENTO DE SALUD PARCONA EN EL DISTRITO DE PARCONA, PROVINCIA Y DEPARTAMENTO DE ICA</t>
  </si>
  <si>
    <t>2335905: MEJORAMIENTO Y AMPLIACION DE LOS SERVICIOS DE SALUD DEL HOSPITAL DE APOYO LEONCIO PRADO DISTRITO DE HUAMACHUCO, PROVINCIA SANCHEZ CARRION - LA LIBERTAD</t>
  </si>
  <si>
    <t>2339944: MEJORAMIENTO DE LA CAPACIDAD RESOLUTIVA DEL ESTABLECIMIENTO DE SALUD I-1 DEL CENTRO POBLADO DE ESCCANA, DISTRITO DE CHILCAS - LA MAR - AYACUCHO</t>
  </si>
  <si>
    <t>2343118: MEJORAMIENTO Y AMPLIACION DE LOS SERVICIOS DE SALUD DEL CENTRO DE SALUD DESAGUADERO, DISTRITO DE DESAGUADERO - CHUCUITO - PUNO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</si>
  <si>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</si>
  <si>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</si>
  <si>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2344621: MEJORAMIENTO DE LOS SERVICIOS DE SALUD DEL HOSPITAL SAN MARTIN DE PORRES DE IBERIA, DISTRITO DE IBERIA, PROVINCIA DE TAHUAMANU - MADRE DE DIOS</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</si>
  <si>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</si>
  <si>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</si>
  <si>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2354781: MEJORAMIENTO DE LOS SERVICIOS DE SALUD DEL HOSPITAL REGIONAL ZACARIAS CORREA VALDIVIA DE HUANCAVELICA; DISTRITO DE ASCENSION, PROVINCIA DE HUANCAVELICA Y DEPARTAMENTO DE HUANCAVELICA</t>
  </si>
  <si>
    <t>2362485: MEJORAMIENTO Y AMPLIACION LOS SERVICIOS DE SALUD DEL HOSPITAL DE APOYO DE CARAZ SAN JUAN DE DIOS, BARRIO DE MANCHURIA, CENTRO POBLADO DE CARAZ - DISTRITO DE CARAZ - PROVINCIA DE HUAYLAS, DEPARTAMENTO DE ANCASH</t>
  </si>
  <si>
    <t>2372478: MEJORAMIENTO DE LOS SERVICIOS DE SALUD DEL CENTRO DE SALUD HAQUIRA, DISTRITO HAQUIRA, PROVINCIA COTABAMBAS, DEPARTAMENTO APURIMAC</t>
  </si>
  <si>
    <t>2384027: MEJORAMIENTO DEL SERVICIO DE ATENCION INTEGRAL EN EL PUESTO DE SALUD DE CASHAPAMPA DISTRITO DE CASHAPAMPA - PROVINCIA DE SIHUAS - DEPARTAMENTO DE ANCASH</t>
  </si>
  <si>
    <t>2386498: MEJORAMIENTO DE LOS SERVICIOS DE SALUD DEL HOSPITAL DE APOYO RECUAY - DISTRITO RECUAY, PROVINCIA RECUAY, DEPARTAMENTO DE ANCASH</t>
  </si>
  <si>
    <t>2386533: MEJORAMIENTO Y AMPLIACION DE LOS SERVICIOS DE SALUD DEL HOSPITAL DE APOYO DE POMABAMBA ANTONIO CALDAS DOMINGUEZ, BARRIO DE HUAJTACHACRA, DISTRITO Y PROVINCIA DE POMABAMBA, DEPARTAMENTO DE ANCASH</t>
  </si>
  <si>
    <t>2409087: RECUPERACION DE LOS SERVICIOS DE SALUD DEL PUESTO DE SALUD (I-1) SAPCHA - DISTRITO DE ACOCHACA - PROVINCIA DE ASUNCION - DEPARTAMENTO DE ANCASH</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</si>
  <si>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</si>
  <si>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</si>
  <si>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</si>
  <si>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</si>
  <si>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</si>
  <si>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</si>
  <si>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</si>
  <si>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</si>
  <si>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</si>
  <si>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</si>
  <si>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</si>
  <si>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</si>
  <si>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2426777: RECUPERACION DE LOS SERVICIOS DE SALUD DEL CENTRO DE SALUD PAIMAS, CENTRO POBLADO DE PAIMAS, DISTRITO DE PAIMAS, PROVINCIA DE AYABACA - PIURA.</t>
  </si>
  <si>
    <t>2426778: RECUPERACION DE LOS SERVICIOS DE SALUD DEL DEL CENTRO DE SALUD SICCHEZ, DEL CENTRO POBLADO DE SICCHEZ, DISTRITO DE SICCHEZ, PROVINCIA AYABACA - PIURA.</t>
  </si>
  <si>
    <t>2426793: RECUPERACION DE LOS SERVICIOS DE SALUD DEL CENTRO DE SALUD SALITRAL, CENTRO POBLADO DE SALITRAL, DISTRITO DE SALITRAL, PROVINCIA DE MORROPON - PIURA</t>
  </si>
  <si>
    <t>Unidad Ejecutora 139-1512: INSTITUTO NACIONAL DE SALUD DEL NIÑO - SAN BORJA</t>
  </si>
  <si>
    <t>2430176: ADQUISICION DE BRONCOSCOPIOS O ACCESORIOS; EN EL(LA) EESS INSTITUTO NACIONAL DE SALUD DEL NIÑO-SAN BORJA - SAN BORJA DISTRITO DE SAN BORJA, PROVINCIA LIMA, DEPARTAMENTO LIMA</t>
  </si>
  <si>
    <t>2440132: ADQUISICION DE ELECTROMIOGRAFO Y POTENCIALES EVOCADOS, ELECTROBISTURI, INCUBADORA PARA BEBES, EN EL(LA) EESS INSTITUTO NACIONAL DE SALUD DEL NIÑO DISTRITO DE SAN BORJA,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</si>
  <si>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</si>
  <si>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</si>
  <si>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2430742: ADQUISICION DE INCUBADORAS PARA EL TRANSPORTE DE PACIENTES O ACCESORIOS, INCUBADORAS O CALENTADORES DE BEBES PARA USO CLINICO Y MESAS O ACCESORIOS PARA PROCEDIMIENTOS DE CESAREAS O SALAS DE PARTOS O PRODUCTOS RELACIONADOS; EN EL(LA) EESS MAGDALENA -</t>
  </si>
  <si>
    <t>2430769: ADQUISICION DE SILLAS PARA EXAMEN DENTAL O PARTES RELACIONADAS O ACCESORIOS; EN EL(LA) EESS HUACA PANDO - SAN MIGUEL EN LA LOCALIDAD SAN MIGUEL, DISTRITO DE SAN MIGUEL, PROVINCIA LIMA, DEPARTAMENTO LIMA</t>
  </si>
  <si>
    <t>2430771: ADQUISICION DE SILLAS PARA EXAMEN DENTAL O PARTES RELACIONADAS O ACCESORIOS; EN EL(LA) EESS CRUZ DE MOTUPE - SAN JUAN DE LURIGANCHO EN LA LOCALIDAD SAN JUAN DE LURIGANCHO, DISTRITO DE SAN JUAN DE LURIGANCHO, PROVINCIA LIMA, DEPARTAMENTO LIMA</t>
  </si>
  <si>
    <t>2430773: ADQUISICION DE SILLAS PARA EXAMEN DENTAL O PARTES RELACIONADAS O ACCESORIOS; EN EL(LA) EESS CAJA DE AGUA - SAN JUAN DE LURIGANCHO EN LA LOCALIDAD SAN JUAN DE LURIGANCHO, DISTRITO DE SAN JUAN DE LURIGANCHO, PROVINCIA LIMA, DEPARTAMENTO LIMA</t>
  </si>
  <si>
    <t>2430775: ADQUISICION DE SILLAS PARA EXAMEN DENTAL O PARTES RELACIONADAS O ACCESORIOS; EN EL(LA) EESS GANIMEDES - SAN JUAN DE LURIGANCHO EN LA LOCALIDAD SAN JUAN DE LURIGANCHO, DISTRITO DE SAN JUAN DE LURIGANCHO, PROVINCIA LIMA, DEPARTAMENTO LIMA</t>
  </si>
  <si>
    <t>2430776: ADQUISICION DE SILLAS PARA EXAMEN DENTAL O PARTES RELACIONADAS O ACCESORIOS; EN EL(LA) EESS 15 DE ENERO - SAN JUAN DE LURIGANCHO EN LA LOCALIDAD SAN JUAN DE LURIGANCHO, DISTRITO DE SAN JUAN DE LURIGANCHO, PROVINCIA LIMA, DEPARTAMENTO LIMA</t>
  </si>
  <si>
    <t>2430777: ADQUISICION DE SILLAS PARA EXAMEN DENTAL O PARTES RELACIONADAS O ACCESORIOS; EN EL(LA) EESS MARISCAL CACERES - SAN JUAN DE LURIGANCHO EN LA LOCALIDAD SAN JUAN DE LURIGANCHO, DISTRITO DE SAN JUAN DE LURIGANCHO, PROVINCIA LIMA, DEPARTAMENTO LIMA</t>
  </si>
  <si>
    <t>2430778: ADQUISICION DE SILLAS PARA EXAMEN DENTAL O PARTES RELACIONADAS O ACCESORIOS; EN EL(LA) EESS CESAR VALLEJO - SAN JUAN DE LURIGANCHO EN LA LOCALIDAD SAN JUAN DE LURIGANCHO, DISTRITO DE SAN JUAN DE LURIGANCHO, PROVINCIA LIMA, DEPARTAMENTO LIMA</t>
  </si>
  <si>
    <t>2430780: ADQUISICION DE SILLAS PARA EXAMEN DENTAL O PARTES RELACIONADAS O ACCESORIOS; EN EL(LA) EESS SAN HILARION - SAN JUAN DE LURIGANCHO EN LA LOCALIDAD SAN JUAN DE LURIGANCHO, DISTRITO DE SAN JUAN DE LURIGANCHO, PROVINCIA LIMA, DEPARTAMENTO LIMA</t>
  </si>
  <si>
    <t>2440339: ADQUISICION DE ANALIZADOR BIOQUIMICO; EN EL(LA) EESS BREÑA - BREÑA EN LA LOCALIDAD BREÆA, DISTRITO DE BREÑA, PROVINCIA LIMA, DEPARTAMENTO LIMA</t>
  </si>
  <si>
    <t>2440358: ADQUISICION DE ANALIZADOR BIOQUIMICO; EN EL(LA) EESS CENTRO DE SALUD SURQUILLO - SURQUILLO EN LA LOCALIDAD LIMA, DISTRITO DE LIMA, PROVINCIA LIMA, DEPARTAMENTO LIMA</t>
  </si>
  <si>
    <t>2440361: ADQUISICION DE ANALIZADOR BIOQUIMICO; EN EL(LA) EESS MAGDALENA - MAGDALENA DEL MAR EN LA LOCALIDAD LIMA, DISTRITO DE LIMA, PROVINCIA LIMA, DEPARTAMENTO LIMA</t>
  </si>
  <si>
    <t>2440364: ADQUISICION DE ESTERILIZADORES DE AIRE SECO O DE AIRE CALIENTE; EN EL(LA) EESS EL PORVENIR - LA VICTORIA EN LA LOCALIDAD LIMA, DISTRITO DE LIMA, PROVINCIA LIMA, DEPARTAMENTO LIMA</t>
  </si>
  <si>
    <t>2440366: ADQUISICION DE ANALIZADOR BIOQUIMICO; EN EL(LA) EESS SAN ISIDRO - SAN ISIDRO EN LA LOCALIDAD SAN ISIDRO, DISTRITO DE SAN ISIDRO, PROVINCIA LIMA, DEPARTAMENTO LIMA</t>
  </si>
  <si>
    <t>2440367: ADQUISICION DE ANALIZADOR BIOQUIMICO; EN EL(LA) EESS SAN HILARION - SAN JUAN DE LURIGANCHO EN LA LOCALIDAD LIMA, DISTRITO DE LIMA, PROVINCIA LIMA, DEPARTAMENTO LIMA</t>
  </si>
  <si>
    <t>2440369: ADQUISICION DE CAMARA DE FLUJO LAMINAR; EN EL(LA) EESS CENTRO ESPECIALIZADO DE REFERENCIA DE ITSS Y VIHSIDA RAUL PATRUCCO PUIG - LIMA EN LA LOCALIDAD LIMA, DISTRITO DE LIMA, PROVINCIA LIMA, DEPARTAMENTO LIMA</t>
  </si>
  <si>
    <t>2440370: ADQUISICION DE ANALIZADOR BIOQUIMICO; EN EL(LA) EESS SAN FERNANDO - SAN JUAN DE LURIGANCHO EN LA LOCALIDAD SAN JUAN DE LURIGANCHO, DISTRITO DE SAN JUAN DE LURIGANCHO, PROVINCIA LIMA, DEPARTAMENTO LIMA</t>
  </si>
  <si>
    <t>2440374: ADQUISICION DE ANALIZADOR BIOQUIMICO; EN EL(LA) EESS MAX ARIAS SCHREIBER - LA VICTORIA EN LA LOCALIDAD LIMA, DISTRITO DE LIMA, PROVINCIA LIMA, DEPARTAMENTO LIMA</t>
  </si>
  <si>
    <t>2440375: ADQUISICION DE ANALIZADOR BIOQUIMICO; EN EL(LA) EESS ENRIQUE MONTENEGRO - SAN JUAN DE LURIGANCHO EN LA LOCALIDAD SAN JUAN DE LURIGANCHO, DISTRITO DE SAN JUAN DE LURIGANCHO, PROVINCIA LIMA, DEPARTAMENTO LIMA</t>
  </si>
  <si>
    <t>2440377: ADQUISICION DE ANALIZADOR BIOQUIMICO; EN EL(LA) EESS LINCE - LINCE EN LA LOCALIDAD LINCE, DISTRITO DE LINCE, PROVINCIA LIMA, DEPARTAMENTO LIMA</t>
  </si>
  <si>
    <t>Unidad Ejecutora 144-1684: DIRECCION DE REDES INTEGRADAS DE SALUD LIMA NORTE</t>
  </si>
  <si>
    <t>2045646: CONSOLIDACION DE LOS SERVICIOS ASISTENCIALES DEL C.S. EL PROGRESO DISTRITO DE CARABAYLLO PROVINCIA DE LIMA</t>
  </si>
  <si>
    <t>2251577: MEJORAMIENTO DE LOS SERVICIOS EN SALUD PUESTO DE SALUD LUIS ENRIQUE, CARABAYLLO, RED DE SALUD VI TUPAC AMARU, LIMA</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</si>
  <si>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</si>
  <si>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</si>
  <si>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</si>
  <si>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</si>
  <si>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</si>
  <si>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2314509: MEJORAMIENTO DE LA CAPACIDAD DE ATENCION NEONATAL DEL CENTRO DE SALUD AÑO NUEVO DE LA MICRO RED COLLIQUE DE LA RED DE SALUD TUPAC AMARU EN EL MARCO DEL PLAN NACIONAL BIENVENIDOS A LA VIDA DEL DISTRITO DE COMAS DE LA PROVINCIA DE LIMA DEL DEPARTAMENTO</t>
  </si>
  <si>
    <t>2314696: MEJORAMIENTO DE LA CAPACIDAD DE ATENCION NEONATAL DEL CENTRO DE SALUD TUPAC AMARU DE LA MICRO RED TAHUANTINSUYO DE LA RED DE SALUD TUPAC AMARU EN EL MARCO DEL PLAN NACIONAL BIENVENIDOS A LA VIDA DEL DISTRITO DE INDEPENDENCIA DE LA PROVINCIA DE LIMA D</t>
  </si>
  <si>
    <t>2315259: MEJORAMIENTO DE LA CAPACIDAD DE ATENCION NEONATAL DEL CENTRO DE SALUD MATERNO INFANTIL RIMAC DE LA DIRECCION DE LA RED DE SALUD LIMA NORTE V - RIMAC - SAN MARTIN DE PORRES - LOS OLIVOS, DISTRITO DEL RIMAC, PROVINCIA DE LIMA, DEPARTAMENTO DE LIMA, EN</t>
  </si>
  <si>
    <t>2426383: ADQUISICION DE CENTRIFUGAS DE MESA ; EN EL(LA) EESS CARLOS CUETO FERNANDINI - LOS OLIVOS DISTRITO DE LOS OLIVOS, PROVINCIA LIMA, DEPARTAMENTO LIMA</t>
  </si>
  <si>
    <t>2426387: ADQUISICION DE CENTRIFUGAS DE MESA, UNIDADES DE RAYOS X PARA USO ODONTOLOGICO Y CENTRIFUGAS DE MESA ; EN EL(LA) EESS PERU III ZONA - SAN MARTIN DE PORRES DISTRITO DE SAN MARTIN DE PORRES, PROVINCIA LIMA, DEPARTAMENTO LIMA</t>
  </si>
  <si>
    <t>2426392: ADQUISICION DE CENTRIFUGAS DE MESA Y ANALIZADOR BIOQUIMICO; EN EL(LA) EESS PERU IV ZONA - SAN MARTIN DE PORRES DISTRITO DE SAN MARTIN DE PORRES, PROVINCIA LIMA, DEPARTAMENTO LIMA</t>
  </si>
  <si>
    <t>2426394: ADQUISICION DE CENTRIFUGAS DE MESA ; EN EL(LA) EESS PRIMAVERA - LOS OLIVOS DISTRITO DE LOS OLIVOS, PROVINCIA LIMA, DEPARTAMENTO LIMA</t>
  </si>
  <si>
    <t>2426400: ADQUISICION DE CENTRIFUGAS DE MESA Y REFRIGERADOR O NEVERA PARA PROPOSITOS GENERALES; EN EL(LA) EESS CARLOS PHILLIPS - COMAS DISTRITO DE COMAS, PROVINCIA LIMA, DEPARTAMENTO LIMA</t>
  </si>
  <si>
    <t>2426401: ADQUISICION DE CENTRIFUGAS DE MESA ; EN EL(LA) EESS CARLOS A. PROTZEL - COMAS DISTRITO DE COMAS, PROVINCIA LIMA, DEPARTAMENTO LIMA</t>
  </si>
  <si>
    <t>2426402: ADQUISICION DE REFRIGERADOR O NEVERA PARA PROPOSITOS GENERALES Y MICROSCOPIO BINOCULAR; EN EL(LA) EESS CARMEN ALTO - COMAS DISTRITO DE COMAS, PROVINCIA LIMA, DEPARTAMENTO LIMA</t>
  </si>
  <si>
    <t>2426404: ADQUISICION DE REFRIGERADOR O NEVERA PARA PROPOSITOS GENERALES, CENTRIFUGAS DE MESA Y MICROSCOPIO BINOCULAR; EN EL(LA) EESS CLORINDA MALAGA - COMAS DISTRITO DE COMAS, PROVINCIA LIMA, DEPARTAMENTO LIMA</t>
  </si>
  <si>
    <t>2426406: ADQUISICION DE CENTRIFUGAS DE MESA Y REFRIGERADOR O NEVERA PARA PROPOSITOS GENERALES; EN EL(LA) EESS EL PROGRESO - CARABAYLLO DISTRITO DE CARABAYLLO, PROVINCIA LIMA, DEPARTAMENTO LIMA</t>
  </si>
  <si>
    <t>2426408: ADQUISICION DE CENTRIFUGAS DE MESA Y REFRIGERADOR O NEVERA PARA PROPOSITOS GENERALES; EN EL(LA) EESS HUSARES DE JUNIN - COMAS DISTRITO DE COMAS, PROVINCIA LIMA, DEPARTAMENTO LIMA</t>
  </si>
  <si>
    <t>2426414: ADQUISICION DE CENTRIFUGAS DE MESA Y REFRIGERADOR O NEVERA PARA PROPOSITOS GENERALES; EN EL(LA) EESS LA FLOR - CARABAYLLO DISTRITO DE CARABAYLLO, PROVINCIA LIMA, DEPARTAMENTO LIMA</t>
  </si>
  <si>
    <t>2426422: ADQUISICION DE CENTRIFUGAS DE MESA ; EN EL(LA) EESS SANTIAGO APOSTOL - COMAS DISTRITO DE COMAS, PROVINCIA LIMA, DEPARTAMENTO LIMA</t>
  </si>
  <si>
    <t>2426431: ADQUISICION DE CENTRIFUGAS DE MESA ; EN EL(LA) EESS 11 DE JULIO - COMAS DISTRITO DE COMAS, PROVINCIA LIMA, DEPARTAMENTO LIMA</t>
  </si>
  <si>
    <t>2426435: ADQUISICION DE MICROSCOPIO BINOCULAR Y REFRIGERADOR O NEVERA PARA PROPOSITOS GENERALES; EN EL(LA) EESS LUIS ENRIQUE - CARABAYLLO DISTRITO DE CARABAYLLO, PROVINCIA LIMA, DEPARTAMENTO LIMA</t>
  </si>
  <si>
    <t>2426446: ADQUISICION DE CENTRIFUGAS DE MESA ; EN EL(LA) EESS AMAKELLA - SAN MARTIN DE PORRES DISTRITO DE SAN MARTIN DE PORRES, PROVINCIA LIMA, DEPARTAMENTO LIMA</t>
  </si>
  <si>
    <t>2426447: ADQUISICION DE CENTRIFUGAS DE MESA ; EN EL(LA) EESS CERRO CANDELA - SAN MARTIN DE PORRES DISTRITO DE SAN MARTIN DE PORRES, PROVINCIA LIMA, DEPARTAMENTO LIMA</t>
  </si>
  <si>
    <t>2426631: ADQUISICION DE UNIDADES DE RAYOS X PARA USO ODONTOLOGICO Y CENTRIFUGAS DE MESA ; EN EL(LA) EESS RIMAC - RIMAC DISTRITO DE RIMAC, PROVINCIA LIMA, DEPARTAMENTO LIMA</t>
  </si>
  <si>
    <t>2426806: ADQUISICION DE CENTRIFUGAS DE MESA ; EN EL(LA) EESS VIRGEN DEL PILAR DE NARANJAL - SAN MARTIN DE PORRES DISTRITO DE SAN MARTIN DE PORRES, PROVINCIA LIMA, DEPARTAMENTO LIMA</t>
  </si>
  <si>
    <t>2440148: ADQUISICION DE COCHE DE PARO, AUTOCLAVES O ESTERILIZADORES DE VAPOR, LAMPARA CIALITICA Y ELECTROCARDIOGRAFO; EN EL(LA) EESS CENTRO DE SALUD MATERNO INFANTIL ANCON - ANCON EN LA LOCALIDAD ANCON, DISTRITO DE ANCON, PROVINCIA LIMA, DEPARTAMENTO LIMA</t>
  </si>
  <si>
    <t>2440155: ADQUISICION DE ECOGRAFO DOPPLER Y AUTOCLAVES O ESTERILIZADORES DE VAPOR; EN EL(LA) EESS CLAS JUAN PABLO II - LOS OLIVOS DISTRITO DE LOS OLIVOS, PROVINCIA LIMA, DEPARTAMENTO LIMA</t>
  </si>
  <si>
    <t>2440158: ADQUISICION DE LAMPARA CIALITICA; EN EL(LA) EESS EL PROGRESO - CARABAYLLO DISTRITO DE CARABAYLLO, PROVINCIA LIMA, DEPARTAMENTO LIMA</t>
  </si>
  <si>
    <t>2440165: ADQUISICION DE COCHE DE PARO, LAMPARA CIALITICA, ELECTROCARDIOGRAFO Y COCHE DE PARO; EN EL(LA) EESS MATERNO INFANTIL DR. ENRIQUE MARTIN ALTUNA - PUENTE PIEDRA EN LA LOCALIDAD PUENTE PIEDRA, DISTRITO DE PUENTE PIEDRA, PROVINCIA LIMA, DEPARTAMENTO LIMA</t>
  </si>
  <si>
    <t>2440175: ADQUISICION DE AUTOCLAVES O ESTERILIZADORES DE VAPOR, LAMPARA CIALITICA Y MESA O CAMILLA DE PARTOS; EN EL(LA) EESS LOS SUREÑOS EN LA LOCALIDAD PUENTE PIEDRA, DISTRITO DE PUENTE PIEDRA, PROVINCIA LIMA, DEPARTAMENTO LIMA</t>
  </si>
  <si>
    <t>2440180: ADQUISICION DE COCHE DE PARO Y LAMPARA CIALITICA; EN EL(LA) EESS MEXICO - SAN MARTIN DE PORRES DISTRITO DE SAN MARTIN DE PORRES, PROVINCIA LIMA, DEPARTAMENTO LIMA</t>
  </si>
  <si>
    <t>2440192: ADQUISICION DE COCHE DE PARO, AUTOCLAVES O ESTERILIZADORES DE VAPOR Y COCHE DE PARO; EN EL(LA) EESS PIEDRA LIZA - RIMAC EN LA LOCALIDAD RIMAC, DISTRITO DE RIMAC, PROVINCIA LIMA, DEPARTAMENTO LIMA</t>
  </si>
  <si>
    <t>2440195: ADQUISICION DE AUTOCLAVES O ESTERILIZADORES DE VAPOR; EN EL(LA) EESS RIMAC - RIMAC EN LA LOCALIDAD RIMAC, DISTRITO DE RIMAC, PROVINCIA LIMA, DEPARTAMENTO LIMA</t>
  </si>
  <si>
    <t>2440199: ADQUISICION DE COCHE DE PARO; EN EL(LA) EESS SANTA ROSA - PUENTE PIEDRA EN LA LOCALIDAD PUENTE PIEDRA, DISTRITO DE PUENTE PIEDRA, PROVINCIA LIMA, DEPARTAMENTO LIMA</t>
  </si>
  <si>
    <t>2440204: ADQUISICION DE COCHE DE PARO, AUTOCLAVES O ESTERILIZADORES DE VAPOR Y ECOGRAFO DOPPLER; EN EL(LA) EESS TAHUANTINSUYO BAJO - INDEPENDENCIA EN LA LOCALIDAD INDEPENDENCIA, DISTRITO DE INDEPENDENCIA, PROVINCIA LIMA, DEPARTAMENTO LIMA</t>
  </si>
  <si>
    <t>Unidad Ejecutora 145-1685: DIRECCION DE REDES INTEGRADAS DE SALUD LIMA SUR</t>
  </si>
  <si>
    <t>2092092: MEJORAMIENTO DE LA PRESTACION DE SERVICIOS DE SALUD DEL PUESTO DE SALUD JESUS PODEROSO, MICRORED LEONOR SAAVEDRA - VILLA SAN LUIS, DRS SAN JUAN DE MIRAFLORES - VILLA MARIA DEL TRIUNFO - DISA II LIMA SUR</t>
  </si>
  <si>
    <t>2112720: FORTALECIMIENTO DE LA CAPACIDAD RESOLUTIVA DEL CENTRO DE SALUD I-4 CESAR LOPEZ SILVA DE LA DISA II LIMA SUR</t>
  </si>
  <si>
    <t>2112841: FORTALECIMIENTO DE LA CAPACIDAD RESOLUTIVA DEL CENTRO DE SALUD I-4 VILLA MARIA DEL TRIUNFO DE LA DISA II LIMA SUR</t>
  </si>
  <si>
    <t>2112851: CONSTRUCCION DEL ALMACEN PARA VACUNAS DE LA DIRECCION DE SALUD II LIMA SUR</t>
  </si>
  <si>
    <t>2113092: FORTALECIMIENTO DE LA CAPACIDAD OPERATIVA DEL CENTRO DE SALUD MANCHAY ALTO - MICRORED PACHACAMAC DRS VILLA EL SALVADOR LURIN PACHACAMAC PUCUSANA - DISA II LIMA SUR</t>
  </si>
  <si>
    <t>2131911: MEJORAMIENTO DE LA PRESTACION DE LOS SERVICIOS DE SALUD DEL CENTRO DE SALUD VILLA SAN LUIS DE LA MICRORED LEONOR SAAVEDRA - VILLA SAN LUIS, DE LA RED SAN JUAN DE MIRAFLORES - VILLA MARIA DEL TRIUNFO - DISA II LIMA SUR</t>
  </si>
  <si>
    <t>2135285: MEJORAMIENTO DE LOS SERVICIOS DE SALUD DEL CENTRO DE SALUD DE PUCUSANA DE LA MICRORED SAN BARTOLO, DIRECCION DE RED DE SALUD VILLA EL SALVADOR LURIN PACHACAMAC PUCUSANA, DISA II LIMA SUR</t>
  </si>
  <si>
    <t>2308491: MEJORAMIENTO DE LA CAPACIDAD DE ATENCION NEONATAL DEL CENTRO DE SALUD DELICIAS DE VILLA DEL DISTRITO DE CHORRILLOS, DE LA PROVINCIA DE LIMA DEL DEPARTAMENTO DE LIMA</t>
  </si>
  <si>
    <t>2308740: MEJORAMIENTO DE LA CAPACIDAD DE LA ATENCION NEONATAL DEL CENTRO MATERNO INFANTIL JOSE GALVEZ DE LA RED DE SALUD SAN JUAN DE MIRAFLORES - VILLA MARA DEL TRIUNFO DE LA PROVINCIA DE LIMA DEL DEPARTAMENTO DE LIMA, EN EL MARCO DEL PLAN NACIONAL BIENVENIDO</t>
  </si>
  <si>
    <t>2309565: DE LA CAPACIDAD DE LA ATENCION NEONATAL DEL CENTRO MATERNO INFANTIL DANIEL ALCIDES CARRION DE LA RED DE SALUD SAN JUAN DE MIRAFLORES - VILLA MARIA DEL TRIUNFO DE LA PROVINCIA DE LIMA DEL DEPARTAMENTO DE LIMA, EN EL MARCO DEL PLAN NACIONAL BIENVENIDOS</t>
  </si>
  <si>
    <t>2310751: MEJORAMIENTO DE LA CAPACIDAD DE ATENCION NEONATAL DEL CENTRO MATERNO INFANTIL JUAN PABLO II, DISTRITO DE VILLA EL SALVADOR, PROVINCIA DE LIMA, DEPARTAMENTO DE LIMA, EN EL MARCO DEL PLAN NACIONAL BIENVENIDOS A LA VIDA</t>
  </si>
  <si>
    <t>2440134: ADQUISICION DE ANALIZADOR BIOQUIMICO, EQUIPO ECOGRAFO - ULTRASONIDO Y MONITOR FETAL; EN EL(LA) EESS CESAR LOPEZ SILVA - VILLA EL SALVADOR EN LA LOCALIDAD VILLA EL SALVADOR, DISTRITO DE VILLA EL SALVADOR, PROVINCIA LIMA, DEPARTAMENTO LIMA</t>
  </si>
  <si>
    <t>2440151: ADQUISICION DE CAMARA RETINAL, LAMPARA DE HENDIDURA Y MONITOR DESFIBRILADOR; EN EL(LA) EESS DANIEL ALCIDES CARRION - VILLA MARIA DEL TRIUNFO EN LA LOCALIDAD VILLA MARIA DEL TRIUNFO, DISTRITO DE VILLA MARIA DEL TRIUNFO, PROVINCIA LIMA, DEPARTAMENTO LI</t>
  </si>
  <si>
    <t>2440159: ADQUISICION DE MONITOR FETAL; EN EL(LA) EESS CENTRO MATERNO INFANTIL SAN JOSE - VILLA EL SALVADOR EN LA LOCALIDAD VILLA EL SALVADOR, DISTRITO DE VILLA EL SALVADOR, PROVINCIA LIMA, DEPARTAMENTO LIMA</t>
  </si>
  <si>
    <t>2440177: ADQUISICION DE ANALIZADOR BIOQUIMICO; EN EL(LA) EESS JOSE GALVEZ - VILLA MARIA DEL TRIUNFO EN LA LOCALIDAD VILLA MARIA DEL TRIUNFO, DISTRITO DE VILLA MARIA DEL TRIUNFO, PROVINCIA LIMA, DEPARTAMENTO LIMA</t>
  </si>
  <si>
    <t>2440207: ADQUISICION DE MONITOR FETAL, LAMPARA CIALITICA Y COLPOSCOPIO O VAGINOSCOPIO; EN EL(LA) EESS MANUEL BARRETO - SAN JUAN DE MIRAFLORES EN LA LOCALIDAD CIUDAD DE DIOS, DISTRITO DE SAN JUAN DE MIRAFLORES, PROVINCIA LIMA, DEPARTAMENTO LIMA</t>
  </si>
  <si>
    <t>2440211: ADQUISICION DE EQUIPO ECOGRAFO - ULTRASONIDO; EN EL(LA) EESS OLLANTAY - SAN JUAN DE MIRAFLORES EN LA LOCALIDAD CIUDAD DE DIOS, DISTRITO DE SAN JUAN DE MIRAFLORES, PROVINCIA LIMA, DEPARTAMENTO LIMA</t>
  </si>
  <si>
    <t>2440217: ADQUISICION DE ANALIZADOR BIOQUIMICO; EN EL(LA) EESS GAUDENCIO BERNASCONI - BARRANCO EN LA LOCALIDAD BARRANCO, DISTRITO DE BARRANCO, PROVINCIA LIMA, DEPARTAMENTO LIMA</t>
  </si>
  <si>
    <t>2440221: ADQUISICION DE ESTERILIZADOR; EN EL(LA) EESS CENTRO DE EMERGENCIAS SAN PEDRO DE LOS CHORRILLOS - CHORRILLOS EN LA LOCALIDAD CHORRILLOS, DISTRITO DE CHORRILLOS, PROVINCIA LIMA, DEPARTAMENTO LIMA</t>
  </si>
  <si>
    <t>2440226: ADQUISICION DE ANALIZADOR BIOQUIMICO; EN EL(LA) EESS CENTRO DE SALUD SANTIAGO DE SURCO - SANTIAGO DE SURCO EN LA LOCALIDAD SANTIAGO DE SURCO, DISTRITO DE SANTIAGO DE SURCO, PROVINCIA LIMA, DEPARTAMENTO LIMA</t>
  </si>
  <si>
    <t>2440227: ADQUISICION DE MONITOR DESFIBRILADOR; EN EL(LA) EESS CENTRO MATERNO INFANTIL DE SALUD - VIRGEN DEL CARMEN - CHORRILLOS EN LA LOCALIDAD CHORRILLOS, DISTRITO DE CHORRILLOS, PROVINCIA LIMA, DEPARTAMENTO LIMA</t>
  </si>
  <si>
    <t>Unidad Ejecutora 146-1686: DIRECCION DE REDES INTEGRADAS DE SALUD LIMA ESTE</t>
  </si>
  <si>
    <t>2424545: REMODELACION DE CENTROS O SERVICIOS MOVILES DE ATENCION DE SALUD; EN EL(LA) EESS SAN ANTONIO - ATE SAN ANTONIO DIRIS LIMA ESTE DISTRITO DE ATE, PROVINCIA LIMA, DEPARTAMENTO LIMA</t>
  </si>
  <si>
    <t>2424719: REMODELACION DE CENTROS O SERVICIOS MOVILES DE ATENCION DE SALUD; EN EL(LA) EESS SANTA CLARA - ATE SANTA CLARA DIRIS LIMA ESTE DISTRITO DE ATE, PROVINCIA LIMA, DEPARTAMENTO LIMA</t>
  </si>
  <si>
    <t>2424728: REMODELACION DE CENTROS O SERVICIOS MOVILES DE ATENCION DE SALUD; EN EL(LA) EESS COOPERATIVA UNIVERSAL - SANTA ANITA JOSE CARLOS MARIATEGUI DIRIS LIMA ESTE DISTRITO DE SANTA ANITA, PROVINCIA LIMA, DEPARTAMENTO LIMA</t>
  </si>
  <si>
    <t>2424765: REMODELACION DE CENTROS O SERVICIOS MOVILES DE ATENCION DE SALUD; EN EL(LA) EESS SAN FERNANDO - ATE URB. VALDIVIEZO DIRIS LIMA ESTE DISTRITO DE ATE, PROVINCIA LIMA, DEPARTAMENTO LIMA</t>
  </si>
  <si>
    <t>2424768: REMODELACION DE CENTROS O SERVICIOS MOVILES DE ATENCION DE SALUD; EN EL(LA) EESS SEÑOR DE LOS MILAGROS - ATE AA.HH. HUAYCAN - DIRIS LE DISTRITO DE ATE, PROVINCIA LIMA, DEPARTAMENTO LIMA</t>
  </si>
  <si>
    <t>2424777: REMODELACION DE AMBIENTE DE ALMACEN O ARCHIVO; ESPECIALIZADO DE MEDICAMENTOS DE LA DIRIS ESTE DISTRITO DE EL AGUSTINO, PROVINCIA LIMA, DEPARTAMENTO LIMA</t>
  </si>
  <si>
    <t>2424778: REMODELACION DE LABORATORIO; REFERENCIAL DE LA DIRIS LIMA ESTE DISTRITO DE EL AGUSTINO, PROVINCIA LIMA, DEPARTAMENTO LIMA</t>
  </si>
  <si>
    <t>2440172: ADQUISICION DE ESTERILIZADOR; EN EL(LA) EESS SEÑOR DE LOS MILAGROS - ATE HUAYCAN DISTRITO DE ATE, PROVINCIA LIMA, DEPARTAMENTO LIMA</t>
  </si>
  <si>
    <t>2440181: ADQUISICION DE ESTERILIZADOR; EN EL(LA) EESS 7 DE OCTUBRE - EL AGUSTINO DISTRITO DE EL AGUSTINO, PROVINCIA LIMA, DEPARTAMENTO LIMA</t>
  </si>
  <si>
    <t>2440189: ADQUISICION DE ESTERILIZADOR; EN EL(LA) EESS ANCIETA BAJA - EL AGUSTINO DISTRITO DE EL AGUSTINO, PROVINCIA LIMA, DEPARTAMENTO LIMA</t>
  </si>
  <si>
    <t>2440191: ADQUISICION DE AUTOCLAVES O ESTERILIZADORES DE VAPOR; EN EL(LA) EESS BETHANIA - EL AGUSTINO DISTRITO DE EL AGUSTINO, PROVINCIA LIMA, DEPARTAMENTO LIMA</t>
  </si>
  <si>
    <t>2440196: ADQUISICION DE ESTERILIZADOR; EN EL(LA) EESS CATALINA HUANCA - EL AGUSTINO DISTRITO DE EL AGUSTINO, PROVINCIA LIMA, DEPARTAMENTO LIMA</t>
  </si>
  <si>
    <t>2440206: ADQUISICION DE ESTERILIZADOR; EN EL(LA) EESS CHANCAS DE ANDAHUAYLAS - SANTA ANITA EN LA LOCALIDAD SANTA ANITA - LOS FICUS, DISTRITO DE SANTA ANITA, PROVINCIA LIMA, DEPARTAMENTO LIMA</t>
  </si>
  <si>
    <t>2440213: ADQUISICION DE ESTERILIZADOR Y AUTOCLAVES O ESTERILIZADORES DE VAPOR; EN EL(LA) EESS CHOSICA - LURIGANCHO EN LA LOCALIDAD CHOSICA, DISTRITO DE LURIGANCHO, PROVINCIA LIMA, DEPARTAMENTO LIMA</t>
  </si>
  <si>
    <t>2440222: ADQUISICION DE ESTERILIZADOR; EN EL(LA) EESS EL AGUSTINO - EL AGUSTINO DISTRITO DE EL AGUSTINO, PROVINCIA LIMA, DEPARTAMENTO LIMA</t>
  </si>
  <si>
    <t>2440224: ADQUISICION DE ESTERILIZADOR; EN EL(LA) EESS COOPERATIVA UNIVERSAL - SANTA ANITA DISTRITO DE SANTA ANITA, PROVINCIA LIMA, DEPARTAMENTO LIMA</t>
  </si>
  <si>
    <t>2440228: ADQUISICION DE ESTERILIZADOR; EN EL(LA) EESS FORTALEZA - ATE DISTRITO DE ATE, PROVINCIA LIMA, DEPARTAMENTO LIMA</t>
  </si>
  <si>
    <t>2440229: ADQUISICION DE ESTERILIZADOR; EN EL(LA) EESS EL ÊXITO - ATE DISTRITO DE ATE, PROVINCIA LIMA, DEPARTAMENTO LIMA</t>
  </si>
  <si>
    <t>2440254: ADQUISICION DE ESTERILIZADOR; EN EL(LA) EESS GUSTAVO LANATTA - ATE DISTRITO DE ATE, PROVINCIA LIMA, DEPARTAMENTO LIMA</t>
  </si>
  <si>
    <t>2440255: ADQUISICION DE ESTERILIZADOR; EN EL(LA) EESS HUASCAR - SANTA ANITA DISTRITO DE SANTA ANITA, PROVINCIA LIMA, DEPARTAMENTO LIMA</t>
  </si>
  <si>
    <t>2440256: ADQUISICION DE ESTERILIZADOR; EN EL(LA) EESS JICAMARCA - LURIGANCHO DISTRITO DE LURIGANCHO, PROVINCIA LIMA, DEPARTAMENTO LIMA</t>
  </si>
  <si>
    <t>2440257: ADQUISICION DE ESTERILIZADOR; EN EL(LA) EESS CHACLACAYO - LOPEZ SILVA - CHACLACAYO EN LA LOCALIDAD CHACLACAYO, DISTRITO DE CHACLACAYO, PROVINCIA LIMA, DEPARTAMENTO LIMA</t>
  </si>
  <si>
    <t>2440259: ADQUISICION DE ESTERILIZADOR Y AUTOCLAVES O ESTERILIZADORES DE VAPOR; EN EL(LA) EESS MADRE TERESA CALCUTA - EL AGUSTINO DISTRITO DE EL AGUSTINO, PROVINCIA LIMA, DEPARTAMENTO LIMA</t>
  </si>
  <si>
    <t>2440260: ADQUISICION DE ESTERILIZADOR; EN EL(LA) EESS MANYLSA - ATE DISTRITO DE ATE, PROVINCIA LIMA, DEPARTAMENTO LIMA</t>
  </si>
  <si>
    <t>2440261: ADQUISICION DE ESTERILIZADOR; EN EL(LA) EESS MORON - CHACLACAYO DISTRITO DE CHACLACAYO, PROVINCIA LIMA, DEPARTAMENTO LIMA</t>
  </si>
  <si>
    <t>2440262: ADQUISICION DE UNIDAD ODONTOLOGICA Y ESTERILIZADOR; EN EL(LA) EESS MOYOPAMPA - LURIGANCHO DISTRITO DE LURIGANCHO, PROVINCIA LIMA, DEPARTAMENTO LIMA</t>
  </si>
  <si>
    <t>2440265: ADQUISICION DE ESTERILIZADOR; EN EL(LA) EESS NICOLAS DE PIEROLA - LURIGANCHO DISTRITO DE LURIGANCHO, PROVINCIA LIMA, DEPARTAMENTO LIMA</t>
  </si>
  <si>
    <t>2440266: ADQUISICION DE ESTERILIZADOR; EN EL(LA) EESS NIEVERIA DEL PARAISO - LURIGANCHO DISTRITO DE LURIGANCHO, PROVINCIA LIMA, DEPARTAMENTO LIMA</t>
  </si>
  <si>
    <t>2440272: ADQUISICION DE ESTERILIZADOR; EN EL(LA) EESS PRIMAVERA - EL AGUSTINO DISTRITO DE EL AGUSTINO, PROVINCIA LIMA, DEPARTAMENTO LIMA</t>
  </si>
  <si>
    <t>2440273: ADQUISICION DE ESTERILIZADOR; EN EL(LA) EESS PROGRESO - CHACLACAYO DISTRITO DE CHACLACAYO, PROVINCIA LIMA, DEPARTAMENTO LIMA</t>
  </si>
  <si>
    <t>2440274: ADQUISICION DE ESTERILIZADOR; EN EL(LA) EESS SALAMANCA - ATE DISTRITO DE ATE, PROVINCIA LIMA, DEPARTAMENTO LIMA</t>
  </si>
  <si>
    <t>2440276: ADQUISICION DE ESTERILIZADOR; EN EL(LA) EESS SAN ANTONIO - ATE DISTRITO DE ATE, PROVINCIA LIMA, DEPARTAMENTO LIMA</t>
  </si>
  <si>
    <t>2440277: ADQUISICION DE ESTERILIZADOR; EN EL(LA) EESS SAN ANTONIO DE PEDREGAL - LURIGANCHO EN LA LOCALIDAD CHOSICA, DISTRITO DE LURIGANCHO, PROVINCIA LIMA, DEPARTAMENTO LIMA</t>
  </si>
  <si>
    <t>2440282: ADQUISICION DE ESTERILIZADOR Y UNIDAD ODONTOLOGICA; EN EL(LA) EESS SANTA MAGDALENA SOFIA - EL AGUSTINO EN LA LOCALIDAD EL AGUSTINO, DISTRITO DE EL AGUSTINO, PROVINCIA LIMA, DEPARTAMENTO LIMA</t>
  </si>
  <si>
    <t>2440285: ADQUISICION DE ESTERILIZADOR; EN EL(LA) EESS SANTA MARIA DE HUACHIPA - LURIGANCHO EN LA LOCALIDAD CHOSICA, DISTRITO DE LURIGANCHO, PROVINCIA LIMA, DEPARTAMENTO LIMA</t>
  </si>
  <si>
    <t>2440286: ADQUISICION DE ESTERILIZADOR; EN EL(LA) EESS SANTA CLARA - ATE DISTRITO DE ATE, PROVINCIA LIMA, DEPARTAMENTO LIMA</t>
  </si>
  <si>
    <t>2440288: ADQUISICION DE ESTERILIZADOR; EN EL(LA) EESS VILLA LETICIA DE CAJAMARQUILLA - LURIGANCHO DISTRITO DE LURIGANCHO, PROVINCIA LIMA, DEPARTAMENTO LIMA</t>
  </si>
  <si>
    <t>2440290: ADQUISICION DE ESTERILIZADOR; EN EL(LA) EESS VIRGEN DEL CARMEN - LA ERA - LURIGANCHO DISTRITO DE LURIGANCHO, PROVINCIA LIMA, DEPARTAMENTO LIMA</t>
  </si>
  <si>
    <t>2440292: ADQUISICION DE ECOGRAFO DOPPLER, AUTOCLAVES O ESTERILIZADORES DE VAPOR Y ESTERILIZADOR; EN EL(LA) EESS MIGUEL GRAU - CHACLACAYO EN LA LOCALIDAD CHOSICA, DISTRITO DE LURIGANCHO, PROVINCIA LIMA, DEPARTAMENTO LIMA</t>
  </si>
  <si>
    <t>2440293: ADQUISICION DE AUTOCLAVES O ESTERILIZADORES DE VAPOR; EN EL(LA) EESS SAN FERNANDO - ATE DISTRITO DE ATE, PROVINCIA LIMA, DEPARTAMENTO LIMA</t>
  </si>
  <si>
    <t>2440299: ADQUISICION DE AUTOCLAVES O ESTERILIZADORES DE VAPOR; EN EL(LA) EESS TAMBO VIEJO - CIENEGUILLA DISTRITO DE CIENEGUILLA, PROVINCIA LIMA, DEPARTAMENTO LIMA</t>
  </si>
  <si>
    <t>2440301: ADQUISICION DE CUNA DE CALOR RADIANTE, ECOGRAFO DOPPLER, UNIDAD ODONTOLOGICA Y ESTERILIZADOR; EN EL(LA) EESS SANTA ANITA - SANTA ANITA EN LA LOCALIDAD SANTA ANITA - LOS FICUS, DISTRITO DE SANTA ANITA, PROVINCIA LIMA, DEPARTAMENTO LIMA</t>
  </si>
  <si>
    <t>2440305: ADQUISICION DE ESTERILIZADOR; EN EL(LA) EESS TRES DE OCTUBRE - CHACLACAYO DISTRITO DE CHACLACAYO, PROVINCIA LIMA, DEPARTAMENTO LIMA</t>
  </si>
  <si>
    <t>2440306: ADQUISICION DE ESTERILIZADOR; EN EL(LA) EESS ALTO HUAMPANI - LURIGANCHO EN LA LOCALIDAD CHOSICA, DISTRITO DE LURIGANCHO, PROVINCIA LIMA, DEPARTAMENTO LIMA</t>
  </si>
  <si>
    <t>2440310: ADQUISICION DE ESTERILIZADOR; EN EL(LA) EESS ATE - ATE DISTRITO DE ATE, PROVINCIA LIMA, DEPARTAMENTO LIMA</t>
  </si>
  <si>
    <t>2440312: ADQUISICION DE ESTERILIZADOR; EN EL(LA) EESS ALTO PERU - LURIGANCHO DISTRITO DE LURIGANCHO, PROVINCIA LIMA, DEPARTAMENTO LIMA</t>
  </si>
  <si>
    <t>2440314: ADQUISICION DE ESTERILIZADOR; EN EL(LA) EESS LA FRATERNIDAD - ATE DISTRITO DE ATE, PROVINCIA LIMA, DEPARTAMENTO LIMA</t>
  </si>
  <si>
    <t>2440316: ADQUISICION DE ESTERILIZADOR; EN EL(LA) EESS HUAYCAN DE CIENEGUILLA - CIENEGUILLA DISTRITO DE CIENEGUILLA, PROVINCIA LIMA, DEPARTAMENTO LIMA</t>
  </si>
  <si>
    <t>2440317: ADQUISICION DE ESTERILIZADOR; EN EL(LA) EESS MARISCAL CASTILLA - LURIGANCHO DISTRITO DE LURIGANCHO, PROVINCIA LIMA, DEPARTAMENTO LIMA</t>
  </si>
  <si>
    <t>2440318: ADQUISICION DE ESTERILIZADOR; EN EL(LA) EESS MATAZANGO - LA MOLINA DISTRITO DE LA MOLINA, PROVINCIA LIMA, DEPARTAMENTO LIMA</t>
  </si>
  <si>
    <t>2440322: ADQUISICION DE ESTERILIZADOR; EN EL(LA) EESS METROPOLITANA - SANTA ANITA DISTRITO DE SANTA ANITA, PROVINCIA LIMA, DEPARTAMENTO LIMA</t>
  </si>
  <si>
    <t>2440324: ADQUISICION DE ESTERILIZADOR; EN EL(LA) EESS PABLO PATRON - LURIGANCHO DISTRITO DE LURIGANCHO, PROVINCIA LIMA, DEPARTAMENTO LIMA</t>
  </si>
  <si>
    <t>2440327: ADQUISICION DE ESTERILIZADOR; EN EL(LA) EESS PORTADA DEL SOL - LA MOLINA DISTRITO DE LA MOLINA, PROVINCIA LIMA, DEPARTAMENTO LIMA</t>
  </si>
  <si>
    <t>2440329: ADQUISICION DE ESTERILIZADOR; EN EL(LA) EESS VILLA MERCEDES - LURIGANCHO DISTRITO DE LURIGANCHO, PROVINCIA LIMA, DEPARTAMENTO LIMA</t>
  </si>
  <si>
    <t>2440330: ADQUISICION DE ESTERILIZADOR; EN EL(LA) EESS VILLA RICA - CHACLACAYO DISTRITO DE CHACLACAYO, PROVINCIA LIMA, DEPARTAMENTO LIMA</t>
  </si>
  <si>
    <t>2440334: ADQUISICION DE ESTERILIZADOR Y UNIDAD ODONTOLOGICA; EN EL(LA) EESS VIRGEN DEL ROSARIO CARAPONGO - LURIGANCHO EN LA LOCALIDAD CHOSICA, DISTRITO DE LURIGANCHO, PROVINCIA LIMA, DEPARTAMENTO LIMA</t>
  </si>
  <si>
    <t>2440338: ADQUISICION DE MESA HIDRAULICA PARA OPERACION QUIRURGICA, MONITOR FETAL Y CONGELADORA; EN EL(LA) EESS HOSPITAL DE BAJA COMPLEJIDAD HUAYCAN - ATE DISTRITO DE ATE, PROVINCIA LIMA, DEPARTAMENTO LIMA</t>
  </si>
  <si>
    <t>2440344: ADQUISICION DE INCUBADORA PARA BEBES, UNIDAD ODONTOLOGICA, LAMPARA CIALITICA, MONITOR MULTI PARAMETRO, ELECTROCARDIOGRAFO, ASPIRADOR DE SECRECIONES, MONITOR MULTI PARAMETRO, UNIDADES ELECTRICAS PARA FOTOTERAPIA, AUTOQUERATOREFRACTOMETRO, RETINOSCOPIO</t>
  </si>
  <si>
    <t>AL PLIEGO DEL MINISTERIO DE SALUD AL MES DE JUNIO 2019</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</si>
  <si>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</si>
  <si>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</si>
  <si>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2306009: MEJORAMIENTO Y AMPLIACION DE LOS SERVICIOS E INVESTIGACION DEL LABORATORIO DE ENTOMOLOGIA DEL CENTRO NACIONAL DE SALUD PUBLICA DEL INSTITUTO NACIONAL DE SALUD, DISTRITO DE CHORRILLOS, PROVINCIA DE LIMA, DEPARTAMENTO DE LIMA</t>
  </si>
  <si>
    <t>2427612: ADQUISICION DE CABINA DE BIOSEGURIDAD, ANALIZADOR GENETICO Y AUTOCLAVES O ESTERILIZADORES DE VAPOR; INSTITUTO NACIONAL DE SALUD DISTRITO DE CHORRILLOS, PROVINCIA LIMA, DEPARTAMENTO LIMA</t>
  </si>
  <si>
    <t>2427710: ADQUISICION DE AGITADOR MAGNETICO, ANALIZADORES DE HEMATOLOGIA, BALANZAS ANALITICAS, CENTRIFUGAS, CROMATOGRAFO LIQUIDO, GABINETES O ESTACIONES PARA FLUJO LAMINAR, INCUBADORA PARA CULTIVO MICROBIOLOGICO, MICRO CENTRIFUGAS, MICROSCOPIO BINOCULAR, POTEN</t>
  </si>
  <si>
    <t>2432185: ADQUISICION DE SOFTWARE PARA LA GESTION; EN EL(LA) INSTITUTO NACIONAL DE SALUD EN LA LOCALIDAD CHORRILLOS, DISTRITO DE CHORRILLOS, PROVINCIA LIMA, DEPARTAMENTO LIMA</t>
  </si>
  <si>
    <t>2193990: AMPLIACION DE LA CAPACIDAD DE RESPUESTA EN EL TRATAMIENTO AMBULATORIO DEL CANCER DEL INSTITUTO NACIONAL DE ENFERMEDADES NEOPLASICAS, LIMA - PERU</t>
  </si>
  <si>
    <t>2381342: OPTIMIZACION DEL SERVICIO DE COCINA Y COMEDOR HOSPITALARIO DEL INSTITUTO NACIONAL DE ENFERMEDADES NEOPLASICAS LIMA PERU</t>
  </si>
  <si>
    <t>2423756: ADQUISICION DE UNIDAD DE CUIDADOS INTENSIVOS; REMODELACION DE UNIDAD DE CUIDADOS INTENSIVOS; EN EL(LA) EESS INSTITUTO NACIONAL DE ENFERMEDADES NEOPLASICAS - SURQUILLO EN LA LOCALIDAD SURQUILLO, DISTRITO DE SURQUILLO, PROVINCIA LIMA, DEPARTAMENTO LIMA</t>
  </si>
  <si>
    <t>2425167: RENOVACION DE SUBESTACION;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</si>
  <si>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</si>
  <si>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2426266: ADQUISICION DE ESTERILIZADOR DE VAPOR; REMODELACION DE ESTERILIZADOR DE VAPOR;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</si>
  <si>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t>
  </si>
  <si>
    <t>2426273: REMODELACION DE CAMA HOSPITALARIA PARA USO GENERAL; ADQUISICION DE CAMA HOSPITALARIA PARA USO GENERAL; EN EL(LA) EESS INSTITUTO NACIONAL DE ENFERMEDADES NEOPLASICAS - SURQUILLO EN LA LOCALIDAD SURQUILLO, DISTRITO DE SURQUILLO, PROVINCIA LIMA, DEPARTA</t>
  </si>
  <si>
    <t>2433516: ADQUISICION DE CONGELADORES PARA ALMACENAR PLASMA; EN EL(LA) EESS INSTITUTO NACIONAL DE ENFERMEDADES NEOPLASICAS - SURQUILLO EN LA LOCALIDAD SURQUILLO, DISTRITO DE SURQUILLO, PROVINCIA LIMA, DEPARTAMENTO LIMA</t>
  </si>
  <si>
    <t>2438739: ADQUISICION DE MONITOR MULTI PARAMETRO, MONITOR MULTI PARAMETRO, MONITOR MULTI PARAMETRO, MONITOR MULTI PARAMETRO, MONITOR MULTI PARAMETRO, MONITOR MULTI PARAMETRO, MONITOR MULTI PARAMETRO, ELECTROCARDIOGRAFO, ELECTROCARDIOGRAFO, LAMPARA CIALITICA, V</t>
  </si>
  <si>
    <t>2438759: ADQUISICION DE BRONCOSCOPIO, ELECTROBISTURI, ELECTROBISTURI, ELECTROBISTURI, ELECTROBISTURI Y ELECTROBISTURI; EN EL(LA) EESS INSTITUTO NACIONAL DE ENFERMEDADES NEOPLASICAS - SURQUILLO EN LA LOCALIDAD SURQUILLO, DISTRITO DE SURQUILLO, PROVINCIA LIMA,</t>
  </si>
  <si>
    <t>2438764: ADQUISICION DE CONGELADORES VERTICALES, CONGELADORES VERTICALES, CAMARA DE FLUJO LAMINAR, CENTRIFUGAS DE PISO REFRIGERADAS, CITOCENTRIFUGA, AUTOCLAVES O ESTERILIZADORES DE VAPOR Y MICROTOMO DE ROTACION; EN EL(LA) EESS INSTITUTO NACIONAL DE ENFERMEDAD</t>
  </si>
  <si>
    <t>Ppto 2019 (PIM)</t>
  </si>
  <si>
    <t>Unidad Ejecutora 001-117: ADMINISTRACION CENTRAL - MINSA</t>
  </si>
  <si>
    <t>Unidad Ejecutora 007-123: INSTITUTO NACIONAL DE CIENCIAS NEUROLOGICAS</t>
  </si>
  <si>
    <t>Unidad Ejecutora 008-124: INSTITUTO NACIONAL DE OFTALMOLOGIA</t>
  </si>
  <si>
    <t>Unidad Ejecutora 009-125: INSTITUTO NACIONAL DE REHABILITACION</t>
  </si>
  <si>
    <t>Unidad Ejecutora 010-126: INSTITUTO NACIONAL DE SALUD DEL NIÑO</t>
  </si>
  <si>
    <t>Unidad Ejecutora 011-127: INSTITUTO NACIONAL MATERNO PERINATAL</t>
  </si>
  <si>
    <t>Unidad Ejecutora 016-132: HOSPITAL NACIONAL HIPOLITO UNANUE</t>
  </si>
  <si>
    <t>Unidad Ejecutora 020-136: HOSPITAL SERGIO BERNALES</t>
  </si>
  <si>
    <t>Unidad Ejecutora 021-137: HOSPITAL CAYETANO HEREDIA</t>
  </si>
  <si>
    <t>Unidad Ejecutora 025-141: HOSPITAL DE APOYO DEPARTAMENTAL MARIA AUXILIADORA</t>
  </si>
  <si>
    <t>Unidad Ejecutora 027-143: HOSPITAL NACIONAL ARZOBISPO LOAYZA</t>
  </si>
  <si>
    <t>Unidad Ejecutora 028-144: HOSPITAL NACIONAL DOS DE MAYO</t>
  </si>
  <si>
    <t>Unidad Ejecutora 029-145: HOSPITAL DE APOYO SANTA ROSA</t>
  </si>
  <si>
    <t>Unidad Ejecutora 030-146: HOSPITAL DE EMERGENCIAS CASIMIRO ULLOA</t>
  </si>
  <si>
    <t>Unidad Ejecutora 031-147: HOSPITAL DE EMERGENCIAS PEDIATRICAS</t>
  </si>
  <si>
    <t>Unidad Ejecutora 033-149: HOSPITAL NACIONAL DOCENTE MADRE NIÑO - SAN BARTOLOME</t>
  </si>
  <si>
    <t>Unidad Ejecutora 049-1216: HOSPITAL SAN JUAN DE LURIGANCHO</t>
  </si>
  <si>
    <t>Unidad Ejecutora 125-1655: PROGRAMA NACIONAL DE INVERSIONES EN SALUD</t>
  </si>
  <si>
    <t>2315331: MEJORAMIENTO DE LA CAPACIDAD DE ATENCION NEONATAL DEL CENTRO DE SALUD MATERNO INFANTIL JUAN PABLO II DE LA DIRECCION DE RED DE SALUD LIMA NORTE V RIMAC-SAN MARTIN DE PORRES-LOS OLIVOS, DISTRITO DE LO OLIVOS, PROVINCIA DE LIMA, DEPARTAMENTO DE LIMA</t>
  </si>
  <si>
    <t>AL MES DE JUNIO 2019</t>
  </si>
  <si>
    <r>
      <t xml:space="preserve">Año de Ejecución: </t>
    </r>
    <r>
      <rPr>
        <b/>
        <sz val="10"/>
        <rFont val="Arial"/>
        <family val="2"/>
      </rPr>
      <t>2019</t>
    </r>
  </si>
  <si>
    <t>FUENTE DE INFORMACION: Transparencia Económica - Ministerio de Economía y Finanzas de fecha 01.07.2019</t>
  </si>
  <si>
    <t>Ejecución acumulada al 2019  (Devengado)</t>
  </si>
  <si>
    <t xml:space="preserve">Código SNIP
</t>
  </si>
  <si>
    <t xml:space="preserve">
Código Unificado/
Código SNIP</t>
  </si>
  <si>
    <t>2440145: ADQUISICION DE VENTILADOR VOLUMETRICO DE TRANSPORTE, VENTILADOR VOLUMETRICO DE TRANSPORTE</t>
  </si>
  <si>
    <t>2426428: ADQUISICION DE VIDEO LAPAROSCOPIO, FACOEMULSIFICADOR, MICROSCOPIO QUIRURGICO, VIDEO GASTROSCOPIO, MAQUINA DE ANESTESIA CON MONITOREO, MAQUINA DE ANESTESIA CON MONITOREO, VENTILADORES PARA CUIDADOS INTENSIVOS DE ADULTOS O PEDIATRICOS</t>
  </si>
  <si>
    <t>2426484: ADQUISICION DE EQUIPO DE RAYOS X DIGITAL ESTACIONARIO, INCUBADORAS O CALENTADORES DE BEBES PARA USO CLINICO, INCUBADORAS O CALENTADORES DE BEBES PARA USO CLINICO, MAQUINA DE ANESTESIA CON SISTEMA DE MONITOREO COMPLETO, MAQUINA DE ANESTESIA</t>
  </si>
  <si>
    <t>2426424: ADQUISICION DE UNIDADES DE MONITOREO DE SIGNOS VITALES MULTI PARAMETRO Y UNIDADES DE MONITOREO DE SIGNOS VITALES MULTI PARAMETRO; EN EL(LA) EESS NACIONAL CAYETANO HEREDIA - SAN MARTIN DE PORRES DISTRITO DE SAN MARTIN DE PORRES, PROVINCIA LIMA</t>
  </si>
  <si>
    <t>2438340: ADQUISICION DE SISTEMA DE DETECCION Y EXTINCION CONTRA INCENDIOS; EN EL(LA) EESS INSTITUTO NACIONAL DE REHABILITACION DRA. ADRIANA REBAZA FLORES AMISTAD PERU - JAPON - CHORRILLOS EN LA LOCALIDAD CHORRILLOS, DISTRITO DE CHORRILLOS, PROVINCIA LIMA</t>
  </si>
  <si>
    <t>2438342: REMODELACION DE CABINAS AUDIOMETRICAS O CAMARAS ACUSTICAS PARA PRUEBAS DE AUDICION ; EN EL(LA) EESS INSTITUTO NACIONAL DE REHABILITACION DRA. ADRIANA REBAZA FLORES AMISTAD PERU - JAPON - CHORRILLOS EN LA LOCALIDAD CHORRILLOS, DISTRITO DE CHORRILLOS</t>
  </si>
  <si>
    <t>2440032: ADQUISICION DE ELECTROMIOGRAFO Y POTENCIALES EVOCADOS, AUDIOMETROS O ACCESORIOS, EQUIPO DE TERAPIA LASER, EQUIPO DE TERAPIA COMBINADA, EQUIPO DE ELECTROTERAPIA DE CORRIENTES MULTIPLES Y EQUIPO PARA TERAPIA ULTRASONICA; EN EL(LA) EESS INSTITUTO NACIONAL</t>
  </si>
  <si>
    <t>2426525: ADQUISICION DE MICROSCOPIO BINOCULAR, MICROSCOPIO BINOCULAR, MICROSCOPIO BINOCULAR, MICROSCOPIO BINOCULAR, MICROSCOPIO BINOCULAR, MICROSCOPIO BINOCULAR, MICROTOMOS, MICROSCOPIO BINOCULAR, INCUBADORA PARA CULTIVO MICROBIOLOGICO, MICROSCOPIO BINOCULAR</t>
  </si>
  <si>
    <t>2425228: ADQUISICION DE VENTILADOR MECANICO, MONITORES PARA ULTRASONIDO O DOPPLER O ECO PARA USO MEDICO, MONITORES PARA ULTRASONIDO O DOPPLER O ECO PARA USO MEDICO, MONITORES PARA ULTRASONIDO O DOPPLER O ECO PARA USO MEDICO, MONITORES PARA ULTRASONIDO O DOPPLER</t>
  </si>
  <si>
    <t>2440173: ADQUISICION DE MONITOR DESFIBRILADOR, INCUBADORA PARA BEBES, MONITOR MULTI PARAMETRO Y VIDEO BRONCOSCOPIO; EN EL(LA) EESS HOSPITAL NACIONAL HIPOLITO UNANUE - EL AGUSTINO EN LA LOCALIDAD EL AGUSTINO, DISTRITO DE EL AGUSTINO, PROVINCIA LIMA</t>
  </si>
  <si>
    <t>2439908: ADQUISICION DE EQUIPO DE RAYOS X PARA RADIOGRAFIA Y FLUOROSCOPIA, EQUIPO DE LAPAROSCOPIA E HISTEROSCOPIA, VENTILADOR VOLUMETRICO DE TRANSPORTE, VENTILADOR VOLUMETRICO DE TRANSPORTE, VENTILADOR VOLUMETRICO DE TRANSPORTE Y VENTILADOR VOLUMETRICO DE TRANSPORTE</t>
  </si>
  <si>
    <t>2439911: ADQUISICION DE MESA DE OPERACIONES HIDRAULICAELECTRICA, MESA DE OPERACIONES HIDRAULICAELECTRICA, EQUIPO DE RAYOS X PARA RADIOGRAFIA Y FLUOROSCOPIA, EQUIPO DE RAYOS X DIGITAL, VIDEOENDOSCOPIO, LAMPARA CIALITICA, MONITOR MULTI PARAMETRO</t>
  </si>
  <si>
    <t>2440146: ADQUISICION DE MONITOR MULTI PARAMETRO, MONITOR MULTI PARAMETRO, MONITOR MULTI PARAMETRO, MONITOR MULTI PARAMETRO, MONITOR MULTI PARAMETRO, MONITOR MULTI PARAMETRO, MONITOR MULTI PARAMETRO, MONITOR DESFIBRILADOR, MONITOR DESFIBRILADOR</t>
  </si>
  <si>
    <t>2426380: ADQUISICION DE BRONCOSCOPIOS O ACCESORIOS, MESAS DE PROCEDIMIENTOS PARA SALAS DE CIRUGIA, VENTILADORES PARA CUIDADOS INTENSIVOS DE ADULTOS O PEDIATRICOS, AUTOCLAVES O ESTERILIZADORES DE VAPOR, INCUBADORAS O CALENTADORES DE BEBES PARA USO CLINICO</t>
  </si>
  <si>
    <t>2440129: ADQUISICION DE VENTILADORES PARA CUIDADOS INTENSIVOS DE ADULTOS O PEDIATRICOS, VENTILADORES PARA CUIDADOS INTENSIVOS DE ADULTOS O PEDIATRICOS, VENTILADORES PARA CUIDADOS INTENSIVOS DE ADULTOS O PEDIATRICOS, VENTILADORES PARA CUIDADOS INTENSIVOS DE ADULTOS</t>
  </si>
  <si>
    <t xml:space="preserve">2440140: ADQUISICION DE VENTILADORES DE ALTA FRECUENCIA, VENTILADORES DE ALTA FRECUENCIA, VENTILADORES PARA CUIDADOS INTENSIVOS DE ADULTOS O PEDIATRICOS, VENTILADORES PARA CUIDADOS INTENSIVOS DE ADULTOS O PEDIATRICOS, VENTILADORES PARA CUIDADOS INTENSIVOS </t>
  </si>
  <si>
    <t>2440054: ADQUISICION DE EQUIPO DE RAYOS X, ECOGRAFO DOPPLER, LAMPARA CIALITICA, MESA HIDRAULICA PARA OPERACION QUIRURGICA, UNIDAD ODONTOLOGICA, MICROSCOPIO BINOCULAR, CENTRIFUGAS DE MESA, INCUBADORA PARA BEBES, Y CUNA DE CALOR RADIANTE; EN EL(LA) EESS HOSPITAL</t>
  </si>
  <si>
    <t>2430716: ADQUISICION DE SILLAS PARA EXAMEN DENTAL O PARTES RELACIONADAS O ACCESORIOS, INCUBADORAS PARA EL TRANSPORTE DE PACIENTES O ACCESORIOS, MESAS O ACCESORIOS PARA PROCEDIMIENTOS DE CESAREAS O SALAS DE PARTOS O PRODUCTOS RELACIONADOS Y UNIDADES O ACCESORIOS</t>
  </si>
  <si>
    <t>2430725: ADQUISICION DE UNIDADES O ACCESORIOS PARA CUIDADO INTENSIVO FETAL O MONITOREO MATERNO, INCUBADORAS PARA EL TRANSPORTE DE PACIENTES O ACCESORIOS Y MESAS O ACCESORIOS PARA PROCEDIMIENTOS DE CESAREAS O SALAS DE PARTOS O PRODUCTOS RELACIONADOS</t>
  </si>
  <si>
    <t>2430781: ADQUISICION DE SILLAS PARA EXAMEN DENTAL O PARTES RELACIONADAS O ACCESORIOS; EN EL(LA) EESS JOSE CARLOS MARIATEGUI V ETAPA - SAN JUAN DE LURIGANCHO EN LA LOCALIDAD SAN JUAN DE LURIGANCHO, DISTRITO DE SAN JUAN DE LURIGANCHO, PROVINCIA LIMA</t>
  </si>
  <si>
    <t xml:space="preserve">2314690: MEJORAMIENTO DE LA CAPACIDAD DE ATENCION NEONATAL DEL PUESTO DE SALUD PUNCHAUCA DE LA MICRO RED CARABAYLLO DE LA RED DE SALUD TUPAC AMARU EN EL MARCO DEL PLAN NACIONAL BIENVENIDOS A LA VIDA DEL DISTRITO DE CARABAYLLO DE LA PROVINCIA DE LIMA </t>
  </si>
  <si>
    <t xml:space="preserve">2314518: MEJORAMIENTO DE LA CAPACIDAD DE ATENCION NEONATAL DEL CENTRO DE SALUD COLLIQUE IIIDE LA MICRO RED COLLIQUE DE LA RED DE SALUD TUPAC AMARU EN EL MARCO DEL PLAN NACIONAL BIENVENIDOS A LA VIDA DEL DISTRITO DE COMAS DE LA PROVINCIA DE LIMA DEPARTAMENTO </t>
  </si>
  <si>
    <t>2314700: MEJORAMIENTO DE LA CAPACIDAD DE ATENCION NEONATAL DEL CENTRO DE SALUD VILLA ESPERANZA DE LA MICRO RED CARABAYLLO DE LA RED DE SALUD TUPAC AMARU EN EL MARCO DEL PLAN NACIONAL BIENVENIDOS A LA VIDA DEL DISTRITO DE CARABAYLLO DE LA PROVINCIA DE LIMA</t>
  </si>
  <si>
    <t>2314759: MEJORAMIENTO DE LA CAPACIDAD DE ATENCION NEONATAL DEL CENTRO DE SALUD RAUL PORRAS BARRENECHEA DE LA MICRO RED CARABAYLLO DE LA RED DE SALUD TUPAC AMARU EN EL MARCO DEL PLAN NACIONAL BIENVENIDOS A LA VIDA DEL DISTRITO DE CARABAYLLO DE LA PROVINCIA DE LIMA</t>
  </si>
  <si>
    <t>2314778: MEJORAMIENTO DE LA CAPACIDAD DE ATENCION NEONATAL DEL CENTRO DE SALUD TAHUANTINSUYO BAJO DE LA MICRO RED TAHUANTINSUYO DE LA RED DE SALUD TUPAC AMARU EN EL MARCO DEL PLAN NACIONAL BIENVENIDOS A LA VIDA DEL DISTRITO DE INDEPENDENCIA DE LA PROVINCIA DE LIMA</t>
  </si>
  <si>
    <t>2315192: MEJORAMIENTO DE LA CAPACIDAD DE ATENCION NEONATAL DEL CENTRO DE SALUD MEXICO DE LA DIRECCION DE RED DE SALUD LIMA NORTE V RIMAC - SAN MARTIN DE PORRES - LOS OLIVOS, DISTRTITO DE SAN MARTIN DE PORRES, PROVINCIA LIMA, DEPARTAMENTO LIMA, EN EL MARCO DEL PLAN NACIONAL</t>
  </si>
  <si>
    <t>2315208: MEJORAMIENTO DE LA CAPACIDAD DE ATENCION NEONATAL DEL CENTRO DE SALUD LAURA CALLER DE LA DIRECCION DE LA RED DE SALUD LIMA NORTE V RIMAC - SAN MARTIN DE PORRES - LOS OLIVOS - DEL DISTRITO DE LOS OLIVOS, PROVINCIA DE LIMA, DEPARTAMENTO DE LIMA</t>
  </si>
  <si>
    <t>2426449: ADQUISICION DE ELECTROBISTURI, MICROTOMOS, SILLAS PARA EXAMEN DENTAL O PARTES RELACIONADAS O ACCESORIOS, ECOGRAFO Y EQUIPO DE RAYOS X DIGITAL ESTACIONARIO; EN EL(LA) EESS HOSPITAL CARLOS LANFRANCO LA HOZ - PUENTE PIEDRA DISTRITO DE PUENTE PIEDRA</t>
  </si>
  <si>
    <t>2440055: ADQUISICION DE ASPIRADOR DE SECRECIONES, AUDIOMETRO COMPUTARIZADO, AUTOQUERATOREFRACTOMETRO, BOMBA DE INFUSION, CUNA DE CALOR RADIANTE, ECOGRAFO DOPPLER COLOR 4D, ECOGRAFO DOPPLER, ELECTROBISTURI, INCUBADORA PARA BEBES, LAMPARA CIALITICA</t>
  </si>
  <si>
    <t>2309409: MEJORAMIENTO DE LA CAPACIDAD DE ATENCION NEONATAL DEL CENTRO MATERNO INFANTIL OLLANTAY DE LA RED DE SALUD SAN JUAN DE MIRAFLORES - VILLA MARIA DEL TRIUNFO, DISTRITO DE SAN JUAN DE MIRAFLORES, PROVINCIA DE LIMA, DEPARTAMENTO DE LIMA, EN EL MARCO DEL PLAN NACIONAL BIENVENIDO</t>
  </si>
  <si>
    <t>2309511: MEJORAMIENTO DE LA CAPACIDAD DE LA ATENCION NEONATAL DEL CENTRO MATERNO INFANTIL MANUEL BARRETO DE LA RED DE SALUD SAN JUAN DE MIRAFLORES - VILLA MARIA DEL TRIUNFO DE LA PROVINCIA DE LIMA DEL DEPARTAMENTO DE LIMA, EN EL MARCO DEL PLAN NACIONAL BIENVENIDO</t>
  </si>
  <si>
    <t>2440214: ADQUISICION DE ANALIZADOR BIOQUIMICO, ANALIZADOR BIOQUIMICO Y EQUIPO ECOGRAFO - ULTRASONIDO; EN EL(LA) EESS TABLADA DE LURIN - VILLA MARIA DEL TRIUNFO EN LA LOCALIDAD VILLA MARIA DEL TRIUNFO, DISTRITO DE VILLA MARIA DEL TRIUNFO, PROVINCIA LIMA</t>
  </si>
  <si>
    <t>2440275: ADQUISICION DE ANALIZADOR BIOQUIMICO, INCUBADORA PARA BEBES Y CAMARA DE FLUJO LAMINAR; EN EL(LA) EESS CENTRO MATERNO INFANTIL JUAN PABLO II - VILLA EL SALVADOR EN LA LOCALIDAD VILLA EL SALVADOR, DISTRITO DE VILLA EL SALVADOR, PROVINCIA LIMA</t>
  </si>
  <si>
    <t>Còdigo 
SNIP</t>
  </si>
  <si>
    <t>2271925: MEJORAMIENTO Y AMPLIACION DE LOS SERVICIOS DEL SISTEMA NACIONAL DE CIENCIA, TECNOLOGIA E INNOVACION TECNOLOGICA  2/</t>
  </si>
  <si>
    <t>1/     Proyecto   Multisectorial,   monto de   inversión   por 
S/ 275,000,000 que tiene como  Unidad Formuladora  al 
MEF, corresponde  a  Salud en  el año 2019  un PIM  de
S/ 103,162.</t>
  </si>
  <si>
    <t>2/     Proyecto   Multisectorial,   monto de   inversión   por 
S/ 330,000,000 que tiene como Unidad Formuladora a la
PCM - CONCYTEC, corresponde a Salud en el año 2019
un PIM de S/ 175,000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</si>
</sst>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sz val="10"/>
      <color theme="1"/>
      <name val="Arial"/>
      <family val="2"/>
    </font>
    <font>
      <b/>
      <sz val="7"/>
      <name val="Arial"/>
      <family val="2"/>
    </font>
    <font>
      <u/>
      <sz val="9"/>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192">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9"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9" fillId="5" borderId="2" xfId="10"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7" fontId="21" fillId="0" borderId="2" xfId="0" applyNumberFormat="1" applyFont="1" applyBorder="1" applyAlignment="1">
      <alignment horizontal="right" vertical="center" wrapText="1"/>
    </xf>
    <xf numFmtId="0" fontId="25" fillId="0" borderId="0" xfId="0" applyFont="1" applyAlignment="1">
      <alignment horizontal="center" vertical="center" wrapText="1"/>
    </xf>
    <xf numFmtId="167" fontId="26" fillId="0" borderId="0" xfId="10" applyNumberFormat="1" applyFont="1" applyFill="1" applyBorder="1"/>
    <xf numFmtId="167" fontId="26"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7" fontId="26"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3" xfId="9" applyNumberFormat="1" applyFont="1" applyFill="1" applyBorder="1" applyAlignment="1">
      <alignment horizontal="right"/>
    </xf>
    <xf numFmtId="3" fontId="10" fillId="5" borderId="0" xfId="9" applyNumberFormat="1" applyFont="1" applyFill="1" applyBorder="1" applyAlignment="1">
      <alignment horizontal="right"/>
    </xf>
    <xf numFmtId="165"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19"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7"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1" xfId="0" applyFont="1" applyFill="1" applyBorder="1" applyAlignment="1">
      <alignment horizontal="left" vertical="center"/>
    </xf>
    <xf numFmtId="0" fontId="20" fillId="0" borderId="0" xfId="0" quotePrefix="1" applyFont="1" applyAlignment="1">
      <alignment vertical="center" wrapText="1"/>
    </xf>
    <xf numFmtId="0" fontId="18" fillId="4" borderId="15" xfId="0" applyFont="1" applyFill="1" applyBorder="1" applyAlignment="1">
      <alignment horizontal="center" vertical="center" wrapText="1"/>
    </xf>
    <xf numFmtId="3" fontId="18" fillId="4" borderId="12" xfId="0" applyNumberFormat="1" applyFont="1" applyFill="1" applyBorder="1" applyAlignment="1">
      <alignment horizontal="right" vertical="center"/>
    </xf>
    <xf numFmtId="0" fontId="27" fillId="0" borderId="0" xfId="0" applyFont="1" applyBorder="1" applyAlignment="1">
      <alignment vertical="center"/>
    </xf>
    <xf numFmtId="0" fontId="24" fillId="0" borderId="11" xfId="0" applyFont="1" applyBorder="1" applyAlignment="1"/>
    <xf numFmtId="3" fontId="18" fillId="6" borderId="11" xfId="2" applyNumberFormat="1" applyFont="1" applyFill="1" applyBorder="1" applyAlignment="1">
      <alignment horizontal="right" vertical="center" wrapText="1"/>
    </xf>
    <xf numFmtId="0" fontId="21" fillId="0" borderId="34" xfId="0" applyFont="1" applyBorder="1" applyAlignment="1">
      <alignment horizontal="justify"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8" fillId="6" borderId="2" xfId="2" applyNumberFormat="1" applyFont="1" applyFill="1" applyBorder="1" applyAlignment="1">
      <alignment horizontal="right" vertical="center" wrapText="1"/>
    </xf>
    <xf numFmtId="0" fontId="10" fillId="5" borderId="35"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3" xfId="9" applyNumberFormat="1" applyFont="1" applyFill="1" applyBorder="1" applyAlignment="1">
      <alignment horizontal="right"/>
    </xf>
    <xf numFmtId="166"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166" fontId="18" fillId="6" borderId="11" xfId="2" applyNumberFormat="1" applyFont="1" applyFill="1" applyBorder="1" applyAlignment="1">
      <alignment horizontal="right" vertical="center" wrapText="1"/>
    </xf>
    <xf numFmtId="43" fontId="30" fillId="0" borderId="0" xfId="1" applyFont="1" applyAlignment="1">
      <alignment vertical="center" wrapText="1"/>
    </xf>
    <xf numFmtId="43" fontId="20" fillId="0" borderId="0" xfId="0" applyNumberFormat="1" applyFont="1" applyAlignment="1">
      <alignment vertical="center" wrapText="1"/>
    </xf>
    <xf numFmtId="4" fontId="0" fillId="0" borderId="0" xfId="0" applyNumberFormat="1"/>
    <xf numFmtId="0" fontId="10" fillId="2" borderId="37" xfId="9" applyFont="1" applyFill="1" applyBorder="1" applyAlignment="1">
      <alignment horizontal="left" wrapText="1"/>
    </xf>
    <xf numFmtId="167" fontId="18" fillId="5" borderId="38" xfId="9" applyNumberFormat="1" applyFont="1" applyFill="1" applyBorder="1" applyAlignment="1">
      <alignment horizontal="right"/>
    </xf>
    <xf numFmtId="166" fontId="20" fillId="0" borderId="0" xfId="0" applyNumberFormat="1" applyFont="1" applyAlignment="1">
      <alignment vertical="center" wrapText="1"/>
    </xf>
    <xf numFmtId="43" fontId="31" fillId="0" borderId="0" xfId="1" applyFont="1"/>
    <xf numFmtId="43" fontId="24" fillId="0" borderId="0" xfId="1" applyFont="1"/>
    <xf numFmtId="3" fontId="18" fillId="4" borderId="14" xfId="0" applyNumberFormat="1" applyFont="1" applyFill="1" applyBorder="1" applyAlignment="1">
      <alignment horizontal="right" vertical="center"/>
    </xf>
    <xf numFmtId="166" fontId="18" fillId="4" borderId="14" xfId="0" applyNumberFormat="1" applyFont="1" applyFill="1" applyBorder="1" applyAlignment="1">
      <alignment horizontal="right" vertical="center"/>
    </xf>
    <xf numFmtId="0" fontId="32" fillId="0" borderId="0" xfId="0" applyFont="1" applyAlignment="1">
      <alignment vertical="center" wrapText="1"/>
    </xf>
    <xf numFmtId="0" fontId="14" fillId="5" borderId="39" xfId="9" applyFont="1" applyFill="1" applyBorder="1" applyAlignment="1">
      <alignment horizontal="left" wrapText="1"/>
    </xf>
    <xf numFmtId="3" fontId="14" fillId="5" borderId="4" xfId="9" applyNumberFormat="1" applyFont="1" applyFill="1" applyBorder="1" applyAlignment="1">
      <alignment horizontal="right"/>
    </xf>
    <xf numFmtId="0" fontId="7" fillId="5" borderId="39" xfId="9" applyFont="1" applyFill="1" applyBorder="1" applyAlignment="1">
      <alignment horizontal="left" wrapText="1"/>
    </xf>
    <xf numFmtId="3" fontId="7" fillId="5" borderId="4" xfId="9" applyNumberFormat="1" applyFont="1" applyFill="1" applyBorder="1" applyAlignment="1">
      <alignment horizontal="right"/>
    </xf>
    <xf numFmtId="0" fontId="14" fillId="0" borderId="0" xfId="10" applyFont="1" applyFill="1" applyBorder="1" applyAlignment="1">
      <alignment horizontal="center" vertical="center"/>
    </xf>
    <xf numFmtId="0" fontId="14" fillId="0" borderId="0" xfId="10" applyFont="1" applyAlignment="1">
      <alignment horizontal="center" vertical="center"/>
    </xf>
    <xf numFmtId="0" fontId="14" fillId="2" borderId="0" xfId="10" applyFont="1" applyFill="1" applyAlignment="1">
      <alignment horizontal="center" vertical="center"/>
    </xf>
    <xf numFmtId="43" fontId="14" fillId="0" borderId="0" xfId="1" applyFont="1"/>
    <xf numFmtId="43" fontId="14" fillId="0" borderId="0" xfId="1" applyFont="1" applyFill="1" applyBorder="1"/>
    <xf numFmtId="43" fontId="14" fillId="0" borderId="0" xfId="1" applyFont="1" applyAlignment="1">
      <alignment horizontal="center" vertical="center" wrapText="1"/>
    </xf>
    <xf numFmtId="43" fontId="14" fillId="0" borderId="0" xfId="1" applyFont="1" applyAlignment="1">
      <alignment horizontal="right"/>
    </xf>
    <xf numFmtId="43" fontId="18" fillId="0" borderId="0" xfId="1" applyFont="1" applyFill="1" applyBorder="1" applyAlignment="1">
      <alignment horizontal="right" vertical="center" wrapText="1"/>
    </xf>
    <xf numFmtId="49" fontId="14" fillId="0" borderId="0" xfId="1" applyNumberFormat="1" applyFont="1" applyFill="1" applyBorder="1"/>
    <xf numFmtId="49" fontId="14" fillId="0" borderId="0" xfId="1" applyNumberFormat="1" applyFont="1" applyAlignment="1">
      <alignment horizontal="center" vertical="center" wrapText="1"/>
    </xf>
    <xf numFmtId="49" fontId="14" fillId="0" borderId="0" xfId="1" applyNumberFormat="1" applyFont="1" applyAlignment="1">
      <alignment horizontal="right"/>
    </xf>
    <xf numFmtId="49" fontId="14" fillId="0" borderId="0" xfId="1" applyNumberFormat="1" applyFont="1"/>
    <xf numFmtId="49" fontId="14" fillId="0" borderId="0" xfId="10" applyNumberFormat="1" applyFont="1"/>
    <xf numFmtId="49" fontId="14" fillId="2" borderId="0" xfId="1" applyNumberFormat="1" applyFont="1" applyFill="1"/>
    <xf numFmtId="0" fontId="14" fillId="2" borderId="40" xfId="9" applyFont="1" applyFill="1" applyBorder="1" applyAlignment="1">
      <alignment horizontal="left" wrapText="1"/>
    </xf>
    <xf numFmtId="3" fontId="14" fillId="5" borderId="11" xfId="9" applyNumberFormat="1" applyFont="1" applyFill="1" applyBorder="1" applyAlignment="1">
      <alignment horizontal="right"/>
    </xf>
    <xf numFmtId="3" fontId="18" fillId="6" borderId="11" xfId="2" applyNumberFormat="1" applyFont="1" applyFill="1" applyBorder="1" applyAlignment="1">
      <alignment horizontal="left" vertical="center" wrapText="1"/>
    </xf>
    <xf numFmtId="165" fontId="18" fillId="6" borderId="2" xfId="2" applyNumberFormat="1" applyFont="1" applyFill="1" applyBorder="1" applyAlignment="1">
      <alignment horizontal="left" vertical="center" wrapText="1"/>
    </xf>
    <xf numFmtId="0" fontId="19" fillId="5" borderId="11" xfId="10" applyFont="1" applyFill="1" applyBorder="1" applyAlignment="1">
      <alignment horizontal="right" vertical="center" wrapText="1"/>
    </xf>
    <xf numFmtId="3" fontId="21" fillId="0" borderId="2" xfId="0" applyNumberFormat="1" applyFont="1" applyBorder="1" applyAlignment="1">
      <alignment vertical="center" wrapText="1"/>
    </xf>
    <xf numFmtId="3" fontId="33" fillId="7" borderId="2" xfId="0" applyNumberFormat="1" applyFont="1" applyFill="1" applyBorder="1" applyAlignment="1">
      <alignment horizontal="right" vertical="center" wrapText="1"/>
    </xf>
    <xf numFmtId="166" fontId="21" fillId="0" borderId="2" xfId="0" applyNumberFormat="1" applyFont="1" applyBorder="1" applyAlignment="1">
      <alignment vertical="center" wrapText="1"/>
    </xf>
    <xf numFmtId="0" fontId="19" fillId="0" borderId="11" xfId="0" applyFont="1" applyFill="1" applyBorder="1" applyAlignment="1">
      <alignment horizontal="center" vertical="center" wrapText="1"/>
    </xf>
    <xf numFmtId="167" fontId="20" fillId="0" borderId="0" xfId="0" applyNumberFormat="1" applyFont="1" applyAlignment="1">
      <alignment horizontal="center" vertical="center" wrapText="1"/>
    </xf>
    <xf numFmtId="167" fontId="18" fillId="4" borderId="36" xfId="0" applyNumberFormat="1" applyFont="1" applyFill="1" applyBorder="1" applyAlignment="1">
      <alignment vertical="center" wrapText="1"/>
    </xf>
    <xf numFmtId="167" fontId="21" fillId="0" borderId="2" xfId="0" applyNumberFormat="1" applyFont="1" applyBorder="1" applyAlignment="1">
      <alignment vertical="center" wrapText="1"/>
    </xf>
    <xf numFmtId="0" fontId="25" fillId="0" borderId="2" xfId="0" applyFont="1" applyFill="1" applyBorder="1" applyAlignment="1">
      <alignment horizontal="center" vertical="center" wrapText="1"/>
    </xf>
    <xf numFmtId="3" fontId="34" fillId="6" borderId="11" xfId="2" applyNumberFormat="1" applyFont="1" applyFill="1" applyBorder="1" applyAlignment="1">
      <alignment horizontal="right" vertical="center" wrapText="1"/>
    </xf>
    <xf numFmtId="0" fontId="18" fillId="4" borderId="0" xfId="0" applyFont="1" applyFill="1" applyBorder="1" applyAlignment="1">
      <alignment horizontal="center" vertical="center"/>
    </xf>
    <xf numFmtId="0" fontId="28" fillId="0" borderId="0" xfId="11"/>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6" xfId="9" applyFont="1" applyFill="1" applyBorder="1" applyAlignment="1">
      <alignment horizontal="center" vertical="center" wrapText="1"/>
    </xf>
    <xf numFmtId="0" fontId="10" fillId="6" borderId="16" xfId="9" applyFont="1" applyFill="1" applyBorder="1" applyAlignment="1">
      <alignment horizontal="center" vertical="center"/>
    </xf>
    <xf numFmtId="0" fontId="10" fillId="6" borderId="17" xfId="9" applyFont="1" applyFill="1" applyBorder="1" applyAlignment="1">
      <alignment horizontal="center" vertical="center" wrapText="1"/>
    </xf>
    <xf numFmtId="0" fontId="10" fillId="6" borderId="18"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0" fontId="11" fillId="3" borderId="19" xfId="10" applyFont="1" applyFill="1" applyBorder="1" applyAlignment="1">
      <alignment horizontal="center" vertical="center" wrapText="1"/>
    </xf>
    <xf numFmtId="0" fontId="15" fillId="3" borderId="20" xfId="10" applyFont="1" applyFill="1" applyBorder="1" applyAlignment="1">
      <alignment horizontal="center" vertical="center" wrapText="1"/>
    </xf>
    <xf numFmtId="0" fontId="15" fillId="3" borderId="33"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11" fillId="3" borderId="21" xfId="10" applyFont="1" applyFill="1" applyBorder="1" applyAlignment="1">
      <alignment horizontal="center" vertical="center" wrapText="1"/>
    </xf>
    <xf numFmtId="0" fontId="11" fillId="3" borderId="22" xfId="10"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6" xfId="10"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7" xfId="10" applyNumberFormat="1" applyFont="1" applyFill="1" applyBorder="1" applyAlignment="1">
      <alignment horizontal="center" vertical="center" wrapText="1"/>
    </xf>
    <xf numFmtId="167" fontId="11" fillId="3" borderId="28" xfId="10" applyNumberFormat="1" applyFont="1" applyFill="1" applyBorder="1" applyAlignment="1">
      <alignment horizontal="center" vertical="center" wrapText="1"/>
    </xf>
    <xf numFmtId="164" fontId="11" fillId="3" borderId="27" xfId="2" applyNumberFormat="1" applyFont="1" applyFill="1" applyBorder="1" applyAlignment="1">
      <alignment horizontal="center" vertical="center" wrapText="1"/>
    </xf>
    <xf numFmtId="164" fontId="11" fillId="3" borderId="21" xfId="2" applyNumberFormat="1"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1" xfId="0" applyFont="1" applyFill="1" applyBorder="1" applyAlignment="1">
      <alignment horizontal="center" vertical="center"/>
    </xf>
    <xf numFmtId="0" fontId="14" fillId="0" borderId="0" xfId="10" applyFont="1" applyAlignment="1">
      <alignment vertical="center"/>
    </xf>
    <xf numFmtId="0" fontId="14" fillId="2" borderId="0" xfId="10" applyFont="1" applyFill="1" applyAlignment="1">
      <alignment horizontal="justify" vertical="top"/>
    </xf>
    <xf numFmtId="0" fontId="14" fillId="2" borderId="0" xfId="10" applyFont="1" applyFill="1" applyAlignment="1">
      <alignment horizontal="right"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18" fillId="0" borderId="0" xfId="10" applyNumberFormat="1" applyFont="1" applyBorder="1" applyAlignment="1">
      <alignment horizontal="right" vertical="center" wrapText="1"/>
    </xf>
    <xf numFmtId="3" fontId="35" fillId="0" borderId="0" xfId="11" applyNumberFormat="1" applyFont="1" applyBorder="1" applyAlignment="1">
      <alignment horizontal="left" vertical="center" wrapText="1"/>
    </xf>
    <xf numFmtId="3" fontId="18" fillId="0" borderId="0" xfId="10" applyNumberFormat="1" applyFont="1" applyBorder="1" applyAlignment="1">
      <alignment horizontal="left" vertical="center" wrapText="1"/>
    </xf>
    <xf numFmtId="0" fontId="31" fillId="0" borderId="0" xfId="0" applyFont="1"/>
    <xf numFmtId="0" fontId="32" fillId="5" borderId="0" xfId="0" applyFont="1" applyFill="1" applyAlignment="1">
      <alignment vertical="center" wrapText="1"/>
    </xf>
    <xf numFmtId="0" fontId="32" fillId="0" borderId="0" xfId="0" applyFont="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G46"/>
  <sheetViews>
    <sheetView tabSelected="1" workbookViewId="0">
      <selection activeCell="B2" sqref="B2:E2"/>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16384" width="11.42578125" style="1"/>
  </cols>
  <sheetData>
    <row r="1" spans="2:7" ht="6.75" customHeight="1" x14ac:dyDescent="0.2">
      <c r="B1" s="151"/>
      <c r="C1" s="151"/>
      <c r="D1" s="151"/>
    </row>
    <row r="2" spans="2:7" ht="15.75" customHeight="1" x14ac:dyDescent="0.15">
      <c r="B2" s="152" t="s">
        <v>30</v>
      </c>
      <c r="C2" s="152"/>
      <c r="D2" s="152"/>
      <c r="E2" s="152"/>
      <c r="F2" s="4"/>
    </row>
    <row r="3" spans="2:7" ht="15" customHeight="1" x14ac:dyDescent="0.15">
      <c r="B3" s="152" t="s">
        <v>337</v>
      </c>
      <c r="C3" s="152"/>
      <c r="D3" s="152"/>
      <c r="E3" s="152"/>
    </row>
    <row r="4" spans="2:7" x14ac:dyDescent="0.15">
      <c r="B4" s="153"/>
      <c r="C4" s="153"/>
      <c r="D4" s="153"/>
    </row>
    <row r="5" spans="2:7" ht="12.75" customHeight="1" x14ac:dyDescent="0.2">
      <c r="B5" s="150" t="s">
        <v>338</v>
      </c>
      <c r="C5" s="150"/>
      <c r="D5" s="150"/>
      <c r="F5" s="18"/>
    </row>
    <row r="6" spans="2:7" ht="12.75" customHeight="1" x14ac:dyDescent="0.2">
      <c r="B6" s="150" t="s">
        <v>4</v>
      </c>
      <c r="C6" s="150"/>
      <c r="D6" s="150"/>
      <c r="F6" s="18"/>
    </row>
    <row r="7" spans="2:7" ht="12.75" customHeight="1" thickBot="1" x14ac:dyDescent="0.25">
      <c r="B7" s="2"/>
      <c r="C7" s="2"/>
      <c r="D7" s="2"/>
      <c r="F7" s="18"/>
    </row>
    <row r="8" spans="2:7" ht="13.5" customHeight="1" thickBot="1" x14ac:dyDescent="0.2">
      <c r="B8" s="146" t="s">
        <v>1</v>
      </c>
      <c r="C8" s="147" t="s">
        <v>2</v>
      </c>
      <c r="D8" s="148" t="s">
        <v>340</v>
      </c>
      <c r="E8" s="146" t="s">
        <v>7</v>
      </c>
    </row>
    <row r="9" spans="2:7" ht="39" customHeight="1" thickBot="1" x14ac:dyDescent="0.2">
      <c r="B9" s="146"/>
      <c r="C9" s="147"/>
      <c r="D9" s="149"/>
      <c r="E9" s="146"/>
    </row>
    <row r="10" spans="2:7" s="9" customFormat="1" ht="20.25" customHeight="1" thickBot="1" x14ac:dyDescent="0.25">
      <c r="B10" s="5" t="s">
        <v>0</v>
      </c>
      <c r="C10" s="8">
        <v>829781922</v>
      </c>
      <c r="D10" s="8">
        <v>157776973</v>
      </c>
      <c r="E10" s="63">
        <f t="shared" ref="E10:E37" si="0">D10/C10%</f>
        <v>19.014269751709534</v>
      </c>
      <c r="F10" s="17"/>
      <c r="G10" s="10"/>
    </row>
    <row r="11" spans="2:7" s="9" customFormat="1" ht="18" customHeight="1" thickBot="1" x14ac:dyDescent="0.25">
      <c r="B11" s="102" t="s">
        <v>22</v>
      </c>
      <c r="C11" s="8">
        <f>C12+C36+C37</f>
        <v>792258991</v>
      </c>
      <c r="D11" s="8">
        <f>D12+D36+D37</f>
        <v>157755990</v>
      </c>
      <c r="E11" s="63">
        <f>D11/C11%</f>
        <v>19.912174149122404</v>
      </c>
      <c r="F11" s="17"/>
      <c r="G11" s="10"/>
    </row>
    <row r="12" spans="2:7" ht="18" customHeight="1" x14ac:dyDescent="0.2">
      <c r="B12" s="11" t="s">
        <v>3</v>
      </c>
      <c r="C12" s="12">
        <f>SUM(C13:C35)</f>
        <v>660707146</v>
      </c>
      <c r="D12" s="12">
        <f>SUM(D13:D35)</f>
        <v>90827111</v>
      </c>
      <c r="E12" s="103">
        <f t="shared" si="0"/>
        <v>13.746954539523022</v>
      </c>
      <c r="F12" s="16"/>
    </row>
    <row r="13" spans="2:7" ht="20.100000000000001" customHeight="1" x14ac:dyDescent="0.2">
      <c r="B13" s="112" t="s">
        <v>38</v>
      </c>
      <c r="C13" s="113">
        <f>'PLIEGO MINSA'!F7</f>
        <v>86530026</v>
      </c>
      <c r="D13" s="113">
        <f>'PLIEGO MINSA'!I7</f>
        <v>728939</v>
      </c>
      <c r="E13" s="15">
        <f t="shared" si="0"/>
        <v>0.84241162715009466</v>
      </c>
      <c r="F13" s="16"/>
    </row>
    <row r="14" spans="2:7" ht="20.100000000000001" customHeight="1" x14ac:dyDescent="0.2">
      <c r="B14" s="110" t="s">
        <v>31</v>
      </c>
      <c r="C14" s="111">
        <f>'PLIEGO MINSA'!F26</f>
        <v>2253696</v>
      </c>
      <c r="D14" s="113">
        <f>'PLIEGO MINSA'!I26</f>
        <v>0</v>
      </c>
      <c r="E14" s="15">
        <f t="shared" si="0"/>
        <v>0</v>
      </c>
      <c r="F14" s="16"/>
    </row>
    <row r="15" spans="2:7" ht="20.100000000000001" customHeight="1" x14ac:dyDescent="0.2">
      <c r="B15" s="110" t="s">
        <v>58</v>
      </c>
      <c r="C15" s="111">
        <f>'PLIEGO MINSA'!F29</f>
        <v>1250000</v>
      </c>
      <c r="D15" s="113">
        <f>'PLIEGO MINSA'!I29</f>
        <v>225000</v>
      </c>
      <c r="E15" s="15">
        <f t="shared" si="0"/>
        <v>18</v>
      </c>
      <c r="F15" s="16"/>
    </row>
    <row r="16" spans="2:7" ht="20.100000000000001" customHeight="1" x14ac:dyDescent="0.2">
      <c r="B16" s="110" t="s">
        <v>32</v>
      </c>
      <c r="C16" s="111">
        <f>'PLIEGO MINSA'!F31</f>
        <v>5099728</v>
      </c>
      <c r="D16" s="113">
        <f>'PLIEGO MINSA'!I31</f>
        <v>2308468</v>
      </c>
      <c r="E16" s="15">
        <f t="shared" si="0"/>
        <v>45.26649264431358</v>
      </c>
      <c r="F16" s="16"/>
    </row>
    <row r="17" spans="2:6" ht="20.100000000000001" customHeight="1" x14ac:dyDescent="0.2">
      <c r="B17" s="110" t="s">
        <v>51</v>
      </c>
      <c r="C17" s="111">
        <f>'PLIEGO MINSA'!F39</f>
        <v>2905281</v>
      </c>
      <c r="D17" s="111">
        <f>'PLIEGO MINSA'!I39</f>
        <v>894024</v>
      </c>
      <c r="E17" s="15">
        <f t="shared" si="0"/>
        <v>30.772376234863337</v>
      </c>
      <c r="F17" s="16"/>
    </row>
    <row r="18" spans="2:6" ht="20.100000000000001" customHeight="1" x14ac:dyDescent="0.2">
      <c r="B18" s="110" t="s">
        <v>52</v>
      </c>
      <c r="C18" s="111">
        <f>'PLIEGO MINSA'!F44</f>
        <v>4013058</v>
      </c>
      <c r="D18" s="111">
        <f>'PLIEGO MINSA'!I44</f>
        <v>0</v>
      </c>
      <c r="E18" s="15">
        <f t="shared" si="0"/>
        <v>0</v>
      </c>
      <c r="F18" s="16"/>
    </row>
    <row r="19" spans="2:6" ht="20.100000000000001" customHeight="1" x14ac:dyDescent="0.2">
      <c r="B19" s="110" t="s">
        <v>50</v>
      </c>
      <c r="C19" s="111">
        <f>'PLIEGO MINSA'!F51</f>
        <v>4342962</v>
      </c>
      <c r="D19" s="111">
        <f>'PLIEGO MINSA'!I51</f>
        <v>34983</v>
      </c>
      <c r="E19" s="15">
        <f t="shared" si="0"/>
        <v>0.80551015643240709</v>
      </c>
      <c r="F19" s="16"/>
    </row>
    <row r="20" spans="2:6" ht="20.100000000000001" customHeight="1" x14ac:dyDescent="0.2">
      <c r="B20" s="110" t="s">
        <v>53</v>
      </c>
      <c r="C20" s="111">
        <f>'PLIEGO MINSA'!F58</f>
        <v>1169000</v>
      </c>
      <c r="D20" s="111">
        <f>'PLIEGO MINSA'!I58</f>
        <v>0</v>
      </c>
      <c r="E20" s="15">
        <f t="shared" si="0"/>
        <v>0</v>
      </c>
      <c r="F20" s="16"/>
    </row>
    <row r="21" spans="2:6" ht="20.100000000000001" customHeight="1" x14ac:dyDescent="0.2">
      <c r="B21" s="110" t="s">
        <v>54</v>
      </c>
      <c r="C21" s="111">
        <f>'PLIEGO MINSA'!F60</f>
        <v>2996000</v>
      </c>
      <c r="D21" s="111">
        <f>'PLIEGO MINSA'!I60</f>
        <v>0</v>
      </c>
      <c r="E21" s="15">
        <f t="shared" si="0"/>
        <v>0</v>
      </c>
      <c r="F21" s="16"/>
    </row>
    <row r="22" spans="2:6" ht="20.100000000000001" customHeight="1" x14ac:dyDescent="0.2">
      <c r="B22" s="110" t="s">
        <v>55</v>
      </c>
      <c r="C22" s="111">
        <f>'PLIEGO MINSA'!F62</f>
        <v>2009000</v>
      </c>
      <c r="D22" s="111">
        <f>'PLIEGO MINSA'!I62</f>
        <v>0</v>
      </c>
      <c r="E22" s="15">
        <f t="shared" si="0"/>
        <v>0</v>
      </c>
      <c r="F22" s="16"/>
    </row>
    <row r="23" spans="2:6" ht="20.100000000000001" customHeight="1" x14ac:dyDescent="0.2">
      <c r="B23" s="13" t="s">
        <v>16</v>
      </c>
      <c r="C23" s="14">
        <f>'PLIEGO MINSA'!F64</f>
        <v>7249000</v>
      </c>
      <c r="D23" s="14">
        <f>'PLIEGO MINSA'!I64</f>
        <v>0</v>
      </c>
      <c r="E23" s="15">
        <f t="shared" si="0"/>
        <v>0</v>
      </c>
      <c r="F23" s="16"/>
    </row>
    <row r="24" spans="2:6" ht="20.100000000000001" customHeight="1" x14ac:dyDescent="0.2">
      <c r="B24" s="13" t="s">
        <v>17</v>
      </c>
      <c r="C24" s="14">
        <f>'PLIEGO MINSA'!F67</f>
        <v>9873837</v>
      </c>
      <c r="D24" s="14">
        <f>'PLIEGO MINSA'!I67</f>
        <v>1311592</v>
      </c>
      <c r="E24" s="15">
        <f t="shared" si="0"/>
        <v>13.283508731205508</v>
      </c>
      <c r="F24" s="16"/>
    </row>
    <row r="25" spans="2:6" ht="20.100000000000001" customHeight="1" x14ac:dyDescent="0.2">
      <c r="B25" s="13" t="s">
        <v>24</v>
      </c>
      <c r="C25" s="14">
        <f>'PLIEGO MINSA'!F71</f>
        <v>1970000</v>
      </c>
      <c r="D25" s="14">
        <f>'PLIEGO MINSA'!I71</f>
        <v>0</v>
      </c>
      <c r="E25" s="15">
        <f t="shared" si="0"/>
        <v>0</v>
      </c>
      <c r="F25" s="16"/>
    </row>
    <row r="26" spans="2:6" ht="20.100000000000001" customHeight="1" x14ac:dyDescent="0.2">
      <c r="B26" s="13" t="s">
        <v>25</v>
      </c>
      <c r="C26" s="14">
        <f>'PLIEGO MINSA'!F73</f>
        <v>2344270</v>
      </c>
      <c r="D26" s="14">
        <f>'PLIEGO MINSA'!I73</f>
        <v>0</v>
      </c>
      <c r="E26" s="15">
        <f t="shared" si="0"/>
        <v>0</v>
      </c>
      <c r="F26" s="16"/>
    </row>
    <row r="27" spans="2:6" ht="20.100000000000001" customHeight="1" x14ac:dyDescent="0.2">
      <c r="B27" s="13" t="s">
        <v>59</v>
      </c>
      <c r="C27" s="14">
        <f>'PLIEGO MINSA'!F76</f>
        <v>3012080</v>
      </c>
      <c r="D27" s="14">
        <f>'PLIEGO MINSA'!I76</f>
        <v>345080</v>
      </c>
      <c r="E27" s="15">
        <f t="shared" si="0"/>
        <v>11.4565350189902</v>
      </c>
      <c r="F27" s="16"/>
    </row>
    <row r="28" spans="2:6" ht="20.100000000000001" customHeight="1" x14ac:dyDescent="0.2">
      <c r="B28" s="13" t="s">
        <v>33</v>
      </c>
      <c r="C28" s="14">
        <f>'PLIEGO MINSA'!F80</f>
        <v>5540480</v>
      </c>
      <c r="D28" s="14">
        <f>'PLIEGO MINSA'!I80</f>
        <v>816790</v>
      </c>
      <c r="E28" s="15">
        <f t="shared" si="0"/>
        <v>14.742224500404296</v>
      </c>
      <c r="F28" s="16"/>
    </row>
    <row r="29" spans="2:6" ht="20.100000000000001" customHeight="1" x14ac:dyDescent="0.2">
      <c r="B29" s="13" t="s">
        <v>60</v>
      </c>
      <c r="C29" s="14">
        <f>'PLIEGO MINSA'!F84</f>
        <v>1413000</v>
      </c>
      <c r="D29" s="14">
        <f>'PLIEGO MINSA'!I84</f>
        <v>0</v>
      </c>
      <c r="E29" s="15">
        <f t="shared" si="0"/>
        <v>0</v>
      </c>
      <c r="F29" s="16"/>
    </row>
    <row r="30" spans="2:6" ht="20.100000000000001" customHeight="1" x14ac:dyDescent="0.2">
      <c r="B30" s="13" t="s">
        <v>18</v>
      </c>
      <c r="C30" s="14">
        <f>'PLIEGO MINSA'!F86</f>
        <v>490756796</v>
      </c>
      <c r="D30" s="14">
        <f>'PLIEGO MINSA'!I86</f>
        <v>80988994</v>
      </c>
      <c r="E30" s="15">
        <f t="shared" si="0"/>
        <v>16.502877730907674</v>
      </c>
      <c r="F30" s="16"/>
    </row>
    <row r="31" spans="2:6" ht="20.100000000000001" customHeight="1" x14ac:dyDescent="0.2">
      <c r="B31" s="13" t="s">
        <v>56</v>
      </c>
      <c r="C31" s="14">
        <f>'PLIEGO MINSA'!F138</f>
        <v>2289000</v>
      </c>
      <c r="D31" s="14">
        <f>'PLIEGO MINSA'!I138</f>
        <v>71500</v>
      </c>
      <c r="E31" s="15">
        <f t="shared" si="0"/>
        <v>3.1236347750109217</v>
      </c>
      <c r="F31" s="16"/>
    </row>
    <row r="32" spans="2:6" ht="20.100000000000001" customHeight="1" x14ac:dyDescent="0.2">
      <c r="B32" s="13" t="s">
        <v>34</v>
      </c>
      <c r="C32" s="14">
        <f>'PLIEGO MINSA'!F141</f>
        <v>1187458</v>
      </c>
      <c r="D32" s="14">
        <f>'PLIEGO MINSA'!I141</f>
        <v>29800</v>
      </c>
      <c r="E32" s="15">
        <f t="shared" si="0"/>
        <v>2.509562443471685</v>
      </c>
      <c r="F32" s="16"/>
    </row>
    <row r="33" spans="2:6" ht="20.100000000000001" customHeight="1" x14ac:dyDescent="0.2">
      <c r="B33" s="13" t="s">
        <v>35</v>
      </c>
      <c r="C33" s="14">
        <f>'PLIEGO MINSA'!F166</f>
        <v>8200862</v>
      </c>
      <c r="D33" s="14">
        <f>'PLIEGO MINSA'!I166</f>
        <v>1154182</v>
      </c>
      <c r="E33" s="15">
        <f t="shared" si="0"/>
        <v>14.07391076694133</v>
      </c>
      <c r="F33" s="16"/>
    </row>
    <row r="34" spans="2:6" ht="20.100000000000001" customHeight="1" x14ac:dyDescent="0.2">
      <c r="B34" s="13" t="s">
        <v>36</v>
      </c>
      <c r="C34" s="14">
        <f>'PLIEGO MINSA'!F215</f>
        <v>9333898</v>
      </c>
      <c r="D34" s="14">
        <f>'PLIEGO MINSA'!I215</f>
        <v>601817</v>
      </c>
      <c r="E34" s="15">
        <f t="shared" si="0"/>
        <v>6.4476492029375079</v>
      </c>
      <c r="F34" s="16"/>
    </row>
    <row r="35" spans="2:6" ht="20.100000000000001" customHeight="1" thickBot="1" x14ac:dyDescent="0.25">
      <c r="B35" s="128" t="s">
        <v>57</v>
      </c>
      <c r="C35" s="129">
        <f>'PLIEGO MINSA'!F242</f>
        <v>4967714</v>
      </c>
      <c r="D35" s="129">
        <f>'PLIEGO MINSA'!I242</f>
        <v>1315942</v>
      </c>
      <c r="E35" s="15">
        <f t="shared" si="0"/>
        <v>26.48989052107267</v>
      </c>
      <c r="F35" s="16"/>
    </row>
    <row r="36" spans="2:6" ht="17.25" customHeight="1" thickBot="1" x14ac:dyDescent="0.25">
      <c r="B36" s="93" t="s">
        <v>13</v>
      </c>
      <c r="C36" s="94">
        <f>'UE ADSCRITAS AL PLIEGO MINSA'!F7</f>
        <v>5850925</v>
      </c>
      <c r="D36" s="94">
        <f>'UE ADSCRITAS AL PLIEGO MINSA'!I7</f>
        <v>2494327</v>
      </c>
      <c r="E36" s="95">
        <f t="shared" si="0"/>
        <v>42.631327525134914</v>
      </c>
      <c r="F36" s="16"/>
    </row>
    <row r="37" spans="2:6" ht="19.5" customHeight="1" thickBot="1" x14ac:dyDescent="0.25">
      <c r="B37" s="93" t="s">
        <v>37</v>
      </c>
      <c r="C37" s="94">
        <f>'UE ADSCRITAS AL PLIEGO MINSA'!F17</f>
        <v>125700920</v>
      </c>
      <c r="D37" s="94">
        <f>'UE ADSCRITAS AL PLIEGO MINSA'!I17</f>
        <v>64434552</v>
      </c>
      <c r="E37" s="95">
        <f t="shared" si="0"/>
        <v>51.260207164752657</v>
      </c>
      <c r="F37" s="16"/>
    </row>
    <row r="38" spans="2:6" ht="12.75" x14ac:dyDescent="0.2">
      <c r="C38" s="6"/>
      <c r="D38" s="64"/>
    </row>
    <row r="39" spans="2:6" ht="11.25" x14ac:dyDescent="0.2">
      <c r="B39" s="86" t="s">
        <v>339</v>
      </c>
      <c r="C39" s="88"/>
      <c r="D39" s="88"/>
    </row>
    <row r="40" spans="2:6" ht="12.75" customHeight="1" x14ac:dyDescent="0.2">
      <c r="B40" s="89" t="s">
        <v>6</v>
      </c>
      <c r="C40" s="88"/>
      <c r="D40" s="88"/>
      <c r="E40" s="6"/>
    </row>
    <row r="41" spans="2:6" ht="15.75" customHeight="1" x14ac:dyDescent="0.15">
      <c r="B41" s="144" t="s">
        <v>49</v>
      </c>
      <c r="C41" s="145"/>
      <c r="D41" s="145"/>
      <c r="E41" s="7"/>
    </row>
    <row r="42" spans="2:6" x14ac:dyDescent="0.15">
      <c r="D42" s="6"/>
    </row>
    <row r="44" spans="2:6" x14ac:dyDescent="0.15">
      <c r="D44" s="6"/>
      <c r="E44" s="7"/>
    </row>
    <row r="45" spans="2:6" x14ac:dyDescent="0.15">
      <c r="D45" s="6"/>
    </row>
    <row r="46" spans="2:6" x14ac:dyDescent="0.15">
      <c r="E46" s="7"/>
    </row>
  </sheetData>
  <mergeCells count="11">
    <mergeCell ref="B6:D6"/>
    <mergeCell ref="B1:D1"/>
    <mergeCell ref="B2:E2"/>
    <mergeCell ref="B3:E3"/>
    <mergeCell ref="B4:D4"/>
    <mergeCell ref="B5:D5"/>
    <mergeCell ref="B41:D41"/>
    <mergeCell ref="B8:B9"/>
    <mergeCell ref="C8:C9"/>
    <mergeCell ref="D8:D9"/>
    <mergeCell ref="E8:E9"/>
  </mergeCells>
  <hyperlinks>
    <hyperlink ref="B41"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P1221"/>
  <sheetViews>
    <sheetView zoomScale="91" zoomScaleNormal="91" workbookViewId="0">
      <pane xSplit="3" ySplit="6" topLeftCell="D7" activePane="bottomRight" state="frozen"/>
      <selection pane="topRight" activeCell="C1" sqref="C1"/>
      <selection pane="bottomLeft" activeCell="A8" sqref="A8"/>
      <selection pane="bottomRight" activeCell="D7" sqref="D7"/>
    </sheetView>
  </sheetViews>
  <sheetFormatPr baseColWidth="10" defaultColWidth="11.42578125" defaultRowHeight="5.65" customHeight="1" x14ac:dyDescent="0.2"/>
  <cols>
    <col min="1" max="2" width="8.5703125" style="47" customWidth="1"/>
    <col min="3" max="3" width="41.42578125" style="62" customWidth="1"/>
    <col min="4" max="4" width="10.5703125" style="48" customWidth="1" collapsed="1"/>
    <col min="5" max="5" width="12.28515625" style="48" customWidth="1"/>
    <col min="6" max="6" width="13" style="49" customWidth="1"/>
    <col min="7" max="7" width="11.7109375" style="49" customWidth="1"/>
    <col min="8" max="8" width="11.7109375" style="27" customWidth="1"/>
    <col min="9" max="9" width="11.28515625" style="27" customWidth="1"/>
    <col min="10" max="10" width="8.7109375" style="50" customWidth="1"/>
    <col min="11" max="11" width="12.28515625" style="46" customWidth="1"/>
    <col min="12" max="12" width="10.5703125" style="51" customWidth="1"/>
    <col min="13" max="13" width="19.140625" style="117" customWidth="1"/>
    <col min="14" max="14" width="15.5703125" style="125" customWidth="1"/>
    <col min="15" max="15" width="11.42578125" style="115" customWidth="1"/>
    <col min="16" max="16" width="14.140625" style="27" bestFit="1" customWidth="1"/>
    <col min="17" max="17" width="11.85546875" style="27" bestFit="1" customWidth="1"/>
    <col min="18" max="16384" width="11.42578125" style="27"/>
  </cols>
  <sheetData>
    <row r="1" spans="1:16" s="25" customFormat="1" ht="18.75" customHeight="1" x14ac:dyDescent="0.2">
      <c r="A1" s="157" t="s">
        <v>39</v>
      </c>
      <c r="B1" s="157"/>
      <c r="C1" s="157"/>
      <c r="D1" s="157"/>
      <c r="E1" s="157"/>
      <c r="F1" s="157"/>
      <c r="G1" s="157"/>
      <c r="H1" s="157"/>
      <c r="I1" s="157"/>
      <c r="J1" s="157"/>
      <c r="K1" s="157"/>
      <c r="L1" s="157"/>
      <c r="M1" s="118"/>
      <c r="N1" s="122"/>
      <c r="O1" s="114"/>
    </row>
    <row r="2" spans="1:16" s="25" customFormat="1" ht="18.75" customHeight="1" x14ac:dyDescent="0.2">
      <c r="A2" s="158" t="s">
        <v>100</v>
      </c>
      <c r="B2" s="158"/>
      <c r="C2" s="158"/>
      <c r="D2" s="158"/>
      <c r="E2" s="158"/>
      <c r="F2" s="158"/>
      <c r="G2" s="158"/>
      <c r="H2" s="158"/>
      <c r="I2" s="158"/>
      <c r="J2" s="158"/>
      <c r="K2" s="158"/>
      <c r="L2" s="158"/>
      <c r="M2" s="118"/>
      <c r="N2" s="122"/>
      <c r="O2" s="114"/>
    </row>
    <row r="3" spans="1:16" s="25" customFormat="1" ht="18.75" customHeight="1" x14ac:dyDescent="0.2">
      <c r="A3" s="53"/>
      <c r="B3" s="53"/>
      <c r="C3" s="66"/>
      <c r="D3" s="53"/>
      <c r="E3" s="53"/>
      <c r="F3" s="97"/>
      <c r="G3" s="53"/>
      <c r="H3" s="44"/>
      <c r="I3" s="69"/>
      <c r="J3" s="69"/>
      <c r="K3" s="54"/>
      <c r="L3" s="55"/>
      <c r="M3" s="118"/>
      <c r="N3" s="122"/>
      <c r="O3" s="114"/>
    </row>
    <row r="4" spans="1:16" s="25" customFormat="1" ht="13.5" customHeight="1" x14ac:dyDescent="0.2">
      <c r="A4" s="155" t="s">
        <v>342</v>
      </c>
      <c r="B4" s="155" t="s">
        <v>341</v>
      </c>
      <c r="C4" s="155" t="s">
        <v>5</v>
      </c>
      <c r="D4" s="163" t="s">
        <v>40</v>
      </c>
      <c r="E4" s="163" t="s">
        <v>102</v>
      </c>
      <c r="F4" s="154" t="s">
        <v>101</v>
      </c>
      <c r="G4" s="154"/>
      <c r="H4" s="154"/>
      <c r="I4" s="154"/>
      <c r="J4" s="154"/>
      <c r="K4" s="159" t="s">
        <v>8</v>
      </c>
      <c r="L4" s="161" t="s">
        <v>41</v>
      </c>
      <c r="M4" s="118"/>
      <c r="N4" s="122"/>
      <c r="O4" s="114"/>
    </row>
    <row r="5" spans="1:16" s="26" customFormat="1" ht="75.75" customHeight="1" thickBot="1" x14ac:dyDescent="0.3">
      <c r="A5" s="156"/>
      <c r="B5" s="156"/>
      <c r="C5" s="155"/>
      <c r="D5" s="164"/>
      <c r="E5" s="164"/>
      <c r="F5" s="67" t="s">
        <v>103</v>
      </c>
      <c r="G5" s="21" t="s">
        <v>104</v>
      </c>
      <c r="H5" s="22" t="s">
        <v>105</v>
      </c>
      <c r="I5" s="29" t="s">
        <v>106</v>
      </c>
      <c r="J5" s="24" t="s">
        <v>7</v>
      </c>
      <c r="K5" s="160"/>
      <c r="L5" s="162"/>
      <c r="M5" s="119"/>
      <c r="N5" s="123"/>
    </row>
    <row r="6" spans="1:16" s="77" customFormat="1" ht="21.75" customHeight="1" x14ac:dyDescent="0.2">
      <c r="A6" s="75"/>
      <c r="B6" s="75"/>
      <c r="C6" s="76" t="s">
        <v>9</v>
      </c>
      <c r="D6" s="76"/>
      <c r="E6" s="73">
        <f>E7+E26+E29+E31+E39+E44+E51+E58+E60+E62+E64+E67+E71+E73+E76+E80+E84+E86+E138+E141+E166+E215+E242</f>
        <v>1338866292.05</v>
      </c>
      <c r="F6" s="73">
        <f>F7+F26+F29+F31+F39+F44+F51+F58+F60+F62+F64+F67+F71+F73+F76+F80+F84+F86+F138+F141+F166+F215+F242</f>
        <v>660707146</v>
      </c>
      <c r="G6" s="73">
        <f>G7+G26+G29+G31+G39+G44+G51+G58+G60+G62+G64+G67+G71+G73+G76+G80+G84+G86+G138+G141+G166+G215+G242</f>
        <v>48515664</v>
      </c>
      <c r="H6" s="73">
        <f>H7+H26+H29+H31+H39+H44+H51+H58+H60+H62+H64+H67+H71+H73+H76+H80+H84+H86+H138+H141+H166+H215+H242</f>
        <v>42311447</v>
      </c>
      <c r="I6" s="73">
        <f>SUM(G6:H6)</f>
        <v>90827111</v>
      </c>
      <c r="J6" s="74">
        <f t="shared" ref="J6:J71" si="0">I6/F6%</f>
        <v>13.746954539523022</v>
      </c>
      <c r="K6" s="73">
        <f t="shared" ref="K6:K71" si="1">E6+I6</f>
        <v>1429693403.05</v>
      </c>
      <c r="L6" s="76"/>
      <c r="M6" s="120"/>
      <c r="N6" s="124"/>
      <c r="O6" s="115"/>
    </row>
    <row r="7" spans="1:16" s="77" customFormat="1" ht="33.75" customHeight="1" x14ac:dyDescent="0.2">
      <c r="A7" s="132"/>
      <c r="B7" s="132"/>
      <c r="C7" s="130" t="s">
        <v>318</v>
      </c>
      <c r="D7" s="141"/>
      <c r="E7" s="84">
        <f t="shared" ref="D7:E7" si="2">SUM(E8:E25)</f>
        <v>1011898676.76</v>
      </c>
      <c r="F7" s="84">
        <f>SUM(F8:F25)</f>
        <v>86530026</v>
      </c>
      <c r="G7" s="84">
        <f t="shared" ref="G7" si="3">SUM(G8:G25)</f>
        <v>696200</v>
      </c>
      <c r="H7" s="84">
        <f>SUM(H8:H25)</f>
        <v>32739</v>
      </c>
      <c r="I7" s="84">
        <f t="shared" ref="I7:I72" si="4">SUM(G7:H7)</f>
        <v>728939</v>
      </c>
      <c r="J7" s="98">
        <f t="shared" si="0"/>
        <v>0.84241162715009466</v>
      </c>
      <c r="K7" s="84">
        <f t="shared" si="1"/>
        <v>1012627615.76</v>
      </c>
      <c r="L7" s="130"/>
      <c r="M7" s="120"/>
      <c r="N7" s="124"/>
      <c r="O7" s="115"/>
    </row>
    <row r="8" spans="1:16" ht="60" x14ac:dyDescent="0.2">
      <c r="A8" s="37">
        <v>2062622</v>
      </c>
      <c r="B8" s="37">
        <v>74531</v>
      </c>
      <c r="C8" s="35" t="s">
        <v>28</v>
      </c>
      <c r="D8" s="36">
        <v>4245500.71</v>
      </c>
      <c r="E8" s="36">
        <v>3616808.7</v>
      </c>
      <c r="F8" s="133">
        <v>150000</v>
      </c>
      <c r="G8" s="36"/>
      <c r="H8" s="36"/>
      <c r="I8" s="36">
        <f>SUM(G8:H8)</f>
        <v>0</v>
      </c>
      <c r="J8" s="96">
        <f t="shared" si="0"/>
        <v>0</v>
      </c>
      <c r="K8" s="36">
        <f t="shared" si="1"/>
        <v>3616808.7</v>
      </c>
      <c r="L8" s="96">
        <f t="shared" ref="L8" si="5">K8/D8%</f>
        <v>85.191569783060999</v>
      </c>
      <c r="P8" s="117"/>
    </row>
    <row r="9" spans="1:16" ht="51.75" customHeight="1" x14ac:dyDescent="0.2">
      <c r="A9" s="37">
        <v>2063067</v>
      </c>
      <c r="B9" s="37">
        <v>66253</v>
      </c>
      <c r="C9" s="35" t="s">
        <v>61</v>
      </c>
      <c r="D9" s="36">
        <v>309614383.63</v>
      </c>
      <c r="E9" s="36">
        <v>302435369.26999998</v>
      </c>
      <c r="F9" s="133">
        <v>8871975</v>
      </c>
      <c r="G9" s="36"/>
      <c r="H9" s="36"/>
      <c r="I9" s="36">
        <f t="shared" ref="I9:I25" si="6">SUM(G9:H9)</f>
        <v>0</v>
      </c>
      <c r="J9" s="96">
        <f t="shared" ref="J9:J25" si="7">I9/F9%</f>
        <v>0</v>
      </c>
      <c r="K9" s="36">
        <f t="shared" ref="K9:K25" si="8">E9+I9</f>
        <v>302435369.26999998</v>
      </c>
      <c r="L9" s="96">
        <f t="shared" ref="L9:L25" si="9">K9/D9%</f>
        <v>97.681304635840434</v>
      </c>
      <c r="P9" s="117"/>
    </row>
    <row r="10" spans="1:16" ht="39.75" customHeight="1" x14ac:dyDescent="0.2">
      <c r="A10" s="37">
        <v>2078218</v>
      </c>
      <c r="B10" s="37">
        <v>72056</v>
      </c>
      <c r="C10" s="35" t="s">
        <v>29</v>
      </c>
      <c r="D10" s="36">
        <v>161711702.53</v>
      </c>
      <c r="E10" s="36">
        <v>158260624.86000001</v>
      </c>
      <c r="F10" s="133">
        <v>797078</v>
      </c>
      <c r="G10" s="36"/>
      <c r="H10" s="36"/>
      <c r="I10" s="36">
        <f t="shared" si="6"/>
        <v>0</v>
      </c>
      <c r="J10" s="96">
        <f t="shared" si="7"/>
        <v>0</v>
      </c>
      <c r="K10" s="36">
        <f t="shared" si="8"/>
        <v>158260624.86000001</v>
      </c>
      <c r="L10" s="96">
        <f t="shared" si="9"/>
        <v>97.865907280668338</v>
      </c>
      <c r="P10" s="117"/>
    </row>
    <row r="11" spans="1:16" ht="60" x14ac:dyDescent="0.2">
      <c r="A11" s="37">
        <v>2078555</v>
      </c>
      <c r="B11" s="37">
        <v>74505</v>
      </c>
      <c r="C11" s="35" t="s">
        <v>62</v>
      </c>
      <c r="D11" s="36">
        <v>78610205.049999997</v>
      </c>
      <c r="E11" s="36">
        <v>76885010.819999993</v>
      </c>
      <c r="F11" s="133">
        <v>386763</v>
      </c>
      <c r="G11" s="36"/>
      <c r="H11" s="36">
        <v>32739</v>
      </c>
      <c r="I11" s="36">
        <f t="shared" si="6"/>
        <v>32739</v>
      </c>
      <c r="J11" s="96">
        <f t="shared" si="7"/>
        <v>8.4648738374663548</v>
      </c>
      <c r="K11" s="36">
        <f t="shared" si="8"/>
        <v>76917749.819999993</v>
      </c>
      <c r="L11" s="96">
        <f t="shared" si="9"/>
        <v>97.847028602808606</v>
      </c>
      <c r="P11" s="117"/>
    </row>
    <row r="12" spans="1:16" ht="53.25" customHeight="1" x14ac:dyDescent="0.2">
      <c r="A12" s="37">
        <v>2088779</v>
      </c>
      <c r="B12" s="37">
        <v>58330</v>
      </c>
      <c r="C12" s="35" t="s">
        <v>63</v>
      </c>
      <c r="D12" s="36">
        <v>255270770.75</v>
      </c>
      <c r="E12" s="36">
        <v>242033947.58000001</v>
      </c>
      <c r="F12" s="133">
        <v>200000</v>
      </c>
      <c r="G12" s="36"/>
      <c r="H12" s="36"/>
      <c r="I12" s="36">
        <f t="shared" si="6"/>
        <v>0</v>
      </c>
      <c r="J12" s="96">
        <f t="shared" si="7"/>
        <v>0</v>
      </c>
      <c r="K12" s="36">
        <f t="shared" si="8"/>
        <v>242033947.58000001</v>
      </c>
      <c r="L12" s="96">
        <f t="shared" si="9"/>
        <v>94.814595054847274</v>
      </c>
      <c r="P12" s="117"/>
    </row>
    <row r="13" spans="1:16" ht="54" customHeight="1" x14ac:dyDescent="0.2">
      <c r="A13" s="37">
        <v>2088781</v>
      </c>
      <c r="B13" s="37">
        <v>57894</v>
      </c>
      <c r="C13" s="35" t="s">
        <v>64</v>
      </c>
      <c r="D13" s="36">
        <v>241569960.37</v>
      </c>
      <c r="E13" s="36">
        <v>228666915.53</v>
      </c>
      <c r="F13" s="133">
        <v>937916</v>
      </c>
      <c r="G13" s="36">
        <v>696200</v>
      </c>
      <c r="H13" s="36"/>
      <c r="I13" s="36">
        <f t="shared" si="6"/>
        <v>696200</v>
      </c>
      <c r="J13" s="96">
        <f t="shared" si="7"/>
        <v>74.228395719872566</v>
      </c>
      <c r="K13" s="36">
        <f t="shared" si="8"/>
        <v>229363115.53</v>
      </c>
      <c r="L13" s="96">
        <f t="shared" si="9"/>
        <v>94.946869709585002</v>
      </c>
    </row>
    <row r="14" spans="1:16" ht="48" x14ac:dyDescent="0.2">
      <c r="A14" s="37">
        <v>2286124</v>
      </c>
      <c r="B14" s="37">
        <v>159298</v>
      </c>
      <c r="C14" s="35" t="s">
        <v>65</v>
      </c>
      <c r="D14" s="36">
        <v>71944623</v>
      </c>
      <c r="E14" s="36">
        <v>0</v>
      </c>
      <c r="F14" s="133">
        <v>18977076</v>
      </c>
      <c r="G14" s="36"/>
      <c r="H14" s="36"/>
      <c r="I14" s="36">
        <f t="shared" si="6"/>
        <v>0</v>
      </c>
      <c r="J14" s="96">
        <f t="shared" si="7"/>
        <v>0</v>
      </c>
      <c r="K14" s="36">
        <f t="shared" si="8"/>
        <v>0</v>
      </c>
      <c r="L14" s="96">
        <f t="shared" si="9"/>
        <v>0</v>
      </c>
    </row>
    <row r="15" spans="1:16" ht="90.75" customHeight="1" x14ac:dyDescent="0.2">
      <c r="A15" s="37">
        <v>2426424</v>
      </c>
      <c r="B15" s="37"/>
      <c r="C15" s="35" t="s">
        <v>346</v>
      </c>
      <c r="D15" s="36">
        <v>210000</v>
      </c>
      <c r="E15" s="36">
        <v>0</v>
      </c>
      <c r="F15" s="133">
        <v>102892</v>
      </c>
      <c r="G15" s="36"/>
      <c r="H15" s="36"/>
      <c r="I15" s="36">
        <f t="shared" si="6"/>
        <v>0</v>
      </c>
      <c r="J15" s="96">
        <f t="shared" si="7"/>
        <v>0</v>
      </c>
      <c r="K15" s="36">
        <f t="shared" si="8"/>
        <v>0</v>
      </c>
      <c r="L15" s="96">
        <f t="shared" si="9"/>
        <v>0</v>
      </c>
    </row>
    <row r="16" spans="1:16" ht="60" x14ac:dyDescent="0.2">
      <c r="A16" s="37">
        <v>2434724</v>
      </c>
      <c r="B16" s="37"/>
      <c r="C16" s="35" t="s">
        <v>66</v>
      </c>
      <c r="D16" s="36">
        <v>6380000</v>
      </c>
      <c r="E16" s="36">
        <v>0</v>
      </c>
      <c r="F16" s="133">
        <v>5554222</v>
      </c>
      <c r="G16" s="36"/>
      <c r="H16" s="36"/>
      <c r="I16" s="36">
        <f t="shared" si="6"/>
        <v>0</v>
      </c>
      <c r="J16" s="96">
        <f t="shared" si="7"/>
        <v>0</v>
      </c>
      <c r="K16" s="36">
        <f t="shared" si="8"/>
        <v>0</v>
      </c>
      <c r="L16" s="96">
        <f t="shared" si="9"/>
        <v>0</v>
      </c>
    </row>
    <row r="17" spans="1:13" ht="80.25" customHeight="1" x14ac:dyDescent="0.2">
      <c r="A17" s="37">
        <v>2434728</v>
      </c>
      <c r="B17" s="37"/>
      <c r="C17" s="35" t="s">
        <v>67</v>
      </c>
      <c r="D17" s="36">
        <v>6380000</v>
      </c>
      <c r="E17" s="36">
        <v>0</v>
      </c>
      <c r="F17" s="133">
        <v>5666072</v>
      </c>
      <c r="G17" s="36"/>
      <c r="H17" s="36"/>
      <c r="I17" s="36">
        <f t="shared" si="6"/>
        <v>0</v>
      </c>
      <c r="J17" s="96">
        <f t="shared" si="7"/>
        <v>0</v>
      </c>
      <c r="K17" s="36">
        <f t="shared" si="8"/>
        <v>0</v>
      </c>
      <c r="L17" s="96">
        <f t="shared" si="9"/>
        <v>0</v>
      </c>
    </row>
    <row r="18" spans="1:13" ht="80.25" customHeight="1" x14ac:dyDescent="0.2">
      <c r="A18" s="37">
        <v>2434730</v>
      </c>
      <c r="B18" s="37"/>
      <c r="C18" s="35" t="s">
        <v>68</v>
      </c>
      <c r="D18" s="36">
        <v>6380000</v>
      </c>
      <c r="E18" s="36">
        <v>0</v>
      </c>
      <c r="F18" s="133">
        <v>5554222</v>
      </c>
      <c r="G18" s="36"/>
      <c r="H18" s="36"/>
      <c r="I18" s="36">
        <f t="shared" si="6"/>
        <v>0</v>
      </c>
      <c r="J18" s="96">
        <f t="shared" si="7"/>
        <v>0</v>
      </c>
      <c r="K18" s="36">
        <f t="shared" si="8"/>
        <v>0</v>
      </c>
      <c r="L18" s="96">
        <f t="shared" si="9"/>
        <v>0</v>
      </c>
    </row>
    <row r="19" spans="1:13" ht="60" x14ac:dyDescent="0.2">
      <c r="A19" s="37">
        <v>2434734</v>
      </c>
      <c r="B19" s="37"/>
      <c r="C19" s="35" t="s">
        <v>69</v>
      </c>
      <c r="D19" s="36">
        <v>6380000</v>
      </c>
      <c r="E19" s="36">
        <v>0</v>
      </c>
      <c r="F19" s="133">
        <v>5554222</v>
      </c>
      <c r="G19" s="36"/>
      <c r="H19" s="36"/>
      <c r="I19" s="36">
        <f t="shared" si="6"/>
        <v>0</v>
      </c>
      <c r="J19" s="96">
        <f t="shared" si="7"/>
        <v>0</v>
      </c>
      <c r="K19" s="36">
        <f t="shared" si="8"/>
        <v>0</v>
      </c>
      <c r="L19" s="96">
        <f t="shared" si="9"/>
        <v>0</v>
      </c>
    </row>
    <row r="20" spans="1:13" ht="72" x14ac:dyDescent="0.2">
      <c r="A20" s="37">
        <v>2434740</v>
      </c>
      <c r="B20" s="37"/>
      <c r="C20" s="35" t="s">
        <v>70</v>
      </c>
      <c r="D20" s="36">
        <v>6380000</v>
      </c>
      <c r="E20" s="36">
        <v>0</v>
      </c>
      <c r="F20" s="133">
        <v>5666072</v>
      </c>
      <c r="G20" s="36"/>
      <c r="H20" s="36"/>
      <c r="I20" s="36">
        <f t="shared" si="6"/>
        <v>0</v>
      </c>
      <c r="J20" s="96">
        <f t="shared" si="7"/>
        <v>0</v>
      </c>
      <c r="K20" s="36">
        <f t="shared" si="8"/>
        <v>0</v>
      </c>
      <c r="L20" s="96">
        <f t="shared" si="9"/>
        <v>0</v>
      </c>
    </row>
    <row r="21" spans="1:13" ht="80.25" customHeight="1" x14ac:dyDescent="0.2">
      <c r="A21" s="37">
        <v>2434741</v>
      </c>
      <c r="B21" s="37"/>
      <c r="C21" s="35" t="s">
        <v>71</v>
      </c>
      <c r="D21" s="36">
        <v>6380000</v>
      </c>
      <c r="E21" s="36">
        <v>0</v>
      </c>
      <c r="F21" s="133">
        <v>5666072</v>
      </c>
      <c r="G21" s="36"/>
      <c r="H21" s="36"/>
      <c r="I21" s="36">
        <f t="shared" si="6"/>
        <v>0</v>
      </c>
      <c r="J21" s="96">
        <f t="shared" si="7"/>
        <v>0</v>
      </c>
      <c r="K21" s="36">
        <f t="shared" si="8"/>
        <v>0</v>
      </c>
      <c r="L21" s="96">
        <f t="shared" si="9"/>
        <v>0</v>
      </c>
    </row>
    <row r="22" spans="1:13" ht="60" x14ac:dyDescent="0.2">
      <c r="A22" s="37">
        <v>2434743</v>
      </c>
      <c r="B22" s="37"/>
      <c r="C22" s="35" t="s">
        <v>72</v>
      </c>
      <c r="D22" s="36">
        <v>6380000</v>
      </c>
      <c r="E22" s="36">
        <v>0</v>
      </c>
      <c r="F22" s="133">
        <v>5666072</v>
      </c>
      <c r="G22" s="36"/>
      <c r="H22" s="36"/>
      <c r="I22" s="36">
        <f t="shared" si="6"/>
        <v>0</v>
      </c>
      <c r="J22" s="96">
        <f t="shared" si="7"/>
        <v>0</v>
      </c>
      <c r="K22" s="36">
        <f t="shared" si="8"/>
        <v>0</v>
      </c>
      <c r="L22" s="96">
        <f t="shared" si="9"/>
        <v>0</v>
      </c>
    </row>
    <row r="23" spans="1:13" ht="84" x14ac:dyDescent="0.2">
      <c r="A23" s="37">
        <v>2434744</v>
      </c>
      <c r="B23" s="37"/>
      <c r="C23" s="35" t="s">
        <v>73</v>
      </c>
      <c r="D23" s="36">
        <v>6380000</v>
      </c>
      <c r="E23" s="36">
        <v>0</v>
      </c>
      <c r="F23" s="133">
        <v>5554222</v>
      </c>
      <c r="G23" s="36"/>
      <c r="H23" s="36"/>
      <c r="I23" s="36">
        <f t="shared" si="6"/>
        <v>0</v>
      </c>
      <c r="J23" s="96">
        <f t="shared" si="7"/>
        <v>0</v>
      </c>
      <c r="K23" s="36">
        <f t="shared" si="8"/>
        <v>0</v>
      </c>
      <c r="L23" s="96">
        <f t="shared" si="9"/>
        <v>0</v>
      </c>
    </row>
    <row r="24" spans="1:13" ht="72" x14ac:dyDescent="0.2">
      <c r="A24" s="37">
        <v>2434748</v>
      </c>
      <c r="B24" s="37"/>
      <c r="C24" s="35" t="s">
        <v>74</v>
      </c>
      <c r="D24" s="36">
        <v>6380000</v>
      </c>
      <c r="E24" s="36">
        <v>0</v>
      </c>
      <c r="F24" s="133">
        <v>5666072</v>
      </c>
      <c r="G24" s="36"/>
      <c r="H24" s="36"/>
      <c r="I24" s="36">
        <f t="shared" si="6"/>
        <v>0</v>
      </c>
      <c r="J24" s="96">
        <f t="shared" si="7"/>
        <v>0</v>
      </c>
      <c r="K24" s="36">
        <f t="shared" si="8"/>
        <v>0</v>
      </c>
      <c r="L24" s="96">
        <f t="shared" si="9"/>
        <v>0</v>
      </c>
    </row>
    <row r="25" spans="1:13" ht="80.25" customHeight="1" x14ac:dyDescent="0.2">
      <c r="A25" s="37">
        <v>2434750</v>
      </c>
      <c r="B25" s="37"/>
      <c r="C25" s="35" t="s">
        <v>75</v>
      </c>
      <c r="D25" s="36">
        <v>6380000</v>
      </c>
      <c r="E25" s="36">
        <v>0</v>
      </c>
      <c r="F25" s="133">
        <v>5559078</v>
      </c>
      <c r="G25" s="36"/>
      <c r="H25" s="36"/>
      <c r="I25" s="36">
        <f t="shared" si="6"/>
        <v>0</v>
      </c>
      <c r="J25" s="96">
        <f t="shared" si="7"/>
        <v>0</v>
      </c>
      <c r="K25" s="36">
        <f t="shared" si="8"/>
        <v>0</v>
      </c>
      <c r="L25" s="96">
        <f t="shared" si="9"/>
        <v>0</v>
      </c>
    </row>
    <row r="26" spans="1:13" ht="26.25" customHeight="1" x14ac:dyDescent="0.2">
      <c r="A26" s="35"/>
      <c r="B26" s="35"/>
      <c r="C26" s="71" t="s">
        <v>319</v>
      </c>
      <c r="D26" s="39"/>
      <c r="E26" s="39">
        <f>SUM(E27:E28)</f>
        <v>1869579.07</v>
      </c>
      <c r="F26" s="39">
        <f>SUM(F27:F28)</f>
        <v>2253696</v>
      </c>
      <c r="G26" s="39">
        <f>SUM(G27:G28)</f>
        <v>0</v>
      </c>
      <c r="H26" s="39">
        <f>SUM(H27:H28)</f>
        <v>0</v>
      </c>
      <c r="I26" s="39">
        <f t="shared" si="4"/>
        <v>0</v>
      </c>
      <c r="J26" s="72">
        <f t="shared" si="0"/>
        <v>0</v>
      </c>
      <c r="K26" s="39">
        <f t="shared" si="1"/>
        <v>1869579.07</v>
      </c>
      <c r="L26" s="39"/>
      <c r="M26" s="121"/>
    </row>
    <row r="27" spans="1:13" ht="48" x14ac:dyDescent="0.2">
      <c r="A27" s="37">
        <v>2108103</v>
      </c>
      <c r="B27" s="37">
        <v>117211</v>
      </c>
      <c r="C27" s="35" t="s">
        <v>42</v>
      </c>
      <c r="D27" s="36">
        <v>2308127.64</v>
      </c>
      <c r="E27" s="36">
        <v>1869579.07</v>
      </c>
      <c r="F27" s="133">
        <v>279196</v>
      </c>
      <c r="G27" s="36"/>
      <c r="H27" s="36"/>
      <c r="I27" s="36">
        <f t="shared" si="4"/>
        <v>0</v>
      </c>
      <c r="J27" s="96">
        <f t="shared" si="0"/>
        <v>0</v>
      </c>
      <c r="K27" s="36">
        <f t="shared" si="1"/>
        <v>1869579.07</v>
      </c>
      <c r="L27" s="96">
        <f>K27/D27%</f>
        <v>80.999812904627746</v>
      </c>
    </row>
    <row r="28" spans="1:13" ht="36" x14ac:dyDescent="0.2">
      <c r="A28" s="37">
        <v>2440145</v>
      </c>
      <c r="B28" s="37"/>
      <c r="C28" s="35" t="s">
        <v>343</v>
      </c>
      <c r="D28" s="36">
        <v>1974500</v>
      </c>
      <c r="E28" s="36">
        <v>0</v>
      </c>
      <c r="F28" s="133">
        <v>1974500</v>
      </c>
      <c r="G28" s="36"/>
      <c r="H28" s="36"/>
      <c r="I28" s="36">
        <f t="shared" si="4"/>
        <v>0</v>
      </c>
      <c r="J28" s="96">
        <f t="shared" si="0"/>
        <v>0</v>
      </c>
      <c r="K28" s="36">
        <f t="shared" si="1"/>
        <v>0</v>
      </c>
      <c r="L28" s="96">
        <f>K28/D28%</f>
        <v>0</v>
      </c>
    </row>
    <row r="29" spans="1:13" ht="24" x14ac:dyDescent="0.2">
      <c r="A29" s="37"/>
      <c r="B29" s="37"/>
      <c r="C29" s="71" t="s">
        <v>320</v>
      </c>
      <c r="D29" s="39"/>
      <c r="E29" s="39">
        <f>E30</f>
        <v>0</v>
      </c>
      <c r="F29" s="39">
        <f>F30</f>
        <v>1250000</v>
      </c>
      <c r="G29" s="39">
        <f>G30</f>
        <v>0</v>
      </c>
      <c r="H29" s="39">
        <f>H30</f>
        <v>225000</v>
      </c>
      <c r="I29" s="39">
        <f t="shared" si="4"/>
        <v>225000</v>
      </c>
      <c r="J29" s="72">
        <f t="shared" si="0"/>
        <v>18</v>
      </c>
      <c r="K29" s="39">
        <f t="shared" si="1"/>
        <v>225000</v>
      </c>
      <c r="L29" s="39"/>
    </row>
    <row r="30" spans="1:13" ht="63.75" customHeight="1" x14ac:dyDescent="0.2">
      <c r="A30" s="37">
        <v>2440109</v>
      </c>
      <c r="B30" s="37"/>
      <c r="C30" s="35" t="s">
        <v>76</v>
      </c>
      <c r="D30" s="36">
        <v>1335000</v>
      </c>
      <c r="E30" s="36">
        <v>0</v>
      </c>
      <c r="F30" s="133">
        <v>1250000</v>
      </c>
      <c r="G30" s="36"/>
      <c r="H30" s="36">
        <v>225000</v>
      </c>
      <c r="I30" s="36">
        <f t="shared" si="4"/>
        <v>225000</v>
      </c>
      <c r="J30" s="96">
        <f t="shared" si="0"/>
        <v>18</v>
      </c>
      <c r="K30" s="36">
        <f t="shared" si="1"/>
        <v>225000</v>
      </c>
      <c r="L30" s="96">
        <f>K30/D30%</f>
        <v>16.853932584269664</v>
      </c>
    </row>
    <row r="31" spans="1:13" ht="26.25" customHeight="1" x14ac:dyDescent="0.2">
      <c r="A31" s="35"/>
      <c r="B31" s="35"/>
      <c r="C31" s="71" t="s">
        <v>321</v>
      </c>
      <c r="D31" s="39"/>
      <c r="E31" s="39">
        <f>SUM(E32:E38)</f>
        <v>85123437.5</v>
      </c>
      <c r="F31" s="39">
        <f>SUM(F32:F38)</f>
        <v>5099728</v>
      </c>
      <c r="G31" s="39">
        <f>SUM(G32:G38)</f>
        <v>2308468</v>
      </c>
      <c r="H31" s="39">
        <f>SUM(H32:H38)</f>
        <v>0</v>
      </c>
      <c r="I31" s="39">
        <f t="shared" si="4"/>
        <v>2308468</v>
      </c>
      <c r="J31" s="72">
        <f t="shared" si="0"/>
        <v>45.26649264431358</v>
      </c>
      <c r="K31" s="39">
        <f t="shared" si="1"/>
        <v>87431905.5</v>
      </c>
      <c r="L31" s="39"/>
      <c r="M31" s="121"/>
    </row>
    <row r="32" spans="1:13" ht="48" x14ac:dyDescent="0.2">
      <c r="A32" s="37">
        <v>2056337</v>
      </c>
      <c r="B32" s="37">
        <v>16823</v>
      </c>
      <c r="C32" s="35" t="s">
        <v>43</v>
      </c>
      <c r="D32" s="36">
        <v>131826707.23999999</v>
      </c>
      <c r="E32" s="36">
        <v>85123437.5</v>
      </c>
      <c r="F32" s="133">
        <v>3164061</v>
      </c>
      <c r="G32" s="36">
        <v>2177768</v>
      </c>
      <c r="H32" s="36"/>
      <c r="I32" s="36">
        <f t="shared" si="4"/>
        <v>2177768</v>
      </c>
      <c r="J32" s="96">
        <f t="shared" si="0"/>
        <v>68.8282558395682</v>
      </c>
      <c r="K32" s="36">
        <f t="shared" si="1"/>
        <v>87301205.5</v>
      </c>
      <c r="L32" s="96">
        <f t="shared" ref="L32:L38" si="10">K32/D32%</f>
        <v>66.224217632214604</v>
      </c>
    </row>
    <row r="33" spans="1:12" ht="89.25" customHeight="1" x14ac:dyDescent="0.2">
      <c r="A33" s="37">
        <v>2438340</v>
      </c>
      <c r="B33" s="37"/>
      <c r="C33" s="35" t="s">
        <v>347</v>
      </c>
      <c r="D33" s="36">
        <v>247667</v>
      </c>
      <c r="E33" s="36">
        <v>0</v>
      </c>
      <c r="F33" s="133">
        <v>247667</v>
      </c>
      <c r="G33" s="36"/>
      <c r="H33" s="36"/>
      <c r="I33" s="36">
        <f t="shared" si="4"/>
        <v>0</v>
      </c>
      <c r="J33" s="96">
        <f t="shared" si="0"/>
        <v>0</v>
      </c>
      <c r="K33" s="36">
        <f t="shared" si="1"/>
        <v>0</v>
      </c>
      <c r="L33" s="96">
        <f t="shared" si="10"/>
        <v>0</v>
      </c>
    </row>
    <row r="34" spans="1:12" ht="87.75" customHeight="1" x14ac:dyDescent="0.2">
      <c r="A34" s="37">
        <v>2438342</v>
      </c>
      <c r="B34" s="37"/>
      <c r="C34" s="35" t="s">
        <v>348</v>
      </c>
      <c r="D34" s="36">
        <v>200000</v>
      </c>
      <c r="E34" s="36">
        <v>0</v>
      </c>
      <c r="F34" s="133">
        <v>200000</v>
      </c>
      <c r="G34" s="36"/>
      <c r="H34" s="36"/>
      <c r="I34" s="36">
        <f t="shared" si="4"/>
        <v>0</v>
      </c>
      <c r="J34" s="96">
        <f t="shared" si="0"/>
        <v>0</v>
      </c>
      <c r="K34" s="36">
        <f t="shared" si="1"/>
        <v>0</v>
      </c>
      <c r="L34" s="96">
        <f t="shared" si="10"/>
        <v>0</v>
      </c>
    </row>
    <row r="35" spans="1:12" ht="90.75" customHeight="1" x14ac:dyDescent="0.2">
      <c r="A35" s="37">
        <v>2439129</v>
      </c>
      <c r="B35" s="37"/>
      <c r="C35" s="35" t="s">
        <v>77</v>
      </c>
      <c r="D35" s="36">
        <v>440000</v>
      </c>
      <c r="E35" s="36">
        <v>0</v>
      </c>
      <c r="F35" s="133">
        <v>440000</v>
      </c>
      <c r="G35" s="36"/>
      <c r="H35" s="36"/>
      <c r="I35" s="36">
        <f t="shared" si="4"/>
        <v>0</v>
      </c>
      <c r="J35" s="96">
        <f t="shared" si="0"/>
        <v>0</v>
      </c>
      <c r="K35" s="36">
        <f t="shared" si="1"/>
        <v>0</v>
      </c>
      <c r="L35" s="96">
        <f t="shared" si="10"/>
        <v>0</v>
      </c>
    </row>
    <row r="36" spans="1:12" ht="89.25" customHeight="1" x14ac:dyDescent="0.2">
      <c r="A36" s="37">
        <v>2439135</v>
      </c>
      <c r="B36" s="37"/>
      <c r="C36" s="35" t="s">
        <v>78</v>
      </c>
      <c r="D36" s="36">
        <v>150000</v>
      </c>
      <c r="E36" s="36">
        <v>0</v>
      </c>
      <c r="F36" s="133">
        <v>150000</v>
      </c>
      <c r="G36" s="36"/>
      <c r="H36" s="36"/>
      <c r="I36" s="36">
        <f t="shared" si="4"/>
        <v>0</v>
      </c>
      <c r="J36" s="96">
        <f t="shared" si="0"/>
        <v>0</v>
      </c>
      <c r="K36" s="36">
        <f t="shared" si="1"/>
        <v>0</v>
      </c>
      <c r="L36" s="96">
        <f t="shared" si="10"/>
        <v>0</v>
      </c>
    </row>
    <row r="37" spans="1:12" ht="84" x14ac:dyDescent="0.2">
      <c r="A37" s="37">
        <v>2439173</v>
      </c>
      <c r="B37" s="37"/>
      <c r="C37" s="35" t="s">
        <v>79</v>
      </c>
      <c r="D37" s="36">
        <v>500000</v>
      </c>
      <c r="E37" s="36">
        <v>0</v>
      </c>
      <c r="F37" s="133">
        <v>500000</v>
      </c>
      <c r="G37" s="36"/>
      <c r="H37" s="36"/>
      <c r="I37" s="36">
        <f t="shared" si="4"/>
        <v>0</v>
      </c>
      <c r="J37" s="96">
        <f t="shared" si="0"/>
        <v>0</v>
      </c>
      <c r="K37" s="36">
        <f t="shared" si="1"/>
        <v>0</v>
      </c>
      <c r="L37" s="96">
        <f t="shared" si="10"/>
        <v>0</v>
      </c>
    </row>
    <row r="38" spans="1:12" ht="89.25" customHeight="1" x14ac:dyDescent="0.2">
      <c r="A38" s="37">
        <v>2440032</v>
      </c>
      <c r="B38" s="37"/>
      <c r="C38" s="35" t="s">
        <v>349</v>
      </c>
      <c r="D38" s="36">
        <v>398000</v>
      </c>
      <c r="E38" s="36">
        <v>0</v>
      </c>
      <c r="F38" s="133">
        <v>398000</v>
      </c>
      <c r="G38" s="36">
        <v>130700</v>
      </c>
      <c r="H38" s="36"/>
      <c r="I38" s="36">
        <f t="shared" si="4"/>
        <v>130700</v>
      </c>
      <c r="J38" s="96">
        <f t="shared" si="0"/>
        <v>32.8391959798995</v>
      </c>
      <c r="K38" s="36">
        <f t="shared" si="1"/>
        <v>130700</v>
      </c>
      <c r="L38" s="96">
        <f t="shared" si="10"/>
        <v>32.8391959798995</v>
      </c>
    </row>
    <row r="39" spans="1:12" ht="24" x14ac:dyDescent="0.2">
      <c r="A39" s="37"/>
      <c r="B39" s="37"/>
      <c r="C39" s="71" t="s">
        <v>322</v>
      </c>
      <c r="D39" s="39"/>
      <c r="E39" s="39">
        <f>SUM(E40:E43)</f>
        <v>1022508.99</v>
      </c>
      <c r="F39" s="39">
        <f>SUM(F40:F43)</f>
        <v>2905281</v>
      </c>
      <c r="G39" s="39">
        <f>SUM(G40:G43)</f>
        <v>894024</v>
      </c>
      <c r="H39" s="39">
        <f>SUM(H40:H43)</f>
        <v>0</v>
      </c>
      <c r="I39" s="39">
        <f t="shared" ref="I39" si="11">SUM(G39:H39)</f>
        <v>894024</v>
      </c>
      <c r="J39" s="72">
        <f t="shared" ref="J39" si="12">I39/F39%</f>
        <v>30.772376234863337</v>
      </c>
      <c r="K39" s="39">
        <f t="shared" ref="K39" si="13">E39+I39</f>
        <v>1916532.99</v>
      </c>
      <c r="L39" s="39"/>
    </row>
    <row r="40" spans="1:12" ht="96" x14ac:dyDescent="0.2">
      <c r="A40" s="37">
        <v>2426525</v>
      </c>
      <c r="B40" s="37"/>
      <c r="C40" s="35" t="s">
        <v>350</v>
      </c>
      <c r="D40" s="36">
        <v>2389155</v>
      </c>
      <c r="E40" s="36">
        <v>1022508.99</v>
      </c>
      <c r="F40" s="133">
        <v>860834</v>
      </c>
      <c r="G40" s="36">
        <v>860834</v>
      </c>
      <c r="H40" s="36"/>
      <c r="I40" s="36">
        <f t="shared" ref="I40:I44" si="14">SUM(G40:H40)</f>
        <v>860834</v>
      </c>
      <c r="J40" s="96">
        <f t="shared" ref="J40:J44" si="15">I40/F40%</f>
        <v>100</v>
      </c>
      <c r="K40" s="36">
        <f t="shared" ref="K40:K44" si="16">E40+I40</f>
        <v>1883342.99</v>
      </c>
      <c r="L40" s="96">
        <f t="shared" ref="L40:L43" si="17">K40/D40%</f>
        <v>78.828832369603475</v>
      </c>
    </row>
    <row r="41" spans="1:12" ht="74.25" customHeight="1" x14ac:dyDescent="0.2">
      <c r="A41" s="37">
        <v>2437966</v>
      </c>
      <c r="B41" s="37"/>
      <c r="C41" s="35" t="s">
        <v>80</v>
      </c>
      <c r="D41" s="36">
        <v>33190</v>
      </c>
      <c r="E41" s="36">
        <v>0</v>
      </c>
      <c r="F41" s="133">
        <v>33190</v>
      </c>
      <c r="G41" s="36">
        <v>33190</v>
      </c>
      <c r="H41" s="36"/>
      <c r="I41" s="36">
        <f t="shared" si="14"/>
        <v>33190</v>
      </c>
      <c r="J41" s="96">
        <f t="shared" si="15"/>
        <v>100</v>
      </c>
      <c r="K41" s="36">
        <f t="shared" si="16"/>
        <v>33190</v>
      </c>
      <c r="L41" s="96">
        <f t="shared" si="17"/>
        <v>100</v>
      </c>
    </row>
    <row r="42" spans="1:12" ht="60" x14ac:dyDescent="0.2">
      <c r="A42" s="37">
        <v>2439592</v>
      </c>
      <c r="B42" s="37"/>
      <c r="C42" s="35" t="s">
        <v>81</v>
      </c>
      <c r="D42" s="36">
        <v>364876.98</v>
      </c>
      <c r="E42" s="36">
        <v>0</v>
      </c>
      <c r="F42" s="133">
        <v>364877</v>
      </c>
      <c r="G42" s="36"/>
      <c r="H42" s="36"/>
      <c r="I42" s="36">
        <f t="shared" si="14"/>
        <v>0</v>
      </c>
      <c r="J42" s="96">
        <f t="shared" si="15"/>
        <v>0</v>
      </c>
      <c r="K42" s="36">
        <f t="shared" si="16"/>
        <v>0</v>
      </c>
      <c r="L42" s="96">
        <f t="shared" si="17"/>
        <v>0</v>
      </c>
    </row>
    <row r="43" spans="1:12" ht="84" x14ac:dyDescent="0.2">
      <c r="A43" s="37">
        <v>2440005</v>
      </c>
      <c r="B43" s="37"/>
      <c r="C43" s="35" t="s">
        <v>82</v>
      </c>
      <c r="D43" s="36">
        <v>1646380</v>
      </c>
      <c r="E43" s="36">
        <v>0</v>
      </c>
      <c r="F43" s="133">
        <v>1646380</v>
      </c>
      <c r="G43" s="36"/>
      <c r="H43" s="36"/>
      <c r="I43" s="36">
        <f t="shared" si="14"/>
        <v>0</v>
      </c>
      <c r="J43" s="96">
        <f t="shared" si="15"/>
        <v>0</v>
      </c>
      <c r="K43" s="36">
        <f t="shared" si="16"/>
        <v>0</v>
      </c>
      <c r="L43" s="96">
        <f t="shared" si="17"/>
        <v>0</v>
      </c>
    </row>
    <row r="44" spans="1:12" ht="24" x14ac:dyDescent="0.2">
      <c r="A44" s="37"/>
      <c r="B44" s="37"/>
      <c r="C44" s="71" t="s">
        <v>323</v>
      </c>
      <c r="D44" s="39"/>
      <c r="E44" s="39">
        <f>SUM(E45:E50)</f>
        <v>1216513.5</v>
      </c>
      <c r="F44" s="39">
        <f>SUM(F45:F50)</f>
        <v>4013058</v>
      </c>
      <c r="G44" s="39">
        <f>SUM(G45:G50)</f>
        <v>0</v>
      </c>
      <c r="H44" s="39">
        <f>SUM(H45:H50)</f>
        <v>0</v>
      </c>
      <c r="I44" s="39">
        <f t="shared" si="14"/>
        <v>0</v>
      </c>
      <c r="J44" s="72">
        <f t="shared" si="15"/>
        <v>0</v>
      </c>
      <c r="K44" s="39">
        <f t="shared" si="16"/>
        <v>1216513.5</v>
      </c>
      <c r="L44" s="39"/>
    </row>
    <row r="45" spans="1:12" ht="63" customHeight="1" x14ac:dyDescent="0.2">
      <c r="A45" s="37">
        <v>2423914</v>
      </c>
      <c r="B45" s="37"/>
      <c r="C45" s="35" t="s">
        <v>83</v>
      </c>
      <c r="D45" s="36">
        <v>1464200</v>
      </c>
      <c r="E45" s="36">
        <v>0</v>
      </c>
      <c r="F45" s="133">
        <v>38500</v>
      </c>
      <c r="G45" s="36"/>
      <c r="H45" s="36"/>
      <c r="I45" s="36">
        <f t="shared" si="4"/>
        <v>0</v>
      </c>
      <c r="J45" s="96">
        <f t="shared" si="0"/>
        <v>0</v>
      </c>
      <c r="K45" s="36">
        <f t="shared" si="1"/>
        <v>0</v>
      </c>
      <c r="L45" s="96">
        <f t="shared" ref="L45:L50" si="18">K45/D45%</f>
        <v>0</v>
      </c>
    </row>
    <row r="46" spans="1:12" ht="78" customHeight="1" x14ac:dyDescent="0.2">
      <c r="A46" s="37">
        <v>2423918</v>
      </c>
      <c r="B46" s="37"/>
      <c r="C46" s="35" t="s">
        <v>84</v>
      </c>
      <c r="D46" s="36">
        <v>2550000</v>
      </c>
      <c r="E46" s="36">
        <v>0</v>
      </c>
      <c r="F46" s="133">
        <v>40000</v>
      </c>
      <c r="G46" s="36"/>
      <c r="H46" s="36"/>
      <c r="I46" s="36">
        <f t="shared" si="4"/>
        <v>0</v>
      </c>
      <c r="J46" s="96">
        <f t="shared" si="0"/>
        <v>0</v>
      </c>
      <c r="K46" s="36">
        <f t="shared" si="1"/>
        <v>0</v>
      </c>
      <c r="L46" s="96">
        <f t="shared" si="18"/>
        <v>0</v>
      </c>
    </row>
    <row r="47" spans="1:12" ht="62.25" customHeight="1" x14ac:dyDescent="0.2">
      <c r="A47" s="37">
        <v>2424850</v>
      </c>
      <c r="B47" s="37"/>
      <c r="C47" s="35" t="s">
        <v>85</v>
      </c>
      <c r="D47" s="36">
        <v>600002</v>
      </c>
      <c r="E47" s="36">
        <v>0</v>
      </c>
      <c r="F47" s="133">
        <v>600000</v>
      </c>
      <c r="G47" s="36"/>
      <c r="H47" s="36"/>
      <c r="I47" s="36">
        <f t="shared" si="4"/>
        <v>0</v>
      </c>
      <c r="J47" s="96">
        <f t="shared" si="0"/>
        <v>0</v>
      </c>
      <c r="K47" s="36">
        <f t="shared" si="1"/>
        <v>0</v>
      </c>
      <c r="L47" s="96">
        <f t="shared" si="18"/>
        <v>0</v>
      </c>
    </row>
    <row r="48" spans="1:12" ht="96" x14ac:dyDescent="0.2">
      <c r="A48" s="37">
        <v>2425228</v>
      </c>
      <c r="B48" s="37"/>
      <c r="C48" s="35" t="s">
        <v>351</v>
      </c>
      <c r="D48" s="36">
        <v>512540</v>
      </c>
      <c r="E48" s="36">
        <v>0</v>
      </c>
      <c r="F48" s="133">
        <v>175000</v>
      </c>
      <c r="G48" s="36"/>
      <c r="H48" s="36"/>
      <c r="I48" s="36">
        <f t="shared" si="4"/>
        <v>0</v>
      </c>
      <c r="J48" s="96">
        <f t="shared" si="0"/>
        <v>0</v>
      </c>
      <c r="K48" s="36">
        <f t="shared" si="1"/>
        <v>0</v>
      </c>
      <c r="L48" s="96">
        <f t="shared" si="18"/>
        <v>0</v>
      </c>
    </row>
    <row r="49" spans="1:13" ht="96" x14ac:dyDescent="0.2">
      <c r="A49" s="37">
        <v>2426388</v>
      </c>
      <c r="B49" s="37"/>
      <c r="C49" s="35" t="s">
        <v>86</v>
      </c>
      <c r="D49" s="36">
        <v>2693871.5</v>
      </c>
      <c r="E49" s="36">
        <v>1216513.5</v>
      </c>
      <c r="F49" s="133">
        <v>1197558</v>
      </c>
      <c r="G49" s="36"/>
      <c r="H49" s="36"/>
      <c r="I49" s="36">
        <f t="shared" si="4"/>
        <v>0</v>
      </c>
      <c r="J49" s="96">
        <f t="shared" si="0"/>
        <v>0</v>
      </c>
      <c r="K49" s="36">
        <f t="shared" si="1"/>
        <v>1216513.5</v>
      </c>
      <c r="L49" s="96">
        <f t="shared" si="18"/>
        <v>45.158557117516558</v>
      </c>
    </row>
    <row r="50" spans="1:13" ht="84" x14ac:dyDescent="0.2">
      <c r="A50" s="37">
        <v>2440302</v>
      </c>
      <c r="B50" s="37"/>
      <c r="C50" s="35" t="s">
        <v>87</v>
      </c>
      <c r="D50" s="36">
        <v>1962000</v>
      </c>
      <c r="E50" s="36">
        <v>0</v>
      </c>
      <c r="F50" s="133">
        <v>1962000</v>
      </c>
      <c r="G50" s="36"/>
      <c r="H50" s="36"/>
      <c r="I50" s="36">
        <f t="shared" si="4"/>
        <v>0</v>
      </c>
      <c r="J50" s="96">
        <f t="shared" si="0"/>
        <v>0</v>
      </c>
      <c r="K50" s="36">
        <f t="shared" si="1"/>
        <v>0</v>
      </c>
      <c r="L50" s="96">
        <f t="shared" si="18"/>
        <v>0</v>
      </c>
    </row>
    <row r="51" spans="1:13" ht="24" x14ac:dyDescent="0.2">
      <c r="A51" s="37"/>
      <c r="B51" s="37"/>
      <c r="C51" s="71" t="s">
        <v>324</v>
      </c>
      <c r="D51" s="39"/>
      <c r="E51" s="39">
        <f>SUM(E52:E57)</f>
        <v>4066979.97</v>
      </c>
      <c r="F51" s="39">
        <f>SUM(F52:F57)</f>
        <v>4342962</v>
      </c>
      <c r="G51" s="39">
        <f>SUM(G52:G57)</f>
        <v>0</v>
      </c>
      <c r="H51" s="39">
        <f>SUM(H52:H57)</f>
        <v>34983</v>
      </c>
      <c r="I51" s="39">
        <f t="shared" si="4"/>
        <v>34983</v>
      </c>
      <c r="J51" s="72">
        <f t="shared" si="0"/>
        <v>0.80551015643240709</v>
      </c>
      <c r="K51" s="39">
        <f t="shared" si="1"/>
        <v>4101962.97</v>
      </c>
      <c r="L51" s="39"/>
    </row>
    <row r="52" spans="1:13" ht="96" x14ac:dyDescent="0.2">
      <c r="A52" s="37">
        <v>2425626</v>
      </c>
      <c r="B52" s="37"/>
      <c r="C52" s="35" t="s">
        <v>88</v>
      </c>
      <c r="D52" s="36">
        <v>1135249</v>
      </c>
      <c r="E52" s="36">
        <v>919028</v>
      </c>
      <c r="F52" s="133">
        <v>216221</v>
      </c>
      <c r="G52" s="36"/>
      <c r="H52" s="36"/>
      <c r="I52" s="36">
        <f t="shared" si="4"/>
        <v>0</v>
      </c>
      <c r="J52" s="96">
        <f t="shared" si="0"/>
        <v>0</v>
      </c>
      <c r="K52" s="36">
        <f t="shared" si="1"/>
        <v>919028</v>
      </c>
      <c r="L52" s="96">
        <f>K52/D52%</f>
        <v>80.953870032037031</v>
      </c>
    </row>
    <row r="53" spans="1:13" ht="84" x14ac:dyDescent="0.2">
      <c r="A53" s="37">
        <v>2426428</v>
      </c>
      <c r="B53" s="37"/>
      <c r="C53" s="35" t="s">
        <v>344</v>
      </c>
      <c r="D53" s="36">
        <v>4464611</v>
      </c>
      <c r="E53" s="36">
        <v>3147951.97</v>
      </c>
      <c r="F53" s="133">
        <v>1198623</v>
      </c>
      <c r="G53" s="36"/>
      <c r="H53" s="36">
        <v>34983</v>
      </c>
      <c r="I53" s="36">
        <f t="shared" ref="I53:I57" si="19">SUM(G53:H53)</f>
        <v>34983</v>
      </c>
      <c r="J53" s="96">
        <f t="shared" ref="J53:J58" si="20">I53/F53%</f>
        <v>2.9185990924585963</v>
      </c>
      <c r="K53" s="36">
        <f t="shared" ref="K53:K58" si="21">E53+I53</f>
        <v>3182934.97</v>
      </c>
      <c r="L53" s="96">
        <f t="shared" ref="L53:L57" si="22">K53/D53%</f>
        <v>71.292548667733882</v>
      </c>
    </row>
    <row r="54" spans="1:13" ht="87.75" customHeight="1" x14ac:dyDescent="0.2">
      <c r="A54" s="37">
        <v>2440142</v>
      </c>
      <c r="B54" s="37"/>
      <c r="C54" s="35" t="s">
        <v>89</v>
      </c>
      <c r="D54" s="36">
        <v>1860000</v>
      </c>
      <c r="E54" s="36">
        <v>0</v>
      </c>
      <c r="F54" s="133">
        <v>1860000</v>
      </c>
      <c r="G54" s="36"/>
      <c r="H54" s="36"/>
      <c r="I54" s="36">
        <f t="shared" si="19"/>
        <v>0</v>
      </c>
      <c r="J54" s="96">
        <f t="shared" si="20"/>
        <v>0</v>
      </c>
      <c r="K54" s="36">
        <f t="shared" si="21"/>
        <v>0</v>
      </c>
      <c r="L54" s="96">
        <f t="shared" si="22"/>
        <v>0</v>
      </c>
    </row>
    <row r="55" spans="1:13" ht="90" customHeight="1" x14ac:dyDescent="0.2">
      <c r="A55" s="37">
        <v>2440173</v>
      </c>
      <c r="B55" s="37"/>
      <c r="C55" s="35" t="s">
        <v>352</v>
      </c>
      <c r="D55" s="36">
        <v>745000</v>
      </c>
      <c r="E55" s="36">
        <v>0</v>
      </c>
      <c r="F55" s="133">
        <v>745000</v>
      </c>
      <c r="G55" s="36"/>
      <c r="H55" s="36"/>
      <c r="I55" s="36">
        <f t="shared" si="19"/>
        <v>0</v>
      </c>
      <c r="J55" s="96">
        <f t="shared" si="20"/>
        <v>0</v>
      </c>
      <c r="K55" s="36">
        <f t="shared" si="21"/>
        <v>0</v>
      </c>
      <c r="L55" s="96">
        <f t="shared" si="22"/>
        <v>0</v>
      </c>
    </row>
    <row r="56" spans="1:13" ht="75" customHeight="1" x14ac:dyDescent="0.2">
      <c r="A56" s="37">
        <v>2440356</v>
      </c>
      <c r="B56" s="37"/>
      <c r="C56" s="35" t="s">
        <v>90</v>
      </c>
      <c r="D56" s="36">
        <v>289618</v>
      </c>
      <c r="E56" s="36">
        <v>0</v>
      </c>
      <c r="F56" s="133">
        <v>289618</v>
      </c>
      <c r="G56" s="36"/>
      <c r="H56" s="36"/>
      <c r="I56" s="36">
        <f t="shared" si="19"/>
        <v>0</v>
      </c>
      <c r="J56" s="96">
        <f t="shared" si="20"/>
        <v>0</v>
      </c>
      <c r="K56" s="36">
        <f t="shared" si="21"/>
        <v>0</v>
      </c>
      <c r="L56" s="96">
        <f t="shared" si="22"/>
        <v>0</v>
      </c>
    </row>
    <row r="57" spans="1:13" ht="75.75" customHeight="1" x14ac:dyDescent="0.2">
      <c r="A57" s="37">
        <v>2440372</v>
      </c>
      <c r="B57" s="37"/>
      <c r="C57" s="35" t="s">
        <v>91</v>
      </c>
      <c r="D57" s="36">
        <v>33500</v>
      </c>
      <c r="E57" s="36">
        <v>0</v>
      </c>
      <c r="F57" s="133">
        <v>33500</v>
      </c>
      <c r="G57" s="36"/>
      <c r="H57" s="36"/>
      <c r="I57" s="36">
        <f t="shared" si="19"/>
        <v>0</v>
      </c>
      <c r="J57" s="96">
        <f t="shared" si="20"/>
        <v>0</v>
      </c>
      <c r="K57" s="36">
        <f t="shared" si="21"/>
        <v>0</v>
      </c>
      <c r="L57" s="96">
        <f t="shared" si="22"/>
        <v>0</v>
      </c>
    </row>
    <row r="58" spans="1:13" ht="24" x14ac:dyDescent="0.2">
      <c r="A58" s="35"/>
      <c r="B58" s="35"/>
      <c r="C58" s="71" t="s">
        <v>325</v>
      </c>
      <c r="D58" s="39"/>
      <c r="E58" s="39">
        <f>E59</f>
        <v>0</v>
      </c>
      <c r="F58" s="39">
        <f>F59</f>
        <v>1169000</v>
      </c>
      <c r="G58" s="39">
        <f>G59</f>
        <v>0</v>
      </c>
      <c r="H58" s="39">
        <f>H59</f>
        <v>0</v>
      </c>
      <c r="I58" s="39">
        <f t="shared" si="4"/>
        <v>0</v>
      </c>
      <c r="J58" s="72">
        <f t="shared" si="20"/>
        <v>0</v>
      </c>
      <c r="K58" s="39">
        <f t="shared" si="21"/>
        <v>0</v>
      </c>
      <c r="L58" s="39"/>
    </row>
    <row r="59" spans="1:13" ht="94.5" customHeight="1" x14ac:dyDescent="0.2">
      <c r="A59" s="37">
        <v>2440046</v>
      </c>
      <c r="B59" s="37"/>
      <c r="C59" s="35" t="s">
        <v>92</v>
      </c>
      <c r="D59" s="36">
        <v>1169000</v>
      </c>
      <c r="E59" s="36">
        <v>0</v>
      </c>
      <c r="F59" s="133">
        <v>1169000</v>
      </c>
      <c r="G59" s="36"/>
      <c r="H59" s="36"/>
      <c r="I59" s="36">
        <f t="shared" si="4"/>
        <v>0</v>
      </c>
      <c r="J59" s="96">
        <f t="shared" si="0"/>
        <v>0</v>
      </c>
      <c r="K59" s="36">
        <f t="shared" si="1"/>
        <v>0</v>
      </c>
      <c r="L59" s="96">
        <f>K59/D59%</f>
        <v>0</v>
      </c>
    </row>
    <row r="60" spans="1:13" ht="27" customHeight="1" x14ac:dyDescent="0.2">
      <c r="A60" s="35"/>
      <c r="B60" s="35"/>
      <c r="C60" s="71" t="s">
        <v>326</v>
      </c>
      <c r="D60" s="39"/>
      <c r="E60" s="39">
        <f>E61</f>
        <v>0</v>
      </c>
      <c r="F60" s="39">
        <f>F61</f>
        <v>2996000</v>
      </c>
      <c r="G60" s="39">
        <f>G61</f>
        <v>0</v>
      </c>
      <c r="H60" s="39">
        <f>H61</f>
        <v>0</v>
      </c>
      <c r="I60" s="39">
        <f t="shared" si="4"/>
        <v>0</v>
      </c>
      <c r="J60" s="72">
        <f t="shared" si="0"/>
        <v>0</v>
      </c>
      <c r="K60" s="39">
        <f t="shared" si="1"/>
        <v>0</v>
      </c>
      <c r="L60" s="39"/>
    </row>
    <row r="61" spans="1:13" ht="84" x14ac:dyDescent="0.2">
      <c r="A61" s="37">
        <v>2439908</v>
      </c>
      <c r="B61" s="37"/>
      <c r="C61" s="35" t="s">
        <v>353</v>
      </c>
      <c r="D61" s="36">
        <v>2996000</v>
      </c>
      <c r="E61" s="36">
        <v>0</v>
      </c>
      <c r="F61" s="133">
        <v>2996000</v>
      </c>
      <c r="G61" s="36"/>
      <c r="H61" s="36"/>
      <c r="I61" s="36">
        <f t="shared" si="4"/>
        <v>0</v>
      </c>
      <c r="J61" s="96">
        <f t="shared" si="0"/>
        <v>0</v>
      </c>
      <c r="K61" s="36">
        <f t="shared" si="1"/>
        <v>0</v>
      </c>
      <c r="L61" s="96">
        <f>K61/D61%</f>
        <v>0</v>
      </c>
    </row>
    <row r="62" spans="1:13" ht="32.25" customHeight="1" x14ac:dyDescent="0.2">
      <c r="A62" s="35"/>
      <c r="B62" s="35"/>
      <c r="C62" s="71" t="s">
        <v>327</v>
      </c>
      <c r="D62" s="39"/>
      <c r="E62" s="39">
        <f>E63</f>
        <v>0</v>
      </c>
      <c r="F62" s="39">
        <f>F63</f>
        <v>2009000</v>
      </c>
      <c r="G62" s="39">
        <f>G63</f>
        <v>0</v>
      </c>
      <c r="H62" s="39">
        <f>H63</f>
        <v>0</v>
      </c>
      <c r="I62" s="39">
        <f t="shared" si="4"/>
        <v>0</v>
      </c>
      <c r="J62" s="72">
        <f t="shared" si="0"/>
        <v>0</v>
      </c>
      <c r="K62" s="39">
        <f t="shared" si="1"/>
        <v>0</v>
      </c>
      <c r="L62" s="39"/>
    </row>
    <row r="63" spans="1:13" ht="89.25" customHeight="1" x14ac:dyDescent="0.2">
      <c r="A63" s="37">
        <v>2440161</v>
      </c>
      <c r="B63" s="37"/>
      <c r="C63" s="35" t="s">
        <v>93</v>
      </c>
      <c r="D63" s="36">
        <v>2009000</v>
      </c>
      <c r="E63" s="36">
        <v>0</v>
      </c>
      <c r="F63" s="133">
        <v>2009000</v>
      </c>
      <c r="G63" s="36"/>
      <c r="H63" s="36"/>
      <c r="I63" s="36">
        <f t="shared" si="4"/>
        <v>0</v>
      </c>
      <c r="J63" s="96">
        <f t="shared" si="0"/>
        <v>0</v>
      </c>
      <c r="K63" s="36">
        <f t="shared" si="1"/>
        <v>0</v>
      </c>
      <c r="L63" s="96">
        <f>K63/D63%</f>
        <v>0</v>
      </c>
    </row>
    <row r="64" spans="1:13" ht="26.25" customHeight="1" x14ac:dyDescent="0.2">
      <c r="A64" s="35"/>
      <c r="B64" s="35"/>
      <c r="C64" s="71" t="s">
        <v>328</v>
      </c>
      <c r="D64" s="39"/>
      <c r="E64" s="39">
        <f>SUM(E65:E66)</f>
        <v>0</v>
      </c>
      <c r="F64" s="39">
        <f>SUM(F65:F66)</f>
        <v>7249000</v>
      </c>
      <c r="G64" s="39">
        <f>SUM(G65:G66)</f>
        <v>0</v>
      </c>
      <c r="H64" s="39">
        <f>SUM(H65:H66)</f>
        <v>0</v>
      </c>
      <c r="I64" s="39">
        <f t="shared" si="4"/>
        <v>0</v>
      </c>
      <c r="J64" s="72">
        <f t="shared" si="0"/>
        <v>0</v>
      </c>
      <c r="K64" s="39">
        <f t="shared" si="1"/>
        <v>0</v>
      </c>
      <c r="L64" s="39"/>
      <c r="M64" s="121"/>
    </row>
    <row r="65" spans="1:13" ht="62.25" customHeight="1" x14ac:dyDescent="0.2">
      <c r="A65" s="37">
        <v>2423360</v>
      </c>
      <c r="B65" s="37"/>
      <c r="C65" s="35" t="s">
        <v>94</v>
      </c>
      <c r="D65" s="36">
        <v>4500000</v>
      </c>
      <c r="E65" s="36">
        <v>0</v>
      </c>
      <c r="F65" s="133">
        <v>4499000</v>
      </c>
      <c r="G65" s="36"/>
      <c r="H65" s="36"/>
      <c r="I65" s="36">
        <f t="shared" si="4"/>
        <v>0</v>
      </c>
      <c r="J65" s="96">
        <f t="shared" si="0"/>
        <v>0</v>
      </c>
      <c r="K65" s="36">
        <f t="shared" si="1"/>
        <v>0</v>
      </c>
      <c r="L65" s="96">
        <f>K65/D65%</f>
        <v>0</v>
      </c>
    </row>
    <row r="66" spans="1:13" ht="90" customHeight="1" x14ac:dyDescent="0.2">
      <c r="A66" s="37">
        <v>2439911</v>
      </c>
      <c r="B66" s="37"/>
      <c r="C66" s="35" t="s">
        <v>354</v>
      </c>
      <c r="D66" s="36">
        <v>2738855.62</v>
      </c>
      <c r="E66" s="36">
        <v>0</v>
      </c>
      <c r="F66" s="133">
        <v>2750000</v>
      </c>
      <c r="G66" s="36"/>
      <c r="H66" s="36"/>
      <c r="I66" s="36">
        <f t="shared" si="4"/>
        <v>0</v>
      </c>
      <c r="J66" s="96">
        <f t="shared" si="0"/>
        <v>0</v>
      </c>
      <c r="K66" s="36">
        <f t="shared" si="1"/>
        <v>0</v>
      </c>
      <c r="L66" s="96">
        <f>K66/D66%</f>
        <v>0</v>
      </c>
    </row>
    <row r="67" spans="1:13" ht="26.25" customHeight="1" x14ac:dyDescent="0.2">
      <c r="A67" s="35"/>
      <c r="B67" s="35"/>
      <c r="C67" s="71" t="s">
        <v>329</v>
      </c>
      <c r="D67" s="39"/>
      <c r="E67" s="39">
        <f>SUM(E68:E70)</f>
        <v>3725621.95</v>
      </c>
      <c r="F67" s="39">
        <f>SUM(F68:F70)</f>
        <v>9873837</v>
      </c>
      <c r="G67" s="39">
        <f>SUM(G68:G70)</f>
        <v>1284382</v>
      </c>
      <c r="H67" s="39">
        <f>SUM(H68:H70)</f>
        <v>27210</v>
      </c>
      <c r="I67" s="39">
        <f t="shared" si="4"/>
        <v>1311592</v>
      </c>
      <c r="J67" s="72">
        <f t="shared" si="0"/>
        <v>13.283508731205508</v>
      </c>
      <c r="K67" s="39">
        <f t="shared" si="1"/>
        <v>5037213.95</v>
      </c>
      <c r="L67" s="39"/>
      <c r="M67" s="121"/>
    </row>
    <row r="68" spans="1:13" ht="48" x14ac:dyDescent="0.2">
      <c r="A68" s="37">
        <v>2178583</v>
      </c>
      <c r="B68" s="37">
        <v>220053</v>
      </c>
      <c r="C68" s="35" t="s">
        <v>95</v>
      </c>
      <c r="D68" s="36">
        <v>18847634.600000001</v>
      </c>
      <c r="E68" s="36">
        <v>3676621.95</v>
      </c>
      <c r="F68" s="133">
        <v>4674731</v>
      </c>
      <c r="G68" s="36">
        <v>1284382</v>
      </c>
      <c r="H68" s="36">
        <v>27210</v>
      </c>
      <c r="I68" s="36">
        <f t="shared" si="4"/>
        <v>1311592</v>
      </c>
      <c r="J68" s="96">
        <f t="shared" si="0"/>
        <v>28.057058256400211</v>
      </c>
      <c r="K68" s="36">
        <f t="shared" si="1"/>
        <v>4988213.95</v>
      </c>
      <c r="L68" s="96">
        <f t="shared" ref="L68:L70" si="23">K68/D68%</f>
        <v>26.465994571011048</v>
      </c>
    </row>
    <row r="69" spans="1:13" ht="45" customHeight="1" x14ac:dyDescent="0.2">
      <c r="A69" s="37">
        <v>2297121</v>
      </c>
      <c r="B69" s="37">
        <v>299828</v>
      </c>
      <c r="C69" s="35" t="s">
        <v>96</v>
      </c>
      <c r="D69" s="36">
        <v>4271271</v>
      </c>
      <c r="E69" s="36">
        <v>49000</v>
      </c>
      <c r="F69" s="133">
        <v>2228328</v>
      </c>
      <c r="G69" s="36"/>
      <c r="H69" s="36"/>
      <c r="I69" s="36">
        <f t="shared" si="4"/>
        <v>0</v>
      </c>
      <c r="J69" s="96">
        <f t="shared" si="0"/>
        <v>0</v>
      </c>
      <c r="K69" s="36">
        <f t="shared" si="1"/>
        <v>49000</v>
      </c>
      <c r="L69" s="96">
        <f t="shared" si="23"/>
        <v>1.1471995104033437</v>
      </c>
    </row>
    <row r="70" spans="1:13" ht="96" x14ac:dyDescent="0.2">
      <c r="A70" s="37">
        <v>2440042</v>
      </c>
      <c r="B70" s="37"/>
      <c r="C70" s="35" t="s">
        <v>97</v>
      </c>
      <c r="D70" s="36">
        <v>2970778</v>
      </c>
      <c r="E70" s="36">
        <v>0</v>
      </c>
      <c r="F70" s="133">
        <v>2970778</v>
      </c>
      <c r="G70" s="36"/>
      <c r="H70" s="36"/>
      <c r="I70" s="36">
        <f t="shared" si="4"/>
        <v>0</v>
      </c>
      <c r="J70" s="96">
        <f t="shared" si="0"/>
        <v>0</v>
      </c>
      <c r="K70" s="36">
        <f t="shared" si="1"/>
        <v>0</v>
      </c>
      <c r="L70" s="96">
        <f t="shared" si="23"/>
        <v>0</v>
      </c>
    </row>
    <row r="71" spans="1:13" ht="26.25" customHeight="1" x14ac:dyDescent="0.2">
      <c r="A71" s="35"/>
      <c r="B71" s="35"/>
      <c r="C71" s="71" t="s">
        <v>330</v>
      </c>
      <c r="D71" s="39"/>
      <c r="E71" s="39">
        <f>E72</f>
        <v>0</v>
      </c>
      <c r="F71" s="39">
        <f>F72</f>
        <v>1970000</v>
      </c>
      <c r="G71" s="39">
        <f>G72</f>
        <v>0</v>
      </c>
      <c r="H71" s="39">
        <f>H72</f>
        <v>0</v>
      </c>
      <c r="I71" s="39">
        <f t="shared" si="4"/>
        <v>0</v>
      </c>
      <c r="J71" s="72">
        <f t="shared" si="0"/>
        <v>0</v>
      </c>
      <c r="K71" s="39">
        <f t="shared" si="1"/>
        <v>0</v>
      </c>
      <c r="L71" s="39"/>
      <c r="M71" s="121"/>
    </row>
    <row r="72" spans="1:13" ht="72" x14ac:dyDescent="0.2">
      <c r="A72" s="37">
        <v>2440069</v>
      </c>
      <c r="B72" s="37"/>
      <c r="C72" s="35" t="s">
        <v>98</v>
      </c>
      <c r="D72" s="36">
        <v>1970000</v>
      </c>
      <c r="E72" s="36">
        <v>0</v>
      </c>
      <c r="F72" s="133">
        <v>1970000</v>
      </c>
      <c r="G72" s="36"/>
      <c r="H72" s="36"/>
      <c r="I72" s="36">
        <f t="shared" si="4"/>
        <v>0</v>
      </c>
      <c r="J72" s="96">
        <f t="shared" ref="J72:J142" si="24">I72/F72%</f>
        <v>0</v>
      </c>
      <c r="K72" s="36">
        <f t="shared" ref="K72:K142" si="25">E72+I72</f>
        <v>0</v>
      </c>
      <c r="L72" s="96">
        <f>K72/D72%</f>
        <v>0</v>
      </c>
    </row>
    <row r="73" spans="1:13" ht="26.25" customHeight="1" x14ac:dyDescent="0.2">
      <c r="A73" s="35"/>
      <c r="B73" s="35"/>
      <c r="C73" s="71" t="s">
        <v>331</v>
      </c>
      <c r="D73" s="39"/>
      <c r="E73" s="39">
        <f>SUM(E74:E75)</f>
        <v>1112009.08</v>
      </c>
      <c r="F73" s="39">
        <f>SUM(F74:F75)</f>
        <v>2344270</v>
      </c>
      <c r="G73" s="39">
        <f>SUM(G74:G75)</f>
        <v>0</v>
      </c>
      <c r="H73" s="39">
        <f>SUM(H74:H75)</f>
        <v>0</v>
      </c>
      <c r="I73" s="39">
        <f t="shared" ref="I73:I142" si="26">SUM(G73:H73)</f>
        <v>0</v>
      </c>
      <c r="J73" s="72">
        <f t="shared" si="24"/>
        <v>0</v>
      </c>
      <c r="K73" s="39">
        <f t="shared" si="25"/>
        <v>1112009.08</v>
      </c>
      <c r="L73" s="39"/>
      <c r="M73" s="121"/>
    </row>
    <row r="74" spans="1:13" ht="68.25" customHeight="1" x14ac:dyDescent="0.2">
      <c r="A74" s="37">
        <v>2148228</v>
      </c>
      <c r="B74" s="37">
        <v>172862</v>
      </c>
      <c r="C74" s="35" t="s">
        <v>99</v>
      </c>
      <c r="D74" s="36">
        <v>1266047.04</v>
      </c>
      <c r="E74" s="36">
        <v>1112009.08</v>
      </c>
      <c r="F74" s="133">
        <v>145070</v>
      </c>
      <c r="G74" s="36"/>
      <c r="H74" s="36"/>
      <c r="I74" s="36">
        <f t="shared" si="26"/>
        <v>0</v>
      </c>
      <c r="J74" s="96">
        <f t="shared" si="24"/>
        <v>0</v>
      </c>
      <c r="K74" s="36">
        <f t="shared" si="25"/>
        <v>1112009.08</v>
      </c>
      <c r="L74" s="96">
        <f>K74/D74%</f>
        <v>87.83315665743352</v>
      </c>
    </row>
    <row r="75" spans="1:13" ht="85.5" customHeight="1" x14ac:dyDescent="0.2">
      <c r="A75" s="37">
        <v>2440146</v>
      </c>
      <c r="B75" s="37"/>
      <c r="C75" s="35" t="s">
        <v>355</v>
      </c>
      <c r="D75" s="36">
        <v>2199200</v>
      </c>
      <c r="E75" s="36">
        <v>0</v>
      </c>
      <c r="F75" s="133">
        <v>2199200</v>
      </c>
      <c r="G75" s="36"/>
      <c r="H75" s="36"/>
      <c r="I75" s="36">
        <f t="shared" si="26"/>
        <v>0</v>
      </c>
      <c r="J75" s="96">
        <f t="shared" si="24"/>
        <v>0</v>
      </c>
      <c r="K75" s="36">
        <f t="shared" si="25"/>
        <v>0</v>
      </c>
      <c r="L75" s="96">
        <f>K75/D75%</f>
        <v>0</v>
      </c>
    </row>
    <row r="76" spans="1:13" ht="27.75" customHeight="1" x14ac:dyDescent="0.2">
      <c r="A76" s="36"/>
      <c r="B76" s="36"/>
      <c r="C76" s="71" t="s">
        <v>332</v>
      </c>
      <c r="D76" s="39"/>
      <c r="E76" s="39">
        <f>SUM(E77:E79)</f>
        <v>1284050</v>
      </c>
      <c r="F76" s="39">
        <f>SUM(F77:F79)</f>
        <v>3012080</v>
      </c>
      <c r="G76" s="39">
        <f>SUM(G77:G79)</f>
        <v>0</v>
      </c>
      <c r="H76" s="39">
        <f>SUM(H77:H79)</f>
        <v>345080</v>
      </c>
      <c r="I76" s="39">
        <f t="shared" si="26"/>
        <v>345080</v>
      </c>
      <c r="J76" s="72">
        <f t="shared" si="24"/>
        <v>11.4565350189902</v>
      </c>
      <c r="K76" s="39">
        <f t="shared" si="25"/>
        <v>1629130</v>
      </c>
      <c r="L76" s="39"/>
    </row>
    <row r="77" spans="1:13" ht="90.75" customHeight="1" x14ac:dyDescent="0.2">
      <c r="A77" s="37">
        <v>2426380</v>
      </c>
      <c r="B77" s="37"/>
      <c r="C77" s="35" t="s">
        <v>356</v>
      </c>
      <c r="D77" s="36">
        <v>2470667.52</v>
      </c>
      <c r="E77" s="36">
        <v>1284050</v>
      </c>
      <c r="F77" s="133">
        <v>45500</v>
      </c>
      <c r="G77" s="36"/>
      <c r="H77" s="36"/>
      <c r="I77" s="36">
        <f t="shared" si="26"/>
        <v>0</v>
      </c>
      <c r="J77" s="96">
        <f t="shared" si="24"/>
        <v>0</v>
      </c>
      <c r="K77" s="36">
        <f t="shared" si="25"/>
        <v>1284050</v>
      </c>
      <c r="L77" s="96">
        <f t="shared" ref="L77:L79" si="27">K77/D77%</f>
        <v>51.971784532141335</v>
      </c>
    </row>
    <row r="78" spans="1:13" ht="75" customHeight="1" x14ac:dyDescent="0.2">
      <c r="A78" s="37">
        <v>2427819</v>
      </c>
      <c r="B78" s="37"/>
      <c r="C78" s="35" t="s">
        <v>107</v>
      </c>
      <c r="D78" s="36">
        <v>345080</v>
      </c>
      <c r="E78" s="36">
        <v>0</v>
      </c>
      <c r="F78" s="133">
        <v>390580</v>
      </c>
      <c r="G78" s="36"/>
      <c r="H78" s="36">
        <v>345080</v>
      </c>
      <c r="I78" s="36">
        <f t="shared" si="26"/>
        <v>345080</v>
      </c>
      <c r="J78" s="96">
        <f t="shared" si="24"/>
        <v>88.350657995801114</v>
      </c>
      <c r="K78" s="36">
        <f t="shared" si="25"/>
        <v>345080</v>
      </c>
      <c r="L78" s="96">
        <f t="shared" si="27"/>
        <v>100</v>
      </c>
    </row>
    <row r="79" spans="1:13" ht="89.25" customHeight="1" x14ac:dyDescent="0.2">
      <c r="A79" s="37">
        <v>2440129</v>
      </c>
      <c r="B79" s="37"/>
      <c r="C79" s="35" t="s">
        <v>357</v>
      </c>
      <c r="D79" s="36">
        <v>2576000</v>
      </c>
      <c r="E79" s="36">
        <v>0</v>
      </c>
      <c r="F79" s="133">
        <v>2576000</v>
      </c>
      <c r="G79" s="36"/>
      <c r="H79" s="36"/>
      <c r="I79" s="36">
        <f t="shared" si="26"/>
        <v>0</v>
      </c>
      <c r="J79" s="96">
        <f t="shared" si="24"/>
        <v>0</v>
      </c>
      <c r="K79" s="36">
        <f t="shared" si="25"/>
        <v>0</v>
      </c>
      <c r="L79" s="96">
        <f t="shared" si="27"/>
        <v>0</v>
      </c>
    </row>
    <row r="80" spans="1:13" ht="24" x14ac:dyDescent="0.2">
      <c r="A80" s="35"/>
      <c r="B80" s="35"/>
      <c r="C80" s="71" t="s">
        <v>333</v>
      </c>
      <c r="D80" s="39"/>
      <c r="E80" s="39">
        <f>SUM(E81:E83)</f>
        <v>580200</v>
      </c>
      <c r="F80" s="39">
        <f>SUM(F81:F83)</f>
        <v>5540480</v>
      </c>
      <c r="G80" s="39">
        <f>SUM(G81:G83)</f>
        <v>60000</v>
      </c>
      <c r="H80" s="39">
        <f>SUM(H81:H83)</f>
        <v>756790</v>
      </c>
      <c r="I80" s="39">
        <f t="shared" si="26"/>
        <v>816790</v>
      </c>
      <c r="J80" s="72">
        <f t="shared" si="24"/>
        <v>14.742224500404296</v>
      </c>
      <c r="K80" s="39">
        <f t="shared" si="25"/>
        <v>1396990</v>
      </c>
      <c r="L80" s="39"/>
      <c r="M80" s="121"/>
    </row>
    <row r="81" spans="1:14" ht="87.75" customHeight="1" x14ac:dyDescent="0.2">
      <c r="A81" s="37">
        <v>2426484</v>
      </c>
      <c r="B81" s="37"/>
      <c r="C81" s="35" t="s">
        <v>345</v>
      </c>
      <c r="D81" s="36">
        <v>3304580.98</v>
      </c>
      <c r="E81" s="36">
        <v>580200</v>
      </c>
      <c r="F81" s="133">
        <v>2594980</v>
      </c>
      <c r="G81" s="36"/>
      <c r="H81" s="36">
        <v>756790</v>
      </c>
      <c r="I81" s="36">
        <f t="shared" ref="I81:I83" si="28">SUM(G81:H81)</f>
        <v>756790</v>
      </c>
      <c r="J81" s="96">
        <f t="shared" ref="J81:J83" si="29">I81/F81%</f>
        <v>29.163615904554177</v>
      </c>
      <c r="K81" s="36">
        <f t="shared" ref="K81:K83" si="30">E81+I81</f>
        <v>1336990</v>
      </c>
      <c r="L81" s="96">
        <f t="shared" ref="L81:L83" si="31">K81/D81%</f>
        <v>40.458684719537416</v>
      </c>
    </row>
    <row r="82" spans="1:14" ht="78" customHeight="1" x14ac:dyDescent="0.2">
      <c r="A82" s="37">
        <v>2439585</v>
      </c>
      <c r="B82" s="37"/>
      <c r="C82" s="35" t="s">
        <v>108</v>
      </c>
      <c r="D82" s="36">
        <v>75000</v>
      </c>
      <c r="E82" s="36">
        <v>0</v>
      </c>
      <c r="F82" s="133">
        <v>75000</v>
      </c>
      <c r="G82" s="36">
        <v>60000</v>
      </c>
      <c r="H82" s="36"/>
      <c r="I82" s="36">
        <f t="shared" si="28"/>
        <v>60000</v>
      </c>
      <c r="J82" s="96">
        <f t="shared" si="29"/>
        <v>80</v>
      </c>
      <c r="K82" s="36">
        <f t="shared" si="30"/>
        <v>60000</v>
      </c>
      <c r="L82" s="96">
        <f t="shared" si="31"/>
        <v>80</v>
      </c>
    </row>
    <row r="83" spans="1:14" ht="89.25" customHeight="1" x14ac:dyDescent="0.2">
      <c r="A83" s="37">
        <v>2440140</v>
      </c>
      <c r="B83" s="37"/>
      <c r="C83" s="35" t="s">
        <v>358</v>
      </c>
      <c r="D83" s="36">
        <v>2870500</v>
      </c>
      <c r="E83" s="36">
        <v>0</v>
      </c>
      <c r="F83" s="133">
        <v>2870500</v>
      </c>
      <c r="G83" s="36"/>
      <c r="H83" s="36"/>
      <c r="I83" s="36">
        <f t="shared" si="28"/>
        <v>0</v>
      </c>
      <c r="J83" s="96">
        <f t="shared" si="29"/>
        <v>0</v>
      </c>
      <c r="K83" s="36">
        <f t="shared" si="30"/>
        <v>0</v>
      </c>
      <c r="L83" s="96">
        <f t="shared" si="31"/>
        <v>0</v>
      </c>
    </row>
    <row r="84" spans="1:14" ht="24" x14ac:dyDescent="0.2">
      <c r="A84" s="35"/>
      <c r="B84" s="35"/>
      <c r="C84" s="71" t="s">
        <v>334</v>
      </c>
      <c r="D84" s="39"/>
      <c r="E84" s="39">
        <f>E85</f>
        <v>0</v>
      </c>
      <c r="F84" s="39">
        <f>F85</f>
        <v>1413000</v>
      </c>
      <c r="G84" s="39">
        <f>G85</f>
        <v>0</v>
      </c>
      <c r="H84" s="39">
        <f>H85</f>
        <v>0</v>
      </c>
      <c r="I84" s="39">
        <f t="shared" si="26"/>
        <v>0</v>
      </c>
      <c r="J84" s="72">
        <f t="shared" si="24"/>
        <v>0</v>
      </c>
      <c r="K84" s="39">
        <f t="shared" si="25"/>
        <v>0</v>
      </c>
      <c r="L84" s="39"/>
    </row>
    <row r="85" spans="1:14" ht="95.25" customHeight="1" x14ac:dyDescent="0.2">
      <c r="A85" s="37">
        <v>2440054</v>
      </c>
      <c r="B85" s="37"/>
      <c r="C85" s="35" t="s">
        <v>359</v>
      </c>
      <c r="D85" s="36">
        <v>1413000</v>
      </c>
      <c r="E85" s="36">
        <v>0</v>
      </c>
      <c r="F85" s="133">
        <v>1413000</v>
      </c>
      <c r="G85" s="36"/>
      <c r="H85" s="36"/>
      <c r="I85" s="36">
        <f t="shared" si="26"/>
        <v>0</v>
      </c>
      <c r="J85" s="96">
        <f t="shared" si="24"/>
        <v>0</v>
      </c>
      <c r="K85" s="36">
        <f t="shared" si="25"/>
        <v>0</v>
      </c>
      <c r="L85" s="96">
        <f>K85/D85%</f>
        <v>0</v>
      </c>
    </row>
    <row r="86" spans="1:14" ht="29.25" customHeight="1" x14ac:dyDescent="0.2">
      <c r="A86" s="40"/>
      <c r="B86" s="40"/>
      <c r="C86" s="131" t="s">
        <v>335</v>
      </c>
      <c r="D86" s="38"/>
      <c r="E86" s="39">
        <f>SUM(E87:E137)</f>
        <v>161682596.01999998</v>
      </c>
      <c r="F86" s="39">
        <f>SUM(F87:F137)</f>
        <v>490756796</v>
      </c>
      <c r="G86" s="39">
        <f>SUM(G87:G137)</f>
        <v>42586471</v>
      </c>
      <c r="H86" s="39">
        <f>SUM(H87:H137)</f>
        <v>38402523</v>
      </c>
      <c r="I86" s="39">
        <f t="shared" ref="I86" si="32">SUM(G86:H86)</f>
        <v>80988994</v>
      </c>
      <c r="J86" s="72">
        <f t="shared" ref="J86" si="33">I86/F86%</f>
        <v>16.502877730907674</v>
      </c>
      <c r="K86" s="39">
        <f t="shared" ref="K86" si="34">E86+I86</f>
        <v>242671590.01999998</v>
      </c>
      <c r="L86" s="92"/>
      <c r="N86" s="126"/>
    </row>
    <row r="87" spans="1:14" ht="29.25" customHeight="1" x14ac:dyDescent="0.2">
      <c r="A87" s="37"/>
      <c r="B87" s="37"/>
      <c r="C87" s="35" t="s">
        <v>109</v>
      </c>
      <c r="D87" s="36"/>
      <c r="E87" s="36"/>
      <c r="F87" s="133">
        <v>8889869</v>
      </c>
      <c r="G87" s="36">
        <v>350327</v>
      </c>
      <c r="H87" s="36">
        <v>259491</v>
      </c>
      <c r="I87" s="36">
        <f t="shared" si="26"/>
        <v>609818</v>
      </c>
      <c r="J87" s="96">
        <f t="shared" si="24"/>
        <v>6.859696132755162</v>
      </c>
      <c r="K87" s="36">
        <f t="shared" si="25"/>
        <v>609818</v>
      </c>
      <c r="L87" s="96"/>
    </row>
    <row r="88" spans="1:14" ht="78" customHeight="1" x14ac:dyDescent="0.2">
      <c r="A88" s="37">
        <v>2088621</v>
      </c>
      <c r="B88" s="37">
        <v>68060</v>
      </c>
      <c r="C88" s="35" t="s">
        <v>110</v>
      </c>
      <c r="D88" s="36">
        <v>29743617.43</v>
      </c>
      <c r="E88" s="36">
        <v>29570867.77</v>
      </c>
      <c r="F88" s="133">
        <v>141627</v>
      </c>
      <c r="G88" s="36">
        <v>18360</v>
      </c>
      <c r="H88" s="36">
        <v>6277</v>
      </c>
      <c r="I88" s="36">
        <f t="shared" si="26"/>
        <v>24637</v>
      </c>
      <c r="J88" s="96">
        <f t="shared" si="24"/>
        <v>17.395694323822436</v>
      </c>
      <c r="K88" s="36">
        <f t="shared" si="25"/>
        <v>29595504.77</v>
      </c>
      <c r="L88" s="96">
        <f t="shared" ref="L87:L129" si="35">K88/D88%</f>
        <v>99.502035485937185</v>
      </c>
    </row>
    <row r="89" spans="1:14" ht="56.25" customHeight="1" x14ac:dyDescent="0.2">
      <c r="A89" s="37">
        <v>2089754</v>
      </c>
      <c r="B89" s="140"/>
      <c r="C89" s="35" t="s">
        <v>111</v>
      </c>
      <c r="D89" s="36"/>
      <c r="E89" s="36">
        <v>759305.22</v>
      </c>
      <c r="F89" s="133">
        <v>48170689</v>
      </c>
      <c r="G89" s="36">
        <v>541854</v>
      </c>
      <c r="H89" s="36">
        <v>506773</v>
      </c>
      <c r="I89" s="36">
        <f t="shared" si="26"/>
        <v>1048627</v>
      </c>
      <c r="J89" s="96">
        <f t="shared" si="24"/>
        <v>2.1768984869616457</v>
      </c>
      <c r="K89" s="36">
        <f t="shared" si="25"/>
        <v>1807932.22</v>
      </c>
      <c r="L89" s="96"/>
    </row>
    <row r="90" spans="1:14" ht="69" customHeight="1" x14ac:dyDescent="0.2">
      <c r="A90" s="37">
        <v>2183907</v>
      </c>
      <c r="B90" s="37">
        <v>268462</v>
      </c>
      <c r="C90" s="35" t="s">
        <v>112</v>
      </c>
      <c r="D90" s="36">
        <v>147554030.06</v>
      </c>
      <c r="E90" s="36">
        <v>36554821.289999999</v>
      </c>
      <c r="F90" s="133">
        <v>28035266</v>
      </c>
      <c r="G90" s="36">
        <v>13586462</v>
      </c>
      <c r="H90" s="36">
        <v>3342564</v>
      </c>
      <c r="I90" s="36">
        <f t="shared" si="26"/>
        <v>16929026</v>
      </c>
      <c r="J90" s="96">
        <f t="shared" si="24"/>
        <v>60.384752547024171</v>
      </c>
      <c r="K90" s="36">
        <f t="shared" si="25"/>
        <v>53483847.289999999</v>
      </c>
      <c r="L90" s="96">
        <f t="shared" si="35"/>
        <v>36.24695799108423</v>
      </c>
    </row>
    <row r="91" spans="1:14" ht="48" x14ac:dyDescent="0.2">
      <c r="A91" s="37">
        <v>2188625</v>
      </c>
      <c r="B91" s="37">
        <v>271195</v>
      </c>
      <c r="C91" s="35" t="s">
        <v>113</v>
      </c>
      <c r="D91" s="36">
        <v>1697570.53</v>
      </c>
      <c r="E91" s="36">
        <v>11000</v>
      </c>
      <c r="F91" s="133">
        <v>1686570</v>
      </c>
      <c r="G91" s="36"/>
      <c r="H91" s="36"/>
      <c r="I91" s="36">
        <f t="shared" si="26"/>
        <v>0</v>
      </c>
      <c r="J91" s="96">
        <f t="shared" si="24"/>
        <v>0</v>
      </c>
      <c r="K91" s="36">
        <f t="shared" si="25"/>
        <v>11000</v>
      </c>
      <c r="L91" s="96">
        <f t="shared" si="35"/>
        <v>0.647984858690967</v>
      </c>
    </row>
    <row r="92" spans="1:14" ht="48" x14ac:dyDescent="0.2">
      <c r="A92" s="37">
        <v>2194935</v>
      </c>
      <c r="B92" s="37">
        <v>109063</v>
      </c>
      <c r="C92" s="35" t="s">
        <v>114</v>
      </c>
      <c r="D92" s="36">
        <v>94313602</v>
      </c>
      <c r="E92" s="36">
        <v>0</v>
      </c>
      <c r="F92" s="133">
        <v>10397047</v>
      </c>
      <c r="G92" s="36"/>
      <c r="H92" s="36"/>
      <c r="I92" s="36">
        <f t="shared" si="26"/>
        <v>0</v>
      </c>
      <c r="J92" s="96">
        <f t="shared" si="24"/>
        <v>0</v>
      </c>
      <c r="K92" s="36">
        <f t="shared" si="25"/>
        <v>0</v>
      </c>
      <c r="L92" s="96">
        <f t="shared" si="35"/>
        <v>0</v>
      </c>
    </row>
    <row r="93" spans="1:14" ht="48" x14ac:dyDescent="0.2">
      <c r="A93" s="37">
        <v>2250037</v>
      </c>
      <c r="B93" s="37">
        <v>256869</v>
      </c>
      <c r="C93" s="35" t="s">
        <v>115</v>
      </c>
      <c r="D93" s="36">
        <v>40010388.399999999</v>
      </c>
      <c r="E93" s="36">
        <v>20605369.329999998</v>
      </c>
      <c r="F93" s="133">
        <v>16305996</v>
      </c>
      <c r="G93" s="36">
        <v>4850019</v>
      </c>
      <c r="H93" s="36">
        <v>2630795</v>
      </c>
      <c r="I93" s="36">
        <f t="shared" si="26"/>
        <v>7480814</v>
      </c>
      <c r="J93" s="96">
        <f t="shared" si="24"/>
        <v>45.877688182923634</v>
      </c>
      <c r="K93" s="36">
        <f t="shared" si="25"/>
        <v>28086183.329999998</v>
      </c>
      <c r="L93" s="96">
        <f t="shared" si="35"/>
        <v>70.197227403071153</v>
      </c>
    </row>
    <row r="94" spans="1:14" ht="48" x14ac:dyDescent="0.2">
      <c r="A94" s="37">
        <v>2284722</v>
      </c>
      <c r="B94" s="37">
        <v>326206</v>
      </c>
      <c r="C94" s="35" t="s">
        <v>15</v>
      </c>
      <c r="D94" s="36">
        <v>73072983</v>
      </c>
      <c r="E94" s="36">
        <v>28923430.600000001</v>
      </c>
      <c r="F94" s="133">
        <v>15971032</v>
      </c>
      <c r="G94" s="36">
        <v>6515745</v>
      </c>
      <c r="H94" s="36">
        <v>1807073</v>
      </c>
      <c r="I94" s="36">
        <f t="shared" si="26"/>
        <v>8322818</v>
      </c>
      <c r="J94" s="96">
        <f t="shared" si="24"/>
        <v>52.111961205763031</v>
      </c>
      <c r="K94" s="36">
        <f>E94+I94</f>
        <v>37246248.600000001</v>
      </c>
      <c r="L94" s="96">
        <f t="shared" si="35"/>
        <v>50.971298927265643</v>
      </c>
    </row>
    <row r="95" spans="1:14" ht="60" x14ac:dyDescent="0.2">
      <c r="A95" s="37">
        <v>2285573</v>
      </c>
      <c r="B95" s="37">
        <v>327681</v>
      </c>
      <c r="C95" s="35" t="s">
        <v>14</v>
      </c>
      <c r="D95" s="36">
        <v>45046911.630000003</v>
      </c>
      <c r="E95" s="36">
        <v>2306781.9500000002</v>
      </c>
      <c r="F95" s="133">
        <v>7847244</v>
      </c>
      <c r="G95" s="36">
        <v>415374</v>
      </c>
      <c r="H95" s="36">
        <v>947394</v>
      </c>
      <c r="I95" s="36">
        <f t="shared" si="26"/>
        <v>1362768</v>
      </c>
      <c r="J95" s="96">
        <f t="shared" si="24"/>
        <v>17.366198884602031</v>
      </c>
      <c r="K95" s="36">
        <f t="shared" si="25"/>
        <v>3669549.95</v>
      </c>
      <c r="L95" s="96">
        <f t="shared" si="35"/>
        <v>8.1460633309125257</v>
      </c>
    </row>
    <row r="96" spans="1:14" ht="72" x14ac:dyDescent="0.2">
      <c r="A96" s="37">
        <v>2301935</v>
      </c>
      <c r="B96" s="37">
        <v>338833</v>
      </c>
      <c r="C96" s="35" t="s">
        <v>116</v>
      </c>
      <c r="D96" s="36">
        <v>4778580.38</v>
      </c>
      <c r="E96" s="36">
        <v>26000</v>
      </c>
      <c r="F96" s="133">
        <v>1529417</v>
      </c>
      <c r="G96" s="36"/>
      <c r="H96" s="36"/>
      <c r="I96" s="36">
        <f t="shared" si="26"/>
        <v>0</v>
      </c>
      <c r="J96" s="96">
        <f t="shared" si="24"/>
        <v>0</v>
      </c>
      <c r="K96" s="36">
        <f t="shared" si="25"/>
        <v>26000</v>
      </c>
      <c r="L96" s="96">
        <f t="shared" si="35"/>
        <v>0.5440946459500593</v>
      </c>
    </row>
    <row r="97" spans="1:12" ht="84" x14ac:dyDescent="0.2">
      <c r="A97" s="37">
        <v>2302992</v>
      </c>
      <c r="B97" s="37">
        <v>342046</v>
      </c>
      <c r="C97" s="35" t="s">
        <v>117</v>
      </c>
      <c r="D97" s="36">
        <v>226445</v>
      </c>
      <c r="E97" s="36">
        <v>0</v>
      </c>
      <c r="F97" s="133">
        <v>262081</v>
      </c>
      <c r="G97" s="36"/>
      <c r="H97" s="36"/>
      <c r="I97" s="36">
        <f>SUM(G97:H97)</f>
        <v>0</v>
      </c>
      <c r="J97" s="96">
        <f t="shared" si="24"/>
        <v>0</v>
      </c>
      <c r="K97" s="36">
        <f t="shared" si="25"/>
        <v>0</v>
      </c>
      <c r="L97" s="96">
        <f t="shared" si="35"/>
        <v>0</v>
      </c>
    </row>
    <row r="98" spans="1:12" ht="60" x14ac:dyDescent="0.2">
      <c r="A98" s="37">
        <v>2303995</v>
      </c>
      <c r="B98" s="37">
        <v>342907</v>
      </c>
      <c r="C98" s="35" t="s">
        <v>21</v>
      </c>
      <c r="D98" s="36">
        <v>299767271</v>
      </c>
      <c r="E98" s="36">
        <v>861448.04</v>
      </c>
      <c r="F98" s="133">
        <v>1240718</v>
      </c>
      <c r="G98" s="36"/>
      <c r="H98" s="36"/>
      <c r="I98" s="36">
        <f t="shared" si="26"/>
        <v>0</v>
      </c>
      <c r="J98" s="96">
        <f t="shared" si="24"/>
        <v>0</v>
      </c>
      <c r="K98" s="36">
        <f t="shared" si="25"/>
        <v>861448.04</v>
      </c>
      <c r="L98" s="96">
        <f t="shared" si="35"/>
        <v>0.28737227954415345</v>
      </c>
    </row>
    <row r="99" spans="1:12" ht="48" x14ac:dyDescent="0.2">
      <c r="A99" s="37">
        <v>2314627</v>
      </c>
      <c r="B99" s="37">
        <v>352195</v>
      </c>
      <c r="C99" s="35" t="s">
        <v>118</v>
      </c>
      <c r="D99" s="36">
        <v>10252063.73</v>
      </c>
      <c r="E99" s="36">
        <v>31500</v>
      </c>
      <c r="F99" s="133">
        <v>2668400</v>
      </c>
      <c r="G99" s="36"/>
      <c r="H99" s="36"/>
      <c r="I99" s="36">
        <f t="shared" si="26"/>
        <v>0</v>
      </c>
      <c r="J99" s="96">
        <f t="shared" si="24"/>
        <v>0</v>
      </c>
      <c r="K99" s="36">
        <f t="shared" si="25"/>
        <v>31500</v>
      </c>
      <c r="L99" s="96">
        <f t="shared" si="35"/>
        <v>0.30725521055651883</v>
      </c>
    </row>
    <row r="100" spans="1:12" ht="48" x14ac:dyDescent="0.2">
      <c r="A100" s="37">
        <v>2314668</v>
      </c>
      <c r="B100" s="37">
        <v>352235</v>
      </c>
      <c r="C100" s="35" t="s">
        <v>119</v>
      </c>
      <c r="D100" s="36">
        <v>7017156.6600000001</v>
      </c>
      <c r="E100" s="36">
        <v>41500</v>
      </c>
      <c r="F100" s="133">
        <v>1874408</v>
      </c>
      <c r="G100" s="36"/>
      <c r="H100" s="36"/>
      <c r="I100" s="36">
        <f t="shared" si="26"/>
        <v>0</v>
      </c>
      <c r="J100" s="96">
        <f t="shared" si="24"/>
        <v>0</v>
      </c>
      <c r="K100" s="36">
        <f t="shared" si="25"/>
        <v>41500</v>
      </c>
      <c r="L100" s="96">
        <f t="shared" si="35"/>
        <v>0.59140763147790398</v>
      </c>
    </row>
    <row r="101" spans="1:12" ht="60" x14ac:dyDescent="0.2">
      <c r="A101" s="37">
        <v>2321591</v>
      </c>
      <c r="B101" s="37"/>
      <c r="C101" s="35" t="s">
        <v>120</v>
      </c>
      <c r="D101" s="36">
        <v>103449297.95</v>
      </c>
      <c r="E101" s="36">
        <v>0</v>
      </c>
      <c r="F101" s="133">
        <v>2402108</v>
      </c>
      <c r="G101" s="36">
        <v>218062</v>
      </c>
      <c r="H101" s="36">
        <v>18292</v>
      </c>
      <c r="I101" s="36">
        <f t="shared" si="26"/>
        <v>236354</v>
      </c>
      <c r="J101" s="96">
        <f t="shared" si="24"/>
        <v>9.8394410243003225</v>
      </c>
      <c r="K101" s="36">
        <f t="shared" si="25"/>
        <v>236354</v>
      </c>
      <c r="L101" s="96">
        <f t="shared" si="35"/>
        <v>0.22847327597547992</v>
      </c>
    </row>
    <row r="102" spans="1:12" ht="48" x14ac:dyDescent="0.2">
      <c r="A102" s="37">
        <v>2330273</v>
      </c>
      <c r="B102" s="37">
        <v>368099</v>
      </c>
      <c r="C102" s="35" t="s">
        <v>121</v>
      </c>
      <c r="D102" s="36">
        <v>2615867.5499999998</v>
      </c>
      <c r="E102" s="36">
        <v>113000</v>
      </c>
      <c r="F102" s="133">
        <v>2206004</v>
      </c>
      <c r="G102" s="36"/>
      <c r="H102" s="36"/>
      <c r="I102" s="36">
        <f t="shared" si="26"/>
        <v>0</v>
      </c>
      <c r="J102" s="96">
        <f t="shared" si="24"/>
        <v>0</v>
      </c>
      <c r="K102" s="36">
        <f t="shared" si="25"/>
        <v>113000</v>
      </c>
      <c r="L102" s="96">
        <f t="shared" si="35"/>
        <v>4.3197905796109595</v>
      </c>
    </row>
    <row r="103" spans="1:12" ht="48" x14ac:dyDescent="0.2">
      <c r="A103" s="37">
        <v>2335179</v>
      </c>
      <c r="B103" s="37">
        <v>374288</v>
      </c>
      <c r="C103" s="35" t="s">
        <v>19</v>
      </c>
      <c r="D103" s="36">
        <v>123712430.72</v>
      </c>
      <c r="E103" s="36">
        <v>2307541.17</v>
      </c>
      <c r="F103" s="133">
        <v>24208186</v>
      </c>
      <c r="G103" s="36"/>
      <c r="H103" s="36"/>
      <c r="I103" s="36">
        <f t="shared" si="26"/>
        <v>0</v>
      </c>
      <c r="J103" s="96">
        <f t="shared" si="24"/>
        <v>0</v>
      </c>
      <c r="K103" s="36">
        <f t="shared" si="25"/>
        <v>2307541.17</v>
      </c>
      <c r="L103" s="96">
        <f t="shared" si="35"/>
        <v>1.8652460036313481</v>
      </c>
    </row>
    <row r="104" spans="1:12" ht="48" x14ac:dyDescent="0.2">
      <c r="A104" s="37">
        <v>2335476</v>
      </c>
      <c r="B104" s="37"/>
      <c r="C104" s="35" t="s">
        <v>122</v>
      </c>
      <c r="D104" s="36">
        <v>33846142</v>
      </c>
      <c r="E104" s="36">
        <v>0</v>
      </c>
      <c r="F104" s="133">
        <v>1153867</v>
      </c>
      <c r="G104" s="36">
        <v>243356</v>
      </c>
      <c r="H104" s="36">
        <v>143669</v>
      </c>
      <c r="I104" s="36">
        <f t="shared" si="26"/>
        <v>387025</v>
      </c>
      <c r="J104" s="96">
        <f t="shared" si="24"/>
        <v>33.541560682470333</v>
      </c>
      <c r="K104" s="36">
        <f t="shared" si="25"/>
        <v>387025</v>
      </c>
      <c r="L104" s="96">
        <f t="shared" si="35"/>
        <v>1.1434833547646288</v>
      </c>
    </row>
    <row r="105" spans="1:12" ht="48" x14ac:dyDescent="0.2">
      <c r="A105" s="37">
        <v>2335905</v>
      </c>
      <c r="B105" s="37">
        <v>374962</v>
      </c>
      <c r="C105" s="35" t="s">
        <v>123</v>
      </c>
      <c r="D105" s="36">
        <v>108190617</v>
      </c>
      <c r="E105" s="36">
        <v>942886.15</v>
      </c>
      <c r="F105" s="133">
        <v>1162599</v>
      </c>
      <c r="G105" s="36">
        <v>38840</v>
      </c>
      <c r="H105" s="36">
        <v>33940</v>
      </c>
      <c r="I105" s="36">
        <f t="shared" si="26"/>
        <v>72780</v>
      </c>
      <c r="J105" s="96">
        <f t="shared" si="24"/>
        <v>6.2601120420712562</v>
      </c>
      <c r="K105" s="36">
        <f>E105+I105</f>
        <v>1015666.15</v>
      </c>
      <c r="L105" s="96">
        <f t="shared" si="35"/>
        <v>0.9387747090859091</v>
      </c>
    </row>
    <row r="106" spans="1:12" ht="48" x14ac:dyDescent="0.2">
      <c r="A106" s="37">
        <v>2339944</v>
      </c>
      <c r="B106" s="37">
        <v>378760</v>
      </c>
      <c r="C106" s="35" t="s">
        <v>124</v>
      </c>
      <c r="D106" s="36">
        <v>2448074.0699999998</v>
      </c>
      <c r="E106" s="36">
        <v>0</v>
      </c>
      <c r="F106" s="133">
        <v>186879</v>
      </c>
      <c r="G106" s="36"/>
      <c r="H106" s="36"/>
      <c r="I106" s="36">
        <f t="shared" si="26"/>
        <v>0</v>
      </c>
      <c r="J106" s="96">
        <f t="shared" si="24"/>
        <v>0</v>
      </c>
      <c r="K106" s="36">
        <f t="shared" si="25"/>
        <v>0</v>
      </c>
      <c r="L106" s="96">
        <f t="shared" si="35"/>
        <v>0</v>
      </c>
    </row>
    <row r="107" spans="1:12" ht="48" x14ac:dyDescent="0.2">
      <c r="A107" s="37">
        <v>2343118</v>
      </c>
      <c r="B107" s="37">
        <v>381809</v>
      </c>
      <c r="C107" s="35" t="s">
        <v>125</v>
      </c>
      <c r="D107" s="36">
        <v>18989050</v>
      </c>
      <c r="E107" s="36">
        <v>456205.56</v>
      </c>
      <c r="F107" s="133">
        <v>644331</v>
      </c>
      <c r="G107" s="36">
        <v>222216</v>
      </c>
      <c r="H107" s="36">
        <v>4876</v>
      </c>
      <c r="I107" s="36">
        <f t="shared" si="26"/>
        <v>227092</v>
      </c>
      <c r="J107" s="96">
        <f t="shared" si="24"/>
        <v>35.244618061213878</v>
      </c>
      <c r="K107" s="36">
        <f t="shared" si="25"/>
        <v>683297.56</v>
      </c>
      <c r="L107" s="96">
        <f t="shared" si="35"/>
        <v>3.5983767487051752</v>
      </c>
    </row>
    <row r="108" spans="1:12" ht="48" x14ac:dyDescent="0.2">
      <c r="A108" s="37">
        <v>2343128</v>
      </c>
      <c r="B108" s="37">
        <v>381818</v>
      </c>
      <c r="C108" s="35" t="s">
        <v>20</v>
      </c>
      <c r="D108" s="36">
        <v>29754744.280000001</v>
      </c>
      <c r="E108" s="36">
        <v>2124722.02</v>
      </c>
      <c r="F108" s="133">
        <v>655370</v>
      </c>
      <c r="G108" s="36">
        <v>199969</v>
      </c>
      <c r="H108" s="36">
        <v>1861</v>
      </c>
      <c r="I108" s="36">
        <f t="shared" si="26"/>
        <v>201830</v>
      </c>
      <c r="J108" s="96">
        <f t="shared" si="24"/>
        <v>30.796344049925995</v>
      </c>
      <c r="K108" s="36">
        <f t="shared" si="25"/>
        <v>2326552.02</v>
      </c>
      <c r="L108" s="96">
        <f t="shared" si="35"/>
        <v>7.8190960006462538</v>
      </c>
    </row>
    <row r="109" spans="1:12" ht="60" x14ac:dyDescent="0.2">
      <c r="A109" s="37">
        <v>2343407</v>
      </c>
      <c r="B109" s="37">
        <v>382078</v>
      </c>
      <c r="C109" s="35" t="s">
        <v>126</v>
      </c>
      <c r="D109" s="36">
        <v>77449591.150000006</v>
      </c>
      <c r="E109" s="36">
        <v>22974873.780000001</v>
      </c>
      <c r="F109" s="133">
        <v>20169663</v>
      </c>
      <c r="G109" s="36">
        <v>4444733</v>
      </c>
      <c r="H109" s="36">
        <v>1674156</v>
      </c>
      <c r="I109" s="36">
        <f t="shared" si="26"/>
        <v>6118889</v>
      </c>
      <c r="J109" s="96">
        <f t="shared" si="24"/>
        <v>30.337090907269992</v>
      </c>
      <c r="K109" s="36">
        <f t="shared" si="25"/>
        <v>29093762.780000001</v>
      </c>
      <c r="L109" s="96">
        <f t="shared" si="35"/>
        <v>37.564772580468293</v>
      </c>
    </row>
    <row r="110" spans="1:12" ht="48" x14ac:dyDescent="0.2">
      <c r="A110" s="37">
        <v>2344420</v>
      </c>
      <c r="B110" s="37">
        <v>382960</v>
      </c>
      <c r="C110" s="35" t="s">
        <v>127</v>
      </c>
      <c r="D110" s="36">
        <v>34399283.530000001</v>
      </c>
      <c r="E110" s="36">
        <v>556490.19999999995</v>
      </c>
      <c r="F110" s="133">
        <v>11036843</v>
      </c>
      <c r="G110" s="36">
        <v>4153753</v>
      </c>
      <c r="H110" s="36">
        <v>731455</v>
      </c>
      <c r="I110" s="36">
        <f t="shared" si="26"/>
        <v>4885208</v>
      </c>
      <c r="J110" s="96">
        <f t="shared" si="24"/>
        <v>44.26272984040817</v>
      </c>
      <c r="K110" s="36">
        <f t="shared" si="25"/>
        <v>5441698.2000000002</v>
      </c>
      <c r="L110" s="96">
        <f t="shared" si="35"/>
        <v>15.819219592914584</v>
      </c>
    </row>
    <row r="111" spans="1:12" ht="48" x14ac:dyDescent="0.2">
      <c r="A111" s="37">
        <v>2344621</v>
      </c>
      <c r="B111" s="37">
        <v>383146</v>
      </c>
      <c r="C111" s="35" t="s">
        <v>128</v>
      </c>
      <c r="D111" s="36">
        <v>68407859</v>
      </c>
      <c r="E111" s="36">
        <v>552908.76</v>
      </c>
      <c r="F111" s="133">
        <v>1134837</v>
      </c>
      <c r="G111" s="36">
        <v>887973</v>
      </c>
      <c r="H111" s="36"/>
      <c r="I111" s="36">
        <f t="shared" si="26"/>
        <v>887973</v>
      </c>
      <c r="J111" s="96">
        <f t="shared" si="24"/>
        <v>78.246743805498056</v>
      </c>
      <c r="K111" s="36">
        <f>E111+I111</f>
        <v>1440881.76</v>
      </c>
      <c r="L111" s="96">
        <f t="shared" si="35"/>
        <v>2.1063102705787067</v>
      </c>
    </row>
    <row r="112" spans="1:12" ht="60" x14ac:dyDescent="0.2">
      <c r="A112" s="37">
        <v>2346750</v>
      </c>
      <c r="B112" s="37"/>
      <c r="C112" s="35" t="s">
        <v>129</v>
      </c>
      <c r="D112" s="36">
        <v>113121299.98</v>
      </c>
      <c r="E112" s="36">
        <v>0</v>
      </c>
      <c r="F112" s="133">
        <v>1609993</v>
      </c>
      <c r="G112" s="36"/>
      <c r="H112" s="36"/>
      <c r="I112" s="36">
        <f t="shared" si="26"/>
        <v>0</v>
      </c>
      <c r="J112" s="96">
        <f t="shared" si="24"/>
        <v>0</v>
      </c>
      <c r="K112" s="36">
        <f t="shared" si="25"/>
        <v>0</v>
      </c>
      <c r="L112" s="96">
        <f t="shared" si="35"/>
        <v>0</v>
      </c>
    </row>
    <row r="113" spans="1:12" ht="84" x14ac:dyDescent="0.2">
      <c r="A113" s="37">
        <v>2347056</v>
      </c>
      <c r="B113" s="37"/>
      <c r="C113" s="35" t="s">
        <v>130</v>
      </c>
      <c r="D113" s="36">
        <v>35712943.119999997</v>
      </c>
      <c r="E113" s="36">
        <v>696041.67</v>
      </c>
      <c r="F113" s="133">
        <v>13777254</v>
      </c>
      <c r="G113" s="36">
        <v>1489390</v>
      </c>
      <c r="H113" s="36">
        <v>710937</v>
      </c>
      <c r="I113" s="36">
        <f t="shared" si="26"/>
        <v>2200327</v>
      </c>
      <c r="J113" s="96">
        <f t="shared" si="24"/>
        <v>15.970722467626713</v>
      </c>
      <c r="K113" s="36">
        <f t="shared" si="25"/>
        <v>2896368.67</v>
      </c>
      <c r="L113" s="96">
        <f t="shared" si="35"/>
        <v>8.1101371574665109</v>
      </c>
    </row>
    <row r="114" spans="1:12" ht="60" x14ac:dyDescent="0.2">
      <c r="A114" s="37">
        <v>2354781</v>
      </c>
      <c r="B114" s="37">
        <v>260172</v>
      </c>
      <c r="C114" s="35" t="s">
        <v>131</v>
      </c>
      <c r="D114" s="36">
        <v>329669411.82999998</v>
      </c>
      <c r="E114" s="36">
        <v>2647971.2400000002</v>
      </c>
      <c r="F114" s="133">
        <v>61842992</v>
      </c>
      <c r="G114" s="36"/>
      <c r="H114" s="36">
        <v>23934606</v>
      </c>
      <c r="I114" s="36">
        <f t="shared" si="26"/>
        <v>23934606</v>
      </c>
      <c r="J114" s="96">
        <f t="shared" si="24"/>
        <v>38.702212208620175</v>
      </c>
      <c r="K114" s="36">
        <f t="shared" si="25"/>
        <v>26582577.240000002</v>
      </c>
      <c r="L114" s="96">
        <f t="shared" si="35"/>
        <v>8.0634042122499956</v>
      </c>
    </row>
    <row r="115" spans="1:12" ht="72" x14ac:dyDescent="0.2">
      <c r="A115" s="37">
        <v>2362485</v>
      </c>
      <c r="B115" s="37"/>
      <c r="C115" s="35" t="s">
        <v>132</v>
      </c>
      <c r="D115" s="36">
        <v>142786859.22999999</v>
      </c>
      <c r="E115" s="36">
        <v>516940.78</v>
      </c>
      <c r="F115" s="133">
        <v>63440636</v>
      </c>
      <c r="G115" s="36">
        <v>118556</v>
      </c>
      <c r="H115" s="36">
        <v>16176</v>
      </c>
      <c r="I115" s="36">
        <f t="shared" si="26"/>
        <v>134732</v>
      </c>
      <c r="J115" s="96">
        <f t="shared" si="24"/>
        <v>0.21237492007488701</v>
      </c>
      <c r="K115" s="36">
        <f t="shared" si="25"/>
        <v>651672.78</v>
      </c>
      <c r="L115" s="96">
        <f t="shared" si="35"/>
        <v>0.45639548591113027</v>
      </c>
    </row>
    <row r="116" spans="1:12" ht="48" x14ac:dyDescent="0.2">
      <c r="A116" s="37">
        <v>2372478</v>
      </c>
      <c r="B116" s="37">
        <v>385674</v>
      </c>
      <c r="C116" s="35" t="s">
        <v>133</v>
      </c>
      <c r="D116" s="36">
        <v>37955435.93</v>
      </c>
      <c r="E116" s="36">
        <v>6739113.3899999997</v>
      </c>
      <c r="F116" s="133">
        <v>14963744</v>
      </c>
      <c r="G116" s="36">
        <v>1391410</v>
      </c>
      <c r="H116" s="36">
        <v>1382703</v>
      </c>
      <c r="I116" s="36">
        <f t="shared" si="26"/>
        <v>2774113</v>
      </c>
      <c r="J116" s="96">
        <f t="shared" si="24"/>
        <v>18.538896415228702</v>
      </c>
      <c r="K116" s="36">
        <f t="shared" si="25"/>
        <v>9513226.3900000006</v>
      </c>
      <c r="L116" s="96">
        <f t="shared" si="35"/>
        <v>25.064200046456957</v>
      </c>
    </row>
    <row r="117" spans="1:12" ht="60" x14ac:dyDescent="0.2">
      <c r="A117" s="37">
        <v>2381374</v>
      </c>
      <c r="B117" s="37"/>
      <c r="C117" s="35" t="s">
        <v>48</v>
      </c>
      <c r="D117" s="36">
        <v>104721901.97</v>
      </c>
      <c r="E117" s="36">
        <v>521813.66</v>
      </c>
      <c r="F117" s="133">
        <v>1050114</v>
      </c>
      <c r="G117" s="36">
        <v>214254</v>
      </c>
      <c r="H117" s="36">
        <v>15500</v>
      </c>
      <c r="I117" s="36">
        <f t="shared" si="26"/>
        <v>229754</v>
      </c>
      <c r="J117" s="96">
        <f t="shared" si="24"/>
        <v>21.878957903618083</v>
      </c>
      <c r="K117" s="36">
        <f t="shared" si="25"/>
        <v>751567.65999999992</v>
      </c>
      <c r="L117" s="96">
        <f t="shared" si="35"/>
        <v>0.71767953585803268</v>
      </c>
    </row>
    <row r="118" spans="1:12" ht="60" x14ac:dyDescent="0.2">
      <c r="A118" s="37">
        <v>2384027</v>
      </c>
      <c r="B118" s="37"/>
      <c r="C118" s="35" t="s">
        <v>134</v>
      </c>
      <c r="D118" s="36">
        <v>3368306.51</v>
      </c>
      <c r="E118" s="36">
        <v>37000</v>
      </c>
      <c r="F118" s="133">
        <v>309629</v>
      </c>
      <c r="G118" s="36"/>
      <c r="H118" s="36"/>
      <c r="I118" s="36">
        <f>SUM(G118:H118)</f>
        <v>0</v>
      </c>
      <c r="J118" s="96">
        <f t="shared" si="24"/>
        <v>0</v>
      </c>
      <c r="K118" s="36">
        <f t="shared" si="25"/>
        <v>37000</v>
      </c>
      <c r="L118" s="96">
        <f t="shared" si="35"/>
        <v>1.0984748534657554</v>
      </c>
    </row>
    <row r="119" spans="1:12" ht="51.75" customHeight="1" x14ac:dyDescent="0.2">
      <c r="A119" s="37">
        <v>2386498</v>
      </c>
      <c r="B119" s="37"/>
      <c r="C119" s="35" t="s">
        <v>135</v>
      </c>
      <c r="D119" s="36">
        <v>97397247.409999996</v>
      </c>
      <c r="E119" s="36">
        <v>0</v>
      </c>
      <c r="F119" s="133">
        <v>2043174</v>
      </c>
      <c r="G119" s="36">
        <v>377776</v>
      </c>
      <c r="H119" s="36">
        <v>136947</v>
      </c>
      <c r="I119" s="36">
        <f t="shared" si="26"/>
        <v>514723</v>
      </c>
      <c r="J119" s="96">
        <f t="shared" si="24"/>
        <v>25.192323316565304</v>
      </c>
      <c r="K119" s="36">
        <f t="shared" si="25"/>
        <v>514723</v>
      </c>
      <c r="L119" s="96">
        <f t="shared" si="35"/>
        <v>0.52847797416002973</v>
      </c>
    </row>
    <row r="120" spans="1:12" ht="75" customHeight="1" x14ac:dyDescent="0.2">
      <c r="A120" s="37">
        <v>2386533</v>
      </c>
      <c r="B120" s="37"/>
      <c r="C120" s="35" t="s">
        <v>136</v>
      </c>
      <c r="D120" s="36">
        <v>122556061.31999999</v>
      </c>
      <c r="E120" s="36">
        <v>282469.43</v>
      </c>
      <c r="F120" s="133">
        <v>48716358</v>
      </c>
      <c r="G120" s="36">
        <v>714407</v>
      </c>
      <c r="H120" s="36">
        <v>3019</v>
      </c>
      <c r="I120" s="36">
        <f t="shared" si="26"/>
        <v>717426</v>
      </c>
      <c r="J120" s="96">
        <f t="shared" si="24"/>
        <v>1.4726593478108523</v>
      </c>
      <c r="K120" s="36">
        <f t="shared" si="25"/>
        <v>999895.42999999993</v>
      </c>
      <c r="L120" s="96">
        <f t="shared" si="35"/>
        <v>0.8158677908138896</v>
      </c>
    </row>
    <row r="121" spans="1:12" ht="48" x14ac:dyDescent="0.2">
      <c r="A121" s="37">
        <v>2386577</v>
      </c>
      <c r="B121" s="37"/>
      <c r="C121" s="35" t="s">
        <v>26</v>
      </c>
      <c r="D121" s="36">
        <v>88231060.459999993</v>
      </c>
      <c r="E121" s="36">
        <v>520594.01</v>
      </c>
      <c r="F121" s="133">
        <v>42180923</v>
      </c>
      <c r="G121" s="36">
        <v>741560</v>
      </c>
      <c r="H121" s="36">
        <v>31517</v>
      </c>
      <c r="I121" s="36">
        <f t="shared" si="26"/>
        <v>773077</v>
      </c>
      <c r="J121" s="96">
        <f t="shared" si="24"/>
        <v>1.8327645414492235</v>
      </c>
      <c r="K121" s="36">
        <f t="shared" si="25"/>
        <v>1293671.01</v>
      </c>
      <c r="L121" s="96">
        <f t="shared" si="35"/>
        <v>1.4662308298861402</v>
      </c>
    </row>
    <row r="122" spans="1:12" ht="48" x14ac:dyDescent="0.2">
      <c r="A122" s="37">
        <v>2409087</v>
      </c>
      <c r="B122" s="37"/>
      <c r="C122" s="35" t="s">
        <v>137</v>
      </c>
      <c r="D122" s="36">
        <v>5834240.2599999998</v>
      </c>
      <c r="E122" s="36">
        <v>0</v>
      </c>
      <c r="F122" s="133">
        <v>2931602</v>
      </c>
      <c r="G122" s="36">
        <v>68198</v>
      </c>
      <c r="H122" s="36">
        <v>18000</v>
      </c>
      <c r="I122" s="36">
        <f t="shared" si="26"/>
        <v>86198</v>
      </c>
      <c r="J122" s="96">
        <f t="shared" si="24"/>
        <v>2.9403036292102405</v>
      </c>
      <c r="K122" s="36">
        <f t="shared" si="25"/>
        <v>86198</v>
      </c>
      <c r="L122" s="96">
        <f t="shared" si="35"/>
        <v>1.477450296159041</v>
      </c>
    </row>
    <row r="123" spans="1:12" ht="60" x14ac:dyDescent="0.2">
      <c r="A123" s="37">
        <v>2426613</v>
      </c>
      <c r="B123" s="37"/>
      <c r="C123" s="35" t="s">
        <v>138</v>
      </c>
      <c r="D123" s="36">
        <v>704573.7</v>
      </c>
      <c r="E123" s="36">
        <v>0</v>
      </c>
      <c r="F123" s="133">
        <v>704574</v>
      </c>
      <c r="G123" s="36"/>
      <c r="H123" s="36"/>
      <c r="I123" s="36">
        <f t="shared" si="26"/>
        <v>0</v>
      </c>
      <c r="J123" s="96">
        <f t="shared" si="24"/>
        <v>0</v>
      </c>
      <c r="K123" s="36">
        <f t="shared" si="25"/>
        <v>0</v>
      </c>
      <c r="L123" s="96">
        <f t="shared" si="35"/>
        <v>0</v>
      </c>
    </row>
    <row r="124" spans="1:12" ht="61.5" customHeight="1" x14ac:dyDescent="0.2">
      <c r="A124" s="37">
        <v>2426624</v>
      </c>
      <c r="B124" s="37"/>
      <c r="C124" s="35" t="s">
        <v>139</v>
      </c>
      <c r="D124" s="36">
        <v>1203397.99</v>
      </c>
      <c r="E124" s="36">
        <v>0</v>
      </c>
      <c r="F124" s="133">
        <v>1203398</v>
      </c>
      <c r="G124" s="36"/>
      <c r="H124" s="36"/>
      <c r="I124" s="36">
        <f t="shared" si="26"/>
        <v>0</v>
      </c>
      <c r="J124" s="96">
        <f t="shared" si="24"/>
        <v>0</v>
      </c>
      <c r="K124" s="36">
        <f t="shared" si="25"/>
        <v>0</v>
      </c>
      <c r="L124" s="96">
        <f t="shared" si="35"/>
        <v>0</v>
      </c>
    </row>
    <row r="125" spans="1:12" ht="51" customHeight="1" x14ac:dyDescent="0.2">
      <c r="A125" s="37">
        <v>2426626</v>
      </c>
      <c r="B125" s="37"/>
      <c r="C125" s="35" t="s">
        <v>140</v>
      </c>
      <c r="D125" s="36">
        <v>1115946.9099999999</v>
      </c>
      <c r="E125" s="36">
        <v>0</v>
      </c>
      <c r="F125" s="133">
        <v>1115947</v>
      </c>
      <c r="G125" s="36"/>
      <c r="H125" s="36"/>
      <c r="I125" s="36">
        <f t="shared" si="26"/>
        <v>0</v>
      </c>
      <c r="J125" s="96">
        <f t="shared" si="24"/>
        <v>0</v>
      </c>
      <c r="K125" s="36">
        <f t="shared" si="25"/>
        <v>0</v>
      </c>
      <c r="L125" s="96">
        <f t="shared" si="35"/>
        <v>0</v>
      </c>
    </row>
    <row r="126" spans="1:12" ht="52.5" customHeight="1" x14ac:dyDescent="0.2">
      <c r="A126" s="37">
        <v>2426641</v>
      </c>
      <c r="B126" s="37"/>
      <c r="C126" s="35" t="s">
        <v>141</v>
      </c>
      <c r="D126" s="36">
        <v>680011.7</v>
      </c>
      <c r="E126" s="36">
        <v>0</v>
      </c>
      <c r="F126" s="133">
        <v>680012</v>
      </c>
      <c r="G126" s="36"/>
      <c r="H126" s="36"/>
      <c r="I126" s="36">
        <f t="shared" si="26"/>
        <v>0</v>
      </c>
      <c r="J126" s="96">
        <f t="shared" si="24"/>
        <v>0</v>
      </c>
      <c r="K126" s="36">
        <f t="shared" si="25"/>
        <v>0</v>
      </c>
      <c r="L126" s="96">
        <f t="shared" si="35"/>
        <v>0</v>
      </c>
    </row>
    <row r="127" spans="1:12" ht="52.5" customHeight="1" x14ac:dyDescent="0.2">
      <c r="A127" s="37">
        <v>2426642</v>
      </c>
      <c r="B127" s="37"/>
      <c r="C127" s="35" t="s">
        <v>142</v>
      </c>
      <c r="D127" s="36">
        <v>2311285.27</v>
      </c>
      <c r="E127" s="36">
        <v>0</v>
      </c>
      <c r="F127" s="133">
        <v>2311285</v>
      </c>
      <c r="G127" s="36">
        <v>2033</v>
      </c>
      <c r="H127" s="36"/>
      <c r="I127" s="36">
        <f t="shared" si="26"/>
        <v>2033</v>
      </c>
      <c r="J127" s="96">
        <f t="shared" si="24"/>
        <v>8.795972803007851E-2</v>
      </c>
      <c r="K127" s="36">
        <f t="shared" si="25"/>
        <v>2033</v>
      </c>
      <c r="L127" s="96">
        <f t="shared" si="35"/>
        <v>8.7959717754788447E-2</v>
      </c>
    </row>
    <row r="128" spans="1:12" ht="62.25" customHeight="1" x14ac:dyDescent="0.2">
      <c r="A128" s="37">
        <v>2426646</v>
      </c>
      <c r="B128" s="37"/>
      <c r="C128" s="35" t="s">
        <v>143</v>
      </c>
      <c r="D128" s="36">
        <v>2204980.04</v>
      </c>
      <c r="E128" s="36">
        <v>0</v>
      </c>
      <c r="F128" s="133">
        <v>2204980</v>
      </c>
      <c r="G128" s="36"/>
      <c r="H128" s="36"/>
      <c r="I128" s="36">
        <f t="shared" si="26"/>
        <v>0</v>
      </c>
      <c r="J128" s="96">
        <f t="shared" si="24"/>
        <v>0</v>
      </c>
      <c r="K128" s="36">
        <f t="shared" si="25"/>
        <v>0</v>
      </c>
      <c r="L128" s="96">
        <f t="shared" si="35"/>
        <v>0</v>
      </c>
    </row>
    <row r="129" spans="1:13" ht="53.25" customHeight="1" x14ac:dyDescent="0.2">
      <c r="A129" s="37">
        <v>2426659</v>
      </c>
      <c r="B129" s="37"/>
      <c r="C129" s="35" t="s">
        <v>144</v>
      </c>
      <c r="D129" s="36">
        <v>1447445.35</v>
      </c>
      <c r="E129" s="36">
        <v>0</v>
      </c>
      <c r="F129" s="133">
        <v>1447445</v>
      </c>
      <c r="G129" s="36"/>
      <c r="H129" s="36"/>
      <c r="I129" s="36">
        <f t="shared" si="26"/>
        <v>0</v>
      </c>
      <c r="J129" s="96">
        <f t="shared" si="24"/>
        <v>0</v>
      </c>
      <c r="K129" s="36">
        <f t="shared" si="25"/>
        <v>0</v>
      </c>
      <c r="L129" s="96">
        <f t="shared" si="35"/>
        <v>0</v>
      </c>
    </row>
    <row r="130" spans="1:13" ht="72" x14ac:dyDescent="0.2">
      <c r="A130" s="37">
        <v>2426758</v>
      </c>
      <c r="B130" s="37"/>
      <c r="C130" s="35" t="s">
        <v>145</v>
      </c>
      <c r="D130" s="36">
        <v>2031451</v>
      </c>
      <c r="E130" s="36">
        <v>0</v>
      </c>
      <c r="F130" s="133">
        <v>2031450</v>
      </c>
      <c r="G130" s="36"/>
      <c r="H130" s="36"/>
      <c r="I130" s="36">
        <f t="shared" si="26"/>
        <v>0</v>
      </c>
      <c r="J130" s="96">
        <f t="shared" si="24"/>
        <v>0</v>
      </c>
      <c r="K130" s="36">
        <f t="shared" si="25"/>
        <v>0</v>
      </c>
      <c r="L130" s="96">
        <f t="shared" ref="L130:L134" si="36">K130/D130%</f>
        <v>0</v>
      </c>
    </row>
    <row r="131" spans="1:13" ht="48" x14ac:dyDescent="0.2">
      <c r="A131" s="37">
        <v>2426771</v>
      </c>
      <c r="B131" s="37"/>
      <c r="C131" s="35" t="s">
        <v>146</v>
      </c>
      <c r="D131" s="36">
        <v>2737986</v>
      </c>
      <c r="E131" s="36">
        <v>0</v>
      </c>
      <c r="F131" s="133">
        <v>2737986</v>
      </c>
      <c r="G131" s="36"/>
      <c r="H131" s="36"/>
      <c r="I131" s="36">
        <f t="shared" si="26"/>
        <v>0</v>
      </c>
      <c r="J131" s="96">
        <f t="shared" si="24"/>
        <v>0</v>
      </c>
      <c r="K131" s="36">
        <f t="shared" si="25"/>
        <v>0</v>
      </c>
      <c r="L131" s="96">
        <f t="shared" si="36"/>
        <v>0</v>
      </c>
    </row>
    <row r="132" spans="1:13" ht="48" x14ac:dyDescent="0.2">
      <c r="A132" s="37">
        <v>2426772</v>
      </c>
      <c r="B132" s="37"/>
      <c r="C132" s="35" t="s">
        <v>147</v>
      </c>
      <c r="D132" s="36">
        <v>828524</v>
      </c>
      <c r="E132" s="36">
        <v>0</v>
      </c>
      <c r="F132" s="133">
        <v>828524</v>
      </c>
      <c r="G132" s="36"/>
      <c r="H132" s="36"/>
      <c r="I132" s="36">
        <f t="shared" si="26"/>
        <v>0</v>
      </c>
      <c r="J132" s="96">
        <f t="shared" si="24"/>
        <v>0</v>
      </c>
      <c r="K132" s="36">
        <f t="shared" si="25"/>
        <v>0</v>
      </c>
      <c r="L132" s="96">
        <f t="shared" si="36"/>
        <v>0</v>
      </c>
    </row>
    <row r="133" spans="1:13" ht="48" x14ac:dyDescent="0.2">
      <c r="A133" s="37">
        <v>2426774</v>
      </c>
      <c r="B133" s="37"/>
      <c r="C133" s="35" t="s">
        <v>148</v>
      </c>
      <c r="D133" s="36">
        <v>3388944</v>
      </c>
      <c r="E133" s="36">
        <v>0</v>
      </c>
      <c r="F133" s="133">
        <v>3388944</v>
      </c>
      <c r="G133" s="36"/>
      <c r="H133" s="36"/>
      <c r="I133" s="36">
        <f t="shared" si="26"/>
        <v>0</v>
      </c>
      <c r="J133" s="96">
        <f t="shared" si="24"/>
        <v>0</v>
      </c>
      <c r="K133" s="36">
        <f t="shared" si="25"/>
        <v>0</v>
      </c>
      <c r="L133" s="96">
        <f t="shared" si="36"/>
        <v>0</v>
      </c>
    </row>
    <row r="134" spans="1:13" ht="60" x14ac:dyDescent="0.2">
      <c r="A134" s="37">
        <v>2426775</v>
      </c>
      <c r="B134" s="37"/>
      <c r="C134" s="35" t="s">
        <v>149</v>
      </c>
      <c r="D134" s="36">
        <v>1206437</v>
      </c>
      <c r="E134" s="36">
        <v>0</v>
      </c>
      <c r="F134" s="133">
        <v>1206437</v>
      </c>
      <c r="G134" s="36"/>
      <c r="H134" s="36"/>
      <c r="I134" s="36">
        <f t="shared" si="26"/>
        <v>0</v>
      </c>
      <c r="J134" s="96">
        <f t="shared" si="24"/>
        <v>0</v>
      </c>
      <c r="K134" s="36">
        <f t="shared" si="25"/>
        <v>0</v>
      </c>
      <c r="L134" s="96">
        <f t="shared" si="36"/>
        <v>0</v>
      </c>
    </row>
    <row r="135" spans="1:13" ht="51.75" customHeight="1" x14ac:dyDescent="0.2">
      <c r="A135" s="37">
        <v>2426777</v>
      </c>
      <c r="B135" s="37"/>
      <c r="C135" s="35" t="s">
        <v>150</v>
      </c>
      <c r="D135" s="36"/>
      <c r="E135" s="36"/>
      <c r="F135" s="133">
        <v>2881119</v>
      </c>
      <c r="G135" s="36">
        <v>241417</v>
      </c>
      <c r="H135" s="36"/>
      <c r="I135" s="36">
        <f t="shared" si="26"/>
        <v>241417</v>
      </c>
      <c r="J135" s="96">
        <f t="shared" si="24"/>
        <v>8.3792790231850898</v>
      </c>
      <c r="K135" s="36">
        <f t="shared" si="25"/>
        <v>241417</v>
      </c>
      <c r="L135" s="96"/>
    </row>
    <row r="136" spans="1:13" ht="51.75" customHeight="1" x14ac:dyDescent="0.2">
      <c r="A136" s="37">
        <v>2426778</v>
      </c>
      <c r="B136" s="37"/>
      <c r="C136" s="35" t="s">
        <v>151</v>
      </c>
      <c r="D136" s="36"/>
      <c r="E136" s="36"/>
      <c r="F136" s="133">
        <v>2295820</v>
      </c>
      <c r="G136" s="36">
        <v>256961</v>
      </c>
      <c r="H136" s="36">
        <v>16502</v>
      </c>
      <c r="I136" s="36">
        <f t="shared" si="26"/>
        <v>273463</v>
      </c>
      <c r="J136" s="96">
        <f t="shared" si="24"/>
        <v>11.911343223771897</v>
      </c>
      <c r="K136" s="36">
        <f t="shared" si="25"/>
        <v>273463</v>
      </c>
      <c r="L136" s="96"/>
    </row>
    <row r="137" spans="1:13" ht="48" x14ac:dyDescent="0.2">
      <c r="A137" s="37">
        <v>2426793</v>
      </c>
      <c r="B137" s="37"/>
      <c r="C137" s="35" t="s">
        <v>152</v>
      </c>
      <c r="D137" s="36"/>
      <c r="E137" s="36"/>
      <c r="F137" s="133">
        <v>2871405</v>
      </c>
      <c r="G137" s="36">
        <v>283466</v>
      </c>
      <c r="H137" s="36">
        <v>28000</v>
      </c>
      <c r="I137" s="36">
        <f t="shared" si="26"/>
        <v>311466</v>
      </c>
      <c r="J137" s="96">
        <f t="shared" si="24"/>
        <v>10.847163670746552</v>
      </c>
      <c r="K137" s="36">
        <f t="shared" si="25"/>
        <v>311466</v>
      </c>
      <c r="L137" s="96"/>
    </row>
    <row r="138" spans="1:13" ht="27.75" customHeight="1" x14ac:dyDescent="0.2">
      <c r="A138" s="28"/>
      <c r="B138" s="28"/>
      <c r="C138" s="71" t="s">
        <v>153</v>
      </c>
      <c r="D138" s="39"/>
      <c r="E138" s="39">
        <f>SUM(E139:E140)</f>
        <v>0</v>
      </c>
      <c r="F138" s="39">
        <f>SUM(F139:F140)</f>
        <v>2289000</v>
      </c>
      <c r="G138" s="39">
        <f>SUM(G139:G140)</f>
        <v>0</v>
      </c>
      <c r="H138" s="39">
        <f>SUM(H139:H140)</f>
        <v>71500</v>
      </c>
      <c r="I138" s="39">
        <f t="shared" si="26"/>
        <v>71500</v>
      </c>
      <c r="J138" s="72">
        <f t="shared" si="24"/>
        <v>3.1236347750109217</v>
      </c>
      <c r="K138" s="39">
        <f t="shared" si="25"/>
        <v>71500</v>
      </c>
      <c r="L138" s="39"/>
    </row>
    <row r="139" spans="1:13" ht="66" customHeight="1" x14ac:dyDescent="0.2">
      <c r="A139" s="37">
        <v>2430176</v>
      </c>
      <c r="B139" s="37"/>
      <c r="C139" s="35" t="s">
        <v>154</v>
      </c>
      <c r="D139" s="36">
        <v>71500</v>
      </c>
      <c r="E139" s="36">
        <v>0</v>
      </c>
      <c r="F139" s="133">
        <v>71500</v>
      </c>
      <c r="G139" s="36"/>
      <c r="H139" s="36">
        <v>71500</v>
      </c>
      <c r="I139" s="36">
        <f t="shared" si="26"/>
        <v>71500</v>
      </c>
      <c r="J139" s="52">
        <f t="shared" si="24"/>
        <v>100</v>
      </c>
      <c r="K139" s="36">
        <f t="shared" si="25"/>
        <v>71500</v>
      </c>
      <c r="L139" s="52">
        <f>K139/D139%</f>
        <v>100</v>
      </c>
    </row>
    <row r="140" spans="1:13" ht="77.25" customHeight="1" x14ac:dyDescent="0.2">
      <c r="A140" s="37">
        <v>2440132</v>
      </c>
      <c r="B140" s="37"/>
      <c r="C140" s="35" t="s">
        <v>155</v>
      </c>
      <c r="D140" s="36">
        <v>2100000</v>
      </c>
      <c r="E140" s="36">
        <v>0</v>
      </c>
      <c r="F140" s="133">
        <v>2217500</v>
      </c>
      <c r="G140" s="36"/>
      <c r="H140" s="36"/>
      <c r="I140" s="36">
        <f t="shared" ref="I140" si="37">SUM(G140:H140)</f>
        <v>0</v>
      </c>
      <c r="J140" s="96">
        <f t="shared" ref="J140" si="38">I140/F140%</f>
        <v>0</v>
      </c>
      <c r="K140" s="36">
        <f t="shared" ref="K140" si="39">E140+I140</f>
        <v>0</v>
      </c>
      <c r="L140" s="96">
        <f t="shared" ref="L140" si="40">K140/D140%</f>
        <v>0</v>
      </c>
    </row>
    <row r="141" spans="1:13" ht="24" x14ac:dyDescent="0.2">
      <c r="A141" s="35"/>
      <c r="B141" s="35"/>
      <c r="C141" s="71" t="s">
        <v>156</v>
      </c>
      <c r="D141" s="39"/>
      <c r="E141" s="39">
        <f>SUM(E142:E165)</f>
        <v>11616044.73</v>
      </c>
      <c r="F141" s="39">
        <f>SUM(F142:F165)</f>
        <v>1187458</v>
      </c>
      <c r="G141" s="39">
        <f>SUM(G142:G165)</f>
        <v>29800</v>
      </c>
      <c r="H141" s="39">
        <f>SUM(H142:H165)</f>
        <v>0</v>
      </c>
      <c r="I141" s="39">
        <f t="shared" si="26"/>
        <v>29800</v>
      </c>
      <c r="J141" s="92">
        <f t="shared" si="24"/>
        <v>2.509562443471685</v>
      </c>
      <c r="K141" s="39">
        <f t="shared" si="25"/>
        <v>11645844.73</v>
      </c>
      <c r="L141" s="39"/>
      <c r="M141" s="121"/>
    </row>
    <row r="142" spans="1:13" ht="89.25" customHeight="1" x14ac:dyDescent="0.2">
      <c r="A142" s="37">
        <v>2133722</v>
      </c>
      <c r="B142" s="37">
        <v>120501</v>
      </c>
      <c r="C142" s="35" t="s">
        <v>157</v>
      </c>
      <c r="D142" s="36">
        <v>12673474.029999999</v>
      </c>
      <c r="E142" s="36">
        <v>11616044.73</v>
      </c>
      <c r="F142" s="133">
        <v>25067</v>
      </c>
      <c r="G142" s="36"/>
      <c r="H142" s="36"/>
      <c r="I142" s="36">
        <f t="shared" si="26"/>
        <v>0</v>
      </c>
      <c r="J142" s="52">
        <f t="shared" si="24"/>
        <v>0</v>
      </c>
      <c r="K142" s="36">
        <f t="shared" si="25"/>
        <v>11616044.73</v>
      </c>
      <c r="L142" s="52">
        <f t="shared" ref="L142:L165" si="41">K142/D142%</f>
        <v>91.656358015987522</v>
      </c>
    </row>
    <row r="143" spans="1:13" ht="96" x14ac:dyDescent="0.2">
      <c r="A143" s="37">
        <v>2430716</v>
      </c>
      <c r="B143" s="37"/>
      <c r="C143" s="35" t="s">
        <v>360</v>
      </c>
      <c r="D143" s="36">
        <v>139646.67000000001</v>
      </c>
      <c r="E143" s="36">
        <v>0</v>
      </c>
      <c r="F143" s="133">
        <v>139647</v>
      </c>
      <c r="G143" s="36">
        <v>14900</v>
      </c>
      <c r="H143" s="36"/>
      <c r="I143" s="36">
        <f t="shared" ref="I143:I166" si="42">SUM(G143:H143)</f>
        <v>14900</v>
      </c>
      <c r="J143" s="96">
        <f t="shared" ref="J143:J166" si="43">I143/F143%</f>
        <v>10.669760181027877</v>
      </c>
      <c r="K143" s="36">
        <f t="shared" ref="K143:K166" si="44">E143+I143</f>
        <v>14900</v>
      </c>
      <c r="L143" s="96">
        <f t="shared" si="41"/>
        <v>10.669785394811059</v>
      </c>
    </row>
    <row r="144" spans="1:13" ht="84" x14ac:dyDescent="0.2">
      <c r="A144" s="37">
        <v>2430725</v>
      </c>
      <c r="B144" s="37"/>
      <c r="C144" s="35" t="s">
        <v>361</v>
      </c>
      <c r="D144" s="36">
        <v>113396.67</v>
      </c>
      <c r="E144" s="36">
        <v>0</v>
      </c>
      <c r="F144" s="133">
        <v>113397</v>
      </c>
      <c r="G144" s="36">
        <v>14900</v>
      </c>
      <c r="H144" s="36"/>
      <c r="I144" s="36">
        <f t="shared" si="42"/>
        <v>14900</v>
      </c>
      <c r="J144" s="96">
        <f t="shared" si="43"/>
        <v>13.139677416510137</v>
      </c>
      <c r="K144" s="36">
        <f t="shared" si="44"/>
        <v>14900</v>
      </c>
      <c r="L144" s="96">
        <f t="shared" si="41"/>
        <v>13.13971565478951</v>
      </c>
    </row>
    <row r="145" spans="1:12" ht="89.25" customHeight="1" x14ac:dyDescent="0.2">
      <c r="A145" s="37">
        <v>2430742</v>
      </c>
      <c r="B145" s="37"/>
      <c r="C145" s="35" t="s">
        <v>158</v>
      </c>
      <c r="D145" s="36">
        <v>159896.67000000001</v>
      </c>
      <c r="E145" s="36">
        <v>0</v>
      </c>
      <c r="F145" s="133">
        <v>159897</v>
      </c>
      <c r="G145" s="36"/>
      <c r="H145" s="36"/>
      <c r="I145" s="36">
        <f t="shared" si="42"/>
        <v>0</v>
      </c>
      <c r="J145" s="96">
        <f t="shared" si="43"/>
        <v>0</v>
      </c>
      <c r="K145" s="36">
        <f t="shared" si="44"/>
        <v>0</v>
      </c>
      <c r="L145" s="96">
        <f t="shared" si="41"/>
        <v>0</v>
      </c>
    </row>
    <row r="146" spans="1:12" ht="81.75" customHeight="1" x14ac:dyDescent="0.2">
      <c r="A146" s="37">
        <v>2430769</v>
      </c>
      <c r="B146" s="37"/>
      <c r="C146" s="35" t="s">
        <v>159</v>
      </c>
      <c r="D146" s="36">
        <v>26250</v>
      </c>
      <c r="E146" s="36">
        <v>0</v>
      </c>
      <c r="F146" s="133">
        <v>26250</v>
      </c>
      <c r="G146" s="36"/>
      <c r="H146" s="36"/>
      <c r="I146" s="36">
        <f t="shared" si="42"/>
        <v>0</v>
      </c>
      <c r="J146" s="96">
        <f t="shared" si="43"/>
        <v>0</v>
      </c>
      <c r="K146" s="36">
        <f t="shared" si="44"/>
        <v>0</v>
      </c>
      <c r="L146" s="96">
        <f t="shared" si="41"/>
        <v>0</v>
      </c>
    </row>
    <row r="147" spans="1:12" ht="89.25" customHeight="1" x14ac:dyDescent="0.2">
      <c r="A147" s="37">
        <v>2430771</v>
      </c>
      <c r="B147" s="37"/>
      <c r="C147" s="35" t="s">
        <v>160</v>
      </c>
      <c r="D147" s="36">
        <v>26250</v>
      </c>
      <c r="E147" s="36">
        <v>0</v>
      </c>
      <c r="F147" s="133">
        <v>26250</v>
      </c>
      <c r="G147" s="36"/>
      <c r="H147" s="36"/>
      <c r="I147" s="36">
        <f t="shared" si="42"/>
        <v>0</v>
      </c>
      <c r="J147" s="96">
        <f t="shared" si="43"/>
        <v>0</v>
      </c>
      <c r="K147" s="36">
        <f t="shared" si="44"/>
        <v>0</v>
      </c>
      <c r="L147" s="96">
        <f t="shared" si="41"/>
        <v>0</v>
      </c>
    </row>
    <row r="148" spans="1:12" ht="89.25" customHeight="1" x14ac:dyDescent="0.2">
      <c r="A148" s="37">
        <v>2430773</v>
      </c>
      <c r="B148" s="37"/>
      <c r="C148" s="35" t="s">
        <v>161</v>
      </c>
      <c r="D148" s="36">
        <v>26250</v>
      </c>
      <c r="E148" s="36">
        <v>0</v>
      </c>
      <c r="F148" s="133">
        <v>26250</v>
      </c>
      <c r="G148" s="36"/>
      <c r="H148" s="36"/>
      <c r="I148" s="36">
        <f t="shared" si="42"/>
        <v>0</v>
      </c>
      <c r="J148" s="96">
        <f t="shared" si="43"/>
        <v>0</v>
      </c>
      <c r="K148" s="36">
        <f t="shared" si="44"/>
        <v>0</v>
      </c>
      <c r="L148" s="96">
        <f t="shared" si="41"/>
        <v>0</v>
      </c>
    </row>
    <row r="149" spans="1:12" ht="89.25" customHeight="1" x14ac:dyDescent="0.2">
      <c r="A149" s="37">
        <v>2430775</v>
      </c>
      <c r="B149" s="37"/>
      <c r="C149" s="35" t="s">
        <v>162</v>
      </c>
      <c r="D149" s="36">
        <v>26250</v>
      </c>
      <c r="E149" s="36">
        <v>0</v>
      </c>
      <c r="F149" s="133">
        <v>26250</v>
      </c>
      <c r="G149" s="36"/>
      <c r="H149" s="36"/>
      <c r="I149" s="36">
        <f t="shared" si="42"/>
        <v>0</v>
      </c>
      <c r="J149" s="96">
        <f t="shared" si="43"/>
        <v>0</v>
      </c>
      <c r="K149" s="36">
        <f t="shared" si="44"/>
        <v>0</v>
      </c>
      <c r="L149" s="96">
        <f t="shared" si="41"/>
        <v>0</v>
      </c>
    </row>
    <row r="150" spans="1:12" ht="89.25" customHeight="1" x14ac:dyDescent="0.2">
      <c r="A150" s="37">
        <v>2430776</v>
      </c>
      <c r="B150" s="37"/>
      <c r="C150" s="35" t="s">
        <v>163</v>
      </c>
      <c r="D150" s="36">
        <v>26250</v>
      </c>
      <c r="E150" s="36">
        <v>0</v>
      </c>
      <c r="F150" s="133">
        <v>26250</v>
      </c>
      <c r="G150" s="36"/>
      <c r="H150" s="36"/>
      <c r="I150" s="36">
        <f t="shared" si="42"/>
        <v>0</v>
      </c>
      <c r="J150" s="96">
        <f t="shared" si="43"/>
        <v>0</v>
      </c>
      <c r="K150" s="36">
        <f t="shared" si="44"/>
        <v>0</v>
      </c>
      <c r="L150" s="96">
        <f t="shared" si="41"/>
        <v>0</v>
      </c>
    </row>
    <row r="151" spans="1:12" ht="89.25" customHeight="1" x14ac:dyDescent="0.2">
      <c r="A151" s="37">
        <v>2430777</v>
      </c>
      <c r="B151" s="37"/>
      <c r="C151" s="35" t="s">
        <v>164</v>
      </c>
      <c r="D151" s="36">
        <v>26250</v>
      </c>
      <c r="E151" s="36">
        <v>0</v>
      </c>
      <c r="F151" s="133">
        <v>26250</v>
      </c>
      <c r="G151" s="36"/>
      <c r="H151" s="36"/>
      <c r="I151" s="36">
        <f t="shared" si="42"/>
        <v>0</v>
      </c>
      <c r="J151" s="96">
        <f t="shared" si="43"/>
        <v>0</v>
      </c>
      <c r="K151" s="36">
        <f t="shared" si="44"/>
        <v>0</v>
      </c>
      <c r="L151" s="96">
        <f t="shared" si="41"/>
        <v>0</v>
      </c>
    </row>
    <row r="152" spans="1:12" ht="89.25" customHeight="1" x14ac:dyDescent="0.2">
      <c r="A152" s="37">
        <v>2430778</v>
      </c>
      <c r="B152" s="37"/>
      <c r="C152" s="35" t="s">
        <v>165</v>
      </c>
      <c r="D152" s="36">
        <v>26250</v>
      </c>
      <c r="E152" s="36">
        <v>0</v>
      </c>
      <c r="F152" s="133">
        <v>26250</v>
      </c>
      <c r="G152" s="36"/>
      <c r="H152" s="36"/>
      <c r="I152" s="36">
        <f t="shared" si="42"/>
        <v>0</v>
      </c>
      <c r="J152" s="96">
        <f t="shared" si="43"/>
        <v>0</v>
      </c>
      <c r="K152" s="36">
        <f t="shared" si="44"/>
        <v>0</v>
      </c>
      <c r="L152" s="96">
        <f t="shared" si="41"/>
        <v>0</v>
      </c>
    </row>
    <row r="153" spans="1:12" ht="89.25" customHeight="1" x14ac:dyDescent="0.2">
      <c r="A153" s="37">
        <v>2430780</v>
      </c>
      <c r="B153" s="37"/>
      <c r="C153" s="35" t="s">
        <v>166</v>
      </c>
      <c r="D153" s="36">
        <v>26250</v>
      </c>
      <c r="E153" s="36">
        <v>0</v>
      </c>
      <c r="F153" s="133">
        <v>26250</v>
      </c>
      <c r="G153" s="36"/>
      <c r="H153" s="36"/>
      <c r="I153" s="36">
        <f t="shared" si="42"/>
        <v>0</v>
      </c>
      <c r="J153" s="96">
        <f t="shared" si="43"/>
        <v>0</v>
      </c>
      <c r="K153" s="36">
        <f t="shared" si="44"/>
        <v>0</v>
      </c>
      <c r="L153" s="96">
        <f t="shared" si="41"/>
        <v>0</v>
      </c>
    </row>
    <row r="154" spans="1:12" ht="91.5" customHeight="1" x14ac:dyDescent="0.2">
      <c r="A154" s="37">
        <v>2430781</v>
      </c>
      <c r="B154" s="37"/>
      <c r="C154" s="35" t="s">
        <v>362</v>
      </c>
      <c r="D154" s="36">
        <v>26250</v>
      </c>
      <c r="E154" s="36">
        <v>0</v>
      </c>
      <c r="F154" s="133">
        <v>26250</v>
      </c>
      <c r="G154" s="36"/>
      <c r="H154" s="36"/>
      <c r="I154" s="36">
        <f t="shared" si="42"/>
        <v>0</v>
      </c>
      <c r="J154" s="96">
        <f t="shared" si="43"/>
        <v>0</v>
      </c>
      <c r="K154" s="36">
        <f t="shared" si="44"/>
        <v>0</v>
      </c>
      <c r="L154" s="96">
        <f t="shared" si="41"/>
        <v>0</v>
      </c>
    </row>
    <row r="155" spans="1:12" ht="54" customHeight="1" x14ac:dyDescent="0.2">
      <c r="A155" s="37">
        <v>2440339</v>
      </c>
      <c r="B155" s="37"/>
      <c r="C155" s="35" t="s">
        <v>167</v>
      </c>
      <c r="D155" s="36">
        <v>35000</v>
      </c>
      <c r="E155" s="36">
        <v>0</v>
      </c>
      <c r="F155" s="133">
        <v>35000</v>
      </c>
      <c r="G155" s="36"/>
      <c r="H155" s="36"/>
      <c r="I155" s="36">
        <f t="shared" si="42"/>
        <v>0</v>
      </c>
      <c r="J155" s="96">
        <f t="shared" si="43"/>
        <v>0</v>
      </c>
      <c r="K155" s="36">
        <f t="shared" si="44"/>
        <v>0</v>
      </c>
      <c r="L155" s="96">
        <f t="shared" si="41"/>
        <v>0</v>
      </c>
    </row>
    <row r="156" spans="1:12" ht="60" x14ac:dyDescent="0.2">
      <c r="A156" s="37">
        <v>2440358</v>
      </c>
      <c r="B156" s="37"/>
      <c r="C156" s="35" t="s">
        <v>168</v>
      </c>
      <c r="D156" s="36">
        <v>110600</v>
      </c>
      <c r="E156" s="36">
        <v>0</v>
      </c>
      <c r="F156" s="133">
        <v>110600</v>
      </c>
      <c r="G156" s="36"/>
      <c r="H156" s="36"/>
      <c r="I156" s="36">
        <f t="shared" si="42"/>
        <v>0</v>
      </c>
      <c r="J156" s="96">
        <f t="shared" si="43"/>
        <v>0</v>
      </c>
      <c r="K156" s="36">
        <f t="shared" si="44"/>
        <v>0</v>
      </c>
      <c r="L156" s="96">
        <f t="shared" si="41"/>
        <v>0</v>
      </c>
    </row>
    <row r="157" spans="1:12" ht="60" x14ac:dyDescent="0.2">
      <c r="A157" s="37">
        <v>2440361</v>
      </c>
      <c r="B157" s="37"/>
      <c r="C157" s="35" t="s">
        <v>169</v>
      </c>
      <c r="D157" s="36">
        <v>110600</v>
      </c>
      <c r="E157" s="36">
        <v>0</v>
      </c>
      <c r="F157" s="133">
        <v>110600</v>
      </c>
      <c r="G157" s="36"/>
      <c r="H157" s="36"/>
      <c r="I157" s="36">
        <f t="shared" si="42"/>
        <v>0</v>
      </c>
      <c r="J157" s="96">
        <f t="shared" si="43"/>
        <v>0</v>
      </c>
      <c r="K157" s="36">
        <f t="shared" si="44"/>
        <v>0</v>
      </c>
      <c r="L157" s="96">
        <f t="shared" si="41"/>
        <v>0</v>
      </c>
    </row>
    <row r="158" spans="1:12" ht="60" x14ac:dyDescent="0.2">
      <c r="A158" s="37">
        <v>2440364</v>
      </c>
      <c r="B158" s="37"/>
      <c r="C158" s="35" t="s">
        <v>170</v>
      </c>
      <c r="D158" s="36">
        <v>9000</v>
      </c>
      <c r="E158" s="36">
        <v>0</v>
      </c>
      <c r="F158" s="133">
        <v>9000</v>
      </c>
      <c r="G158" s="36"/>
      <c r="H158" s="36"/>
      <c r="I158" s="36">
        <f t="shared" si="42"/>
        <v>0</v>
      </c>
      <c r="J158" s="96">
        <f t="shared" si="43"/>
        <v>0</v>
      </c>
      <c r="K158" s="36">
        <f t="shared" si="44"/>
        <v>0</v>
      </c>
      <c r="L158" s="96">
        <f t="shared" si="41"/>
        <v>0</v>
      </c>
    </row>
    <row r="159" spans="1:12" ht="60" x14ac:dyDescent="0.2">
      <c r="A159" s="37">
        <v>2440366</v>
      </c>
      <c r="B159" s="37"/>
      <c r="C159" s="35" t="s">
        <v>171</v>
      </c>
      <c r="D159" s="36">
        <v>35000</v>
      </c>
      <c r="E159" s="36">
        <v>0</v>
      </c>
      <c r="F159" s="133">
        <v>35000</v>
      </c>
      <c r="G159" s="36"/>
      <c r="H159" s="36"/>
      <c r="I159" s="36">
        <f t="shared" si="42"/>
        <v>0</v>
      </c>
      <c r="J159" s="96">
        <f t="shared" si="43"/>
        <v>0</v>
      </c>
      <c r="K159" s="36">
        <f t="shared" si="44"/>
        <v>0</v>
      </c>
      <c r="L159" s="96">
        <f t="shared" si="41"/>
        <v>0</v>
      </c>
    </row>
    <row r="160" spans="1:12" ht="60" x14ac:dyDescent="0.2">
      <c r="A160" s="37">
        <v>2440367</v>
      </c>
      <c r="B160" s="37"/>
      <c r="C160" s="35" t="s">
        <v>172</v>
      </c>
      <c r="D160" s="36">
        <v>35000</v>
      </c>
      <c r="E160" s="36">
        <v>0</v>
      </c>
      <c r="F160" s="133">
        <v>35000</v>
      </c>
      <c r="G160" s="36"/>
      <c r="H160" s="36"/>
      <c r="I160" s="36">
        <f t="shared" si="42"/>
        <v>0</v>
      </c>
      <c r="J160" s="96">
        <f t="shared" si="43"/>
        <v>0</v>
      </c>
      <c r="K160" s="36">
        <f t="shared" si="44"/>
        <v>0</v>
      </c>
      <c r="L160" s="96">
        <f t="shared" si="41"/>
        <v>0</v>
      </c>
    </row>
    <row r="161" spans="1:12" ht="72" x14ac:dyDescent="0.2">
      <c r="A161" s="37">
        <v>2440369</v>
      </c>
      <c r="B161" s="37"/>
      <c r="C161" s="35" t="s">
        <v>173</v>
      </c>
      <c r="D161" s="36">
        <v>38000</v>
      </c>
      <c r="E161" s="36">
        <v>0</v>
      </c>
      <c r="F161" s="134">
        <v>38000</v>
      </c>
      <c r="G161" s="36"/>
      <c r="H161" s="36"/>
      <c r="I161" s="36">
        <f t="shared" si="42"/>
        <v>0</v>
      </c>
      <c r="J161" s="96">
        <f t="shared" si="43"/>
        <v>0</v>
      </c>
      <c r="K161" s="36">
        <f t="shared" si="44"/>
        <v>0</v>
      </c>
      <c r="L161" s="96">
        <f t="shared" si="41"/>
        <v>0</v>
      </c>
    </row>
    <row r="162" spans="1:12" ht="78" customHeight="1" x14ac:dyDescent="0.2">
      <c r="A162" s="37">
        <v>2440370</v>
      </c>
      <c r="B162" s="37"/>
      <c r="C162" s="35" t="s">
        <v>174</v>
      </c>
      <c r="D162" s="36">
        <v>35000</v>
      </c>
      <c r="E162" s="36">
        <v>0</v>
      </c>
      <c r="F162" s="133">
        <v>35000</v>
      </c>
      <c r="G162" s="36"/>
      <c r="H162" s="36"/>
      <c r="I162" s="36">
        <f t="shared" si="42"/>
        <v>0</v>
      </c>
      <c r="J162" s="96">
        <f t="shared" si="43"/>
        <v>0</v>
      </c>
      <c r="K162" s="36">
        <f t="shared" si="44"/>
        <v>0</v>
      </c>
      <c r="L162" s="96">
        <f t="shared" si="41"/>
        <v>0</v>
      </c>
    </row>
    <row r="163" spans="1:12" ht="60" x14ac:dyDescent="0.2">
      <c r="A163" s="37">
        <v>2440374</v>
      </c>
      <c r="B163" s="37"/>
      <c r="C163" s="35" t="s">
        <v>175</v>
      </c>
      <c r="D163" s="36">
        <v>35000</v>
      </c>
      <c r="E163" s="36">
        <v>0</v>
      </c>
      <c r="F163" s="133">
        <v>35000</v>
      </c>
      <c r="G163" s="36"/>
      <c r="H163" s="36"/>
      <c r="I163" s="36">
        <f t="shared" si="42"/>
        <v>0</v>
      </c>
      <c r="J163" s="96">
        <f t="shared" si="43"/>
        <v>0</v>
      </c>
      <c r="K163" s="36">
        <f t="shared" si="44"/>
        <v>0</v>
      </c>
      <c r="L163" s="96">
        <f t="shared" si="41"/>
        <v>0</v>
      </c>
    </row>
    <row r="164" spans="1:12" ht="72" x14ac:dyDescent="0.2">
      <c r="A164" s="37">
        <v>2440375</v>
      </c>
      <c r="B164" s="37"/>
      <c r="C164" s="35" t="s">
        <v>176</v>
      </c>
      <c r="D164" s="36">
        <v>35000</v>
      </c>
      <c r="E164" s="36">
        <v>0</v>
      </c>
      <c r="F164" s="133">
        <v>35000</v>
      </c>
      <c r="G164" s="36"/>
      <c r="H164" s="36"/>
      <c r="I164" s="36">
        <f t="shared" si="42"/>
        <v>0</v>
      </c>
      <c r="J164" s="96">
        <f t="shared" si="43"/>
        <v>0</v>
      </c>
      <c r="K164" s="36">
        <f t="shared" si="44"/>
        <v>0</v>
      </c>
      <c r="L164" s="96">
        <f t="shared" si="41"/>
        <v>0</v>
      </c>
    </row>
    <row r="165" spans="1:12" ht="54" customHeight="1" x14ac:dyDescent="0.2">
      <c r="A165" s="37">
        <v>2440377</v>
      </c>
      <c r="B165" s="37"/>
      <c r="C165" s="35" t="s">
        <v>177</v>
      </c>
      <c r="D165" s="36">
        <v>35000</v>
      </c>
      <c r="E165" s="36">
        <v>0</v>
      </c>
      <c r="F165" s="133">
        <v>35000</v>
      </c>
      <c r="G165" s="36"/>
      <c r="H165" s="36"/>
      <c r="I165" s="36">
        <f t="shared" si="42"/>
        <v>0</v>
      </c>
      <c r="J165" s="96">
        <f t="shared" si="43"/>
        <v>0</v>
      </c>
      <c r="K165" s="36">
        <f t="shared" si="44"/>
        <v>0</v>
      </c>
      <c r="L165" s="96">
        <f t="shared" si="41"/>
        <v>0</v>
      </c>
    </row>
    <row r="166" spans="1:12" ht="24" x14ac:dyDescent="0.2">
      <c r="A166" s="37"/>
      <c r="B166" s="37"/>
      <c r="C166" s="71" t="s">
        <v>178</v>
      </c>
      <c r="D166" s="39"/>
      <c r="E166" s="39">
        <f>SUM(E167:E214)</f>
        <v>15810591.160000002</v>
      </c>
      <c r="F166" s="39">
        <f>SUM(F167:F214)</f>
        <v>8200862</v>
      </c>
      <c r="G166" s="39">
        <f>SUM(G167:G214)</f>
        <v>204182</v>
      </c>
      <c r="H166" s="39">
        <f>SUM(H167:H214)</f>
        <v>950000</v>
      </c>
      <c r="I166" s="39">
        <f t="shared" si="42"/>
        <v>1154182</v>
      </c>
      <c r="J166" s="92">
        <f t="shared" si="43"/>
        <v>14.07391076694133</v>
      </c>
      <c r="K166" s="39">
        <f t="shared" si="44"/>
        <v>16964773.160000004</v>
      </c>
      <c r="L166" s="39"/>
    </row>
    <row r="167" spans="1:12" ht="42" customHeight="1" x14ac:dyDescent="0.2">
      <c r="A167" s="37">
        <v>2045646</v>
      </c>
      <c r="B167" s="37">
        <v>21451</v>
      </c>
      <c r="C167" s="35" t="s">
        <v>179</v>
      </c>
      <c r="D167" s="36">
        <v>13117817</v>
      </c>
      <c r="E167" s="36">
        <v>11976184.199999999</v>
      </c>
      <c r="F167" s="133">
        <v>1046132</v>
      </c>
      <c r="G167" s="36"/>
      <c r="H167" s="36"/>
      <c r="I167" s="36">
        <f t="shared" ref="I167:I215" si="45">SUM(G167:H167)</f>
        <v>0</v>
      </c>
      <c r="J167" s="96">
        <f t="shared" ref="J167:J215" si="46">I167/F167%</f>
        <v>0</v>
      </c>
      <c r="K167" s="36">
        <f t="shared" ref="K167:K215" si="47">E167+I167</f>
        <v>11976184.199999999</v>
      </c>
      <c r="L167" s="96">
        <f t="shared" ref="L167:L214" si="48">K167/D167%</f>
        <v>91.297082433761645</v>
      </c>
    </row>
    <row r="168" spans="1:12" ht="53.25" customHeight="1" x14ac:dyDescent="0.2">
      <c r="A168" s="37">
        <v>2251577</v>
      </c>
      <c r="B168" s="37">
        <v>304009</v>
      </c>
      <c r="C168" s="35" t="s">
        <v>180</v>
      </c>
      <c r="D168" s="36">
        <v>6542763.4199999999</v>
      </c>
      <c r="E168" s="36">
        <v>761015.19</v>
      </c>
      <c r="F168" s="133">
        <v>2745949</v>
      </c>
      <c r="G168" s="36">
        <v>128102</v>
      </c>
      <c r="H168" s="36">
        <v>32000</v>
      </c>
      <c r="I168" s="36">
        <f t="shared" si="45"/>
        <v>160102</v>
      </c>
      <c r="J168" s="96">
        <f t="shared" si="46"/>
        <v>5.8304797357853326</v>
      </c>
      <c r="K168" s="36">
        <f t="shared" si="47"/>
        <v>921117.19</v>
      </c>
      <c r="L168" s="96">
        <f t="shared" si="48"/>
        <v>14.078411993077994</v>
      </c>
    </row>
    <row r="169" spans="1:12" ht="79.5" customHeight="1" x14ac:dyDescent="0.2">
      <c r="A169" s="37">
        <v>2314281</v>
      </c>
      <c r="B169" s="37">
        <v>351861</v>
      </c>
      <c r="C169" s="35" t="s">
        <v>181</v>
      </c>
      <c r="D169" s="36">
        <v>302534.2</v>
      </c>
      <c r="E169" s="36">
        <v>57301.68</v>
      </c>
      <c r="F169" s="133">
        <v>4050</v>
      </c>
      <c r="G169" s="36"/>
      <c r="H169" s="36"/>
      <c r="I169" s="36">
        <f t="shared" si="45"/>
        <v>0</v>
      </c>
      <c r="J169" s="96">
        <f t="shared" si="46"/>
        <v>0</v>
      </c>
      <c r="K169" s="36">
        <f t="shared" si="47"/>
        <v>57301.68</v>
      </c>
      <c r="L169" s="96">
        <f t="shared" si="48"/>
        <v>18.94056275290529</v>
      </c>
    </row>
    <row r="170" spans="1:12" ht="92.25" customHeight="1" x14ac:dyDescent="0.2">
      <c r="A170" s="37">
        <v>2314292</v>
      </c>
      <c r="B170" s="37">
        <v>351872</v>
      </c>
      <c r="C170" s="35" t="s">
        <v>182</v>
      </c>
      <c r="D170" s="36">
        <v>302534.2</v>
      </c>
      <c r="E170" s="36">
        <v>57301.68</v>
      </c>
      <c r="F170" s="133">
        <v>4050</v>
      </c>
      <c r="G170" s="36"/>
      <c r="H170" s="36"/>
      <c r="I170" s="36">
        <f t="shared" si="45"/>
        <v>0</v>
      </c>
      <c r="J170" s="96">
        <f t="shared" si="46"/>
        <v>0</v>
      </c>
      <c r="K170" s="36">
        <f t="shared" si="47"/>
        <v>57301.68</v>
      </c>
      <c r="L170" s="96">
        <f t="shared" si="48"/>
        <v>18.94056275290529</v>
      </c>
    </row>
    <row r="171" spans="1:12" ht="80.25" customHeight="1" x14ac:dyDescent="0.2">
      <c r="A171" s="37">
        <v>2314303</v>
      </c>
      <c r="B171" s="37">
        <v>351883</v>
      </c>
      <c r="C171" s="35" t="s">
        <v>183</v>
      </c>
      <c r="D171" s="36">
        <v>302534.2</v>
      </c>
      <c r="E171" s="36">
        <v>180428.18</v>
      </c>
      <c r="F171" s="133">
        <v>78190</v>
      </c>
      <c r="G171" s="36"/>
      <c r="H171" s="36"/>
      <c r="I171" s="36">
        <f t="shared" si="45"/>
        <v>0</v>
      </c>
      <c r="J171" s="96">
        <f t="shared" si="46"/>
        <v>0</v>
      </c>
      <c r="K171" s="36">
        <f t="shared" si="47"/>
        <v>180428.18</v>
      </c>
      <c r="L171" s="96">
        <f t="shared" si="48"/>
        <v>59.638936688810716</v>
      </c>
    </row>
    <row r="172" spans="1:12" ht="87" customHeight="1" x14ac:dyDescent="0.2">
      <c r="A172" s="37">
        <v>2314313</v>
      </c>
      <c r="B172" s="37">
        <v>351893</v>
      </c>
      <c r="C172" s="35" t="s">
        <v>184</v>
      </c>
      <c r="D172" s="36">
        <v>302534.2</v>
      </c>
      <c r="E172" s="36">
        <v>180428.18</v>
      </c>
      <c r="F172" s="133">
        <v>80572</v>
      </c>
      <c r="G172" s="36"/>
      <c r="H172" s="36"/>
      <c r="I172" s="36">
        <f t="shared" si="45"/>
        <v>0</v>
      </c>
      <c r="J172" s="96">
        <f t="shared" si="46"/>
        <v>0</v>
      </c>
      <c r="K172" s="36">
        <f t="shared" si="47"/>
        <v>180428.18</v>
      </c>
      <c r="L172" s="96">
        <f t="shared" si="48"/>
        <v>59.638936688810716</v>
      </c>
    </row>
    <row r="173" spans="1:12" ht="78.75" customHeight="1" x14ac:dyDescent="0.2">
      <c r="A173" s="37">
        <v>2314325</v>
      </c>
      <c r="B173" s="37">
        <v>351905</v>
      </c>
      <c r="C173" s="35" t="s">
        <v>185</v>
      </c>
      <c r="D173" s="36">
        <v>168541</v>
      </c>
      <c r="E173" s="36">
        <v>66528.679999999993</v>
      </c>
      <c r="F173" s="133">
        <v>2250</v>
      </c>
      <c r="G173" s="36"/>
      <c r="H173" s="36"/>
      <c r="I173" s="36">
        <f t="shared" si="45"/>
        <v>0</v>
      </c>
      <c r="J173" s="96">
        <f t="shared" si="46"/>
        <v>0</v>
      </c>
      <c r="K173" s="36">
        <f t="shared" si="47"/>
        <v>66528.679999999993</v>
      </c>
      <c r="L173" s="96">
        <f t="shared" si="48"/>
        <v>39.473291365305762</v>
      </c>
    </row>
    <row r="174" spans="1:12" ht="89.25" customHeight="1" x14ac:dyDescent="0.2">
      <c r="A174" s="37">
        <v>2314509</v>
      </c>
      <c r="B174" s="37">
        <v>352080</v>
      </c>
      <c r="C174" s="35" t="s">
        <v>186</v>
      </c>
      <c r="D174" s="36">
        <v>274536.18</v>
      </c>
      <c r="E174" s="36">
        <v>268452.39</v>
      </c>
      <c r="F174" s="133">
        <v>1093</v>
      </c>
      <c r="G174" s="36"/>
      <c r="H174" s="36"/>
      <c r="I174" s="36">
        <f t="shared" si="45"/>
        <v>0</v>
      </c>
      <c r="J174" s="96">
        <f t="shared" si="46"/>
        <v>0</v>
      </c>
      <c r="K174" s="36">
        <f t="shared" si="47"/>
        <v>268452.39</v>
      </c>
      <c r="L174" s="96">
        <f t="shared" si="48"/>
        <v>97.78397513945157</v>
      </c>
    </row>
    <row r="175" spans="1:12" ht="89.25" customHeight="1" x14ac:dyDescent="0.2">
      <c r="A175" s="37">
        <v>2314518</v>
      </c>
      <c r="B175" s="37">
        <v>352089</v>
      </c>
      <c r="C175" s="35" t="s">
        <v>364</v>
      </c>
      <c r="D175" s="36">
        <v>274536.18</v>
      </c>
      <c r="E175" s="36">
        <v>268452.39</v>
      </c>
      <c r="F175" s="133">
        <v>1093</v>
      </c>
      <c r="G175" s="36"/>
      <c r="H175" s="36"/>
      <c r="I175" s="36">
        <f t="shared" si="45"/>
        <v>0</v>
      </c>
      <c r="J175" s="96">
        <f t="shared" si="46"/>
        <v>0</v>
      </c>
      <c r="K175" s="36">
        <f t="shared" si="47"/>
        <v>268452.39</v>
      </c>
      <c r="L175" s="96">
        <f t="shared" si="48"/>
        <v>97.78397513945157</v>
      </c>
    </row>
    <row r="176" spans="1:12" ht="89.25" customHeight="1" x14ac:dyDescent="0.2">
      <c r="A176" s="37">
        <v>2314690</v>
      </c>
      <c r="B176" s="37">
        <v>352256</v>
      </c>
      <c r="C176" s="35" t="s">
        <v>363</v>
      </c>
      <c r="D176" s="36">
        <v>274536.18</v>
      </c>
      <c r="E176" s="36">
        <v>268452.39</v>
      </c>
      <c r="F176" s="134">
        <v>1093</v>
      </c>
      <c r="G176" s="36"/>
      <c r="H176" s="36"/>
      <c r="I176" s="36">
        <f t="shared" si="45"/>
        <v>0</v>
      </c>
      <c r="J176" s="96">
        <f t="shared" si="46"/>
        <v>0</v>
      </c>
      <c r="K176" s="36">
        <f t="shared" si="47"/>
        <v>268452.39</v>
      </c>
      <c r="L176" s="96">
        <f t="shared" si="48"/>
        <v>97.78397513945157</v>
      </c>
    </row>
    <row r="177" spans="1:12" ht="89.25" customHeight="1" x14ac:dyDescent="0.2">
      <c r="A177" s="37">
        <v>2314696</v>
      </c>
      <c r="B177" s="37">
        <v>352262</v>
      </c>
      <c r="C177" s="35" t="s">
        <v>187</v>
      </c>
      <c r="D177" s="36">
        <v>274536.18</v>
      </c>
      <c r="E177" s="36">
        <v>268452.39</v>
      </c>
      <c r="F177" s="133">
        <v>1093</v>
      </c>
      <c r="G177" s="36"/>
      <c r="H177" s="36"/>
      <c r="I177" s="36">
        <f t="shared" si="45"/>
        <v>0</v>
      </c>
      <c r="J177" s="96">
        <f t="shared" si="46"/>
        <v>0</v>
      </c>
      <c r="K177" s="36">
        <f t="shared" si="47"/>
        <v>268452.39</v>
      </c>
      <c r="L177" s="96">
        <f t="shared" si="48"/>
        <v>97.78397513945157</v>
      </c>
    </row>
    <row r="178" spans="1:12" ht="90.75" customHeight="1" x14ac:dyDescent="0.2">
      <c r="A178" s="37">
        <v>2314700</v>
      </c>
      <c r="B178" s="37">
        <v>352266</v>
      </c>
      <c r="C178" s="35" t="s">
        <v>365</v>
      </c>
      <c r="D178" s="36">
        <v>274536.18</v>
      </c>
      <c r="E178" s="36">
        <v>268452.39</v>
      </c>
      <c r="F178" s="133">
        <v>1093</v>
      </c>
      <c r="G178" s="36"/>
      <c r="H178" s="36"/>
      <c r="I178" s="36">
        <f t="shared" si="45"/>
        <v>0</v>
      </c>
      <c r="J178" s="96">
        <f t="shared" si="46"/>
        <v>0</v>
      </c>
      <c r="K178" s="36">
        <f t="shared" si="47"/>
        <v>268452.39</v>
      </c>
      <c r="L178" s="96">
        <f t="shared" si="48"/>
        <v>97.78397513945157</v>
      </c>
    </row>
    <row r="179" spans="1:12" ht="89.25" customHeight="1" x14ac:dyDescent="0.2">
      <c r="A179" s="37">
        <v>2314759</v>
      </c>
      <c r="B179" s="37">
        <v>352317</v>
      </c>
      <c r="C179" s="35" t="s">
        <v>366</v>
      </c>
      <c r="D179" s="36">
        <v>270424.90000000002</v>
      </c>
      <c r="E179" s="36">
        <v>264706.39</v>
      </c>
      <c r="F179" s="133">
        <v>1093</v>
      </c>
      <c r="G179" s="36"/>
      <c r="H179" s="36"/>
      <c r="I179" s="36">
        <f t="shared" si="45"/>
        <v>0</v>
      </c>
      <c r="J179" s="96">
        <f t="shared" si="46"/>
        <v>0</v>
      </c>
      <c r="K179" s="36">
        <f t="shared" si="47"/>
        <v>264706.39</v>
      </c>
      <c r="L179" s="96">
        <f t="shared" si="48"/>
        <v>97.885361148326197</v>
      </c>
    </row>
    <row r="180" spans="1:12" ht="89.25" customHeight="1" x14ac:dyDescent="0.2">
      <c r="A180" s="37">
        <v>2314778</v>
      </c>
      <c r="B180" s="37">
        <v>352335</v>
      </c>
      <c r="C180" s="35" t="s">
        <v>367</v>
      </c>
      <c r="D180" s="36">
        <v>144571.4</v>
      </c>
      <c r="E180" s="36">
        <v>138091.39000000001</v>
      </c>
      <c r="F180" s="133">
        <v>4593</v>
      </c>
      <c r="G180" s="36"/>
      <c r="H180" s="36"/>
      <c r="I180" s="36">
        <f t="shared" si="45"/>
        <v>0</v>
      </c>
      <c r="J180" s="96">
        <f t="shared" si="46"/>
        <v>0</v>
      </c>
      <c r="K180" s="36">
        <f t="shared" si="47"/>
        <v>138091.39000000001</v>
      </c>
      <c r="L180" s="96">
        <f t="shared" si="48"/>
        <v>95.517778758454313</v>
      </c>
    </row>
    <row r="181" spans="1:12" ht="89.25" customHeight="1" x14ac:dyDescent="0.2">
      <c r="A181" s="37">
        <v>2315192</v>
      </c>
      <c r="B181" s="37">
        <v>352751</v>
      </c>
      <c r="C181" s="35" t="s">
        <v>368</v>
      </c>
      <c r="D181" s="36">
        <v>209221.5</v>
      </c>
      <c r="E181" s="36">
        <v>52860.39</v>
      </c>
      <c r="F181" s="133">
        <v>4587</v>
      </c>
      <c r="G181" s="36"/>
      <c r="H181" s="36"/>
      <c r="I181" s="36">
        <f t="shared" si="45"/>
        <v>0</v>
      </c>
      <c r="J181" s="96">
        <f t="shared" si="46"/>
        <v>0</v>
      </c>
      <c r="K181" s="36">
        <f t="shared" si="47"/>
        <v>52860.39</v>
      </c>
      <c r="L181" s="96">
        <f t="shared" si="48"/>
        <v>25.26527627418788</v>
      </c>
    </row>
    <row r="182" spans="1:12" ht="89.25" customHeight="1" x14ac:dyDescent="0.2">
      <c r="A182" s="37">
        <v>2315208</v>
      </c>
      <c r="B182" s="37">
        <v>352767</v>
      </c>
      <c r="C182" s="35" t="s">
        <v>369</v>
      </c>
      <c r="D182" s="36">
        <v>209221.5</v>
      </c>
      <c r="E182" s="36">
        <v>54660.39</v>
      </c>
      <c r="F182" s="133">
        <v>2787</v>
      </c>
      <c r="G182" s="36"/>
      <c r="H182" s="36"/>
      <c r="I182" s="36">
        <f t="shared" si="45"/>
        <v>0</v>
      </c>
      <c r="J182" s="96">
        <f t="shared" si="46"/>
        <v>0</v>
      </c>
      <c r="K182" s="36">
        <f t="shared" si="47"/>
        <v>54660.39</v>
      </c>
      <c r="L182" s="96">
        <f t="shared" si="48"/>
        <v>26.125608505817993</v>
      </c>
    </row>
    <row r="183" spans="1:12" ht="89.25" customHeight="1" x14ac:dyDescent="0.2">
      <c r="A183" s="37">
        <v>2315259</v>
      </c>
      <c r="B183" s="37">
        <v>352780</v>
      </c>
      <c r="C183" s="35" t="s">
        <v>188</v>
      </c>
      <c r="D183" s="36">
        <v>299924.55</v>
      </c>
      <c r="E183" s="36">
        <v>177963.18</v>
      </c>
      <c r="F183" s="133">
        <v>94414</v>
      </c>
      <c r="G183" s="36"/>
      <c r="H183" s="36"/>
      <c r="I183" s="36">
        <f t="shared" si="45"/>
        <v>0</v>
      </c>
      <c r="J183" s="96">
        <f t="shared" si="46"/>
        <v>0</v>
      </c>
      <c r="K183" s="36">
        <f t="shared" si="47"/>
        <v>177963.18</v>
      </c>
      <c r="L183" s="96">
        <f t="shared" si="48"/>
        <v>59.335982999724429</v>
      </c>
    </row>
    <row r="184" spans="1:12" ht="89.25" customHeight="1" x14ac:dyDescent="0.2">
      <c r="A184" s="37">
        <v>2315331</v>
      </c>
      <c r="B184" s="37">
        <v>352790</v>
      </c>
      <c r="C184" s="35" t="s">
        <v>336</v>
      </c>
      <c r="D184" s="36">
        <v>299924.55</v>
      </c>
      <c r="E184" s="36">
        <v>54836.68</v>
      </c>
      <c r="F184" s="133">
        <v>4050</v>
      </c>
      <c r="G184" s="36"/>
      <c r="H184" s="36"/>
      <c r="I184" s="36">
        <f t="shared" si="45"/>
        <v>0</v>
      </c>
      <c r="J184" s="96">
        <f t="shared" si="46"/>
        <v>0</v>
      </c>
      <c r="K184" s="36">
        <f t="shared" si="47"/>
        <v>54836.68</v>
      </c>
      <c r="L184" s="96">
        <f t="shared" si="48"/>
        <v>18.28349163147865</v>
      </c>
    </row>
    <row r="185" spans="1:12" ht="61.5" customHeight="1" x14ac:dyDescent="0.2">
      <c r="A185" s="37">
        <v>2426383</v>
      </c>
      <c r="B185" s="37"/>
      <c r="C185" s="35" t="s">
        <v>189</v>
      </c>
      <c r="D185" s="36">
        <v>25000</v>
      </c>
      <c r="E185" s="36">
        <v>0</v>
      </c>
      <c r="F185" s="133">
        <v>22800</v>
      </c>
      <c r="G185" s="36"/>
      <c r="H185" s="36">
        <v>22800</v>
      </c>
      <c r="I185" s="36">
        <f t="shared" si="45"/>
        <v>22800</v>
      </c>
      <c r="J185" s="96">
        <f t="shared" si="46"/>
        <v>100</v>
      </c>
      <c r="K185" s="36">
        <f t="shared" si="47"/>
        <v>22800</v>
      </c>
      <c r="L185" s="96">
        <f t="shared" si="48"/>
        <v>91.2</v>
      </c>
    </row>
    <row r="186" spans="1:12" ht="79.5" customHeight="1" x14ac:dyDescent="0.2">
      <c r="A186" s="37">
        <v>2426387</v>
      </c>
      <c r="B186" s="37"/>
      <c r="C186" s="35" t="s">
        <v>190</v>
      </c>
      <c r="D186" s="36">
        <v>75000</v>
      </c>
      <c r="E186" s="36">
        <v>0</v>
      </c>
      <c r="F186" s="133">
        <v>22800</v>
      </c>
      <c r="G186" s="36"/>
      <c r="H186" s="36">
        <v>22800</v>
      </c>
      <c r="I186" s="36">
        <f t="shared" si="45"/>
        <v>22800</v>
      </c>
      <c r="J186" s="96">
        <f t="shared" si="46"/>
        <v>100</v>
      </c>
      <c r="K186" s="36">
        <f t="shared" si="47"/>
        <v>22800</v>
      </c>
      <c r="L186" s="96">
        <f t="shared" si="48"/>
        <v>30.4</v>
      </c>
    </row>
    <row r="187" spans="1:12" ht="67.5" customHeight="1" x14ac:dyDescent="0.2">
      <c r="A187" s="37">
        <v>2426392</v>
      </c>
      <c r="B187" s="37"/>
      <c r="C187" s="35" t="s">
        <v>191</v>
      </c>
      <c r="D187" s="36">
        <v>32500</v>
      </c>
      <c r="E187" s="36">
        <v>20000</v>
      </c>
      <c r="F187" s="133">
        <v>11400</v>
      </c>
      <c r="G187" s="36"/>
      <c r="H187" s="36">
        <v>11400</v>
      </c>
      <c r="I187" s="36">
        <f t="shared" si="45"/>
        <v>11400</v>
      </c>
      <c r="J187" s="96">
        <f t="shared" si="46"/>
        <v>100</v>
      </c>
      <c r="K187" s="36">
        <f t="shared" si="47"/>
        <v>31400</v>
      </c>
      <c r="L187" s="96">
        <f t="shared" si="48"/>
        <v>96.615384615384613</v>
      </c>
    </row>
    <row r="188" spans="1:12" ht="55.5" customHeight="1" x14ac:dyDescent="0.2">
      <c r="A188" s="37">
        <v>2426394</v>
      </c>
      <c r="B188" s="37"/>
      <c r="C188" s="35" t="s">
        <v>192</v>
      </c>
      <c r="D188" s="36">
        <v>12500</v>
      </c>
      <c r="E188" s="36">
        <v>0</v>
      </c>
      <c r="F188" s="134">
        <v>11400</v>
      </c>
      <c r="G188" s="36"/>
      <c r="H188" s="36">
        <v>11400</v>
      </c>
      <c r="I188" s="36">
        <f t="shared" si="45"/>
        <v>11400</v>
      </c>
      <c r="J188" s="96">
        <f t="shared" si="46"/>
        <v>100</v>
      </c>
      <c r="K188" s="36">
        <f t="shared" si="47"/>
        <v>11400</v>
      </c>
      <c r="L188" s="96">
        <f t="shared" si="48"/>
        <v>91.2</v>
      </c>
    </row>
    <row r="189" spans="1:12" ht="78.75" customHeight="1" x14ac:dyDescent="0.2">
      <c r="A189" s="37">
        <v>2426400</v>
      </c>
      <c r="B189" s="37"/>
      <c r="C189" s="35" t="s">
        <v>193</v>
      </c>
      <c r="D189" s="36">
        <v>27500</v>
      </c>
      <c r="E189" s="36">
        <v>12789</v>
      </c>
      <c r="F189" s="133">
        <v>11400</v>
      </c>
      <c r="G189" s="36"/>
      <c r="H189" s="36">
        <v>11400</v>
      </c>
      <c r="I189" s="36">
        <f t="shared" si="45"/>
        <v>11400</v>
      </c>
      <c r="J189" s="96">
        <f t="shared" si="46"/>
        <v>100</v>
      </c>
      <c r="K189" s="36">
        <f t="shared" si="47"/>
        <v>24189</v>
      </c>
      <c r="L189" s="96">
        <f t="shared" si="48"/>
        <v>87.96</v>
      </c>
    </row>
    <row r="190" spans="1:12" ht="48" x14ac:dyDescent="0.2">
      <c r="A190" s="37">
        <v>2426401</v>
      </c>
      <c r="B190" s="37"/>
      <c r="C190" s="35" t="s">
        <v>194</v>
      </c>
      <c r="D190" s="36">
        <v>12500</v>
      </c>
      <c r="E190" s="36">
        <v>0</v>
      </c>
      <c r="F190" s="133">
        <v>11400</v>
      </c>
      <c r="G190" s="36"/>
      <c r="H190" s="36">
        <v>11400</v>
      </c>
      <c r="I190" s="36">
        <f t="shared" si="45"/>
        <v>11400</v>
      </c>
      <c r="J190" s="96">
        <f t="shared" si="46"/>
        <v>100</v>
      </c>
      <c r="K190" s="36">
        <f t="shared" si="47"/>
        <v>11400</v>
      </c>
      <c r="L190" s="96">
        <f t="shared" si="48"/>
        <v>91.2</v>
      </c>
    </row>
    <row r="191" spans="1:12" ht="60" x14ac:dyDescent="0.2">
      <c r="A191" s="37">
        <v>2426402</v>
      </c>
      <c r="B191" s="37"/>
      <c r="C191" s="35" t="s">
        <v>195</v>
      </c>
      <c r="D191" s="36">
        <v>30000</v>
      </c>
      <c r="E191" s="36">
        <v>12789</v>
      </c>
      <c r="F191" s="133">
        <v>7400</v>
      </c>
      <c r="G191" s="36">
        <v>7400</v>
      </c>
      <c r="H191" s="36"/>
      <c r="I191" s="36">
        <f t="shared" si="45"/>
        <v>7400</v>
      </c>
      <c r="J191" s="96">
        <f t="shared" si="46"/>
        <v>100</v>
      </c>
      <c r="K191" s="36">
        <f t="shared" si="47"/>
        <v>20189</v>
      </c>
      <c r="L191" s="96">
        <f t="shared" si="48"/>
        <v>67.296666666666667</v>
      </c>
    </row>
    <row r="192" spans="1:12" ht="78" customHeight="1" x14ac:dyDescent="0.2">
      <c r="A192" s="37">
        <v>2426404</v>
      </c>
      <c r="B192" s="37"/>
      <c r="C192" s="35" t="s">
        <v>196</v>
      </c>
      <c r="D192" s="36">
        <v>42500</v>
      </c>
      <c r="E192" s="36">
        <v>12789</v>
      </c>
      <c r="F192" s="133">
        <v>18800</v>
      </c>
      <c r="G192" s="36">
        <v>7400</v>
      </c>
      <c r="H192" s="36">
        <v>11400</v>
      </c>
      <c r="I192" s="36">
        <f t="shared" si="45"/>
        <v>18800</v>
      </c>
      <c r="J192" s="96">
        <f t="shared" si="46"/>
        <v>100</v>
      </c>
      <c r="K192" s="36">
        <f t="shared" si="47"/>
        <v>31589</v>
      </c>
      <c r="L192" s="96">
        <f t="shared" si="48"/>
        <v>74.327058823529413</v>
      </c>
    </row>
    <row r="193" spans="1:12" ht="79.5" customHeight="1" x14ac:dyDescent="0.2">
      <c r="A193" s="37">
        <v>2426406</v>
      </c>
      <c r="B193" s="37"/>
      <c r="C193" s="35" t="s">
        <v>197</v>
      </c>
      <c r="D193" s="36">
        <v>27500</v>
      </c>
      <c r="E193" s="36">
        <v>12789</v>
      </c>
      <c r="F193" s="133">
        <v>11400</v>
      </c>
      <c r="G193" s="36"/>
      <c r="H193" s="36">
        <v>11400</v>
      </c>
      <c r="I193" s="36">
        <f t="shared" si="45"/>
        <v>11400</v>
      </c>
      <c r="J193" s="96">
        <f t="shared" si="46"/>
        <v>100</v>
      </c>
      <c r="K193" s="36">
        <f t="shared" si="47"/>
        <v>24189</v>
      </c>
      <c r="L193" s="96">
        <f t="shared" si="48"/>
        <v>87.96</v>
      </c>
    </row>
    <row r="194" spans="1:12" ht="75" customHeight="1" x14ac:dyDescent="0.2">
      <c r="A194" s="37">
        <v>2426408</v>
      </c>
      <c r="B194" s="37"/>
      <c r="C194" s="35" t="s">
        <v>198</v>
      </c>
      <c r="D194" s="36">
        <v>40000</v>
      </c>
      <c r="E194" s="36">
        <v>12789</v>
      </c>
      <c r="F194" s="133">
        <v>22800</v>
      </c>
      <c r="G194" s="36"/>
      <c r="H194" s="36">
        <v>22800</v>
      </c>
      <c r="I194" s="36">
        <f t="shared" si="45"/>
        <v>22800</v>
      </c>
      <c r="J194" s="96">
        <f t="shared" si="46"/>
        <v>100</v>
      </c>
      <c r="K194" s="36">
        <f t="shared" si="47"/>
        <v>35589</v>
      </c>
      <c r="L194" s="96">
        <f t="shared" si="48"/>
        <v>88.972499999999997</v>
      </c>
    </row>
    <row r="195" spans="1:12" ht="74.25" customHeight="1" x14ac:dyDescent="0.2">
      <c r="A195" s="37">
        <v>2426414</v>
      </c>
      <c r="B195" s="37"/>
      <c r="C195" s="35" t="s">
        <v>199</v>
      </c>
      <c r="D195" s="36">
        <v>27500</v>
      </c>
      <c r="E195" s="36">
        <v>12789</v>
      </c>
      <c r="F195" s="133">
        <v>11400</v>
      </c>
      <c r="G195" s="36"/>
      <c r="H195" s="36">
        <v>11400</v>
      </c>
      <c r="I195" s="36">
        <f t="shared" si="45"/>
        <v>11400</v>
      </c>
      <c r="J195" s="96">
        <f t="shared" si="46"/>
        <v>100</v>
      </c>
      <c r="K195" s="36">
        <f t="shared" si="47"/>
        <v>24189</v>
      </c>
      <c r="L195" s="96">
        <f t="shared" si="48"/>
        <v>87.96</v>
      </c>
    </row>
    <row r="196" spans="1:12" ht="48" x14ac:dyDescent="0.2">
      <c r="A196" s="37">
        <v>2426422</v>
      </c>
      <c r="B196" s="37"/>
      <c r="C196" s="35" t="s">
        <v>200</v>
      </c>
      <c r="D196" s="36">
        <v>12500</v>
      </c>
      <c r="E196" s="36">
        <v>0</v>
      </c>
      <c r="F196" s="133">
        <v>11400</v>
      </c>
      <c r="G196" s="36"/>
      <c r="H196" s="36">
        <v>11400</v>
      </c>
      <c r="I196" s="36">
        <f t="shared" si="45"/>
        <v>11400</v>
      </c>
      <c r="J196" s="96">
        <f t="shared" si="46"/>
        <v>100</v>
      </c>
      <c r="K196" s="36">
        <f t="shared" si="47"/>
        <v>11400</v>
      </c>
      <c r="L196" s="96">
        <f t="shared" si="48"/>
        <v>91.2</v>
      </c>
    </row>
    <row r="197" spans="1:12" ht="48" x14ac:dyDescent="0.2">
      <c r="A197" s="37">
        <v>2426431</v>
      </c>
      <c r="B197" s="37"/>
      <c r="C197" s="35" t="s">
        <v>201</v>
      </c>
      <c r="D197" s="36">
        <v>12500</v>
      </c>
      <c r="E197" s="36">
        <v>0</v>
      </c>
      <c r="F197" s="133">
        <v>11400</v>
      </c>
      <c r="G197" s="36"/>
      <c r="H197" s="36">
        <v>11400</v>
      </c>
      <c r="I197" s="36">
        <f t="shared" si="45"/>
        <v>11400</v>
      </c>
      <c r="J197" s="96">
        <f t="shared" si="46"/>
        <v>100</v>
      </c>
      <c r="K197" s="36">
        <f t="shared" si="47"/>
        <v>11400</v>
      </c>
      <c r="L197" s="96">
        <f t="shared" si="48"/>
        <v>91.2</v>
      </c>
    </row>
    <row r="198" spans="1:12" ht="75.75" customHeight="1" x14ac:dyDescent="0.2">
      <c r="A198" s="37">
        <v>2426435</v>
      </c>
      <c r="B198" s="37"/>
      <c r="C198" s="35" t="s">
        <v>202</v>
      </c>
      <c r="D198" s="36">
        <v>30000</v>
      </c>
      <c r="E198" s="36">
        <v>12789</v>
      </c>
      <c r="F198" s="133">
        <v>7400</v>
      </c>
      <c r="G198" s="36">
        <v>7400</v>
      </c>
      <c r="H198" s="36"/>
      <c r="I198" s="36">
        <f t="shared" si="45"/>
        <v>7400</v>
      </c>
      <c r="J198" s="96">
        <f t="shared" si="46"/>
        <v>100</v>
      </c>
      <c r="K198" s="36">
        <f t="shared" si="47"/>
        <v>20189</v>
      </c>
      <c r="L198" s="96">
        <f t="shared" si="48"/>
        <v>67.296666666666667</v>
      </c>
    </row>
    <row r="199" spans="1:12" ht="60" x14ac:dyDescent="0.2">
      <c r="A199" s="37">
        <v>2426446</v>
      </c>
      <c r="B199" s="37"/>
      <c r="C199" s="35" t="s">
        <v>203</v>
      </c>
      <c r="D199" s="36">
        <v>12500</v>
      </c>
      <c r="E199" s="36">
        <v>0</v>
      </c>
      <c r="F199" s="133">
        <v>11400</v>
      </c>
      <c r="G199" s="36"/>
      <c r="H199" s="36">
        <v>11400</v>
      </c>
      <c r="I199" s="36">
        <f t="shared" si="45"/>
        <v>11400</v>
      </c>
      <c r="J199" s="96">
        <f t="shared" si="46"/>
        <v>100</v>
      </c>
      <c r="K199" s="36">
        <f t="shared" si="47"/>
        <v>11400</v>
      </c>
      <c r="L199" s="96">
        <f t="shared" si="48"/>
        <v>91.2</v>
      </c>
    </row>
    <row r="200" spans="1:12" ht="60" x14ac:dyDescent="0.2">
      <c r="A200" s="37">
        <v>2426447</v>
      </c>
      <c r="B200" s="37"/>
      <c r="C200" s="35" t="s">
        <v>204</v>
      </c>
      <c r="D200" s="36">
        <v>12500</v>
      </c>
      <c r="E200" s="36">
        <v>0</v>
      </c>
      <c r="F200" s="133">
        <v>11400</v>
      </c>
      <c r="G200" s="36"/>
      <c r="H200" s="36">
        <v>11400</v>
      </c>
      <c r="I200" s="36">
        <f t="shared" si="45"/>
        <v>11400</v>
      </c>
      <c r="J200" s="96">
        <f t="shared" si="46"/>
        <v>100</v>
      </c>
      <c r="K200" s="36">
        <f t="shared" si="47"/>
        <v>11400</v>
      </c>
      <c r="L200" s="96">
        <f t="shared" si="48"/>
        <v>91.2</v>
      </c>
    </row>
    <row r="201" spans="1:12" ht="97.5" customHeight="1" x14ac:dyDescent="0.2">
      <c r="A201" s="37">
        <v>2426449</v>
      </c>
      <c r="B201" s="37"/>
      <c r="C201" s="35" t="s">
        <v>370</v>
      </c>
      <c r="D201" s="36">
        <v>1123000</v>
      </c>
      <c r="E201" s="36">
        <v>336500</v>
      </c>
      <c r="F201" s="133">
        <v>743880</v>
      </c>
      <c r="G201" s="36">
        <v>53880</v>
      </c>
      <c r="H201" s="36">
        <v>690000</v>
      </c>
      <c r="I201" s="36">
        <f t="shared" si="45"/>
        <v>743880</v>
      </c>
      <c r="J201" s="96">
        <f t="shared" si="46"/>
        <v>100</v>
      </c>
      <c r="K201" s="36">
        <f t="shared" si="47"/>
        <v>1080380</v>
      </c>
      <c r="L201" s="96">
        <f t="shared" si="48"/>
        <v>96.204808548530721</v>
      </c>
    </row>
    <row r="202" spans="1:12" ht="60" x14ac:dyDescent="0.2">
      <c r="A202" s="37">
        <v>2426631</v>
      </c>
      <c r="B202" s="37"/>
      <c r="C202" s="35" t="s">
        <v>205</v>
      </c>
      <c r="D202" s="36">
        <v>75000</v>
      </c>
      <c r="E202" s="36">
        <v>0</v>
      </c>
      <c r="F202" s="133">
        <v>22800</v>
      </c>
      <c r="G202" s="36"/>
      <c r="H202" s="36">
        <v>22800</v>
      </c>
      <c r="I202" s="36">
        <f t="shared" si="45"/>
        <v>22800</v>
      </c>
      <c r="J202" s="96">
        <f t="shared" si="46"/>
        <v>100</v>
      </c>
      <c r="K202" s="36">
        <f t="shared" si="47"/>
        <v>22800</v>
      </c>
      <c r="L202" s="96">
        <f t="shared" si="48"/>
        <v>30.4</v>
      </c>
    </row>
    <row r="203" spans="1:12" ht="60" x14ac:dyDescent="0.2">
      <c r="A203" s="37">
        <v>2426806</v>
      </c>
      <c r="B203" s="37"/>
      <c r="C203" s="35" t="s">
        <v>206</v>
      </c>
      <c r="D203" s="36">
        <v>12500</v>
      </c>
      <c r="E203" s="36">
        <v>0</v>
      </c>
      <c r="F203" s="133">
        <v>11400</v>
      </c>
      <c r="G203" s="36"/>
      <c r="H203" s="36">
        <v>11400</v>
      </c>
      <c r="I203" s="36">
        <f t="shared" si="45"/>
        <v>11400</v>
      </c>
      <c r="J203" s="96">
        <f t="shared" si="46"/>
        <v>100</v>
      </c>
      <c r="K203" s="36">
        <f t="shared" si="47"/>
        <v>11400</v>
      </c>
      <c r="L203" s="96">
        <f t="shared" si="48"/>
        <v>91.2</v>
      </c>
    </row>
    <row r="204" spans="1:12" ht="93" customHeight="1" x14ac:dyDescent="0.2">
      <c r="A204" s="37">
        <v>2440055</v>
      </c>
      <c r="B204" s="37"/>
      <c r="C204" s="35" t="s">
        <v>371</v>
      </c>
      <c r="D204" s="36">
        <v>2272000</v>
      </c>
      <c r="E204" s="36">
        <v>0</v>
      </c>
      <c r="F204" s="133">
        <v>2272000</v>
      </c>
      <c r="G204" s="36"/>
      <c r="H204" s="36"/>
      <c r="I204" s="36">
        <f t="shared" si="45"/>
        <v>0</v>
      </c>
      <c r="J204" s="96">
        <f t="shared" si="46"/>
        <v>0</v>
      </c>
      <c r="K204" s="36">
        <f t="shared" si="47"/>
        <v>0</v>
      </c>
      <c r="L204" s="96">
        <f t="shared" si="48"/>
        <v>0</v>
      </c>
    </row>
    <row r="205" spans="1:12" ht="89.25" customHeight="1" x14ac:dyDescent="0.2">
      <c r="A205" s="37">
        <v>2440148</v>
      </c>
      <c r="B205" s="37"/>
      <c r="C205" s="35" t="s">
        <v>207</v>
      </c>
      <c r="D205" s="36">
        <v>90700</v>
      </c>
      <c r="E205" s="36">
        <v>0</v>
      </c>
      <c r="F205" s="133">
        <v>90700</v>
      </c>
      <c r="G205" s="36"/>
      <c r="H205" s="36"/>
      <c r="I205" s="36">
        <f t="shared" si="45"/>
        <v>0</v>
      </c>
      <c r="J205" s="96">
        <f t="shared" si="46"/>
        <v>0</v>
      </c>
      <c r="K205" s="36">
        <f t="shared" si="47"/>
        <v>0</v>
      </c>
      <c r="L205" s="96">
        <f t="shared" si="48"/>
        <v>0</v>
      </c>
    </row>
    <row r="206" spans="1:12" ht="66" customHeight="1" x14ac:dyDescent="0.2">
      <c r="A206" s="37">
        <v>2440155</v>
      </c>
      <c r="B206" s="37"/>
      <c r="C206" s="35" t="s">
        <v>208</v>
      </c>
      <c r="D206" s="36">
        <v>200000</v>
      </c>
      <c r="E206" s="36">
        <v>0</v>
      </c>
      <c r="F206" s="133">
        <v>200000</v>
      </c>
      <c r="G206" s="36"/>
      <c r="H206" s="36"/>
      <c r="I206" s="36">
        <f t="shared" si="45"/>
        <v>0</v>
      </c>
      <c r="J206" s="96">
        <f t="shared" si="46"/>
        <v>0</v>
      </c>
      <c r="K206" s="36">
        <f t="shared" si="47"/>
        <v>0</v>
      </c>
      <c r="L206" s="96">
        <f t="shared" si="48"/>
        <v>0</v>
      </c>
    </row>
    <row r="207" spans="1:12" ht="53.25" customHeight="1" x14ac:dyDescent="0.2">
      <c r="A207" s="37">
        <v>2440158</v>
      </c>
      <c r="B207" s="37"/>
      <c r="C207" s="35" t="s">
        <v>209</v>
      </c>
      <c r="D207" s="36">
        <v>23000</v>
      </c>
      <c r="E207" s="36">
        <v>0</v>
      </c>
      <c r="F207" s="133">
        <v>23000</v>
      </c>
      <c r="G207" s="36"/>
      <c r="H207" s="36"/>
      <c r="I207" s="36">
        <f t="shared" si="45"/>
        <v>0</v>
      </c>
      <c r="J207" s="96">
        <f t="shared" si="46"/>
        <v>0</v>
      </c>
      <c r="K207" s="36">
        <f t="shared" si="47"/>
        <v>0</v>
      </c>
      <c r="L207" s="96">
        <f t="shared" si="48"/>
        <v>0</v>
      </c>
    </row>
    <row r="208" spans="1:12" ht="89.25" customHeight="1" x14ac:dyDescent="0.2">
      <c r="A208" s="37">
        <v>2440165</v>
      </c>
      <c r="B208" s="37"/>
      <c r="C208" s="35" t="s">
        <v>210</v>
      </c>
      <c r="D208" s="36">
        <v>58400</v>
      </c>
      <c r="E208" s="36">
        <v>0</v>
      </c>
      <c r="F208" s="133">
        <v>58400</v>
      </c>
      <c r="G208" s="36"/>
      <c r="H208" s="36"/>
      <c r="I208" s="36">
        <f t="shared" si="45"/>
        <v>0</v>
      </c>
      <c r="J208" s="96">
        <f t="shared" si="46"/>
        <v>0</v>
      </c>
      <c r="K208" s="36">
        <f t="shared" si="47"/>
        <v>0</v>
      </c>
      <c r="L208" s="96">
        <f t="shared" si="48"/>
        <v>0</v>
      </c>
    </row>
    <row r="209" spans="1:12" ht="78" customHeight="1" x14ac:dyDescent="0.2">
      <c r="A209" s="37">
        <v>2440175</v>
      </c>
      <c r="B209" s="37"/>
      <c r="C209" s="35" t="s">
        <v>211</v>
      </c>
      <c r="D209" s="36">
        <v>73000</v>
      </c>
      <c r="E209" s="36">
        <v>0</v>
      </c>
      <c r="F209" s="133">
        <v>73000</v>
      </c>
      <c r="G209" s="36"/>
      <c r="H209" s="36"/>
      <c r="I209" s="36">
        <f t="shared" si="45"/>
        <v>0</v>
      </c>
      <c r="J209" s="96">
        <f t="shared" si="46"/>
        <v>0</v>
      </c>
      <c r="K209" s="36">
        <f t="shared" si="47"/>
        <v>0</v>
      </c>
      <c r="L209" s="96">
        <f t="shared" si="48"/>
        <v>0</v>
      </c>
    </row>
    <row r="210" spans="1:12" ht="66.75" customHeight="1" x14ac:dyDescent="0.2">
      <c r="A210" s="37">
        <v>2440180</v>
      </c>
      <c r="B210" s="37"/>
      <c r="C210" s="35" t="s">
        <v>212</v>
      </c>
      <c r="D210" s="36">
        <v>40700</v>
      </c>
      <c r="E210" s="36">
        <v>0</v>
      </c>
      <c r="F210" s="133">
        <v>40700</v>
      </c>
      <c r="G210" s="36"/>
      <c r="H210" s="36"/>
      <c r="I210" s="36">
        <f t="shared" si="45"/>
        <v>0</v>
      </c>
      <c r="J210" s="96">
        <f t="shared" si="46"/>
        <v>0</v>
      </c>
      <c r="K210" s="36">
        <f t="shared" si="47"/>
        <v>0</v>
      </c>
      <c r="L210" s="96">
        <f t="shared" si="48"/>
        <v>0</v>
      </c>
    </row>
    <row r="211" spans="1:12" ht="72.75" customHeight="1" x14ac:dyDescent="0.2">
      <c r="A211" s="37">
        <v>2440192</v>
      </c>
      <c r="B211" s="37"/>
      <c r="C211" s="35" t="s">
        <v>213</v>
      </c>
      <c r="D211" s="36">
        <v>85400</v>
      </c>
      <c r="E211" s="36">
        <v>0</v>
      </c>
      <c r="F211" s="133">
        <v>85400</v>
      </c>
      <c r="G211" s="36"/>
      <c r="H211" s="36"/>
      <c r="I211" s="36">
        <f t="shared" si="45"/>
        <v>0</v>
      </c>
      <c r="J211" s="96">
        <f t="shared" si="46"/>
        <v>0</v>
      </c>
      <c r="K211" s="36">
        <f t="shared" si="47"/>
        <v>0</v>
      </c>
      <c r="L211" s="96">
        <f t="shared" si="48"/>
        <v>0</v>
      </c>
    </row>
    <row r="212" spans="1:12" ht="65.25" customHeight="1" x14ac:dyDescent="0.2">
      <c r="A212" s="37">
        <v>2440195</v>
      </c>
      <c r="B212" s="37"/>
      <c r="C212" s="35" t="s">
        <v>214</v>
      </c>
      <c r="D212" s="36">
        <v>50000</v>
      </c>
      <c r="E212" s="36">
        <v>0</v>
      </c>
      <c r="F212" s="133">
        <v>50000</v>
      </c>
      <c r="G212" s="36"/>
      <c r="H212" s="36"/>
      <c r="I212" s="36">
        <f t="shared" si="45"/>
        <v>0</v>
      </c>
      <c r="J212" s="96">
        <f t="shared" si="46"/>
        <v>0</v>
      </c>
      <c r="K212" s="36">
        <f t="shared" si="47"/>
        <v>0</v>
      </c>
      <c r="L212" s="96">
        <f t="shared" si="48"/>
        <v>0</v>
      </c>
    </row>
    <row r="213" spans="1:12" ht="63" customHeight="1" x14ac:dyDescent="0.2">
      <c r="A213" s="37">
        <v>2440199</v>
      </c>
      <c r="B213" s="37"/>
      <c r="C213" s="35" t="s">
        <v>215</v>
      </c>
      <c r="D213" s="36">
        <v>17700</v>
      </c>
      <c r="E213" s="36">
        <v>0</v>
      </c>
      <c r="F213" s="133">
        <v>17700</v>
      </c>
      <c r="G213" s="36"/>
      <c r="H213" s="36"/>
      <c r="I213" s="36">
        <f t="shared" si="45"/>
        <v>0</v>
      </c>
      <c r="J213" s="96">
        <f t="shared" si="46"/>
        <v>0</v>
      </c>
      <c r="K213" s="36">
        <f t="shared" si="47"/>
        <v>0</v>
      </c>
      <c r="L213" s="96">
        <f t="shared" si="48"/>
        <v>0</v>
      </c>
    </row>
    <row r="214" spans="1:12" ht="89.25" customHeight="1" x14ac:dyDescent="0.2">
      <c r="A214" s="37">
        <v>2440204</v>
      </c>
      <c r="B214" s="37"/>
      <c r="C214" s="35" t="s">
        <v>216</v>
      </c>
      <c r="D214" s="36">
        <v>217700</v>
      </c>
      <c r="E214" s="36">
        <v>0</v>
      </c>
      <c r="F214" s="133">
        <v>217700</v>
      </c>
      <c r="G214" s="36"/>
      <c r="H214" s="36"/>
      <c r="I214" s="36">
        <f t="shared" si="45"/>
        <v>0</v>
      </c>
      <c r="J214" s="96">
        <f t="shared" si="46"/>
        <v>0</v>
      </c>
      <c r="K214" s="36">
        <f t="shared" si="47"/>
        <v>0</v>
      </c>
      <c r="L214" s="96">
        <f t="shared" si="48"/>
        <v>0</v>
      </c>
    </row>
    <row r="215" spans="1:12" ht="24" x14ac:dyDescent="0.2">
      <c r="A215" s="37"/>
      <c r="B215" s="37"/>
      <c r="C215" s="71" t="s">
        <v>217</v>
      </c>
      <c r="D215" s="39"/>
      <c r="E215" s="39">
        <f>SUM(E216:E241)</f>
        <v>34801990.479999997</v>
      </c>
      <c r="F215" s="39">
        <f>SUM(F216:F241)</f>
        <v>9333898</v>
      </c>
      <c r="G215" s="39">
        <f>SUM(G216:G241)</f>
        <v>452137</v>
      </c>
      <c r="H215" s="39">
        <f>SUM(H216:H241)</f>
        <v>149680</v>
      </c>
      <c r="I215" s="39">
        <f t="shared" si="45"/>
        <v>601817</v>
      </c>
      <c r="J215" s="92">
        <f t="shared" si="46"/>
        <v>6.4476492029375079</v>
      </c>
      <c r="K215" s="39">
        <f t="shared" si="47"/>
        <v>35403807.479999997</v>
      </c>
      <c r="L215" s="39"/>
    </row>
    <row r="216" spans="1:12" ht="65.25" customHeight="1" x14ac:dyDescent="0.2">
      <c r="A216" s="37">
        <v>2057397</v>
      </c>
      <c r="B216" s="37">
        <v>66385</v>
      </c>
      <c r="C216" s="35" t="s">
        <v>27</v>
      </c>
      <c r="D216" s="36">
        <v>15078978.33</v>
      </c>
      <c r="E216" s="36">
        <v>12927191.369999999</v>
      </c>
      <c r="F216" s="133">
        <v>1123245</v>
      </c>
      <c r="G216" s="36"/>
      <c r="H216" s="36">
        <v>129060</v>
      </c>
      <c r="I216" s="36">
        <f t="shared" ref="I216:I242" si="49">SUM(G216:H216)</f>
        <v>129060</v>
      </c>
      <c r="J216" s="96">
        <f t="shared" ref="J216:J242" si="50">I216/F216%</f>
        <v>11.489924281879732</v>
      </c>
      <c r="K216" s="36">
        <f t="shared" ref="K216:K242" si="51">E216+I216</f>
        <v>13056251.369999999</v>
      </c>
      <c r="L216" s="96">
        <f t="shared" ref="L216:L241" si="52">K216/D216%</f>
        <v>86.585782433444209</v>
      </c>
    </row>
    <row r="217" spans="1:12" ht="78" customHeight="1" x14ac:dyDescent="0.2">
      <c r="A217" s="37">
        <v>2092092</v>
      </c>
      <c r="B217" s="37">
        <v>108527</v>
      </c>
      <c r="C217" s="35" t="s">
        <v>218</v>
      </c>
      <c r="D217" s="36">
        <v>2725244.36</v>
      </c>
      <c r="E217" s="36">
        <v>2412374.2999999998</v>
      </c>
      <c r="F217" s="133">
        <v>178636</v>
      </c>
      <c r="G217" s="36">
        <v>170542</v>
      </c>
      <c r="H217" s="36"/>
      <c r="I217" s="36">
        <f t="shared" si="49"/>
        <v>170542</v>
      </c>
      <c r="J217" s="96">
        <f t="shared" si="50"/>
        <v>95.468998410174891</v>
      </c>
      <c r="K217" s="36">
        <f t="shared" si="51"/>
        <v>2582916.2999999998</v>
      </c>
      <c r="L217" s="96">
        <f t="shared" si="52"/>
        <v>94.777420253059432</v>
      </c>
    </row>
    <row r="218" spans="1:12" ht="42" customHeight="1" x14ac:dyDescent="0.2">
      <c r="A218" s="37">
        <v>2112720</v>
      </c>
      <c r="B218" s="37">
        <v>111221</v>
      </c>
      <c r="C218" s="35" t="s">
        <v>219</v>
      </c>
      <c r="D218" s="36">
        <v>3865203</v>
      </c>
      <c r="E218" s="36">
        <v>89540.59</v>
      </c>
      <c r="F218" s="133">
        <v>437604</v>
      </c>
      <c r="G218" s="36"/>
      <c r="H218" s="36"/>
      <c r="I218" s="36">
        <f t="shared" si="49"/>
        <v>0</v>
      </c>
      <c r="J218" s="96">
        <f t="shared" si="50"/>
        <v>0</v>
      </c>
      <c r="K218" s="36">
        <f t="shared" si="51"/>
        <v>89540.59</v>
      </c>
      <c r="L218" s="96">
        <f t="shared" si="52"/>
        <v>2.3165818198940649</v>
      </c>
    </row>
    <row r="219" spans="1:12" ht="42" customHeight="1" x14ac:dyDescent="0.2">
      <c r="A219" s="37">
        <v>2112841</v>
      </c>
      <c r="B219" s="37">
        <v>111234</v>
      </c>
      <c r="C219" s="35" t="s">
        <v>220</v>
      </c>
      <c r="D219" s="36">
        <v>21413189.73</v>
      </c>
      <c r="E219" s="36">
        <v>9223879.8699999992</v>
      </c>
      <c r="F219" s="133">
        <v>1950000</v>
      </c>
      <c r="G219" s="36"/>
      <c r="H219" s="36">
        <v>20620</v>
      </c>
      <c r="I219" s="36">
        <f t="shared" si="49"/>
        <v>20620</v>
      </c>
      <c r="J219" s="96">
        <f t="shared" si="50"/>
        <v>1.0574358974358975</v>
      </c>
      <c r="K219" s="36">
        <f t="shared" si="51"/>
        <v>9244499.8699999992</v>
      </c>
      <c r="L219" s="96">
        <f t="shared" si="52"/>
        <v>43.171988790854464</v>
      </c>
    </row>
    <row r="220" spans="1:12" ht="41.25" customHeight="1" x14ac:dyDescent="0.2">
      <c r="A220" s="37">
        <v>2112851</v>
      </c>
      <c r="B220" s="37">
        <v>135106</v>
      </c>
      <c r="C220" s="35" t="s">
        <v>221</v>
      </c>
      <c r="D220" s="36">
        <v>1187524.8500000001</v>
      </c>
      <c r="E220" s="36">
        <v>161080.66</v>
      </c>
      <c r="F220" s="133">
        <v>310654</v>
      </c>
      <c r="G220" s="36"/>
      <c r="H220" s="36"/>
      <c r="I220" s="36">
        <f t="shared" si="49"/>
        <v>0</v>
      </c>
      <c r="J220" s="96">
        <f t="shared" si="50"/>
        <v>0</v>
      </c>
      <c r="K220" s="36">
        <f t="shared" si="51"/>
        <v>161080.66</v>
      </c>
      <c r="L220" s="96">
        <f t="shared" si="52"/>
        <v>13.564403304907682</v>
      </c>
    </row>
    <row r="221" spans="1:12" ht="67.5" customHeight="1" x14ac:dyDescent="0.2">
      <c r="A221" s="37">
        <v>2113092</v>
      </c>
      <c r="B221" s="37">
        <v>106725</v>
      </c>
      <c r="C221" s="35" t="s">
        <v>222</v>
      </c>
      <c r="D221" s="36">
        <v>2025772.27</v>
      </c>
      <c r="E221" s="36">
        <v>59417.79</v>
      </c>
      <c r="F221" s="133">
        <v>321406</v>
      </c>
      <c r="G221" s="36"/>
      <c r="H221" s="36"/>
      <c r="I221" s="36">
        <f t="shared" si="49"/>
        <v>0</v>
      </c>
      <c r="J221" s="96">
        <f t="shared" si="50"/>
        <v>0</v>
      </c>
      <c r="K221" s="36">
        <f t="shared" si="51"/>
        <v>59417.79</v>
      </c>
      <c r="L221" s="96">
        <f t="shared" si="52"/>
        <v>2.9330932642295475</v>
      </c>
    </row>
    <row r="222" spans="1:12" ht="81" customHeight="1" x14ac:dyDescent="0.2">
      <c r="A222" s="37">
        <v>2131911</v>
      </c>
      <c r="B222" s="37">
        <v>143125</v>
      </c>
      <c r="C222" s="35" t="s">
        <v>223</v>
      </c>
      <c r="D222" s="36">
        <v>13168445</v>
      </c>
      <c r="E222" s="36">
        <v>9859275.3300000001</v>
      </c>
      <c r="F222" s="133">
        <v>2027487</v>
      </c>
      <c r="G222" s="36">
        <v>281595</v>
      </c>
      <c r="H222" s="36"/>
      <c r="I222" s="36">
        <f t="shared" si="49"/>
        <v>281595</v>
      </c>
      <c r="J222" s="96">
        <f t="shared" si="50"/>
        <v>13.888868337996742</v>
      </c>
      <c r="K222" s="36">
        <f t="shared" si="51"/>
        <v>10140870.33</v>
      </c>
      <c r="L222" s="96">
        <f t="shared" si="52"/>
        <v>77.008867258055133</v>
      </c>
    </row>
    <row r="223" spans="1:12" ht="66.75" customHeight="1" x14ac:dyDescent="0.2">
      <c r="A223" s="37">
        <v>2135285</v>
      </c>
      <c r="B223" s="37">
        <v>148105</v>
      </c>
      <c r="C223" s="35" t="s">
        <v>224</v>
      </c>
      <c r="D223" s="36">
        <v>2516112.56</v>
      </c>
      <c r="E223" s="36">
        <v>69230.570000000007</v>
      </c>
      <c r="F223" s="133">
        <v>345489</v>
      </c>
      <c r="G223" s="36"/>
      <c r="H223" s="36"/>
      <c r="I223" s="36">
        <f t="shared" si="49"/>
        <v>0</v>
      </c>
      <c r="J223" s="96">
        <f t="shared" si="50"/>
        <v>0</v>
      </c>
      <c r="K223" s="36">
        <f t="shared" si="51"/>
        <v>69230.570000000007</v>
      </c>
      <c r="L223" s="96">
        <f t="shared" si="52"/>
        <v>2.7514893848787119</v>
      </c>
    </row>
    <row r="224" spans="1:12" ht="63.75" customHeight="1" x14ac:dyDescent="0.2">
      <c r="A224" s="37">
        <v>2308491</v>
      </c>
      <c r="B224" s="37">
        <v>347003</v>
      </c>
      <c r="C224" s="35" t="s">
        <v>225</v>
      </c>
      <c r="D224" s="36">
        <v>262455.55</v>
      </c>
      <c r="E224" s="36">
        <v>0</v>
      </c>
      <c r="F224" s="133">
        <v>262455</v>
      </c>
      <c r="G224" s="36"/>
      <c r="H224" s="36"/>
      <c r="I224" s="36">
        <f t="shared" si="49"/>
        <v>0</v>
      </c>
      <c r="J224" s="96">
        <f t="shared" si="50"/>
        <v>0</v>
      </c>
      <c r="K224" s="36">
        <f t="shared" si="51"/>
        <v>0</v>
      </c>
      <c r="L224" s="96">
        <f t="shared" si="52"/>
        <v>0</v>
      </c>
    </row>
    <row r="225" spans="1:12" ht="89.25" customHeight="1" x14ac:dyDescent="0.2">
      <c r="A225" s="37">
        <v>2308740</v>
      </c>
      <c r="B225" s="37">
        <v>347184</v>
      </c>
      <c r="C225" s="35" t="s">
        <v>226</v>
      </c>
      <c r="D225" s="36">
        <v>258213</v>
      </c>
      <c r="E225" s="36">
        <v>0</v>
      </c>
      <c r="F225" s="133">
        <v>258212</v>
      </c>
      <c r="G225" s="36"/>
      <c r="H225" s="36"/>
      <c r="I225" s="36">
        <f t="shared" si="49"/>
        <v>0</v>
      </c>
      <c r="J225" s="96">
        <f t="shared" si="50"/>
        <v>0</v>
      </c>
      <c r="K225" s="36">
        <f t="shared" si="51"/>
        <v>0</v>
      </c>
      <c r="L225" s="96">
        <f t="shared" si="52"/>
        <v>0</v>
      </c>
    </row>
    <row r="226" spans="1:12" ht="100.5" customHeight="1" x14ac:dyDescent="0.2">
      <c r="A226" s="37">
        <v>2309409</v>
      </c>
      <c r="B226" s="37">
        <v>347796</v>
      </c>
      <c r="C226" s="35" t="s">
        <v>372</v>
      </c>
      <c r="D226" s="36">
        <v>243519.59</v>
      </c>
      <c r="E226" s="36">
        <v>0</v>
      </c>
      <c r="F226" s="133">
        <v>243519</v>
      </c>
      <c r="G226" s="36"/>
      <c r="H226" s="36"/>
      <c r="I226" s="36">
        <f t="shared" si="49"/>
        <v>0</v>
      </c>
      <c r="J226" s="96">
        <f t="shared" si="50"/>
        <v>0</v>
      </c>
      <c r="K226" s="36">
        <f t="shared" si="51"/>
        <v>0</v>
      </c>
      <c r="L226" s="96">
        <f t="shared" si="52"/>
        <v>0</v>
      </c>
    </row>
    <row r="227" spans="1:12" ht="89.25" customHeight="1" x14ac:dyDescent="0.2">
      <c r="A227" s="37">
        <v>2309511</v>
      </c>
      <c r="B227" s="37">
        <v>347892</v>
      </c>
      <c r="C227" s="35" t="s">
        <v>373</v>
      </c>
      <c r="D227" s="36">
        <v>256676</v>
      </c>
      <c r="E227" s="36">
        <v>0</v>
      </c>
      <c r="F227" s="133">
        <v>256676</v>
      </c>
      <c r="G227" s="36"/>
      <c r="H227" s="36"/>
      <c r="I227" s="36">
        <f t="shared" si="49"/>
        <v>0</v>
      </c>
      <c r="J227" s="96">
        <f t="shared" si="50"/>
        <v>0</v>
      </c>
      <c r="K227" s="36">
        <f t="shared" si="51"/>
        <v>0</v>
      </c>
      <c r="L227" s="96">
        <f t="shared" si="52"/>
        <v>0</v>
      </c>
    </row>
    <row r="228" spans="1:12" ht="89.25" customHeight="1" x14ac:dyDescent="0.2">
      <c r="A228" s="37">
        <v>2309565</v>
      </c>
      <c r="B228" s="37">
        <v>347940</v>
      </c>
      <c r="C228" s="35" t="s">
        <v>227</v>
      </c>
      <c r="D228" s="36">
        <v>259826.5</v>
      </c>
      <c r="E228" s="36">
        <v>0</v>
      </c>
      <c r="F228" s="133">
        <v>259827</v>
      </c>
      <c r="G228" s="36"/>
      <c r="H228" s="36"/>
      <c r="I228" s="36">
        <f t="shared" si="49"/>
        <v>0</v>
      </c>
      <c r="J228" s="96">
        <f t="shared" si="50"/>
        <v>0</v>
      </c>
      <c r="K228" s="36">
        <f t="shared" si="51"/>
        <v>0</v>
      </c>
      <c r="L228" s="96">
        <f t="shared" si="52"/>
        <v>0</v>
      </c>
    </row>
    <row r="229" spans="1:12" ht="82.5" customHeight="1" x14ac:dyDescent="0.2">
      <c r="A229" s="37">
        <v>2310751</v>
      </c>
      <c r="B229" s="37">
        <v>348231</v>
      </c>
      <c r="C229" s="35" t="s">
        <v>228</v>
      </c>
      <c r="D229" s="36">
        <v>265688.65000000002</v>
      </c>
      <c r="E229" s="36">
        <v>0</v>
      </c>
      <c r="F229" s="133">
        <v>265688</v>
      </c>
      <c r="G229" s="36"/>
      <c r="H229" s="36"/>
      <c r="I229" s="36">
        <f t="shared" si="49"/>
        <v>0</v>
      </c>
      <c r="J229" s="96">
        <f t="shared" si="50"/>
        <v>0</v>
      </c>
      <c r="K229" s="36">
        <f t="shared" si="51"/>
        <v>0</v>
      </c>
      <c r="L229" s="96">
        <f t="shared" si="52"/>
        <v>0</v>
      </c>
    </row>
    <row r="230" spans="1:12" ht="89.25" customHeight="1" x14ac:dyDescent="0.2">
      <c r="A230" s="37">
        <v>2440134</v>
      </c>
      <c r="B230" s="37"/>
      <c r="C230" s="35" t="s">
        <v>229</v>
      </c>
      <c r="D230" s="36">
        <v>172000</v>
      </c>
      <c r="E230" s="36">
        <v>0</v>
      </c>
      <c r="F230" s="133">
        <v>172000</v>
      </c>
      <c r="G230" s="36"/>
      <c r="H230" s="36"/>
      <c r="I230" s="36">
        <f t="shared" si="49"/>
        <v>0</v>
      </c>
      <c r="J230" s="96">
        <f t="shared" si="50"/>
        <v>0</v>
      </c>
      <c r="K230" s="36">
        <f t="shared" si="51"/>
        <v>0</v>
      </c>
      <c r="L230" s="96">
        <f t="shared" si="52"/>
        <v>0</v>
      </c>
    </row>
    <row r="231" spans="1:12" ht="89.25" customHeight="1" x14ac:dyDescent="0.2">
      <c r="A231" s="37">
        <v>2440151</v>
      </c>
      <c r="B231" s="37"/>
      <c r="C231" s="35" t="s">
        <v>230</v>
      </c>
      <c r="D231" s="36">
        <v>97000</v>
      </c>
      <c r="E231" s="36">
        <v>0</v>
      </c>
      <c r="F231" s="133">
        <v>97000</v>
      </c>
      <c r="G231" s="36"/>
      <c r="H231" s="36"/>
      <c r="I231" s="36">
        <f t="shared" si="49"/>
        <v>0</v>
      </c>
      <c r="J231" s="96">
        <f t="shared" si="50"/>
        <v>0</v>
      </c>
      <c r="K231" s="36">
        <f t="shared" si="51"/>
        <v>0</v>
      </c>
      <c r="L231" s="96">
        <f t="shared" si="52"/>
        <v>0</v>
      </c>
    </row>
    <row r="232" spans="1:12" ht="72" x14ac:dyDescent="0.2">
      <c r="A232" s="37">
        <v>2440159</v>
      </c>
      <c r="B232" s="37"/>
      <c r="C232" s="35" t="s">
        <v>231</v>
      </c>
      <c r="D232" s="36">
        <v>18000</v>
      </c>
      <c r="E232" s="36">
        <v>0</v>
      </c>
      <c r="F232" s="133">
        <v>18000</v>
      </c>
      <c r="G232" s="36"/>
      <c r="H232" s="36"/>
      <c r="I232" s="36">
        <f t="shared" si="49"/>
        <v>0</v>
      </c>
      <c r="J232" s="96">
        <f t="shared" si="50"/>
        <v>0</v>
      </c>
      <c r="K232" s="36">
        <f t="shared" si="51"/>
        <v>0</v>
      </c>
      <c r="L232" s="96">
        <f t="shared" si="52"/>
        <v>0</v>
      </c>
    </row>
    <row r="233" spans="1:12" ht="81" customHeight="1" x14ac:dyDescent="0.2">
      <c r="A233" s="37">
        <v>2440177</v>
      </c>
      <c r="B233" s="37"/>
      <c r="C233" s="35" t="s">
        <v>232</v>
      </c>
      <c r="D233" s="36">
        <v>15000</v>
      </c>
      <c r="E233" s="36">
        <v>0</v>
      </c>
      <c r="F233" s="133">
        <v>15000</v>
      </c>
      <c r="G233" s="36"/>
      <c r="H233" s="36"/>
      <c r="I233" s="36">
        <f t="shared" si="49"/>
        <v>0</v>
      </c>
      <c r="J233" s="96">
        <f t="shared" si="50"/>
        <v>0</v>
      </c>
      <c r="K233" s="36">
        <f t="shared" si="51"/>
        <v>0</v>
      </c>
      <c r="L233" s="96">
        <f t="shared" si="52"/>
        <v>0</v>
      </c>
    </row>
    <row r="234" spans="1:12" ht="84" x14ac:dyDescent="0.2">
      <c r="A234" s="37">
        <v>2440207</v>
      </c>
      <c r="B234" s="37"/>
      <c r="C234" s="35" t="s">
        <v>233</v>
      </c>
      <c r="D234" s="36">
        <v>71000</v>
      </c>
      <c r="E234" s="36">
        <v>0</v>
      </c>
      <c r="F234" s="133">
        <v>71000</v>
      </c>
      <c r="G234" s="36"/>
      <c r="H234" s="36"/>
      <c r="I234" s="36">
        <f t="shared" si="49"/>
        <v>0</v>
      </c>
      <c r="J234" s="96">
        <f t="shared" si="50"/>
        <v>0</v>
      </c>
      <c r="K234" s="36">
        <f t="shared" si="51"/>
        <v>0</v>
      </c>
      <c r="L234" s="96">
        <f t="shared" si="52"/>
        <v>0</v>
      </c>
    </row>
    <row r="235" spans="1:12" ht="72" x14ac:dyDescent="0.2">
      <c r="A235" s="37">
        <v>2440211</v>
      </c>
      <c r="B235" s="37"/>
      <c r="C235" s="35" t="s">
        <v>234</v>
      </c>
      <c r="D235" s="36">
        <v>230000</v>
      </c>
      <c r="E235" s="36">
        <v>0</v>
      </c>
      <c r="F235" s="133">
        <v>230000</v>
      </c>
      <c r="G235" s="36"/>
      <c r="H235" s="36"/>
      <c r="I235" s="36">
        <f t="shared" si="49"/>
        <v>0</v>
      </c>
      <c r="J235" s="96">
        <f t="shared" si="50"/>
        <v>0</v>
      </c>
      <c r="K235" s="36">
        <f t="shared" si="51"/>
        <v>0</v>
      </c>
      <c r="L235" s="96">
        <f t="shared" si="52"/>
        <v>0</v>
      </c>
    </row>
    <row r="236" spans="1:12" ht="94.5" customHeight="1" x14ac:dyDescent="0.2">
      <c r="A236" s="37">
        <v>2440214</v>
      </c>
      <c r="B236" s="37"/>
      <c r="C236" s="35" t="s">
        <v>374</v>
      </c>
      <c r="D236" s="36">
        <v>260000</v>
      </c>
      <c r="E236" s="36">
        <v>0</v>
      </c>
      <c r="F236" s="134">
        <v>260000</v>
      </c>
      <c r="G236" s="36"/>
      <c r="H236" s="36"/>
      <c r="I236" s="36">
        <f t="shared" si="49"/>
        <v>0</v>
      </c>
      <c r="J236" s="96">
        <f t="shared" si="50"/>
        <v>0</v>
      </c>
      <c r="K236" s="36">
        <f t="shared" si="51"/>
        <v>0</v>
      </c>
      <c r="L236" s="96">
        <f t="shared" si="52"/>
        <v>0</v>
      </c>
    </row>
    <row r="237" spans="1:12" ht="68.25" customHeight="1" x14ac:dyDescent="0.2">
      <c r="A237" s="37">
        <v>2440217</v>
      </c>
      <c r="B237" s="37"/>
      <c r="C237" s="35" t="s">
        <v>235</v>
      </c>
      <c r="D237" s="36">
        <v>15000</v>
      </c>
      <c r="E237" s="36">
        <v>0</v>
      </c>
      <c r="F237" s="133">
        <v>15000</v>
      </c>
      <c r="G237" s="36"/>
      <c r="H237" s="36"/>
      <c r="I237" s="36">
        <f t="shared" si="49"/>
        <v>0</v>
      </c>
      <c r="J237" s="96">
        <f t="shared" si="50"/>
        <v>0</v>
      </c>
      <c r="K237" s="36">
        <f t="shared" si="51"/>
        <v>0</v>
      </c>
      <c r="L237" s="96">
        <f t="shared" si="52"/>
        <v>0</v>
      </c>
    </row>
    <row r="238" spans="1:12" ht="79.5" customHeight="1" x14ac:dyDescent="0.2">
      <c r="A238" s="37">
        <v>2440221</v>
      </c>
      <c r="B238" s="37"/>
      <c r="C238" s="35" t="s">
        <v>236</v>
      </c>
      <c r="D238" s="36">
        <v>32000</v>
      </c>
      <c r="E238" s="36">
        <v>0</v>
      </c>
      <c r="F238" s="133">
        <v>32000</v>
      </c>
      <c r="G238" s="36"/>
      <c r="H238" s="36"/>
      <c r="I238" s="36">
        <f t="shared" si="49"/>
        <v>0</v>
      </c>
      <c r="J238" s="96">
        <f t="shared" si="50"/>
        <v>0</v>
      </c>
      <c r="K238" s="36">
        <f t="shared" si="51"/>
        <v>0</v>
      </c>
      <c r="L238" s="96">
        <f t="shared" si="52"/>
        <v>0</v>
      </c>
    </row>
    <row r="239" spans="1:12" ht="77.25" customHeight="1" x14ac:dyDescent="0.2">
      <c r="A239" s="37">
        <v>2440226</v>
      </c>
      <c r="B239" s="37"/>
      <c r="C239" s="35" t="s">
        <v>237</v>
      </c>
      <c r="D239" s="36">
        <v>15000</v>
      </c>
      <c r="E239" s="36">
        <v>0</v>
      </c>
      <c r="F239" s="133">
        <v>15000</v>
      </c>
      <c r="G239" s="36"/>
      <c r="H239" s="36"/>
      <c r="I239" s="36">
        <f t="shared" si="49"/>
        <v>0</v>
      </c>
      <c r="J239" s="96">
        <f t="shared" si="50"/>
        <v>0</v>
      </c>
      <c r="K239" s="36">
        <f t="shared" si="51"/>
        <v>0</v>
      </c>
      <c r="L239" s="96">
        <f t="shared" si="52"/>
        <v>0</v>
      </c>
    </row>
    <row r="240" spans="1:12" ht="75.75" customHeight="1" x14ac:dyDescent="0.2">
      <c r="A240" s="37">
        <v>2440227</v>
      </c>
      <c r="B240" s="37"/>
      <c r="C240" s="35" t="s">
        <v>238</v>
      </c>
      <c r="D240" s="36">
        <v>32000</v>
      </c>
      <c r="E240" s="36">
        <v>0</v>
      </c>
      <c r="F240" s="133">
        <v>32000</v>
      </c>
      <c r="G240" s="36"/>
      <c r="H240" s="36"/>
      <c r="I240" s="36">
        <f t="shared" si="49"/>
        <v>0</v>
      </c>
      <c r="J240" s="96">
        <f t="shared" si="50"/>
        <v>0</v>
      </c>
      <c r="K240" s="36">
        <f t="shared" si="51"/>
        <v>0</v>
      </c>
      <c r="L240" s="96">
        <f t="shared" si="52"/>
        <v>0</v>
      </c>
    </row>
    <row r="241" spans="1:12" ht="93" customHeight="1" x14ac:dyDescent="0.2">
      <c r="A241" s="37">
        <v>2440275</v>
      </c>
      <c r="B241" s="37"/>
      <c r="C241" s="35" t="s">
        <v>375</v>
      </c>
      <c r="D241" s="36">
        <v>136000</v>
      </c>
      <c r="E241" s="36">
        <v>0</v>
      </c>
      <c r="F241" s="133">
        <v>136000</v>
      </c>
      <c r="G241" s="36"/>
      <c r="H241" s="36"/>
      <c r="I241" s="36">
        <f t="shared" si="49"/>
        <v>0</v>
      </c>
      <c r="J241" s="96">
        <f t="shared" si="50"/>
        <v>0</v>
      </c>
      <c r="K241" s="36">
        <f t="shared" si="51"/>
        <v>0</v>
      </c>
      <c r="L241" s="96">
        <f t="shared" si="52"/>
        <v>0</v>
      </c>
    </row>
    <row r="242" spans="1:12" ht="33" customHeight="1" x14ac:dyDescent="0.2">
      <c r="A242" s="37"/>
      <c r="B242" s="37"/>
      <c r="C242" s="71" t="s">
        <v>239</v>
      </c>
      <c r="D242" s="39"/>
      <c r="E242" s="39">
        <f>SUM(E243:E300)</f>
        <v>3055492.84</v>
      </c>
      <c r="F242" s="39">
        <f>SUM(F243:F300)</f>
        <v>4967714</v>
      </c>
      <c r="G242" s="39">
        <f>SUM(G243:G300)</f>
        <v>0</v>
      </c>
      <c r="H242" s="39">
        <f>SUM(H243:H300)</f>
        <v>1315942</v>
      </c>
      <c r="I242" s="39">
        <f t="shared" si="49"/>
        <v>1315942</v>
      </c>
      <c r="J242" s="92">
        <f t="shared" si="50"/>
        <v>26.48989052107267</v>
      </c>
      <c r="K242" s="39">
        <f t="shared" si="51"/>
        <v>4371434.84</v>
      </c>
      <c r="L242" s="39"/>
    </row>
    <row r="243" spans="1:12" ht="63" customHeight="1" x14ac:dyDescent="0.2">
      <c r="A243" s="37">
        <v>2424545</v>
      </c>
      <c r="B243" s="37"/>
      <c r="C243" s="35" t="s">
        <v>240</v>
      </c>
      <c r="D243" s="36">
        <v>383386</v>
      </c>
      <c r="E243" s="36">
        <v>38058.29</v>
      </c>
      <c r="F243" s="133">
        <v>342525</v>
      </c>
      <c r="G243" s="36"/>
      <c r="H243" s="36">
        <v>337078</v>
      </c>
      <c r="I243" s="36">
        <f t="shared" ref="I243:I300" si="53">SUM(G243:H243)</f>
        <v>337078</v>
      </c>
      <c r="J243" s="96">
        <f t="shared" ref="J243:J300" si="54">I243/F243%</f>
        <v>98.409751113057439</v>
      </c>
      <c r="K243" s="36">
        <f t="shared" ref="K243:K300" si="55">E243+I243</f>
        <v>375136.29</v>
      </c>
      <c r="L243" s="96">
        <f t="shared" ref="L243:L300" si="56">K243/D243%</f>
        <v>97.848197378099343</v>
      </c>
    </row>
    <row r="244" spans="1:12" ht="63" customHeight="1" x14ac:dyDescent="0.2">
      <c r="A244" s="37">
        <v>2424719</v>
      </c>
      <c r="B244" s="37"/>
      <c r="C244" s="35" t="s">
        <v>241</v>
      </c>
      <c r="D244" s="36">
        <v>621722</v>
      </c>
      <c r="E244" s="36">
        <v>186516.41</v>
      </c>
      <c r="F244" s="133">
        <v>435206</v>
      </c>
      <c r="G244" s="36"/>
      <c r="H244" s="36">
        <v>435205</v>
      </c>
      <c r="I244" s="36">
        <f>SUM(G244:H244)</f>
        <v>435205</v>
      </c>
      <c r="J244" s="96">
        <f t="shared" si="54"/>
        <v>99.999770223756101</v>
      </c>
      <c r="K244" s="36">
        <f t="shared" si="55"/>
        <v>621721.41</v>
      </c>
      <c r="L244" s="96">
        <f t="shared" si="56"/>
        <v>99.999905102280437</v>
      </c>
    </row>
    <row r="245" spans="1:12" ht="78.75" customHeight="1" x14ac:dyDescent="0.2">
      <c r="A245" s="37">
        <v>2424728</v>
      </c>
      <c r="B245" s="37"/>
      <c r="C245" s="35" t="s">
        <v>242</v>
      </c>
      <c r="D245" s="36">
        <v>645546</v>
      </c>
      <c r="E245" s="36">
        <v>196363.64</v>
      </c>
      <c r="F245" s="133">
        <v>458182</v>
      </c>
      <c r="G245" s="36"/>
      <c r="H245" s="36"/>
      <c r="I245" s="36">
        <f t="shared" si="53"/>
        <v>0</v>
      </c>
      <c r="J245" s="96">
        <f t="shared" si="54"/>
        <v>0</v>
      </c>
      <c r="K245" s="36">
        <f t="shared" si="55"/>
        <v>196363.64</v>
      </c>
      <c r="L245" s="96">
        <f t="shared" si="56"/>
        <v>30.418225811948336</v>
      </c>
    </row>
    <row r="246" spans="1:12" ht="66.75" customHeight="1" x14ac:dyDescent="0.2">
      <c r="A246" s="37">
        <v>2424765</v>
      </c>
      <c r="B246" s="37"/>
      <c r="C246" s="35" t="s">
        <v>243</v>
      </c>
      <c r="D246" s="36">
        <v>650082</v>
      </c>
      <c r="E246" s="36">
        <v>0</v>
      </c>
      <c r="F246" s="133">
        <v>650082</v>
      </c>
      <c r="G246" s="36"/>
      <c r="H246" s="36"/>
      <c r="I246" s="36">
        <f t="shared" si="53"/>
        <v>0</v>
      </c>
      <c r="J246" s="96">
        <f t="shared" si="54"/>
        <v>0</v>
      </c>
      <c r="K246" s="36">
        <f t="shared" si="55"/>
        <v>0</v>
      </c>
      <c r="L246" s="96">
        <f t="shared" si="56"/>
        <v>0</v>
      </c>
    </row>
    <row r="247" spans="1:12" ht="66.75" customHeight="1" x14ac:dyDescent="0.2">
      <c r="A247" s="37">
        <v>2424768</v>
      </c>
      <c r="B247" s="37"/>
      <c r="C247" s="35" t="s">
        <v>244</v>
      </c>
      <c r="D247" s="36">
        <v>550855</v>
      </c>
      <c r="E247" s="36">
        <v>164656.5</v>
      </c>
      <c r="F247" s="133">
        <v>384199</v>
      </c>
      <c r="G247" s="36"/>
      <c r="H247" s="36">
        <v>384199</v>
      </c>
      <c r="I247" s="36">
        <f t="shared" si="53"/>
        <v>384199</v>
      </c>
      <c r="J247" s="96">
        <f t="shared" si="54"/>
        <v>100</v>
      </c>
      <c r="K247" s="36">
        <f t="shared" si="55"/>
        <v>548855.5</v>
      </c>
      <c r="L247" s="96">
        <f t="shared" si="56"/>
        <v>99.637018816203891</v>
      </c>
    </row>
    <row r="248" spans="1:12" ht="60" x14ac:dyDescent="0.2">
      <c r="A248" s="37">
        <v>2424777</v>
      </c>
      <c r="B248" s="37"/>
      <c r="C248" s="35" t="s">
        <v>245</v>
      </c>
      <c r="D248" s="36">
        <v>77803</v>
      </c>
      <c r="E248" s="36">
        <v>2424778</v>
      </c>
      <c r="F248" s="133">
        <v>54180</v>
      </c>
      <c r="G248" s="36"/>
      <c r="H248" s="36">
        <v>54180</v>
      </c>
      <c r="I248" s="36">
        <f t="shared" si="53"/>
        <v>54180</v>
      </c>
      <c r="J248" s="96">
        <f t="shared" si="54"/>
        <v>100.00000000000001</v>
      </c>
      <c r="K248" s="36">
        <f t="shared" si="55"/>
        <v>2478958</v>
      </c>
      <c r="L248" s="96">
        <f t="shared" si="56"/>
        <v>3186.1984756371862</v>
      </c>
    </row>
    <row r="249" spans="1:12" ht="48" x14ac:dyDescent="0.2">
      <c r="A249" s="37">
        <v>2424778</v>
      </c>
      <c r="B249" s="37"/>
      <c r="C249" s="35" t="s">
        <v>246</v>
      </c>
      <c r="D249" s="36">
        <v>151139</v>
      </c>
      <c r="E249" s="36">
        <v>45120</v>
      </c>
      <c r="F249" s="133">
        <v>105280</v>
      </c>
      <c r="G249" s="36"/>
      <c r="H249" s="36">
        <v>105280</v>
      </c>
      <c r="I249" s="36">
        <f t="shared" si="53"/>
        <v>105280</v>
      </c>
      <c r="J249" s="96">
        <f t="shared" si="54"/>
        <v>100</v>
      </c>
      <c r="K249" s="36">
        <f t="shared" si="55"/>
        <v>150400</v>
      </c>
      <c r="L249" s="96">
        <f t="shared" si="56"/>
        <v>99.511046123105217</v>
      </c>
    </row>
    <row r="250" spans="1:12" ht="48" x14ac:dyDescent="0.2">
      <c r="A250" s="37">
        <v>2440172</v>
      </c>
      <c r="B250" s="37"/>
      <c r="C250" s="35" t="s">
        <v>247</v>
      </c>
      <c r="D250" s="36">
        <v>8945</v>
      </c>
      <c r="E250" s="36">
        <v>0</v>
      </c>
      <c r="F250" s="133">
        <v>9000</v>
      </c>
      <c r="G250" s="36"/>
      <c r="H250" s="36"/>
      <c r="I250" s="36">
        <f t="shared" si="53"/>
        <v>0</v>
      </c>
      <c r="J250" s="96">
        <f t="shared" si="54"/>
        <v>0</v>
      </c>
      <c r="K250" s="36">
        <f t="shared" si="55"/>
        <v>0</v>
      </c>
      <c r="L250" s="96">
        <f t="shared" si="56"/>
        <v>0</v>
      </c>
    </row>
    <row r="251" spans="1:12" ht="48" x14ac:dyDescent="0.2">
      <c r="A251" s="37">
        <v>2440181</v>
      </c>
      <c r="B251" s="37"/>
      <c r="C251" s="35" t="s">
        <v>248</v>
      </c>
      <c r="D251" s="36">
        <v>8945</v>
      </c>
      <c r="E251" s="36">
        <v>0</v>
      </c>
      <c r="F251" s="133">
        <v>9000</v>
      </c>
      <c r="G251" s="36"/>
      <c r="H251" s="36"/>
      <c r="I251" s="36">
        <f t="shared" si="53"/>
        <v>0</v>
      </c>
      <c r="J251" s="96">
        <f t="shared" si="54"/>
        <v>0</v>
      </c>
      <c r="K251" s="36">
        <f t="shared" si="55"/>
        <v>0</v>
      </c>
      <c r="L251" s="96">
        <f t="shared" si="56"/>
        <v>0</v>
      </c>
    </row>
    <row r="252" spans="1:12" ht="48" x14ac:dyDescent="0.2">
      <c r="A252" s="37">
        <v>2440189</v>
      </c>
      <c r="B252" s="37"/>
      <c r="C252" s="35" t="s">
        <v>249</v>
      </c>
      <c r="D252" s="36">
        <v>8945</v>
      </c>
      <c r="E252" s="36">
        <v>0</v>
      </c>
      <c r="F252" s="133">
        <v>9000</v>
      </c>
      <c r="G252" s="36"/>
      <c r="H252" s="36"/>
      <c r="I252" s="36">
        <f t="shared" si="53"/>
        <v>0</v>
      </c>
      <c r="J252" s="96">
        <f t="shared" si="54"/>
        <v>0</v>
      </c>
      <c r="K252" s="36">
        <f t="shared" si="55"/>
        <v>0</v>
      </c>
      <c r="L252" s="96">
        <f t="shared" si="56"/>
        <v>0</v>
      </c>
    </row>
    <row r="253" spans="1:12" ht="60" x14ac:dyDescent="0.2">
      <c r="A253" s="37">
        <v>2440191</v>
      </c>
      <c r="B253" s="37"/>
      <c r="C253" s="35" t="s">
        <v>250</v>
      </c>
      <c r="D253" s="36">
        <v>40820</v>
      </c>
      <c r="E253" s="36">
        <v>0</v>
      </c>
      <c r="F253" s="133">
        <v>40900</v>
      </c>
      <c r="G253" s="36"/>
      <c r="H253" s="36"/>
      <c r="I253" s="36">
        <f t="shared" si="53"/>
        <v>0</v>
      </c>
      <c r="J253" s="96">
        <f t="shared" si="54"/>
        <v>0</v>
      </c>
      <c r="K253" s="36">
        <f t="shared" si="55"/>
        <v>0</v>
      </c>
      <c r="L253" s="96">
        <f t="shared" si="56"/>
        <v>0</v>
      </c>
    </row>
    <row r="254" spans="1:12" ht="48" x14ac:dyDescent="0.2">
      <c r="A254" s="37">
        <v>2440196</v>
      </c>
      <c r="B254" s="37"/>
      <c r="C254" s="35" t="s">
        <v>251</v>
      </c>
      <c r="D254" s="36">
        <v>8945</v>
      </c>
      <c r="E254" s="36">
        <v>0</v>
      </c>
      <c r="F254" s="133">
        <v>9000</v>
      </c>
      <c r="G254" s="36"/>
      <c r="H254" s="36"/>
      <c r="I254" s="36">
        <f t="shared" si="53"/>
        <v>0</v>
      </c>
      <c r="J254" s="96">
        <f t="shared" si="54"/>
        <v>0</v>
      </c>
      <c r="K254" s="36">
        <f t="shared" si="55"/>
        <v>0</v>
      </c>
      <c r="L254" s="96">
        <f t="shared" si="56"/>
        <v>0</v>
      </c>
    </row>
    <row r="255" spans="1:12" ht="60" x14ac:dyDescent="0.2">
      <c r="A255" s="37">
        <v>2440206</v>
      </c>
      <c r="B255" s="37"/>
      <c r="C255" s="35" t="s">
        <v>252</v>
      </c>
      <c r="D255" s="36">
        <v>8945</v>
      </c>
      <c r="E255" s="36">
        <v>0</v>
      </c>
      <c r="F255" s="133">
        <v>9000</v>
      </c>
      <c r="G255" s="36"/>
      <c r="H255" s="36"/>
      <c r="I255" s="36">
        <f t="shared" si="53"/>
        <v>0</v>
      </c>
      <c r="J255" s="96">
        <f t="shared" si="54"/>
        <v>0</v>
      </c>
      <c r="K255" s="36">
        <f t="shared" si="55"/>
        <v>0</v>
      </c>
      <c r="L255" s="96">
        <f t="shared" si="56"/>
        <v>0</v>
      </c>
    </row>
    <row r="256" spans="1:12" ht="72" x14ac:dyDescent="0.2">
      <c r="A256" s="37">
        <v>2440213</v>
      </c>
      <c r="B256" s="37"/>
      <c r="C256" s="35" t="s">
        <v>253</v>
      </c>
      <c r="D256" s="36">
        <v>49765</v>
      </c>
      <c r="E256" s="36">
        <v>0</v>
      </c>
      <c r="F256" s="133">
        <v>49900</v>
      </c>
      <c r="G256" s="36"/>
      <c r="H256" s="36"/>
      <c r="I256" s="36">
        <f t="shared" si="53"/>
        <v>0</v>
      </c>
      <c r="J256" s="96">
        <f t="shared" si="54"/>
        <v>0</v>
      </c>
      <c r="K256" s="36">
        <f t="shared" si="55"/>
        <v>0</v>
      </c>
      <c r="L256" s="96">
        <f t="shared" si="56"/>
        <v>0</v>
      </c>
    </row>
    <row r="257" spans="1:12" ht="48" x14ac:dyDescent="0.2">
      <c r="A257" s="37">
        <v>2440222</v>
      </c>
      <c r="B257" s="37"/>
      <c r="C257" s="35" t="s">
        <v>254</v>
      </c>
      <c r="D257" s="36">
        <v>8945</v>
      </c>
      <c r="E257" s="36">
        <v>0</v>
      </c>
      <c r="F257" s="133">
        <v>9000</v>
      </c>
      <c r="G257" s="36"/>
      <c r="H257" s="36"/>
      <c r="I257" s="36">
        <f t="shared" si="53"/>
        <v>0</v>
      </c>
      <c r="J257" s="96">
        <f t="shared" si="54"/>
        <v>0</v>
      </c>
      <c r="K257" s="36">
        <f t="shared" si="55"/>
        <v>0</v>
      </c>
      <c r="L257" s="96">
        <f t="shared" si="56"/>
        <v>0</v>
      </c>
    </row>
    <row r="258" spans="1:12" ht="48" x14ac:dyDescent="0.2">
      <c r="A258" s="37">
        <v>2440224</v>
      </c>
      <c r="B258" s="37"/>
      <c r="C258" s="35" t="s">
        <v>255</v>
      </c>
      <c r="D258" s="36">
        <v>8945</v>
      </c>
      <c r="E258" s="36">
        <v>0</v>
      </c>
      <c r="F258" s="133">
        <v>9000</v>
      </c>
      <c r="G258" s="36"/>
      <c r="H258" s="36"/>
      <c r="I258" s="36">
        <f t="shared" si="53"/>
        <v>0</v>
      </c>
      <c r="J258" s="96">
        <f t="shared" si="54"/>
        <v>0</v>
      </c>
      <c r="K258" s="36">
        <f t="shared" si="55"/>
        <v>0</v>
      </c>
      <c r="L258" s="96">
        <f t="shared" si="56"/>
        <v>0</v>
      </c>
    </row>
    <row r="259" spans="1:12" ht="38.25" customHeight="1" x14ac:dyDescent="0.2">
      <c r="A259" s="37">
        <v>2440228</v>
      </c>
      <c r="B259" s="37"/>
      <c r="C259" s="35" t="s">
        <v>256</v>
      </c>
      <c r="D259" s="36">
        <v>8945</v>
      </c>
      <c r="E259" s="36">
        <v>0</v>
      </c>
      <c r="F259" s="133">
        <v>9000</v>
      </c>
      <c r="G259" s="36"/>
      <c r="H259" s="36"/>
      <c r="I259" s="36">
        <f t="shared" si="53"/>
        <v>0</v>
      </c>
      <c r="J259" s="96">
        <f t="shared" si="54"/>
        <v>0</v>
      </c>
      <c r="K259" s="36">
        <f t="shared" si="55"/>
        <v>0</v>
      </c>
      <c r="L259" s="96">
        <f t="shared" si="56"/>
        <v>0</v>
      </c>
    </row>
    <row r="260" spans="1:12" ht="42" customHeight="1" x14ac:dyDescent="0.2">
      <c r="A260" s="37">
        <v>2440229</v>
      </c>
      <c r="B260" s="37"/>
      <c r="C260" s="35" t="s">
        <v>257</v>
      </c>
      <c r="D260" s="36">
        <v>8945</v>
      </c>
      <c r="E260" s="36">
        <v>0</v>
      </c>
      <c r="F260" s="133">
        <v>9000</v>
      </c>
      <c r="G260" s="36"/>
      <c r="H260" s="36"/>
      <c r="I260" s="36">
        <f t="shared" si="53"/>
        <v>0</v>
      </c>
      <c r="J260" s="96">
        <f t="shared" si="54"/>
        <v>0</v>
      </c>
      <c r="K260" s="36">
        <f t="shared" si="55"/>
        <v>0</v>
      </c>
      <c r="L260" s="96">
        <f t="shared" si="56"/>
        <v>0</v>
      </c>
    </row>
    <row r="261" spans="1:12" ht="45" customHeight="1" x14ac:dyDescent="0.2">
      <c r="A261" s="37">
        <v>2440254</v>
      </c>
      <c r="B261" s="37"/>
      <c r="C261" s="35" t="s">
        <v>258</v>
      </c>
      <c r="D261" s="36">
        <v>8945</v>
      </c>
      <c r="E261" s="36">
        <v>0</v>
      </c>
      <c r="F261" s="133">
        <v>9000</v>
      </c>
      <c r="G261" s="36"/>
      <c r="H261" s="36"/>
      <c r="I261" s="36">
        <f t="shared" si="53"/>
        <v>0</v>
      </c>
      <c r="J261" s="96">
        <f t="shared" si="54"/>
        <v>0</v>
      </c>
      <c r="K261" s="36">
        <f t="shared" si="55"/>
        <v>0</v>
      </c>
      <c r="L261" s="96">
        <f t="shared" si="56"/>
        <v>0</v>
      </c>
    </row>
    <row r="262" spans="1:12" ht="53.25" customHeight="1" x14ac:dyDescent="0.2">
      <c r="A262" s="37">
        <v>2440255</v>
      </c>
      <c r="B262" s="37"/>
      <c r="C262" s="35" t="s">
        <v>259</v>
      </c>
      <c r="D262" s="36">
        <v>8945</v>
      </c>
      <c r="E262" s="36">
        <v>0</v>
      </c>
      <c r="F262" s="133">
        <v>9000</v>
      </c>
      <c r="G262" s="36"/>
      <c r="H262" s="36"/>
      <c r="I262" s="36">
        <f t="shared" si="53"/>
        <v>0</v>
      </c>
      <c r="J262" s="96">
        <f t="shared" si="54"/>
        <v>0</v>
      </c>
      <c r="K262" s="36">
        <f t="shared" si="55"/>
        <v>0</v>
      </c>
      <c r="L262" s="96">
        <f t="shared" si="56"/>
        <v>0</v>
      </c>
    </row>
    <row r="263" spans="1:12" ht="48" x14ac:dyDescent="0.2">
      <c r="A263" s="37">
        <v>2440256</v>
      </c>
      <c r="B263" s="37"/>
      <c r="C263" s="35" t="s">
        <v>260</v>
      </c>
      <c r="D263" s="36">
        <v>8945</v>
      </c>
      <c r="E263" s="36">
        <v>0</v>
      </c>
      <c r="F263" s="133">
        <v>9000</v>
      </c>
      <c r="G263" s="36"/>
      <c r="H263" s="36"/>
      <c r="I263" s="36">
        <f t="shared" si="53"/>
        <v>0</v>
      </c>
      <c r="J263" s="96">
        <f t="shared" si="54"/>
        <v>0</v>
      </c>
      <c r="K263" s="36">
        <f t="shared" si="55"/>
        <v>0</v>
      </c>
      <c r="L263" s="96">
        <f t="shared" si="56"/>
        <v>0</v>
      </c>
    </row>
    <row r="264" spans="1:12" ht="60" x14ac:dyDescent="0.2">
      <c r="A264" s="37">
        <v>2440257</v>
      </c>
      <c r="B264" s="37"/>
      <c r="C264" s="35" t="s">
        <v>261</v>
      </c>
      <c r="D264" s="36">
        <v>8945</v>
      </c>
      <c r="E264" s="36">
        <v>0</v>
      </c>
      <c r="F264" s="133">
        <v>9000</v>
      </c>
      <c r="G264" s="36"/>
      <c r="H264" s="36"/>
      <c r="I264" s="36">
        <f t="shared" si="53"/>
        <v>0</v>
      </c>
      <c r="J264" s="96">
        <f t="shared" si="54"/>
        <v>0</v>
      </c>
      <c r="K264" s="36">
        <f t="shared" si="55"/>
        <v>0</v>
      </c>
      <c r="L264" s="96">
        <f t="shared" si="56"/>
        <v>0</v>
      </c>
    </row>
    <row r="265" spans="1:12" ht="60" x14ac:dyDescent="0.2">
      <c r="A265" s="37">
        <v>2440259</v>
      </c>
      <c r="B265" s="37"/>
      <c r="C265" s="35" t="s">
        <v>262</v>
      </c>
      <c r="D265" s="36">
        <v>49765</v>
      </c>
      <c r="E265" s="36">
        <v>0</v>
      </c>
      <c r="F265" s="133">
        <v>49900</v>
      </c>
      <c r="G265" s="36"/>
      <c r="H265" s="36"/>
      <c r="I265" s="36">
        <f t="shared" si="53"/>
        <v>0</v>
      </c>
      <c r="J265" s="96">
        <f t="shared" si="54"/>
        <v>0</v>
      </c>
      <c r="K265" s="36">
        <f t="shared" si="55"/>
        <v>0</v>
      </c>
      <c r="L265" s="96">
        <f t="shared" si="56"/>
        <v>0</v>
      </c>
    </row>
    <row r="266" spans="1:12" ht="36" x14ac:dyDescent="0.2">
      <c r="A266" s="37">
        <v>2440260</v>
      </c>
      <c r="B266" s="37"/>
      <c r="C266" s="35" t="s">
        <v>263</v>
      </c>
      <c r="D266" s="36">
        <v>8945</v>
      </c>
      <c r="E266" s="36">
        <v>0</v>
      </c>
      <c r="F266" s="133">
        <v>9000</v>
      </c>
      <c r="G266" s="36"/>
      <c r="H266" s="36"/>
      <c r="I266" s="36">
        <f t="shared" si="53"/>
        <v>0</v>
      </c>
      <c r="J266" s="96">
        <f t="shared" si="54"/>
        <v>0</v>
      </c>
      <c r="K266" s="36">
        <f t="shared" si="55"/>
        <v>0</v>
      </c>
      <c r="L266" s="96">
        <f t="shared" si="56"/>
        <v>0</v>
      </c>
    </row>
    <row r="267" spans="1:12" ht="48" x14ac:dyDescent="0.2">
      <c r="A267" s="37">
        <v>2440261</v>
      </c>
      <c r="B267" s="37"/>
      <c r="C267" s="35" t="s">
        <v>264</v>
      </c>
      <c r="D267" s="36">
        <v>8945</v>
      </c>
      <c r="E267" s="36">
        <v>0</v>
      </c>
      <c r="F267" s="133">
        <v>9000</v>
      </c>
      <c r="G267" s="36"/>
      <c r="H267" s="36"/>
      <c r="I267" s="36">
        <f t="shared" si="53"/>
        <v>0</v>
      </c>
      <c r="J267" s="96">
        <f t="shared" si="54"/>
        <v>0</v>
      </c>
      <c r="K267" s="36">
        <f t="shared" si="55"/>
        <v>0</v>
      </c>
      <c r="L267" s="96">
        <f t="shared" si="56"/>
        <v>0</v>
      </c>
    </row>
    <row r="268" spans="1:12" ht="60" x14ac:dyDescent="0.2">
      <c r="A268" s="37">
        <v>2440262</v>
      </c>
      <c r="B268" s="37"/>
      <c r="C268" s="35" t="s">
        <v>265</v>
      </c>
      <c r="D268" s="36">
        <v>8945</v>
      </c>
      <c r="E268" s="36">
        <v>0</v>
      </c>
      <c r="F268" s="133">
        <v>9000</v>
      </c>
      <c r="G268" s="36"/>
      <c r="H268" s="36"/>
      <c r="I268" s="36">
        <f t="shared" si="53"/>
        <v>0</v>
      </c>
      <c r="J268" s="96">
        <f t="shared" si="54"/>
        <v>0</v>
      </c>
      <c r="K268" s="36">
        <f t="shared" si="55"/>
        <v>0</v>
      </c>
      <c r="L268" s="96">
        <f t="shared" si="56"/>
        <v>0</v>
      </c>
    </row>
    <row r="269" spans="1:12" ht="48" x14ac:dyDescent="0.2">
      <c r="A269" s="37">
        <v>2440265</v>
      </c>
      <c r="B269" s="37"/>
      <c r="C269" s="35" t="s">
        <v>266</v>
      </c>
      <c r="D269" s="36">
        <v>8945</v>
      </c>
      <c r="E269" s="36">
        <v>0</v>
      </c>
      <c r="F269" s="133">
        <v>9000</v>
      </c>
      <c r="G269" s="36"/>
      <c r="H269" s="36"/>
      <c r="I269" s="36">
        <f t="shared" si="53"/>
        <v>0</v>
      </c>
      <c r="J269" s="96">
        <f t="shared" si="54"/>
        <v>0</v>
      </c>
      <c r="K269" s="36">
        <f t="shared" si="55"/>
        <v>0</v>
      </c>
      <c r="L269" s="96">
        <f t="shared" si="56"/>
        <v>0</v>
      </c>
    </row>
    <row r="270" spans="1:12" ht="50.25" customHeight="1" x14ac:dyDescent="0.2">
      <c r="A270" s="37">
        <v>2440266</v>
      </c>
      <c r="B270" s="37"/>
      <c r="C270" s="35" t="s">
        <v>267</v>
      </c>
      <c r="D270" s="36">
        <v>8945</v>
      </c>
      <c r="E270" s="36">
        <v>0</v>
      </c>
      <c r="F270" s="133">
        <v>9000</v>
      </c>
      <c r="G270" s="36"/>
      <c r="H270" s="36"/>
      <c r="I270" s="36">
        <f t="shared" si="53"/>
        <v>0</v>
      </c>
      <c r="J270" s="96">
        <f t="shared" si="54"/>
        <v>0</v>
      </c>
      <c r="K270" s="36">
        <f t="shared" si="55"/>
        <v>0</v>
      </c>
      <c r="L270" s="96">
        <f t="shared" si="56"/>
        <v>0</v>
      </c>
    </row>
    <row r="271" spans="1:12" ht="54" customHeight="1" x14ac:dyDescent="0.2">
      <c r="A271" s="37">
        <v>2440272</v>
      </c>
      <c r="B271" s="37"/>
      <c r="C271" s="35" t="s">
        <v>268</v>
      </c>
      <c r="D271" s="36">
        <v>8945</v>
      </c>
      <c r="E271" s="36">
        <v>0</v>
      </c>
      <c r="F271" s="133">
        <v>9000</v>
      </c>
      <c r="G271" s="36"/>
      <c r="H271" s="36"/>
      <c r="I271" s="36">
        <f t="shared" si="53"/>
        <v>0</v>
      </c>
      <c r="J271" s="96">
        <f t="shared" si="54"/>
        <v>0</v>
      </c>
      <c r="K271" s="36">
        <f t="shared" si="55"/>
        <v>0</v>
      </c>
      <c r="L271" s="96">
        <f t="shared" si="56"/>
        <v>0</v>
      </c>
    </row>
    <row r="272" spans="1:12" ht="48" x14ac:dyDescent="0.2">
      <c r="A272" s="37">
        <v>2440273</v>
      </c>
      <c r="B272" s="37"/>
      <c r="C272" s="35" t="s">
        <v>269</v>
      </c>
      <c r="D272" s="36">
        <v>8945</v>
      </c>
      <c r="E272" s="36">
        <v>0</v>
      </c>
      <c r="F272" s="133">
        <v>9000</v>
      </c>
      <c r="G272" s="36"/>
      <c r="H272" s="36"/>
      <c r="I272" s="36">
        <f t="shared" si="53"/>
        <v>0</v>
      </c>
      <c r="J272" s="96">
        <f t="shared" si="54"/>
        <v>0</v>
      </c>
      <c r="K272" s="36">
        <f t="shared" si="55"/>
        <v>0</v>
      </c>
      <c r="L272" s="96">
        <f t="shared" si="56"/>
        <v>0</v>
      </c>
    </row>
    <row r="273" spans="1:12" ht="44.25" customHeight="1" x14ac:dyDescent="0.2">
      <c r="A273" s="37">
        <v>2440274</v>
      </c>
      <c r="B273" s="37"/>
      <c r="C273" s="35" t="s">
        <v>270</v>
      </c>
      <c r="D273" s="36">
        <v>8945</v>
      </c>
      <c r="E273" s="36">
        <v>0</v>
      </c>
      <c r="F273" s="133">
        <v>9000</v>
      </c>
      <c r="G273" s="36"/>
      <c r="H273" s="36"/>
      <c r="I273" s="36">
        <f t="shared" si="53"/>
        <v>0</v>
      </c>
      <c r="J273" s="96">
        <f t="shared" si="54"/>
        <v>0</v>
      </c>
      <c r="K273" s="36">
        <f t="shared" si="55"/>
        <v>0</v>
      </c>
      <c r="L273" s="96">
        <f t="shared" si="56"/>
        <v>0</v>
      </c>
    </row>
    <row r="274" spans="1:12" ht="39.75" customHeight="1" x14ac:dyDescent="0.2">
      <c r="A274" s="37">
        <v>2440276</v>
      </c>
      <c r="B274" s="37"/>
      <c r="C274" s="35" t="s">
        <v>271</v>
      </c>
      <c r="D274" s="36">
        <v>8945</v>
      </c>
      <c r="E274" s="36">
        <v>0</v>
      </c>
      <c r="F274" s="133">
        <v>9000</v>
      </c>
      <c r="G274" s="36"/>
      <c r="H274" s="36"/>
      <c r="I274" s="36">
        <f t="shared" si="53"/>
        <v>0</v>
      </c>
      <c r="J274" s="96">
        <f t="shared" si="54"/>
        <v>0</v>
      </c>
      <c r="K274" s="36">
        <f t="shared" si="55"/>
        <v>0</v>
      </c>
      <c r="L274" s="96">
        <f t="shared" si="56"/>
        <v>0</v>
      </c>
    </row>
    <row r="275" spans="1:12" ht="60" x14ac:dyDescent="0.2">
      <c r="A275" s="37">
        <v>2440277</v>
      </c>
      <c r="B275" s="37"/>
      <c r="C275" s="35" t="s">
        <v>272</v>
      </c>
      <c r="D275" s="36">
        <v>8945</v>
      </c>
      <c r="E275" s="36">
        <v>0</v>
      </c>
      <c r="F275" s="133">
        <v>9000</v>
      </c>
      <c r="G275" s="36"/>
      <c r="H275" s="36"/>
      <c r="I275" s="36">
        <f t="shared" si="53"/>
        <v>0</v>
      </c>
      <c r="J275" s="96">
        <f t="shared" si="54"/>
        <v>0</v>
      </c>
      <c r="K275" s="36">
        <f t="shared" si="55"/>
        <v>0</v>
      </c>
      <c r="L275" s="96">
        <f t="shared" si="56"/>
        <v>0</v>
      </c>
    </row>
    <row r="276" spans="1:12" ht="72" x14ac:dyDescent="0.2">
      <c r="A276" s="37">
        <v>2440282</v>
      </c>
      <c r="B276" s="37"/>
      <c r="C276" s="35" t="s">
        <v>273</v>
      </c>
      <c r="D276" s="36">
        <v>8945</v>
      </c>
      <c r="E276" s="36">
        <v>0</v>
      </c>
      <c r="F276" s="133">
        <v>9000</v>
      </c>
      <c r="G276" s="36"/>
      <c r="H276" s="36"/>
      <c r="I276" s="36">
        <f t="shared" si="53"/>
        <v>0</v>
      </c>
      <c r="J276" s="96">
        <f t="shared" si="54"/>
        <v>0</v>
      </c>
      <c r="K276" s="36">
        <f t="shared" si="55"/>
        <v>0</v>
      </c>
      <c r="L276" s="96">
        <f t="shared" si="56"/>
        <v>0</v>
      </c>
    </row>
    <row r="277" spans="1:12" ht="60" x14ac:dyDescent="0.2">
      <c r="A277" s="37">
        <v>2440285</v>
      </c>
      <c r="B277" s="37"/>
      <c r="C277" s="35" t="s">
        <v>274</v>
      </c>
      <c r="D277" s="36">
        <v>8945</v>
      </c>
      <c r="E277" s="36">
        <v>0</v>
      </c>
      <c r="F277" s="133">
        <v>9000</v>
      </c>
      <c r="G277" s="36"/>
      <c r="H277" s="36"/>
      <c r="I277" s="36">
        <f t="shared" si="53"/>
        <v>0</v>
      </c>
      <c r="J277" s="96">
        <f t="shared" si="54"/>
        <v>0</v>
      </c>
      <c r="K277" s="36">
        <f t="shared" si="55"/>
        <v>0</v>
      </c>
      <c r="L277" s="96">
        <f t="shared" si="56"/>
        <v>0</v>
      </c>
    </row>
    <row r="278" spans="1:12" ht="47.25" customHeight="1" x14ac:dyDescent="0.2">
      <c r="A278" s="37">
        <v>2440286</v>
      </c>
      <c r="B278" s="37"/>
      <c r="C278" s="35" t="s">
        <v>275</v>
      </c>
      <c r="D278" s="36">
        <v>8945</v>
      </c>
      <c r="E278" s="36">
        <v>0</v>
      </c>
      <c r="F278" s="133">
        <v>9000</v>
      </c>
      <c r="G278" s="36"/>
      <c r="H278" s="36"/>
      <c r="I278" s="36">
        <f t="shared" si="53"/>
        <v>0</v>
      </c>
      <c r="J278" s="96">
        <f t="shared" si="54"/>
        <v>0</v>
      </c>
      <c r="K278" s="36">
        <f t="shared" si="55"/>
        <v>0</v>
      </c>
      <c r="L278" s="96">
        <f t="shared" si="56"/>
        <v>0</v>
      </c>
    </row>
    <row r="279" spans="1:12" ht="64.5" customHeight="1" x14ac:dyDescent="0.2">
      <c r="A279" s="37">
        <v>2440288</v>
      </c>
      <c r="B279" s="37"/>
      <c r="C279" s="35" t="s">
        <v>276</v>
      </c>
      <c r="D279" s="36">
        <v>8945</v>
      </c>
      <c r="E279" s="36">
        <v>0</v>
      </c>
      <c r="F279" s="133">
        <v>9000</v>
      </c>
      <c r="G279" s="36"/>
      <c r="H279" s="36"/>
      <c r="I279" s="36">
        <f t="shared" si="53"/>
        <v>0</v>
      </c>
      <c r="J279" s="96">
        <f t="shared" si="54"/>
        <v>0</v>
      </c>
      <c r="K279" s="36">
        <f t="shared" si="55"/>
        <v>0</v>
      </c>
      <c r="L279" s="96">
        <f t="shared" si="56"/>
        <v>0</v>
      </c>
    </row>
    <row r="280" spans="1:12" ht="48" x14ac:dyDescent="0.2">
      <c r="A280" s="37">
        <v>2440290</v>
      </c>
      <c r="B280" s="37"/>
      <c r="C280" s="35" t="s">
        <v>277</v>
      </c>
      <c r="D280" s="36">
        <v>8945</v>
      </c>
      <c r="E280" s="36">
        <v>0</v>
      </c>
      <c r="F280" s="133">
        <v>9000</v>
      </c>
      <c r="G280" s="36"/>
      <c r="H280" s="36"/>
      <c r="I280" s="36">
        <f t="shared" si="53"/>
        <v>0</v>
      </c>
      <c r="J280" s="96">
        <f t="shared" si="54"/>
        <v>0</v>
      </c>
      <c r="K280" s="36">
        <f t="shared" si="55"/>
        <v>0</v>
      </c>
      <c r="L280" s="96">
        <f t="shared" si="56"/>
        <v>0</v>
      </c>
    </row>
    <row r="281" spans="1:12" ht="82.5" customHeight="1" x14ac:dyDescent="0.2">
      <c r="A281" s="37">
        <v>2440292</v>
      </c>
      <c r="B281" s="37"/>
      <c r="C281" s="35" t="s">
        <v>278</v>
      </c>
      <c r="D281" s="36">
        <v>297915</v>
      </c>
      <c r="E281" s="36">
        <v>0</v>
      </c>
      <c r="F281" s="133">
        <v>299300</v>
      </c>
      <c r="G281" s="36"/>
      <c r="H281" s="36"/>
      <c r="I281" s="36">
        <f t="shared" si="53"/>
        <v>0</v>
      </c>
      <c r="J281" s="96">
        <f t="shared" si="54"/>
        <v>0</v>
      </c>
      <c r="K281" s="36">
        <f t="shared" si="55"/>
        <v>0</v>
      </c>
      <c r="L281" s="96">
        <f t="shared" si="56"/>
        <v>0</v>
      </c>
    </row>
    <row r="282" spans="1:12" ht="54" customHeight="1" x14ac:dyDescent="0.2">
      <c r="A282" s="37">
        <v>2440293</v>
      </c>
      <c r="B282" s="28"/>
      <c r="C282" s="35" t="s">
        <v>279</v>
      </c>
      <c r="D282" s="36">
        <v>40820</v>
      </c>
      <c r="E282" s="36">
        <v>0</v>
      </c>
      <c r="F282" s="133">
        <v>40900</v>
      </c>
      <c r="G282" s="36"/>
      <c r="H282" s="36"/>
      <c r="I282" s="36">
        <f t="shared" si="53"/>
        <v>0</v>
      </c>
      <c r="J282" s="96">
        <f t="shared" si="54"/>
        <v>0</v>
      </c>
      <c r="K282" s="36">
        <f t="shared" si="55"/>
        <v>0</v>
      </c>
      <c r="L282" s="96">
        <f t="shared" si="56"/>
        <v>0</v>
      </c>
    </row>
    <row r="283" spans="1:12" ht="66.75" customHeight="1" x14ac:dyDescent="0.2">
      <c r="A283" s="37">
        <v>2440299</v>
      </c>
      <c r="B283" s="28"/>
      <c r="C283" s="35" t="s">
        <v>280</v>
      </c>
      <c r="D283" s="36">
        <v>40820</v>
      </c>
      <c r="E283" s="36">
        <v>0</v>
      </c>
      <c r="F283" s="133">
        <v>40900</v>
      </c>
      <c r="G283" s="36"/>
      <c r="H283" s="36"/>
      <c r="I283" s="36">
        <f t="shared" si="53"/>
        <v>0</v>
      </c>
      <c r="J283" s="96">
        <f t="shared" si="54"/>
        <v>0</v>
      </c>
      <c r="K283" s="36">
        <f t="shared" si="55"/>
        <v>0</v>
      </c>
      <c r="L283" s="96">
        <f t="shared" si="56"/>
        <v>0</v>
      </c>
    </row>
    <row r="284" spans="1:12" ht="90.75" customHeight="1" x14ac:dyDescent="0.2">
      <c r="A284" s="37">
        <v>2440301</v>
      </c>
      <c r="B284" s="28"/>
      <c r="C284" s="35" t="s">
        <v>281</v>
      </c>
      <c r="D284" s="36">
        <v>289995</v>
      </c>
      <c r="E284" s="36">
        <v>0</v>
      </c>
      <c r="F284" s="133">
        <v>291400</v>
      </c>
      <c r="G284" s="36"/>
      <c r="H284" s="36"/>
      <c r="I284" s="36">
        <f t="shared" si="53"/>
        <v>0</v>
      </c>
      <c r="J284" s="96">
        <f t="shared" si="54"/>
        <v>0</v>
      </c>
      <c r="K284" s="36">
        <f t="shared" si="55"/>
        <v>0</v>
      </c>
      <c r="L284" s="96">
        <f t="shared" si="56"/>
        <v>0</v>
      </c>
    </row>
    <row r="285" spans="1:12" ht="54" customHeight="1" x14ac:dyDescent="0.2">
      <c r="A285" s="37">
        <v>2440305</v>
      </c>
      <c r="B285" s="28"/>
      <c r="C285" s="35" t="s">
        <v>282</v>
      </c>
      <c r="D285" s="36">
        <v>8945</v>
      </c>
      <c r="E285" s="36">
        <v>0</v>
      </c>
      <c r="F285" s="133">
        <v>9000</v>
      </c>
      <c r="G285" s="36"/>
      <c r="H285" s="36"/>
      <c r="I285" s="36">
        <f t="shared" si="53"/>
        <v>0</v>
      </c>
      <c r="J285" s="96">
        <f t="shared" si="54"/>
        <v>0</v>
      </c>
      <c r="K285" s="36">
        <f t="shared" si="55"/>
        <v>0</v>
      </c>
      <c r="L285" s="96">
        <f t="shared" si="56"/>
        <v>0</v>
      </c>
    </row>
    <row r="286" spans="1:12" ht="62.25" customHeight="1" x14ac:dyDescent="0.2">
      <c r="A286" s="37">
        <v>2440306</v>
      </c>
      <c r="B286" s="28"/>
      <c r="C286" s="35" t="s">
        <v>283</v>
      </c>
      <c r="D286" s="36">
        <v>8945</v>
      </c>
      <c r="E286" s="36">
        <v>0</v>
      </c>
      <c r="F286" s="133">
        <v>9000</v>
      </c>
      <c r="G286" s="36"/>
      <c r="H286" s="36"/>
      <c r="I286" s="36">
        <f t="shared" si="53"/>
        <v>0</v>
      </c>
      <c r="J286" s="96">
        <f t="shared" si="54"/>
        <v>0</v>
      </c>
      <c r="K286" s="36">
        <f t="shared" si="55"/>
        <v>0</v>
      </c>
      <c r="L286" s="96">
        <f t="shared" si="56"/>
        <v>0</v>
      </c>
    </row>
    <row r="287" spans="1:12" ht="42" customHeight="1" x14ac:dyDescent="0.2">
      <c r="A287" s="37">
        <v>2440310</v>
      </c>
      <c r="B287" s="28"/>
      <c r="C287" s="35" t="s">
        <v>284</v>
      </c>
      <c r="D287" s="36">
        <v>8945</v>
      </c>
      <c r="E287" s="36">
        <v>0</v>
      </c>
      <c r="F287" s="133">
        <v>9000</v>
      </c>
      <c r="G287" s="36"/>
      <c r="H287" s="36"/>
      <c r="I287" s="36">
        <f t="shared" si="53"/>
        <v>0</v>
      </c>
      <c r="J287" s="96">
        <f t="shared" si="54"/>
        <v>0</v>
      </c>
      <c r="K287" s="36">
        <f t="shared" si="55"/>
        <v>0</v>
      </c>
      <c r="L287" s="96">
        <f t="shared" si="56"/>
        <v>0</v>
      </c>
    </row>
    <row r="288" spans="1:12" ht="50.25" customHeight="1" x14ac:dyDescent="0.2">
      <c r="A288" s="37">
        <v>2440312</v>
      </c>
      <c r="B288" s="28"/>
      <c r="C288" s="35" t="s">
        <v>285</v>
      </c>
      <c r="D288" s="36">
        <v>8945</v>
      </c>
      <c r="E288" s="36">
        <v>0</v>
      </c>
      <c r="F288" s="133">
        <v>9000</v>
      </c>
      <c r="G288" s="36"/>
      <c r="H288" s="36"/>
      <c r="I288" s="36">
        <f t="shared" si="53"/>
        <v>0</v>
      </c>
      <c r="J288" s="96">
        <f t="shared" si="54"/>
        <v>0</v>
      </c>
      <c r="K288" s="36">
        <f t="shared" si="55"/>
        <v>0</v>
      </c>
      <c r="L288" s="96">
        <f t="shared" si="56"/>
        <v>0</v>
      </c>
    </row>
    <row r="289" spans="1:15" ht="42.75" customHeight="1" x14ac:dyDescent="0.2">
      <c r="A289" s="37">
        <v>2440314</v>
      </c>
      <c r="B289" s="28"/>
      <c r="C289" s="35" t="s">
        <v>286</v>
      </c>
      <c r="D289" s="36">
        <v>8945</v>
      </c>
      <c r="E289" s="36">
        <v>0</v>
      </c>
      <c r="F289" s="133">
        <v>9000</v>
      </c>
      <c r="G289" s="36"/>
      <c r="H289" s="36"/>
      <c r="I289" s="36">
        <f t="shared" si="53"/>
        <v>0</v>
      </c>
      <c r="J289" s="96">
        <f t="shared" si="54"/>
        <v>0</v>
      </c>
      <c r="K289" s="36">
        <f t="shared" si="55"/>
        <v>0</v>
      </c>
      <c r="L289" s="96">
        <f t="shared" si="56"/>
        <v>0</v>
      </c>
    </row>
    <row r="290" spans="1:15" ht="48" x14ac:dyDescent="0.2">
      <c r="A290" s="37">
        <v>2440316</v>
      </c>
      <c r="B290" s="28"/>
      <c r="C290" s="35" t="s">
        <v>287</v>
      </c>
      <c r="D290" s="36">
        <v>8945</v>
      </c>
      <c r="E290" s="36">
        <v>0</v>
      </c>
      <c r="F290" s="133">
        <v>9000</v>
      </c>
      <c r="G290" s="36"/>
      <c r="H290" s="36"/>
      <c r="I290" s="36">
        <f t="shared" si="53"/>
        <v>0</v>
      </c>
      <c r="J290" s="96">
        <f t="shared" si="54"/>
        <v>0</v>
      </c>
      <c r="K290" s="36">
        <f t="shared" si="55"/>
        <v>0</v>
      </c>
      <c r="L290" s="96">
        <f t="shared" si="56"/>
        <v>0</v>
      </c>
    </row>
    <row r="291" spans="1:15" ht="55.5" customHeight="1" x14ac:dyDescent="0.2">
      <c r="A291" s="37">
        <v>2440317</v>
      </c>
      <c r="B291" s="28"/>
      <c r="C291" s="35" t="s">
        <v>288</v>
      </c>
      <c r="D291" s="36">
        <v>8945</v>
      </c>
      <c r="E291" s="36">
        <v>0</v>
      </c>
      <c r="F291" s="133">
        <v>9000</v>
      </c>
      <c r="G291" s="36"/>
      <c r="H291" s="36"/>
      <c r="I291" s="36">
        <f t="shared" si="53"/>
        <v>0</v>
      </c>
      <c r="J291" s="96">
        <f t="shared" si="54"/>
        <v>0</v>
      </c>
      <c r="K291" s="36">
        <f t="shared" si="55"/>
        <v>0</v>
      </c>
      <c r="L291" s="96">
        <f t="shared" si="56"/>
        <v>0</v>
      </c>
    </row>
    <row r="292" spans="1:15" ht="48" x14ac:dyDescent="0.2">
      <c r="A292" s="37">
        <v>2440318</v>
      </c>
      <c r="B292" s="28"/>
      <c r="C292" s="35" t="s">
        <v>289</v>
      </c>
      <c r="D292" s="36">
        <v>8945</v>
      </c>
      <c r="E292" s="36">
        <v>0</v>
      </c>
      <c r="F292" s="133">
        <v>9000</v>
      </c>
      <c r="G292" s="36"/>
      <c r="H292" s="36"/>
      <c r="I292" s="36">
        <f t="shared" si="53"/>
        <v>0</v>
      </c>
      <c r="J292" s="96">
        <f t="shared" si="54"/>
        <v>0</v>
      </c>
      <c r="K292" s="36">
        <f t="shared" si="55"/>
        <v>0</v>
      </c>
      <c r="L292" s="96">
        <f t="shared" si="56"/>
        <v>0</v>
      </c>
    </row>
    <row r="293" spans="1:15" ht="48" x14ac:dyDescent="0.2">
      <c r="A293" s="37">
        <v>2440322</v>
      </c>
      <c r="B293" s="28"/>
      <c r="C293" s="35" t="s">
        <v>290</v>
      </c>
      <c r="D293" s="36">
        <v>8945</v>
      </c>
      <c r="E293" s="36">
        <v>0</v>
      </c>
      <c r="F293" s="133">
        <v>9000</v>
      </c>
      <c r="G293" s="36"/>
      <c r="H293" s="36"/>
      <c r="I293" s="36">
        <f t="shared" si="53"/>
        <v>0</v>
      </c>
      <c r="J293" s="96">
        <f t="shared" si="54"/>
        <v>0</v>
      </c>
      <c r="K293" s="36">
        <f t="shared" si="55"/>
        <v>0</v>
      </c>
      <c r="L293" s="96">
        <f t="shared" si="56"/>
        <v>0</v>
      </c>
    </row>
    <row r="294" spans="1:15" ht="48" x14ac:dyDescent="0.2">
      <c r="A294" s="37">
        <v>2440324</v>
      </c>
      <c r="B294" s="28"/>
      <c r="C294" s="35" t="s">
        <v>291</v>
      </c>
      <c r="D294" s="36">
        <v>8945</v>
      </c>
      <c r="E294" s="36">
        <v>0</v>
      </c>
      <c r="F294" s="133">
        <v>9000</v>
      </c>
      <c r="G294" s="36"/>
      <c r="H294" s="36"/>
      <c r="I294" s="36">
        <f t="shared" si="53"/>
        <v>0</v>
      </c>
      <c r="J294" s="96">
        <f t="shared" si="54"/>
        <v>0</v>
      </c>
      <c r="K294" s="36">
        <f t="shared" si="55"/>
        <v>0</v>
      </c>
      <c r="L294" s="96">
        <f t="shared" si="56"/>
        <v>0</v>
      </c>
    </row>
    <row r="295" spans="1:15" ht="48" x14ac:dyDescent="0.2">
      <c r="A295" s="37">
        <v>2440327</v>
      </c>
      <c r="B295" s="37"/>
      <c r="C295" s="35" t="s">
        <v>292</v>
      </c>
      <c r="D295" s="36">
        <v>8945</v>
      </c>
      <c r="E295" s="36">
        <v>0</v>
      </c>
      <c r="F295" s="133">
        <v>9000</v>
      </c>
      <c r="G295" s="36"/>
      <c r="H295" s="36"/>
      <c r="I295" s="36">
        <f t="shared" si="53"/>
        <v>0</v>
      </c>
      <c r="J295" s="96">
        <f t="shared" si="54"/>
        <v>0</v>
      </c>
      <c r="K295" s="36">
        <f t="shared" si="55"/>
        <v>0</v>
      </c>
      <c r="L295" s="96">
        <f t="shared" si="56"/>
        <v>0</v>
      </c>
    </row>
    <row r="296" spans="1:15" ht="48" x14ac:dyDescent="0.2">
      <c r="A296" s="37">
        <v>2440329</v>
      </c>
      <c r="B296" s="37"/>
      <c r="C296" s="35" t="s">
        <v>293</v>
      </c>
      <c r="D296" s="36">
        <v>8945</v>
      </c>
      <c r="E296" s="36">
        <v>0</v>
      </c>
      <c r="F296" s="133">
        <v>9000</v>
      </c>
      <c r="G296" s="36"/>
      <c r="H296" s="36"/>
      <c r="I296" s="36">
        <f t="shared" si="53"/>
        <v>0</v>
      </c>
      <c r="J296" s="96">
        <f t="shared" si="54"/>
        <v>0</v>
      </c>
      <c r="K296" s="36">
        <f t="shared" si="55"/>
        <v>0</v>
      </c>
      <c r="L296" s="96">
        <f t="shared" si="56"/>
        <v>0</v>
      </c>
    </row>
    <row r="297" spans="1:15" ht="48" x14ac:dyDescent="0.2">
      <c r="A297" s="37">
        <v>2440330</v>
      </c>
      <c r="B297" s="37"/>
      <c r="C297" s="35" t="s">
        <v>294</v>
      </c>
      <c r="D297" s="36">
        <v>8945</v>
      </c>
      <c r="E297" s="36">
        <v>0</v>
      </c>
      <c r="F297" s="133">
        <v>6500</v>
      </c>
      <c r="G297" s="36"/>
      <c r="H297" s="36"/>
      <c r="I297" s="36">
        <f t="shared" si="53"/>
        <v>0</v>
      </c>
      <c r="J297" s="96">
        <f t="shared" si="54"/>
        <v>0</v>
      </c>
      <c r="K297" s="36">
        <f t="shared" si="55"/>
        <v>0</v>
      </c>
      <c r="L297" s="96">
        <f t="shared" si="56"/>
        <v>0</v>
      </c>
    </row>
    <row r="298" spans="1:15" ht="72" x14ac:dyDescent="0.2">
      <c r="A298" s="37">
        <v>2440334</v>
      </c>
      <c r="B298" s="37"/>
      <c r="C298" s="35" t="s">
        <v>295</v>
      </c>
      <c r="D298" s="36">
        <v>8945</v>
      </c>
      <c r="E298" s="36">
        <v>0</v>
      </c>
      <c r="F298" s="133">
        <v>9000</v>
      </c>
      <c r="G298" s="36"/>
      <c r="H298" s="36"/>
      <c r="I298" s="36">
        <f t="shared" si="53"/>
        <v>0</v>
      </c>
      <c r="J298" s="96">
        <f t="shared" si="54"/>
        <v>0</v>
      </c>
      <c r="K298" s="36">
        <f t="shared" si="55"/>
        <v>0</v>
      </c>
      <c r="L298" s="96">
        <f t="shared" si="56"/>
        <v>0</v>
      </c>
    </row>
    <row r="299" spans="1:15" ht="60" x14ac:dyDescent="0.2">
      <c r="A299" s="37">
        <v>2440338</v>
      </c>
      <c r="B299" s="37"/>
      <c r="C299" s="35" t="s">
        <v>296</v>
      </c>
      <c r="D299" s="36">
        <v>127500</v>
      </c>
      <c r="E299" s="36">
        <v>0</v>
      </c>
      <c r="F299" s="133">
        <v>127500</v>
      </c>
      <c r="G299" s="36"/>
      <c r="H299" s="36"/>
      <c r="I299" s="36">
        <f t="shared" si="53"/>
        <v>0</v>
      </c>
      <c r="J299" s="96">
        <f t="shared" si="54"/>
        <v>0</v>
      </c>
      <c r="K299" s="36">
        <f t="shared" si="55"/>
        <v>0</v>
      </c>
      <c r="L299" s="96">
        <f t="shared" si="56"/>
        <v>0</v>
      </c>
    </row>
    <row r="300" spans="1:15" ht="96" x14ac:dyDescent="0.2">
      <c r="A300" s="37">
        <v>2440344</v>
      </c>
      <c r="B300" s="37"/>
      <c r="C300" s="35" t="s">
        <v>297</v>
      </c>
      <c r="D300" s="36">
        <v>1219490</v>
      </c>
      <c r="E300" s="36">
        <v>0</v>
      </c>
      <c r="F300" s="133">
        <v>1221860</v>
      </c>
      <c r="G300" s="36"/>
      <c r="H300" s="36"/>
      <c r="I300" s="36">
        <f t="shared" si="53"/>
        <v>0</v>
      </c>
      <c r="J300" s="96">
        <f t="shared" si="54"/>
        <v>0</v>
      </c>
      <c r="K300" s="36">
        <f t="shared" si="55"/>
        <v>0</v>
      </c>
      <c r="L300" s="96">
        <f t="shared" si="56"/>
        <v>0</v>
      </c>
    </row>
    <row r="301" spans="1:15" s="45" customFormat="1" ht="12" x14ac:dyDescent="0.2">
      <c r="A301" s="181" t="s">
        <v>339</v>
      </c>
      <c r="B301" s="181"/>
      <c r="C301" s="182"/>
      <c r="D301" s="183"/>
      <c r="E301" s="183"/>
      <c r="F301" s="32"/>
      <c r="G301" s="59"/>
      <c r="H301" s="56"/>
      <c r="I301" s="56"/>
      <c r="J301" s="57"/>
      <c r="K301" s="58"/>
      <c r="L301" s="57"/>
      <c r="M301" s="117"/>
      <c r="N301" s="127"/>
      <c r="O301" s="116"/>
    </row>
    <row r="302" spans="1:15" s="45" customFormat="1" ht="12" x14ac:dyDescent="0.2">
      <c r="A302" s="184" t="s">
        <v>6</v>
      </c>
      <c r="B302" s="184"/>
      <c r="C302" s="185"/>
      <c r="D302" s="183"/>
      <c r="E302" s="183"/>
      <c r="F302" s="70"/>
      <c r="G302" s="59"/>
      <c r="H302" s="56"/>
      <c r="I302" s="56"/>
      <c r="J302" s="57"/>
      <c r="K302" s="58"/>
      <c r="L302" s="57"/>
      <c r="M302" s="117"/>
      <c r="N302" s="127"/>
      <c r="O302" s="116"/>
    </row>
    <row r="303" spans="1:15" ht="20.25" customHeight="1" x14ac:dyDescent="0.2">
      <c r="A303" s="186"/>
      <c r="B303" s="186"/>
      <c r="C303" s="187" t="s">
        <v>12</v>
      </c>
      <c r="D303" s="188"/>
      <c r="E303" s="188"/>
    </row>
    <row r="304" spans="1:15"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row r="1192" ht="20.25" customHeight="1" x14ac:dyDescent="0.2"/>
    <row r="1193" ht="20.25" customHeight="1" x14ac:dyDescent="0.2"/>
    <row r="1194" ht="20.25" customHeight="1" x14ac:dyDescent="0.2"/>
    <row r="1195" ht="20.25" customHeight="1" x14ac:dyDescent="0.2"/>
    <row r="1196" ht="20.25" customHeight="1" x14ac:dyDescent="0.2"/>
    <row r="1197" ht="20.25" customHeight="1" x14ac:dyDescent="0.2"/>
    <row r="1198" ht="20.25" customHeight="1" x14ac:dyDescent="0.2"/>
    <row r="1199" ht="20.25" customHeight="1" x14ac:dyDescent="0.2"/>
    <row r="1200" ht="20.25" customHeight="1" x14ac:dyDescent="0.2"/>
    <row r="1201" ht="20.25" customHeight="1" x14ac:dyDescent="0.2"/>
    <row r="1202" ht="20.25" customHeight="1" x14ac:dyDescent="0.2"/>
    <row r="1203" ht="20.25" customHeight="1" x14ac:dyDescent="0.2"/>
    <row r="1204" ht="20.25" customHeight="1" x14ac:dyDescent="0.2"/>
    <row r="1205" ht="20.25" customHeight="1" x14ac:dyDescent="0.2"/>
    <row r="1206" ht="20.25" customHeight="1" x14ac:dyDescent="0.2"/>
    <row r="1207" ht="20.25" customHeight="1" x14ac:dyDescent="0.2"/>
    <row r="1208" ht="20.25" customHeight="1" x14ac:dyDescent="0.2"/>
    <row r="1209" ht="20.25" customHeight="1" x14ac:dyDescent="0.2"/>
    <row r="1210" ht="20.25" customHeight="1" x14ac:dyDescent="0.2"/>
    <row r="1211" ht="20.25" customHeight="1" x14ac:dyDescent="0.2"/>
    <row r="1212" ht="20.25" customHeight="1" x14ac:dyDescent="0.2"/>
    <row r="1213" ht="20.25" customHeight="1" x14ac:dyDescent="0.2"/>
    <row r="1214" ht="20.25" customHeight="1" x14ac:dyDescent="0.2"/>
    <row r="1215" ht="20.25" customHeight="1" x14ac:dyDescent="0.2"/>
    <row r="1216" ht="20.25" customHeight="1" x14ac:dyDescent="0.2"/>
    <row r="1217" ht="20.25" customHeight="1" x14ac:dyDescent="0.2"/>
    <row r="1218" ht="20.25" customHeight="1" x14ac:dyDescent="0.2"/>
    <row r="1219" ht="20.25" customHeight="1" x14ac:dyDescent="0.2"/>
    <row r="1220" ht="20.25" customHeight="1" x14ac:dyDescent="0.2"/>
    <row r="1221" ht="20.25" customHeight="1" x14ac:dyDescent="0.2"/>
  </sheetData>
  <autoFilter ref="A5:Q303"/>
  <mergeCells count="11">
    <mergeCell ref="C303:E303"/>
    <mergeCell ref="F4:J4"/>
    <mergeCell ref="A4:A5"/>
    <mergeCell ref="C4:C5"/>
    <mergeCell ref="A1:L1"/>
    <mergeCell ref="A2:L2"/>
    <mergeCell ref="K4:K5"/>
    <mergeCell ref="L4:L5"/>
    <mergeCell ref="D4:D5"/>
    <mergeCell ref="E4:E5"/>
    <mergeCell ref="B4:B5"/>
  </mergeCells>
  <phoneticPr fontId="6" type="noConversion"/>
  <hyperlinks>
    <hyperlink ref="C303" r:id="rId1"/>
  </hyperlinks>
  <pageMargins left="0.78740157480314965" right="0" top="0.59055118110236227" bottom="0.3937007874015748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C469"/>
  <sheetViews>
    <sheetView zoomScaleNormal="100" workbookViewId="0">
      <pane xSplit="3" ySplit="7" topLeftCell="D8" activePane="bottomRight" state="frozen"/>
      <selection pane="topRight" activeCell="C1" sqref="C1"/>
      <selection pane="bottomLeft" activeCell="A8" sqref="A8"/>
      <selection pane="bottomRight" activeCell="D8" sqref="D8"/>
    </sheetView>
  </sheetViews>
  <sheetFormatPr baseColWidth="10" defaultColWidth="11.42578125" defaultRowHeight="12" x14ac:dyDescent="0.2"/>
  <cols>
    <col min="1" max="1" width="8.5703125" style="30" customWidth="1"/>
    <col min="2" max="2" width="6.7109375" style="30" customWidth="1"/>
    <col min="3" max="3" width="41.42578125" style="32" customWidth="1"/>
    <col min="4" max="4" width="10.5703125" style="32" customWidth="1"/>
    <col min="5" max="5" width="11.42578125" style="32" customWidth="1"/>
    <col min="6" max="6" width="11.140625" style="32" customWidth="1"/>
    <col min="7" max="7" width="11.7109375" style="32" customWidth="1"/>
    <col min="8" max="8" width="11.7109375" style="31" customWidth="1"/>
    <col min="9" max="9" width="10.7109375" style="31" customWidth="1"/>
    <col min="10" max="10" width="8.7109375" style="41" customWidth="1"/>
    <col min="11" max="11" width="12.28515625" style="42" customWidth="1"/>
    <col min="12" max="12" width="9.85546875" style="41" customWidth="1"/>
    <col min="13" max="13" width="13.85546875" style="31" customWidth="1"/>
    <col min="14" max="18" width="11.42578125" style="31" customWidth="1"/>
    <col min="19" max="16384" width="11.42578125" style="31"/>
  </cols>
  <sheetData>
    <row r="1" spans="1:12" ht="18" customHeight="1" x14ac:dyDescent="0.2">
      <c r="A1" s="167" t="s">
        <v>44</v>
      </c>
      <c r="B1" s="167"/>
      <c r="C1" s="167"/>
      <c r="D1" s="167"/>
      <c r="E1" s="167"/>
      <c r="F1" s="167"/>
      <c r="G1" s="167"/>
      <c r="H1" s="167"/>
      <c r="I1" s="167"/>
      <c r="J1" s="167"/>
      <c r="K1" s="167"/>
      <c r="L1" s="167"/>
    </row>
    <row r="2" spans="1:12" ht="18" customHeight="1" x14ac:dyDescent="0.2">
      <c r="A2" s="158" t="s">
        <v>298</v>
      </c>
      <c r="B2" s="158"/>
      <c r="C2" s="158"/>
      <c r="D2" s="158"/>
      <c r="E2" s="158"/>
      <c r="F2" s="158"/>
      <c r="G2" s="158"/>
      <c r="H2" s="158"/>
      <c r="I2" s="158"/>
      <c r="J2" s="158"/>
      <c r="K2" s="158"/>
      <c r="L2" s="158"/>
    </row>
    <row r="3" spans="1:12" ht="25.5" customHeight="1" x14ac:dyDescent="0.2">
      <c r="C3" s="30"/>
      <c r="D3" s="30"/>
      <c r="E3" s="30"/>
      <c r="F3" s="44"/>
      <c r="G3" s="30"/>
      <c r="H3" s="30"/>
      <c r="I3" s="65"/>
      <c r="J3" s="61"/>
      <c r="K3" s="68"/>
      <c r="L3" s="137"/>
    </row>
    <row r="4" spans="1:12" ht="20.25" customHeight="1" x14ac:dyDescent="0.2">
      <c r="A4" s="177" t="s">
        <v>23</v>
      </c>
      <c r="B4" s="179" t="s">
        <v>376</v>
      </c>
      <c r="C4" s="170" t="s">
        <v>5</v>
      </c>
      <c r="D4" s="170" t="s">
        <v>40</v>
      </c>
      <c r="E4" s="175" t="s">
        <v>102</v>
      </c>
      <c r="F4" s="172" t="s">
        <v>101</v>
      </c>
      <c r="G4" s="173"/>
      <c r="H4" s="173"/>
      <c r="I4" s="173"/>
      <c r="J4" s="174"/>
      <c r="K4" s="165" t="s">
        <v>8</v>
      </c>
      <c r="L4" s="168" t="s">
        <v>41</v>
      </c>
    </row>
    <row r="5" spans="1:12" s="33" customFormat="1" ht="65.25" customHeight="1" thickBot="1" x14ac:dyDescent="0.25">
      <c r="A5" s="178"/>
      <c r="B5" s="180"/>
      <c r="C5" s="171"/>
      <c r="D5" s="171"/>
      <c r="E5" s="176"/>
      <c r="F5" s="19" t="s">
        <v>317</v>
      </c>
      <c r="G5" s="21" t="s">
        <v>104</v>
      </c>
      <c r="H5" s="22" t="s">
        <v>105</v>
      </c>
      <c r="I5" s="20" t="s">
        <v>106</v>
      </c>
      <c r="J5" s="23" t="s">
        <v>7</v>
      </c>
      <c r="K5" s="166"/>
      <c r="L5" s="169"/>
    </row>
    <row r="6" spans="1:12" s="82" customFormat="1" ht="18.75" customHeight="1" x14ac:dyDescent="0.25">
      <c r="A6" s="80"/>
      <c r="B6" s="142"/>
      <c r="C6" s="78" t="s">
        <v>11</v>
      </c>
      <c r="D6" s="81"/>
      <c r="E6" s="107">
        <f t="shared" ref="E6" si="0">E7+E17</f>
        <v>183139690.69</v>
      </c>
      <c r="F6" s="107">
        <f t="shared" ref="F6" si="1">F7+F17</f>
        <v>131551845</v>
      </c>
      <c r="G6" s="107">
        <f t="shared" ref="G6" si="2">G7+G17</f>
        <v>35636103</v>
      </c>
      <c r="H6" s="107">
        <f t="shared" ref="H6" si="3">H7+H17</f>
        <v>31292776</v>
      </c>
      <c r="I6" s="107">
        <f>G6+H6</f>
        <v>66928879</v>
      </c>
      <c r="J6" s="108">
        <f t="shared" ref="J6:J8" si="4">I6/F6%</f>
        <v>50.876427464776341</v>
      </c>
      <c r="K6" s="107">
        <f>E6+I6</f>
        <v>250068569.69</v>
      </c>
      <c r="L6" s="138"/>
    </row>
    <row r="7" spans="1:12" ht="21.75" customHeight="1" x14ac:dyDescent="0.2">
      <c r="A7" s="83"/>
      <c r="B7" s="83"/>
      <c r="C7" s="71" t="s">
        <v>46</v>
      </c>
      <c r="D7" s="39"/>
      <c r="E7" s="39">
        <f>SUM(E8:E16)</f>
        <v>16067903.540000001</v>
      </c>
      <c r="F7" s="39">
        <f>SUM(F8:F16)</f>
        <v>5850925</v>
      </c>
      <c r="G7" s="39">
        <f t="shared" ref="G7:H7" si="5">SUM(G8:G16)</f>
        <v>2438806</v>
      </c>
      <c r="H7" s="39">
        <f t="shared" si="5"/>
        <v>55521</v>
      </c>
      <c r="I7" s="39">
        <f t="shared" ref="I7" si="6">SUM(G7:H7)</f>
        <v>2494327</v>
      </c>
      <c r="J7" s="72">
        <f t="shared" si="4"/>
        <v>42.631327525134914</v>
      </c>
      <c r="K7" s="39">
        <f t="shared" ref="K7:K8" si="7">E7+I7</f>
        <v>18562230.539999999</v>
      </c>
      <c r="L7" s="92"/>
    </row>
    <row r="8" spans="1:12" ht="30" customHeight="1" x14ac:dyDescent="0.2">
      <c r="A8" s="37"/>
      <c r="B8" s="37"/>
      <c r="C8" s="35" t="s">
        <v>109</v>
      </c>
      <c r="D8" s="133"/>
      <c r="E8" s="133"/>
      <c r="F8" s="133">
        <v>332080</v>
      </c>
      <c r="G8" s="133"/>
      <c r="H8" s="133">
        <v>32000</v>
      </c>
      <c r="I8" s="133">
        <f>G8+H8</f>
        <v>32000</v>
      </c>
      <c r="J8" s="135">
        <f t="shared" si="4"/>
        <v>9.6362322331968198</v>
      </c>
      <c r="K8" s="133">
        <f t="shared" si="7"/>
        <v>32000</v>
      </c>
      <c r="L8" s="139"/>
    </row>
    <row r="9" spans="1:12" ht="30" customHeight="1" x14ac:dyDescent="0.2">
      <c r="A9" s="37"/>
      <c r="B9" s="136"/>
      <c r="C9" s="85" t="s">
        <v>45</v>
      </c>
      <c r="D9" s="133"/>
      <c r="E9" s="133">
        <v>217719.09</v>
      </c>
      <c r="F9" s="133">
        <v>103162</v>
      </c>
      <c r="G9" s="133">
        <v>60124</v>
      </c>
      <c r="H9" s="133">
        <v>23521</v>
      </c>
      <c r="I9" s="133">
        <f>G9+H9</f>
        <v>83645</v>
      </c>
      <c r="J9" s="135">
        <f t="shared" ref="J9:J17" si="8">I9/F9%</f>
        <v>81.081212074213383</v>
      </c>
      <c r="K9" s="133">
        <f t="shared" ref="K9:K17" si="9">E9+I9</f>
        <v>301364.08999999997</v>
      </c>
      <c r="L9" s="139"/>
    </row>
    <row r="10" spans="1:12" ht="48" x14ac:dyDescent="0.2">
      <c r="A10" s="37">
        <v>2172722</v>
      </c>
      <c r="B10" s="37">
        <v>238150</v>
      </c>
      <c r="C10" s="35" t="s">
        <v>299</v>
      </c>
      <c r="D10" s="133">
        <v>8620328.3599999994</v>
      </c>
      <c r="E10" s="133">
        <v>7018309.5800000001</v>
      </c>
      <c r="F10" s="133">
        <v>681912</v>
      </c>
      <c r="G10" s="133">
        <v>302475</v>
      </c>
      <c r="H10" s="133"/>
      <c r="I10" s="133">
        <f>G10+H10</f>
        <v>302475</v>
      </c>
      <c r="J10" s="135">
        <f t="shared" si="8"/>
        <v>44.356896491042832</v>
      </c>
      <c r="K10" s="133">
        <f t="shared" si="9"/>
        <v>7320784.5800000001</v>
      </c>
      <c r="L10" s="139">
        <f t="shared" ref="L10:L16" si="10">K10/D10%</f>
        <v>84.924660340896807</v>
      </c>
    </row>
    <row r="11" spans="1:12" ht="60" x14ac:dyDescent="0.2">
      <c r="A11" s="37">
        <v>2178584</v>
      </c>
      <c r="B11" s="37">
        <v>227100</v>
      </c>
      <c r="C11" s="35" t="s">
        <v>300</v>
      </c>
      <c r="D11" s="133">
        <v>13590587</v>
      </c>
      <c r="E11" s="133">
        <v>8013406.3799999999</v>
      </c>
      <c r="F11" s="133">
        <v>100318</v>
      </c>
      <c r="G11" s="133"/>
      <c r="H11" s="133"/>
      <c r="I11" s="133">
        <f t="shared" ref="I11:I16" si="11">G11+H11</f>
        <v>0</v>
      </c>
      <c r="J11" s="135">
        <f t="shared" si="8"/>
        <v>0</v>
      </c>
      <c r="K11" s="133">
        <f t="shared" si="9"/>
        <v>8013406.3799999999</v>
      </c>
      <c r="L11" s="139">
        <f t="shared" si="10"/>
        <v>58.962915876996334</v>
      </c>
    </row>
    <row r="12" spans="1:12" ht="39.75" customHeight="1" x14ac:dyDescent="0.2">
      <c r="A12" s="37">
        <v>2271925</v>
      </c>
      <c r="B12" s="37">
        <v>317848</v>
      </c>
      <c r="C12" s="35" t="s">
        <v>377</v>
      </c>
      <c r="D12" s="133"/>
      <c r="E12" s="133">
        <v>0</v>
      </c>
      <c r="F12" s="133">
        <v>175000</v>
      </c>
      <c r="G12" s="133"/>
      <c r="H12" s="133"/>
      <c r="I12" s="133">
        <f t="shared" si="11"/>
        <v>0</v>
      </c>
      <c r="J12" s="135">
        <f t="shared" si="8"/>
        <v>0</v>
      </c>
      <c r="K12" s="133">
        <f t="shared" si="9"/>
        <v>0</v>
      </c>
      <c r="L12" s="139"/>
    </row>
    <row r="13" spans="1:12" ht="79.5" customHeight="1" x14ac:dyDescent="0.2">
      <c r="A13" s="37">
        <v>2306009</v>
      </c>
      <c r="B13" s="37"/>
      <c r="C13" s="35" t="s">
        <v>301</v>
      </c>
      <c r="D13" s="133">
        <v>16323171.6</v>
      </c>
      <c r="E13" s="133">
        <v>0</v>
      </c>
      <c r="F13" s="133">
        <v>760619</v>
      </c>
      <c r="G13" s="133"/>
      <c r="H13" s="133"/>
      <c r="I13" s="133">
        <f t="shared" si="11"/>
        <v>0</v>
      </c>
      <c r="J13" s="135">
        <f t="shared" si="8"/>
        <v>0</v>
      </c>
      <c r="K13" s="133">
        <f t="shared" si="9"/>
        <v>0</v>
      </c>
      <c r="L13" s="139">
        <f t="shared" si="10"/>
        <v>0</v>
      </c>
    </row>
    <row r="14" spans="1:12" ht="72" x14ac:dyDescent="0.2">
      <c r="A14" s="37">
        <v>2427612</v>
      </c>
      <c r="B14" s="37"/>
      <c r="C14" s="35" t="s">
        <v>302</v>
      </c>
      <c r="D14" s="133">
        <v>1330841.8</v>
      </c>
      <c r="E14" s="133">
        <v>522000</v>
      </c>
      <c r="F14" s="133">
        <v>796973</v>
      </c>
      <c r="G14" s="133">
        <v>40714</v>
      </c>
      <c r="H14" s="133"/>
      <c r="I14" s="133">
        <f t="shared" si="11"/>
        <v>40714</v>
      </c>
      <c r="J14" s="135">
        <f t="shared" si="8"/>
        <v>5.1085795880161564</v>
      </c>
      <c r="K14" s="133">
        <f t="shared" si="9"/>
        <v>562714</v>
      </c>
      <c r="L14" s="139">
        <f t="shared" si="10"/>
        <v>42.282561308188548</v>
      </c>
    </row>
    <row r="15" spans="1:12" ht="96" x14ac:dyDescent="0.2">
      <c r="A15" s="37">
        <v>227100</v>
      </c>
      <c r="B15" s="37"/>
      <c r="C15" s="35" t="s">
        <v>303</v>
      </c>
      <c r="D15" s="133">
        <v>6202228</v>
      </c>
      <c r="E15" s="133">
        <v>296468.49</v>
      </c>
      <c r="F15" s="133">
        <v>2580861</v>
      </c>
      <c r="G15" s="133">
        <v>2035493</v>
      </c>
      <c r="H15" s="133"/>
      <c r="I15" s="133">
        <f t="shared" si="11"/>
        <v>2035493</v>
      </c>
      <c r="J15" s="135">
        <f t="shared" si="8"/>
        <v>78.868757364305935</v>
      </c>
      <c r="K15" s="133">
        <f t="shared" si="9"/>
        <v>2331961.4900000002</v>
      </c>
      <c r="L15" s="139">
        <f t="shared" si="10"/>
        <v>37.598770796558917</v>
      </c>
    </row>
    <row r="16" spans="1:12" ht="60" x14ac:dyDescent="0.2">
      <c r="A16" s="37">
        <v>2432185</v>
      </c>
      <c r="B16" s="37"/>
      <c r="C16" s="35" t="s">
        <v>304</v>
      </c>
      <c r="D16" s="133">
        <v>320000</v>
      </c>
      <c r="E16" s="133">
        <v>0</v>
      </c>
      <c r="F16" s="133">
        <v>320000</v>
      </c>
      <c r="G16" s="133"/>
      <c r="H16" s="133"/>
      <c r="I16" s="133">
        <f t="shared" si="11"/>
        <v>0</v>
      </c>
      <c r="J16" s="135">
        <f t="shared" si="8"/>
        <v>0</v>
      </c>
      <c r="K16" s="133">
        <f t="shared" si="9"/>
        <v>0</v>
      </c>
      <c r="L16" s="139">
        <f t="shared" si="10"/>
        <v>0</v>
      </c>
    </row>
    <row r="17" spans="1:185" ht="24" x14ac:dyDescent="0.2">
      <c r="A17" s="37"/>
      <c r="B17" s="37"/>
      <c r="C17" s="71" t="s">
        <v>47</v>
      </c>
      <c r="D17" s="39"/>
      <c r="E17" s="39">
        <f>SUM(E18:E29)</f>
        <v>167071787.15000001</v>
      </c>
      <c r="F17" s="39">
        <f t="shared" ref="F17:H17" si="12">SUM(F18:F29)</f>
        <v>125700920</v>
      </c>
      <c r="G17" s="39">
        <f t="shared" si="12"/>
        <v>33197297</v>
      </c>
      <c r="H17" s="39">
        <f t="shared" si="12"/>
        <v>31237255</v>
      </c>
      <c r="I17" s="39">
        <f>G17+H17</f>
        <v>64434552</v>
      </c>
      <c r="J17" s="72">
        <f t="shared" si="8"/>
        <v>51.260207164752657</v>
      </c>
      <c r="K17" s="39">
        <f t="shared" si="9"/>
        <v>231506339.15000001</v>
      </c>
      <c r="L17" s="92"/>
    </row>
    <row r="18" spans="1:185" ht="48" x14ac:dyDescent="0.2">
      <c r="A18" s="37">
        <v>2193990</v>
      </c>
      <c r="B18" s="37">
        <v>143957</v>
      </c>
      <c r="C18" s="35" t="s">
        <v>305</v>
      </c>
      <c r="D18" s="133">
        <v>282245251.58999997</v>
      </c>
      <c r="E18" s="133">
        <v>167071787.15000001</v>
      </c>
      <c r="F18" s="133">
        <v>112928234</v>
      </c>
      <c r="G18" s="133">
        <v>33072297</v>
      </c>
      <c r="H18" s="133">
        <v>31237255</v>
      </c>
      <c r="I18" s="133">
        <f t="shared" ref="I18:I29" si="13">G18+H18</f>
        <v>64309552</v>
      </c>
      <c r="J18" s="135">
        <f t="shared" ref="J18:J29" si="14">I18/F18%</f>
        <v>56.947275027784457</v>
      </c>
      <c r="K18" s="133">
        <f t="shared" ref="K18:K29" si="15">E18+I18</f>
        <v>231381339.15000001</v>
      </c>
      <c r="L18" s="139">
        <f t="shared" ref="L18:L29" si="16">K18/D18%</f>
        <v>81.978824389971749</v>
      </c>
    </row>
    <row r="19" spans="1:185" ht="48" x14ac:dyDescent="0.2">
      <c r="A19" s="37">
        <v>2381342</v>
      </c>
      <c r="B19" s="37"/>
      <c r="C19" s="35" t="s">
        <v>306</v>
      </c>
      <c r="D19" s="133">
        <v>10861642.74</v>
      </c>
      <c r="E19" s="133">
        <v>0</v>
      </c>
      <c r="F19" s="133">
        <v>1827478</v>
      </c>
      <c r="G19" s="133"/>
      <c r="H19" s="133"/>
      <c r="I19" s="133">
        <f t="shared" si="13"/>
        <v>0</v>
      </c>
      <c r="J19" s="135">
        <f t="shared" si="14"/>
        <v>0</v>
      </c>
      <c r="K19" s="133">
        <f t="shared" si="15"/>
        <v>0</v>
      </c>
      <c r="L19" s="139">
        <f t="shared" si="16"/>
        <v>0</v>
      </c>
    </row>
    <row r="20" spans="1:185" ht="84" x14ac:dyDescent="0.2">
      <c r="A20" s="37">
        <v>2423756</v>
      </c>
      <c r="B20" s="37"/>
      <c r="C20" s="35" t="s">
        <v>307</v>
      </c>
      <c r="D20" s="133">
        <v>9348961.9900000002</v>
      </c>
      <c r="E20" s="133">
        <v>0</v>
      </c>
      <c r="F20" s="133">
        <v>349437</v>
      </c>
      <c r="G20" s="133"/>
      <c r="H20" s="133"/>
      <c r="I20" s="133">
        <f t="shared" si="13"/>
        <v>0</v>
      </c>
      <c r="J20" s="135">
        <f t="shared" si="14"/>
        <v>0</v>
      </c>
      <c r="K20" s="133">
        <f t="shared" si="15"/>
        <v>0</v>
      </c>
      <c r="L20" s="139">
        <f t="shared" si="16"/>
        <v>0</v>
      </c>
    </row>
    <row r="21" spans="1:185" ht="72" x14ac:dyDescent="0.2">
      <c r="A21" s="37">
        <v>2425167</v>
      </c>
      <c r="B21" s="37"/>
      <c r="C21" s="35" t="s">
        <v>308</v>
      </c>
      <c r="D21" s="133">
        <v>6017217.29</v>
      </c>
      <c r="E21" s="133">
        <v>0</v>
      </c>
      <c r="F21" s="133">
        <v>2826335</v>
      </c>
      <c r="G21" s="133"/>
      <c r="H21" s="133"/>
      <c r="I21" s="133">
        <f t="shared" si="13"/>
        <v>0</v>
      </c>
      <c r="J21" s="135">
        <f t="shared" si="14"/>
        <v>0</v>
      </c>
      <c r="K21" s="133">
        <f t="shared" si="15"/>
        <v>0</v>
      </c>
      <c r="L21" s="139">
        <f t="shared" si="16"/>
        <v>0</v>
      </c>
    </row>
    <row r="22" spans="1:185" ht="60" x14ac:dyDescent="0.2">
      <c r="A22" s="37">
        <v>2425169</v>
      </c>
      <c r="B22" s="37"/>
      <c r="C22" s="35" t="s">
        <v>309</v>
      </c>
      <c r="D22" s="133">
        <v>4204395.2</v>
      </c>
      <c r="E22" s="133">
        <v>0</v>
      </c>
      <c r="F22" s="133">
        <v>1407429</v>
      </c>
      <c r="G22" s="133"/>
      <c r="H22" s="133"/>
      <c r="I22" s="133">
        <f t="shared" si="13"/>
        <v>0</v>
      </c>
      <c r="J22" s="135">
        <f t="shared" si="14"/>
        <v>0</v>
      </c>
      <c r="K22" s="133">
        <f t="shared" si="15"/>
        <v>0</v>
      </c>
      <c r="L22" s="139">
        <f t="shared" si="16"/>
        <v>0</v>
      </c>
    </row>
    <row r="23" spans="1:185" ht="84" x14ac:dyDescent="0.2">
      <c r="A23" s="37">
        <v>2426266</v>
      </c>
      <c r="B23" s="37"/>
      <c r="C23" s="35" t="s">
        <v>310</v>
      </c>
      <c r="D23" s="133">
        <v>3637120</v>
      </c>
      <c r="E23" s="133">
        <v>0</v>
      </c>
      <c r="F23" s="133">
        <v>1105141</v>
      </c>
      <c r="G23" s="133"/>
      <c r="H23" s="133"/>
      <c r="I23" s="133">
        <f t="shared" si="13"/>
        <v>0</v>
      </c>
      <c r="J23" s="135">
        <f t="shared" si="14"/>
        <v>0</v>
      </c>
      <c r="K23" s="133">
        <f t="shared" si="15"/>
        <v>0</v>
      </c>
      <c r="L23" s="139">
        <f t="shared" si="16"/>
        <v>0</v>
      </c>
    </row>
    <row r="24" spans="1:185" ht="84" x14ac:dyDescent="0.2">
      <c r="A24" s="37">
        <v>2426269</v>
      </c>
      <c r="B24" s="37"/>
      <c r="C24" s="35" t="s">
        <v>311</v>
      </c>
      <c r="D24" s="133">
        <v>4065672</v>
      </c>
      <c r="E24" s="133">
        <v>0</v>
      </c>
      <c r="F24" s="133">
        <v>1218267</v>
      </c>
      <c r="G24" s="133"/>
      <c r="H24" s="133"/>
      <c r="I24" s="133">
        <f t="shared" si="13"/>
        <v>0</v>
      </c>
      <c r="J24" s="135">
        <f t="shared" si="14"/>
        <v>0</v>
      </c>
      <c r="K24" s="133">
        <f t="shared" si="15"/>
        <v>0</v>
      </c>
      <c r="L24" s="139">
        <f t="shared" si="16"/>
        <v>0</v>
      </c>
    </row>
    <row r="25" spans="1:185" ht="96" x14ac:dyDescent="0.2">
      <c r="A25" s="37">
        <v>2426273</v>
      </c>
      <c r="B25" s="37"/>
      <c r="C25" s="35" t="s">
        <v>312</v>
      </c>
      <c r="D25" s="133">
        <v>7422920.4500000002</v>
      </c>
      <c r="E25" s="133">
        <v>0</v>
      </c>
      <c r="F25" s="133">
        <v>1401101</v>
      </c>
      <c r="G25" s="133"/>
      <c r="H25" s="133"/>
      <c r="I25" s="133">
        <f t="shared" si="13"/>
        <v>0</v>
      </c>
      <c r="J25" s="135">
        <f t="shared" si="14"/>
        <v>0</v>
      </c>
      <c r="K25" s="133">
        <f t="shared" si="15"/>
        <v>0</v>
      </c>
      <c r="L25" s="139">
        <f t="shared" si="16"/>
        <v>0</v>
      </c>
    </row>
    <row r="26" spans="1:185" ht="72" x14ac:dyDescent="0.2">
      <c r="A26" s="37">
        <v>2433516</v>
      </c>
      <c r="B26" s="37"/>
      <c r="C26" s="35" t="s">
        <v>313</v>
      </c>
      <c r="D26" s="133">
        <v>125000</v>
      </c>
      <c r="E26" s="133">
        <v>0</v>
      </c>
      <c r="F26" s="133">
        <v>125000</v>
      </c>
      <c r="G26" s="133">
        <v>125000</v>
      </c>
      <c r="H26" s="133"/>
      <c r="I26" s="133">
        <f t="shared" si="13"/>
        <v>125000</v>
      </c>
      <c r="J26" s="135">
        <f t="shared" si="14"/>
        <v>100</v>
      </c>
      <c r="K26" s="133">
        <f t="shared" si="15"/>
        <v>125000</v>
      </c>
      <c r="L26" s="139">
        <f t="shared" si="16"/>
        <v>100</v>
      </c>
    </row>
    <row r="27" spans="1:185" ht="84" x14ac:dyDescent="0.2">
      <c r="A27" s="37">
        <v>2438739</v>
      </c>
      <c r="B27" s="37"/>
      <c r="C27" s="35" t="s">
        <v>314</v>
      </c>
      <c r="D27" s="133">
        <v>1428500</v>
      </c>
      <c r="E27" s="133">
        <v>0</v>
      </c>
      <c r="F27" s="133">
        <v>1428500</v>
      </c>
      <c r="G27" s="133"/>
      <c r="H27" s="133"/>
      <c r="I27" s="133">
        <f t="shared" si="13"/>
        <v>0</v>
      </c>
      <c r="J27" s="135">
        <f t="shared" si="14"/>
        <v>0</v>
      </c>
      <c r="K27" s="133">
        <f t="shared" si="15"/>
        <v>0</v>
      </c>
      <c r="L27" s="139">
        <f t="shared" si="16"/>
        <v>0</v>
      </c>
    </row>
    <row r="28" spans="1:185" ht="84" x14ac:dyDescent="0.2">
      <c r="A28" s="37">
        <v>2438759</v>
      </c>
      <c r="B28" s="37"/>
      <c r="C28" s="35" t="s">
        <v>315</v>
      </c>
      <c r="D28" s="133">
        <v>781120</v>
      </c>
      <c r="E28" s="133">
        <v>0</v>
      </c>
      <c r="F28" s="133">
        <v>781120</v>
      </c>
      <c r="G28" s="133"/>
      <c r="H28" s="133"/>
      <c r="I28" s="133">
        <f t="shared" si="13"/>
        <v>0</v>
      </c>
      <c r="J28" s="135">
        <f t="shared" si="14"/>
        <v>0</v>
      </c>
      <c r="K28" s="133">
        <f t="shared" si="15"/>
        <v>0</v>
      </c>
      <c r="L28" s="139">
        <f t="shared" si="16"/>
        <v>0</v>
      </c>
    </row>
    <row r="29" spans="1:185" ht="84" x14ac:dyDescent="0.2">
      <c r="A29" s="37">
        <v>2438764</v>
      </c>
      <c r="B29" s="37"/>
      <c r="C29" s="35" t="s">
        <v>316</v>
      </c>
      <c r="D29" s="133">
        <v>302878</v>
      </c>
      <c r="E29" s="133">
        <v>0</v>
      </c>
      <c r="F29" s="133">
        <v>302878</v>
      </c>
      <c r="G29" s="133"/>
      <c r="H29" s="133"/>
      <c r="I29" s="133">
        <f t="shared" si="13"/>
        <v>0</v>
      </c>
      <c r="J29" s="135">
        <f t="shared" si="14"/>
        <v>0</v>
      </c>
      <c r="K29" s="133">
        <f t="shared" si="15"/>
        <v>0</v>
      </c>
      <c r="L29" s="139">
        <f t="shared" si="16"/>
        <v>0</v>
      </c>
    </row>
    <row r="31" spans="1:185" s="41" customFormat="1" ht="9.75" customHeight="1" x14ac:dyDescent="0.2">
      <c r="A31" s="86" t="s">
        <v>339</v>
      </c>
      <c r="B31" s="86"/>
      <c r="C31" s="87"/>
      <c r="D31" s="88"/>
      <c r="E31" s="88"/>
      <c r="F31" s="109"/>
      <c r="G31" s="189"/>
      <c r="H31" s="31"/>
      <c r="I31" s="31"/>
      <c r="J31" s="31"/>
      <c r="K31" s="31"/>
      <c r="M31" s="34"/>
      <c r="N31" s="34"/>
      <c r="O31" s="34"/>
      <c r="P31" s="34"/>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c r="EX31" s="31"/>
      <c r="EY31" s="31"/>
      <c r="EZ31" s="31"/>
      <c r="FA31" s="31"/>
      <c r="FB31" s="31"/>
      <c r="FC31" s="31"/>
      <c r="FD31" s="31"/>
      <c r="FE31" s="31"/>
      <c r="FF31" s="31"/>
      <c r="FG31" s="31"/>
      <c r="FH31" s="31"/>
      <c r="FI31" s="31"/>
      <c r="FJ31" s="31"/>
      <c r="FK31" s="31"/>
      <c r="FL31" s="31"/>
      <c r="FM31" s="31"/>
      <c r="FN31" s="31"/>
      <c r="FO31" s="31"/>
      <c r="FP31" s="31"/>
      <c r="FQ31" s="31"/>
      <c r="FR31" s="31"/>
      <c r="FS31" s="31"/>
      <c r="FT31" s="31"/>
      <c r="FU31" s="31"/>
      <c r="FV31" s="31"/>
      <c r="FW31" s="31"/>
      <c r="FX31" s="31"/>
      <c r="FY31" s="31"/>
      <c r="FZ31" s="31"/>
      <c r="GA31" s="31"/>
      <c r="GB31" s="31"/>
      <c r="GC31" s="31"/>
    </row>
    <row r="32" spans="1:185" s="41" customFormat="1" x14ac:dyDescent="0.2">
      <c r="A32" s="89" t="s">
        <v>6</v>
      </c>
      <c r="B32" s="89"/>
      <c r="C32" s="90"/>
      <c r="D32" s="88"/>
      <c r="E32" s="88"/>
      <c r="F32" s="109"/>
      <c r="G32" s="189"/>
      <c r="H32" s="31"/>
      <c r="I32" s="31"/>
      <c r="J32" s="31"/>
      <c r="K32" s="31"/>
      <c r="M32" s="34"/>
      <c r="N32" s="34"/>
      <c r="O32" s="34"/>
      <c r="P32" s="34"/>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c r="EX32" s="31"/>
      <c r="EY32" s="31"/>
      <c r="EZ32" s="31"/>
      <c r="FA32" s="31"/>
      <c r="FB32" s="31"/>
      <c r="FC32" s="31"/>
      <c r="FD32" s="31"/>
      <c r="FE32" s="31"/>
      <c r="FF32" s="31"/>
      <c r="FG32" s="31"/>
      <c r="FH32" s="31"/>
      <c r="FI32" s="31"/>
      <c r="FJ32" s="31"/>
      <c r="FK32" s="31"/>
      <c r="FL32" s="31"/>
      <c r="FM32" s="31"/>
      <c r="FN32" s="31"/>
      <c r="FO32" s="31"/>
      <c r="FP32" s="31"/>
      <c r="FQ32" s="31"/>
      <c r="FR32" s="31"/>
      <c r="FS32" s="31"/>
      <c r="FT32" s="31"/>
      <c r="FU32" s="31"/>
      <c r="FV32" s="31"/>
      <c r="FW32" s="31"/>
      <c r="FX32" s="31"/>
      <c r="FY32" s="31"/>
      <c r="FZ32" s="31"/>
      <c r="GA32" s="31"/>
      <c r="GB32" s="31"/>
      <c r="GC32" s="31"/>
    </row>
    <row r="33" spans="1:185" s="41" customFormat="1" x14ac:dyDescent="0.2">
      <c r="A33" s="91"/>
      <c r="B33" s="91"/>
      <c r="C33" s="144" t="s">
        <v>12</v>
      </c>
      <c r="D33" s="145"/>
      <c r="E33" s="145"/>
      <c r="F33" s="190"/>
      <c r="G33" s="189"/>
      <c r="H33" s="31"/>
      <c r="I33" s="31"/>
      <c r="J33" s="31"/>
      <c r="K33" s="105"/>
      <c r="M33" s="106"/>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row>
    <row r="34" spans="1:185" ht="48" customHeight="1" x14ac:dyDescent="0.2">
      <c r="A34" s="191"/>
      <c r="B34" s="191"/>
      <c r="C34" s="109" t="s">
        <v>378</v>
      </c>
      <c r="D34" s="109"/>
      <c r="E34" s="109"/>
      <c r="F34" s="109"/>
      <c r="G34" s="189"/>
      <c r="H34" s="43"/>
      <c r="M34" s="106"/>
    </row>
    <row r="35" spans="1:185" ht="45" x14ac:dyDescent="0.2">
      <c r="A35" s="191"/>
      <c r="B35" s="191"/>
      <c r="C35" s="109" t="s">
        <v>379</v>
      </c>
      <c r="D35" s="109"/>
      <c r="E35" s="109"/>
      <c r="F35" s="109"/>
      <c r="G35" s="189"/>
      <c r="M35" s="106"/>
    </row>
    <row r="36" spans="1:185" x14ac:dyDescent="0.2">
      <c r="C36" s="99"/>
      <c r="D36" s="99"/>
      <c r="G36" s="31"/>
      <c r="M36" s="106"/>
    </row>
    <row r="37" spans="1:185" x14ac:dyDescent="0.2">
      <c r="C37" s="99"/>
      <c r="D37" s="99"/>
      <c r="G37" s="31"/>
      <c r="M37" s="106"/>
    </row>
    <row r="38" spans="1:185" x14ac:dyDescent="0.2">
      <c r="C38" s="99"/>
      <c r="D38" s="99"/>
      <c r="G38" s="31"/>
      <c r="M38" s="106"/>
    </row>
    <row r="39" spans="1:185" x14ac:dyDescent="0.2">
      <c r="C39" s="100"/>
      <c r="D39" s="99"/>
      <c r="G39" s="31"/>
    </row>
    <row r="40" spans="1:185" x14ac:dyDescent="0.2">
      <c r="G40" s="31"/>
    </row>
    <row r="41" spans="1:185" ht="15" x14ac:dyDescent="0.25">
      <c r="C41" s="101"/>
      <c r="G41" s="31"/>
    </row>
    <row r="42" spans="1:185" ht="15" x14ac:dyDescent="0.25">
      <c r="C42" s="143"/>
      <c r="G42" s="31"/>
    </row>
    <row r="43" spans="1:185" x14ac:dyDescent="0.2">
      <c r="C43" s="104"/>
      <c r="G43" s="31"/>
    </row>
    <row r="44" spans="1:185" x14ac:dyDescent="0.2">
      <c r="G44" s="31"/>
    </row>
    <row r="45" spans="1:185" x14ac:dyDescent="0.2">
      <c r="G45" s="31"/>
    </row>
    <row r="46" spans="1:185" x14ac:dyDescent="0.2">
      <c r="G46" s="31"/>
    </row>
    <row r="47" spans="1:185" x14ac:dyDescent="0.2">
      <c r="G47" s="31"/>
    </row>
    <row r="48" spans="1:185" x14ac:dyDescent="0.2">
      <c r="G48" s="31"/>
    </row>
    <row r="49" spans="7:7" x14ac:dyDescent="0.2">
      <c r="G49" s="31"/>
    </row>
    <row r="50" spans="7:7" x14ac:dyDescent="0.2">
      <c r="G50" s="31"/>
    </row>
    <row r="51" spans="7:7" x14ac:dyDescent="0.2">
      <c r="G51" s="31"/>
    </row>
    <row r="52" spans="7:7" x14ac:dyDescent="0.2">
      <c r="G52" s="31"/>
    </row>
    <row r="53" spans="7:7" x14ac:dyDescent="0.2">
      <c r="G53" s="31"/>
    </row>
    <row r="54" spans="7:7" x14ac:dyDescent="0.2">
      <c r="G54" s="31"/>
    </row>
    <row r="55" spans="7:7" x14ac:dyDescent="0.2">
      <c r="G55" s="31"/>
    </row>
    <row r="56" spans="7:7" x14ac:dyDescent="0.2">
      <c r="G56" s="31"/>
    </row>
    <row r="57" spans="7:7" x14ac:dyDescent="0.2">
      <c r="G57" s="31"/>
    </row>
    <row r="58" spans="7:7" x14ac:dyDescent="0.2">
      <c r="G58" s="31"/>
    </row>
    <row r="59" spans="7:7" x14ac:dyDescent="0.2">
      <c r="G59" s="31"/>
    </row>
    <row r="60" spans="7:7" x14ac:dyDescent="0.2">
      <c r="G60" s="31"/>
    </row>
    <row r="61" spans="7:7" x14ac:dyDescent="0.2">
      <c r="G61" s="31"/>
    </row>
    <row r="62" spans="7:7" x14ac:dyDescent="0.2">
      <c r="G62" s="31"/>
    </row>
    <row r="63" spans="7:7" x14ac:dyDescent="0.2">
      <c r="G63" s="31"/>
    </row>
    <row r="64" spans="7:7" x14ac:dyDescent="0.2">
      <c r="G64" s="31"/>
    </row>
    <row r="65" spans="7:7" x14ac:dyDescent="0.2">
      <c r="G65" s="31"/>
    </row>
    <row r="66" spans="7:7" x14ac:dyDescent="0.2">
      <c r="G66" s="31"/>
    </row>
    <row r="67" spans="7:7" x14ac:dyDescent="0.2">
      <c r="G67" s="31"/>
    </row>
    <row r="68" spans="7:7" x14ac:dyDescent="0.2">
      <c r="G68" s="31"/>
    </row>
    <row r="69" spans="7:7" x14ac:dyDescent="0.2">
      <c r="G69" s="31"/>
    </row>
    <row r="70" spans="7:7" x14ac:dyDescent="0.2">
      <c r="G70" s="31"/>
    </row>
    <row r="71" spans="7:7" x14ac:dyDescent="0.2">
      <c r="G71" s="31"/>
    </row>
    <row r="72" spans="7:7" x14ac:dyDescent="0.2">
      <c r="G72" s="31"/>
    </row>
    <row r="73" spans="7:7" x14ac:dyDescent="0.2">
      <c r="G73" s="31"/>
    </row>
    <row r="74" spans="7:7" x14ac:dyDescent="0.2">
      <c r="G74" s="31"/>
    </row>
    <row r="75" spans="7:7" x14ac:dyDescent="0.2">
      <c r="G75" s="31"/>
    </row>
    <row r="76" spans="7:7" x14ac:dyDescent="0.2">
      <c r="G76" s="31"/>
    </row>
    <row r="77" spans="7:7" x14ac:dyDescent="0.2">
      <c r="G77" s="31"/>
    </row>
    <row r="78" spans="7:7" x14ac:dyDescent="0.2">
      <c r="G78" s="31"/>
    </row>
    <row r="79" spans="7:7" x14ac:dyDescent="0.2">
      <c r="G79" s="31"/>
    </row>
    <row r="80" spans="7:7" x14ac:dyDescent="0.2">
      <c r="G80" s="31"/>
    </row>
    <row r="81" spans="4:7" x14ac:dyDescent="0.2">
      <c r="G81" s="31"/>
    </row>
    <row r="82" spans="4:7" x14ac:dyDescent="0.2">
      <c r="G82" s="31"/>
    </row>
    <row r="83" spans="4:7" x14ac:dyDescent="0.2">
      <c r="G83" s="31"/>
    </row>
    <row r="84" spans="4:7" x14ac:dyDescent="0.2">
      <c r="G84" s="31"/>
    </row>
    <row r="85" spans="4:7" x14ac:dyDescent="0.2">
      <c r="G85" s="31"/>
    </row>
    <row r="86" spans="4:7" x14ac:dyDescent="0.2">
      <c r="D86" s="60"/>
      <c r="E86" s="60"/>
      <c r="G86" s="31"/>
    </row>
    <row r="87" spans="4:7" x14ac:dyDescent="0.2">
      <c r="G87" s="31"/>
    </row>
    <row r="88" spans="4:7" x14ac:dyDescent="0.2">
      <c r="G88" s="31"/>
    </row>
    <row r="89" spans="4:7" x14ac:dyDescent="0.2">
      <c r="G89" s="31"/>
    </row>
    <row r="90" spans="4:7" x14ac:dyDescent="0.2">
      <c r="G90" s="31"/>
    </row>
    <row r="91" spans="4:7" x14ac:dyDescent="0.2">
      <c r="G91" s="31"/>
    </row>
    <row r="92" spans="4:7" x14ac:dyDescent="0.2">
      <c r="G92" s="31"/>
    </row>
    <row r="93" spans="4:7" x14ac:dyDescent="0.2">
      <c r="G93" s="31"/>
    </row>
    <row r="94" spans="4:7" x14ac:dyDescent="0.2">
      <c r="G94" s="31"/>
    </row>
    <row r="95" spans="4:7" x14ac:dyDescent="0.2">
      <c r="G95" s="31"/>
    </row>
    <row r="96" spans="4:7" x14ac:dyDescent="0.2">
      <c r="G96" s="31"/>
    </row>
    <row r="97" spans="7:7" x14ac:dyDescent="0.2">
      <c r="G97" s="31"/>
    </row>
    <row r="98" spans="7:7" x14ac:dyDescent="0.2">
      <c r="G98" s="31"/>
    </row>
    <row r="99" spans="7:7" x14ac:dyDescent="0.2">
      <c r="G99" s="31"/>
    </row>
    <row r="100" spans="7:7" x14ac:dyDescent="0.2">
      <c r="G100" s="31"/>
    </row>
    <row r="101" spans="7:7" x14ac:dyDescent="0.2">
      <c r="G101" s="31"/>
    </row>
    <row r="102" spans="7:7" x14ac:dyDescent="0.2">
      <c r="G102" s="31"/>
    </row>
    <row r="103" spans="7:7" x14ac:dyDescent="0.2">
      <c r="G103" s="31"/>
    </row>
    <row r="104" spans="7:7" x14ac:dyDescent="0.2">
      <c r="G104" s="31"/>
    </row>
    <row r="105" spans="7:7" x14ac:dyDescent="0.2">
      <c r="G105" s="31"/>
    </row>
    <row r="106" spans="7:7" x14ac:dyDescent="0.2">
      <c r="G106" s="31"/>
    </row>
    <row r="107" spans="7:7" x14ac:dyDescent="0.2">
      <c r="G107" s="31"/>
    </row>
    <row r="108" spans="7:7" x14ac:dyDescent="0.2">
      <c r="G108" s="31"/>
    </row>
    <row r="109" spans="7:7" x14ac:dyDescent="0.2">
      <c r="G109" s="31"/>
    </row>
    <row r="110" spans="7:7" x14ac:dyDescent="0.2">
      <c r="G110" s="31"/>
    </row>
    <row r="111" spans="7:7" x14ac:dyDescent="0.2">
      <c r="G111" s="31"/>
    </row>
    <row r="112" spans="7:7" x14ac:dyDescent="0.2">
      <c r="G112" s="31"/>
    </row>
    <row r="113" spans="7:7" x14ac:dyDescent="0.2">
      <c r="G113" s="31"/>
    </row>
    <row r="114" spans="7:7" x14ac:dyDescent="0.2">
      <c r="G114" s="31"/>
    </row>
    <row r="115" spans="7:7" x14ac:dyDescent="0.2">
      <c r="G115" s="31"/>
    </row>
    <row r="116" spans="7:7" x14ac:dyDescent="0.2">
      <c r="G116" s="31"/>
    </row>
    <row r="117" spans="7:7" x14ac:dyDescent="0.2">
      <c r="G117" s="31"/>
    </row>
    <row r="118" spans="7:7" x14ac:dyDescent="0.2">
      <c r="G118" s="31"/>
    </row>
    <row r="119" spans="7:7" x14ac:dyDescent="0.2">
      <c r="G119" s="31"/>
    </row>
    <row r="120" spans="7:7" x14ac:dyDescent="0.2">
      <c r="G120" s="31"/>
    </row>
    <row r="121" spans="7:7" x14ac:dyDescent="0.2">
      <c r="G121" s="31"/>
    </row>
    <row r="122" spans="7:7" x14ac:dyDescent="0.2">
      <c r="G122" s="31"/>
    </row>
    <row r="123" spans="7:7" x14ac:dyDescent="0.2">
      <c r="G123" s="31"/>
    </row>
    <row r="124" spans="7:7" x14ac:dyDescent="0.2">
      <c r="G124" s="31"/>
    </row>
    <row r="125" spans="7:7" x14ac:dyDescent="0.2">
      <c r="G125" s="31"/>
    </row>
    <row r="126" spans="7:7" x14ac:dyDescent="0.2">
      <c r="G126" s="31"/>
    </row>
    <row r="127" spans="7:7" x14ac:dyDescent="0.2">
      <c r="G127" s="31"/>
    </row>
    <row r="128" spans="7:7" x14ac:dyDescent="0.2">
      <c r="G128" s="31"/>
    </row>
    <row r="129" spans="7:7" x14ac:dyDescent="0.2">
      <c r="G129" s="31"/>
    </row>
    <row r="130" spans="7:7" x14ac:dyDescent="0.2">
      <c r="G130" s="31"/>
    </row>
    <row r="131" spans="7:7" x14ac:dyDescent="0.2">
      <c r="G131" s="31"/>
    </row>
    <row r="132" spans="7:7" x14ac:dyDescent="0.2">
      <c r="G132" s="31"/>
    </row>
    <row r="133" spans="7:7" x14ac:dyDescent="0.2">
      <c r="G133" s="31"/>
    </row>
    <row r="134" spans="7:7" x14ac:dyDescent="0.2">
      <c r="G134" s="31"/>
    </row>
    <row r="135" spans="7:7" x14ac:dyDescent="0.2">
      <c r="G135" s="31"/>
    </row>
    <row r="136" spans="7:7" x14ac:dyDescent="0.2">
      <c r="G136" s="31"/>
    </row>
    <row r="137" spans="7:7" x14ac:dyDescent="0.2">
      <c r="G137" s="31"/>
    </row>
    <row r="138" spans="7:7" x14ac:dyDescent="0.2">
      <c r="G138" s="31"/>
    </row>
    <row r="139" spans="7:7" x14ac:dyDescent="0.2">
      <c r="G139" s="31"/>
    </row>
    <row r="140" spans="7:7" x14ac:dyDescent="0.2">
      <c r="G140" s="31"/>
    </row>
    <row r="141" spans="7:7" x14ac:dyDescent="0.2">
      <c r="G141" s="31"/>
    </row>
    <row r="142" spans="7:7" x14ac:dyDescent="0.2">
      <c r="G142" s="31"/>
    </row>
    <row r="143" spans="7:7" x14ac:dyDescent="0.2">
      <c r="G143" s="31"/>
    </row>
    <row r="144" spans="7:7" x14ac:dyDescent="0.2">
      <c r="G144" s="31"/>
    </row>
    <row r="145" spans="7:7" x14ac:dyDescent="0.2">
      <c r="G145" s="31"/>
    </row>
    <row r="146" spans="7:7" x14ac:dyDescent="0.2">
      <c r="G146" s="31"/>
    </row>
    <row r="147" spans="7:7" x14ac:dyDescent="0.2">
      <c r="G147" s="31"/>
    </row>
    <row r="148" spans="7:7" x14ac:dyDescent="0.2">
      <c r="G148" s="31"/>
    </row>
    <row r="149" spans="7:7" x14ac:dyDescent="0.2">
      <c r="G149" s="31"/>
    </row>
    <row r="150" spans="7:7" x14ac:dyDescent="0.2">
      <c r="G150" s="31"/>
    </row>
    <row r="151" spans="7:7" x14ac:dyDescent="0.2">
      <c r="G151" s="31"/>
    </row>
    <row r="152" spans="7:7" x14ac:dyDescent="0.2">
      <c r="G152" s="31"/>
    </row>
    <row r="153" spans="7:7" x14ac:dyDescent="0.2">
      <c r="G153" s="31"/>
    </row>
    <row r="154" spans="7:7" x14ac:dyDescent="0.2">
      <c r="G154" s="31"/>
    </row>
    <row r="155" spans="7:7" x14ac:dyDescent="0.2">
      <c r="G155" s="31"/>
    </row>
    <row r="156" spans="7:7" x14ac:dyDescent="0.2">
      <c r="G156" s="31"/>
    </row>
    <row r="157" spans="7:7" x14ac:dyDescent="0.2">
      <c r="G157" s="31"/>
    </row>
    <row r="158" spans="7:7" x14ac:dyDescent="0.2">
      <c r="G158" s="31"/>
    </row>
    <row r="159" spans="7:7" x14ac:dyDescent="0.2">
      <c r="G159" s="31"/>
    </row>
    <row r="160" spans="7:7" x14ac:dyDescent="0.2">
      <c r="G160" s="31"/>
    </row>
    <row r="161" spans="5:7" x14ac:dyDescent="0.2">
      <c r="E161" s="79"/>
      <c r="G161" s="31"/>
    </row>
    <row r="162" spans="5:7" x14ac:dyDescent="0.2">
      <c r="G162" s="31"/>
    </row>
    <row r="163" spans="5:7" x14ac:dyDescent="0.2">
      <c r="G163" s="31"/>
    </row>
    <row r="164" spans="5:7" x14ac:dyDescent="0.2">
      <c r="G164" s="31"/>
    </row>
    <row r="165" spans="5:7" x14ac:dyDescent="0.2">
      <c r="G165" s="31"/>
    </row>
    <row r="166" spans="5:7" x14ac:dyDescent="0.2">
      <c r="G166" s="31"/>
    </row>
    <row r="167" spans="5:7" x14ac:dyDescent="0.2">
      <c r="G167" s="31"/>
    </row>
    <row r="168" spans="5:7" x14ac:dyDescent="0.2">
      <c r="G168" s="31"/>
    </row>
    <row r="169" spans="5:7" x14ac:dyDescent="0.2">
      <c r="G169" s="31"/>
    </row>
    <row r="170" spans="5:7" x14ac:dyDescent="0.2">
      <c r="G170" s="31"/>
    </row>
    <row r="171" spans="5:7" x14ac:dyDescent="0.2">
      <c r="G171" s="31"/>
    </row>
    <row r="172" spans="5:7" x14ac:dyDescent="0.2">
      <c r="G172" s="31"/>
    </row>
    <row r="173" spans="5:7" x14ac:dyDescent="0.2">
      <c r="G173" s="31"/>
    </row>
    <row r="174" spans="5:7" x14ac:dyDescent="0.2">
      <c r="G174" s="31"/>
    </row>
    <row r="175" spans="5:7" x14ac:dyDescent="0.2">
      <c r="G175" s="31"/>
    </row>
    <row r="176" spans="5:7" x14ac:dyDescent="0.2">
      <c r="G176" s="31"/>
    </row>
    <row r="177" spans="7:7" x14ac:dyDescent="0.2">
      <c r="G177" s="31"/>
    </row>
    <row r="178" spans="7:7" x14ac:dyDescent="0.2">
      <c r="G178" s="31"/>
    </row>
    <row r="179" spans="7:7" x14ac:dyDescent="0.2">
      <c r="G179" s="31"/>
    </row>
    <row r="300" spans="5:5" x14ac:dyDescent="0.2">
      <c r="E300" s="79"/>
    </row>
    <row r="469" spans="5:5" ht="288" x14ac:dyDescent="0.2">
      <c r="E469" s="32" t="s">
        <v>10</v>
      </c>
    </row>
  </sheetData>
  <mergeCells count="11">
    <mergeCell ref="C33:E33"/>
    <mergeCell ref="K4:K5"/>
    <mergeCell ref="A1:L1"/>
    <mergeCell ref="L4:L5"/>
    <mergeCell ref="A2:L2"/>
    <mergeCell ref="D4:D5"/>
    <mergeCell ref="F4:J4"/>
    <mergeCell ref="E4:E5"/>
    <mergeCell ref="A4:A5"/>
    <mergeCell ref="C4:C5"/>
    <mergeCell ref="B4:B5"/>
  </mergeCells>
  <hyperlinks>
    <hyperlink ref="C33" r:id="rId1"/>
  </hyperlinks>
  <pageMargins left="0.78740157480314965" right="0" top="0.59055118110236227" bottom="0.39370078740157483" header="0.31496062992125984" footer="0"/>
  <pageSetup paperSize="9" scale="5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2019-07-08T16:14:19Z</cp:lastPrinted>
  <dcterms:created xsi:type="dcterms:W3CDTF">2009-03-02T15:11:29Z</dcterms:created>
  <dcterms:modified xsi:type="dcterms:W3CDTF">2019-07-08T16:18:41Z</dcterms:modified>
</cp:coreProperties>
</file>