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Comunicaciones\Transparencia Deveng 2019\"/>
    </mc:Choice>
  </mc:AlternateContent>
  <bookViews>
    <workbookView xWindow="180" yWindow="-120" windowWidth="14910" windowHeight="12615" activeTab="2"/>
  </bookViews>
  <sheets>
    <sheet name="CONSOLIDADO" sheetId="11" r:id="rId1"/>
    <sheet name="PLIEGO MINSA" sheetId="5" r:id="rId2"/>
    <sheet name="UE ADSCRITAS AL PLIEGO MINSA" sheetId="9" r:id="rId3"/>
  </sheets>
  <definedNames>
    <definedName name="_xlnm._FilterDatabase" localSheetId="1" hidden="1">'PLIEGO MINSA'!$A$5:$P$358</definedName>
    <definedName name="_xlnm._FilterDatabase" localSheetId="2" hidden="1">'UE ADSCRITAS AL PLIEGO MINSA'!#REF!</definedName>
    <definedName name="_xlnm.Print_Area" localSheetId="0">CONSOLIDADO!$B$2:$E$42</definedName>
    <definedName name="_xlnm.Print_Area" localSheetId="1">'PLIEGO MINSA'!$A$1:$L$358</definedName>
    <definedName name="_xlnm.Print_Area" localSheetId="2">'UE ADSCRITAS AL PLIEGO MINSA'!$A$1:$L$41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18" i="9" l="1"/>
  <c r="G18" i="9"/>
  <c r="F18" i="9"/>
  <c r="E18" i="9"/>
  <c r="K35" i="9"/>
  <c r="L35" i="9" s="1"/>
  <c r="I35" i="9"/>
  <c r="J35" i="9" s="1"/>
  <c r="K34" i="9"/>
  <c r="L34" i="9" s="1"/>
  <c r="I34" i="9"/>
  <c r="J34" i="9" s="1"/>
  <c r="K167" i="5"/>
  <c r="L167" i="5" s="1"/>
  <c r="I167" i="5"/>
  <c r="J167" i="5" s="1"/>
  <c r="K68" i="5"/>
  <c r="L68" i="5" s="1"/>
  <c r="I68" i="5"/>
  <c r="J68" i="5" s="1"/>
  <c r="K67" i="5"/>
  <c r="L67" i="5" s="1"/>
  <c r="I67" i="5"/>
  <c r="J67" i="5" s="1"/>
  <c r="I95" i="5"/>
  <c r="J95" i="5" s="1"/>
  <c r="K95" i="5" l="1"/>
  <c r="L95" i="5" s="1"/>
  <c r="H6" i="5"/>
  <c r="I117" i="5"/>
  <c r="K117" i="5" s="1"/>
  <c r="L117" i="5" s="1"/>
  <c r="K105" i="5"/>
  <c r="L105" i="5" s="1"/>
  <c r="I105" i="5"/>
  <c r="J105" i="5" s="1"/>
  <c r="K104" i="5"/>
  <c r="L104" i="5" s="1"/>
  <c r="J104" i="5"/>
  <c r="I104" i="5"/>
  <c r="J103" i="5"/>
  <c r="I103" i="5"/>
  <c r="K103" i="5" s="1"/>
  <c r="L103" i="5" s="1"/>
  <c r="H193" i="5"/>
  <c r="G193" i="5"/>
  <c r="F193" i="5"/>
  <c r="H190" i="5"/>
  <c r="G190" i="5"/>
  <c r="F190" i="5"/>
  <c r="H138" i="5"/>
  <c r="G138" i="5"/>
  <c r="F138" i="5"/>
  <c r="H127" i="5"/>
  <c r="G127" i="5"/>
  <c r="F127" i="5"/>
  <c r="H124" i="5"/>
  <c r="G124" i="5"/>
  <c r="F124" i="5"/>
  <c r="H114" i="5"/>
  <c r="G114" i="5"/>
  <c r="F114" i="5"/>
  <c r="E114" i="5"/>
  <c r="H112" i="5"/>
  <c r="G112" i="5"/>
  <c r="F112" i="5"/>
  <c r="H106" i="5"/>
  <c r="G106" i="5"/>
  <c r="F106" i="5"/>
  <c r="H96" i="5"/>
  <c r="G96" i="5"/>
  <c r="F96" i="5"/>
  <c r="E96" i="5"/>
  <c r="H88" i="5"/>
  <c r="G88" i="5"/>
  <c r="F88" i="5"/>
  <c r="E88" i="5"/>
  <c r="H81" i="5"/>
  <c r="G81" i="5"/>
  <c r="F81" i="5"/>
  <c r="H69" i="5"/>
  <c r="G69" i="5"/>
  <c r="F69" i="5"/>
  <c r="H62" i="5"/>
  <c r="G62" i="5"/>
  <c r="F62" i="5"/>
  <c r="E62" i="5"/>
  <c r="H59" i="5"/>
  <c r="G59" i="5"/>
  <c r="F59" i="5"/>
  <c r="H297" i="5"/>
  <c r="G297" i="5"/>
  <c r="H278" i="5"/>
  <c r="G278" i="5"/>
  <c r="H227" i="5"/>
  <c r="G227" i="5"/>
  <c r="H136" i="5"/>
  <c r="G136" i="5"/>
  <c r="H131" i="5"/>
  <c r="G131" i="5"/>
  <c r="H122" i="5"/>
  <c r="G122" i="5"/>
  <c r="H118" i="5"/>
  <c r="G118" i="5"/>
  <c r="H108" i="5"/>
  <c r="G108" i="5"/>
  <c r="H71" i="5"/>
  <c r="G71" i="5"/>
  <c r="J117" i="5" l="1"/>
  <c r="K33" i="9"/>
  <c r="L33" i="9" s="1"/>
  <c r="J33" i="9"/>
  <c r="K32" i="9"/>
  <c r="L32" i="9" s="1"/>
  <c r="J32" i="9"/>
  <c r="G7" i="9"/>
  <c r="E138" i="5"/>
  <c r="E81" i="5"/>
  <c r="K82" i="5"/>
  <c r="L82" i="5" s="1"/>
  <c r="J82" i="5"/>
  <c r="G6" i="9" l="1"/>
  <c r="I33" i="9"/>
  <c r="I32" i="9"/>
  <c r="I31" i="9"/>
  <c r="I30" i="9"/>
  <c r="I29" i="9"/>
  <c r="I28" i="9"/>
  <c r="I27" i="9"/>
  <c r="I26" i="9"/>
  <c r="I25" i="9"/>
  <c r="I24" i="9"/>
  <c r="I23" i="9"/>
  <c r="I22" i="9"/>
  <c r="I21" i="9"/>
  <c r="I20" i="9"/>
  <c r="I19" i="9"/>
  <c r="I17" i="9"/>
  <c r="I16" i="9"/>
  <c r="I15" i="9"/>
  <c r="I14" i="9"/>
  <c r="I13" i="9"/>
  <c r="I12" i="9"/>
  <c r="I11" i="9"/>
  <c r="I10" i="9"/>
  <c r="I9" i="9"/>
  <c r="I8" i="9"/>
  <c r="I355" i="5"/>
  <c r="I354" i="5"/>
  <c r="I353" i="5"/>
  <c r="I352" i="5"/>
  <c r="I351" i="5"/>
  <c r="I350" i="5"/>
  <c r="I349" i="5"/>
  <c r="I348" i="5"/>
  <c r="I347" i="5"/>
  <c r="I346" i="5"/>
  <c r="I345" i="5"/>
  <c r="I344" i="5"/>
  <c r="I343" i="5"/>
  <c r="I342" i="5"/>
  <c r="I341" i="5"/>
  <c r="I340" i="5"/>
  <c r="I339" i="5"/>
  <c r="I338" i="5"/>
  <c r="I337" i="5"/>
  <c r="I336" i="5"/>
  <c r="I335" i="5"/>
  <c r="I334" i="5"/>
  <c r="I333" i="5"/>
  <c r="I332" i="5"/>
  <c r="I331" i="5"/>
  <c r="I330" i="5"/>
  <c r="I329" i="5"/>
  <c r="I328" i="5"/>
  <c r="I327" i="5"/>
  <c r="I326" i="5"/>
  <c r="I325" i="5"/>
  <c r="I324" i="5"/>
  <c r="I323" i="5"/>
  <c r="I322" i="5"/>
  <c r="I321" i="5"/>
  <c r="I320" i="5"/>
  <c r="I319" i="5"/>
  <c r="I318" i="5"/>
  <c r="I317" i="5"/>
  <c r="I316" i="5"/>
  <c r="I315" i="5"/>
  <c r="I314" i="5"/>
  <c r="I313" i="5"/>
  <c r="I312" i="5"/>
  <c r="I311" i="5"/>
  <c r="I310" i="5"/>
  <c r="I309" i="5"/>
  <c r="I308" i="5"/>
  <c r="I307" i="5"/>
  <c r="I306" i="5"/>
  <c r="I305" i="5"/>
  <c r="I304" i="5"/>
  <c r="I303" i="5"/>
  <c r="I302" i="5"/>
  <c r="I301" i="5"/>
  <c r="I300" i="5"/>
  <c r="I299" i="5"/>
  <c r="I298" i="5"/>
  <c r="I296" i="5"/>
  <c r="I295" i="5"/>
  <c r="I294" i="5"/>
  <c r="I293" i="5"/>
  <c r="I292" i="5"/>
  <c r="I291" i="5"/>
  <c r="I290" i="5"/>
  <c r="I289" i="5"/>
  <c r="I288" i="5"/>
  <c r="I287" i="5"/>
  <c r="I286" i="5"/>
  <c r="I285" i="5"/>
  <c r="I284" i="5"/>
  <c r="I283" i="5"/>
  <c r="I282" i="5"/>
  <c r="I281" i="5"/>
  <c r="I280" i="5"/>
  <c r="I279" i="5"/>
  <c r="I277" i="5"/>
  <c r="I276" i="5"/>
  <c r="I275" i="5"/>
  <c r="I274" i="5"/>
  <c r="I273" i="5"/>
  <c r="I272" i="5"/>
  <c r="I271" i="5"/>
  <c r="I270" i="5"/>
  <c r="I269" i="5"/>
  <c r="I268" i="5"/>
  <c r="I267" i="5"/>
  <c r="I266" i="5"/>
  <c r="I265" i="5"/>
  <c r="I264" i="5"/>
  <c r="I263" i="5"/>
  <c r="I262" i="5"/>
  <c r="I261" i="5"/>
  <c r="I260" i="5"/>
  <c r="I259" i="5"/>
  <c r="I258" i="5"/>
  <c r="I257" i="5"/>
  <c r="I256" i="5"/>
  <c r="I255" i="5"/>
  <c r="I254" i="5"/>
  <c r="I253" i="5"/>
  <c r="I252" i="5"/>
  <c r="I251" i="5"/>
  <c r="I250" i="5"/>
  <c r="I249" i="5"/>
  <c r="I248" i="5"/>
  <c r="I247" i="5"/>
  <c r="I246" i="5"/>
  <c r="I245" i="5"/>
  <c r="I244" i="5"/>
  <c r="I243" i="5"/>
  <c r="I242" i="5"/>
  <c r="I241" i="5"/>
  <c r="I240" i="5"/>
  <c r="I239" i="5"/>
  <c r="I238" i="5"/>
  <c r="I237" i="5"/>
  <c r="I236" i="5"/>
  <c r="I235" i="5"/>
  <c r="I234" i="5"/>
  <c r="I233" i="5"/>
  <c r="I232" i="5"/>
  <c r="I231" i="5"/>
  <c r="I230" i="5"/>
  <c r="I229" i="5"/>
  <c r="I228"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2" i="5"/>
  <c r="I191" i="5"/>
  <c r="I189" i="5"/>
  <c r="I188" i="5"/>
  <c r="I187" i="5"/>
  <c r="I186" i="5"/>
  <c r="I185" i="5"/>
  <c r="I184" i="5"/>
  <c r="I183" i="5"/>
  <c r="I182" i="5"/>
  <c r="I181" i="5"/>
  <c r="I180" i="5"/>
  <c r="I179" i="5"/>
  <c r="I178" i="5"/>
  <c r="I177" i="5"/>
  <c r="I176" i="5"/>
  <c r="I175" i="5"/>
  <c r="I174" i="5"/>
  <c r="I173" i="5"/>
  <c r="I172" i="5"/>
  <c r="I171" i="5"/>
  <c r="I170" i="5"/>
  <c r="I169" i="5"/>
  <c r="I168"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7" i="5"/>
  <c r="I135" i="5"/>
  <c r="I134" i="5"/>
  <c r="I133" i="5"/>
  <c r="I132" i="5"/>
  <c r="I130" i="5"/>
  <c r="I129" i="5"/>
  <c r="I128" i="5"/>
  <c r="I126" i="5"/>
  <c r="I125" i="5"/>
  <c r="I123" i="5"/>
  <c r="I121" i="5"/>
  <c r="I120" i="5"/>
  <c r="I119" i="5"/>
  <c r="I116" i="5"/>
  <c r="I115" i="5"/>
  <c r="I113" i="5"/>
  <c r="I111" i="5"/>
  <c r="I110" i="5"/>
  <c r="I109" i="5"/>
  <c r="I107" i="5"/>
  <c r="I102" i="5"/>
  <c r="I101" i="5"/>
  <c r="I100" i="5"/>
  <c r="I99" i="5"/>
  <c r="I98" i="5"/>
  <c r="I97" i="5"/>
  <c r="I94" i="5"/>
  <c r="I93" i="5"/>
  <c r="I92" i="5"/>
  <c r="I91" i="5"/>
  <c r="I90" i="5"/>
  <c r="I89" i="5"/>
  <c r="I87" i="5"/>
  <c r="I86" i="5"/>
  <c r="I85" i="5"/>
  <c r="I84" i="5"/>
  <c r="I83" i="5"/>
  <c r="I80" i="5"/>
  <c r="I79" i="5"/>
  <c r="I78" i="5"/>
  <c r="I77" i="5"/>
  <c r="I76" i="5"/>
  <c r="I75" i="5"/>
  <c r="I74" i="5"/>
  <c r="I73" i="5"/>
  <c r="I72" i="5"/>
  <c r="I70" i="5"/>
  <c r="I66" i="5"/>
  <c r="I65" i="5"/>
  <c r="I64" i="5"/>
  <c r="I63" i="5"/>
  <c r="I61" i="5"/>
  <c r="I60"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0" i="5"/>
  <c r="I9" i="5"/>
  <c r="I8" i="5"/>
  <c r="F71" i="5"/>
  <c r="K79" i="5" l="1"/>
  <c r="L79" i="5" s="1"/>
  <c r="J79" i="5"/>
  <c r="K80" i="5"/>
  <c r="L80" i="5" s="1"/>
  <c r="J80" i="5"/>
  <c r="J195" i="5"/>
  <c r="K195" i="5"/>
  <c r="L195" i="5" s="1"/>
  <c r="K199" i="5"/>
  <c r="L199" i="5" s="1"/>
  <c r="J199" i="5"/>
  <c r="J196" i="5"/>
  <c r="K196" i="5"/>
  <c r="L196" i="5" s="1"/>
  <c r="K198" i="5"/>
  <c r="L198" i="5" s="1"/>
  <c r="J198" i="5"/>
  <c r="J87" i="5"/>
  <c r="K87" i="5"/>
  <c r="L87" i="5" s="1"/>
  <c r="K197" i="5"/>
  <c r="L197" i="5" s="1"/>
  <c r="J197" i="5"/>
  <c r="K15" i="5"/>
  <c r="L15" i="5" s="1"/>
  <c r="J15" i="5"/>
  <c r="K19" i="5"/>
  <c r="L19" i="5" s="1"/>
  <c r="J19" i="5"/>
  <c r="J27" i="5"/>
  <c r="K27" i="5"/>
  <c r="L27" i="5" s="1"/>
  <c r="K31" i="5"/>
  <c r="L31" i="5" s="1"/>
  <c r="J31" i="5"/>
  <c r="K35" i="5"/>
  <c r="L35" i="5" s="1"/>
  <c r="J35" i="5"/>
  <c r="J20" i="5"/>
  <c r="K20" i="5"/>
  <c r="L20" i="5" s="1"/>
  <c r="K24" i="5"/>
  <c r="L24" i="5" s="1"/>
  <c r="J24" i="5"/>
  <c r="K28" i="5"/>
  <c r="L28" i="5" s="1"/>
  <c r="J28" i="5"/>
  <c r="J32" i="5"/>
  <c r="K32" i="5"/>
  <c r="L32" i="5" s="1"/>
  <c r="K36" i="5"/>
  <c r="J36" i="5"/>
  <c r="K17" i="5"/>
  <c r="L17" i="5" s="1"/>
  <c r="J17" i="5"/>
  <c r="J25" i="5"/>
  <c r="K25" i="5"/>
  <c r="L25" i="5" s="1"/>
  <c r="K29" i="5"/>
  <c r="L29" i="5" s="1"/>
  <c r="J29" i="5"/>
  <c r="K33" i="5"/>
  <c r="L33" i="5" s="1"/>
  <c r="J33" i="5"/>
  <c r="K37" i="5"/>
  <c r="J37" i="5"/>
  <c r="K14" i="5"/>
  <c r="J14" i="5"/>
  <c r="J18" i="5"/>
  <c r="K18" i="5"/>
  <c r="L18" i="5" s="1"/>
  <c r="K26" i="5"/>
  <c r="L26" i="5" s="1"/>
  <c r="J26" i="5"/>
  <c r="K30" i="5"/>
  <c r="L30" i="5" s="1"/>
  <c r="J30" i="5"/>
  <c r="J34" i="5"/>
  <c r="K34" i="5"/>
  <c r="L34" i="5" s="1"/>
  <c r="K38" i="5"/>
  <c r="J38" i="5"/>
  <c r="K64" i="5"/>
  <c r="L64" i="5" s="1"/>
  <c r="J64" i="5"/>
  <c r="J189" i="5"/>
  <c r="J135" i="5"/>
  <c r="J66" i="5"/>
  <c r="K55" i="5"/>
  <c r="L55" i="5" s="1"/>
  <c r="J54" i="5"/>
  <c r="K53" i="5"/>
  <c r="L53" i="5" s="1"/>
  <c r="J51" i="5"/>
  <c r="K40" i="5"/>
  <c r="L40" i="5" s="1"/>
  <c r="K39" i="5"/>
  <c r="L39" i="5" s="1"/>
  <c r="J23" i="5"/>
  <c r="K21" i="5"/>
  <c r="L21" i="5" s="1"/>
  <c r="I138" i="5"/>
  <c r="I131" i="5"/>
  <c r="E131" i="5"/>
  <c r="I62" i="5"/>
  <c r="J21" i="5" l="1"/>
  <c r="K23" i="5"/>
  <c r="L23" i="5" s="1"/>
  <c r="K54" i="5"/>
  <c r="L54" i="5" s="1"/>
  <c r="J55" i="5"/>
  <c r="J53" i="5"/>
  <c r="K189" i="5"/>
  <c r="L189" i="5" s="1"/>
  <c r="K135" i="5"/>
  <c r="L135" i="5" s="1"/>
  <c r="K66" i="5"/>
  <c r="L66" i="5" s="1"/>
  <c r="K51" i="5"/>
  <c r="L51" i="5" s="1"/>
  <c r="J39" i="5"/>
  <c r="J40" i="5"/>
  <c r="F131" i="5"/>
  <c r="K41" i="5"/>
  <c r="L41" i="5" s="1"/>
  <c r="J41" i="5" l="1"/>
  <c r="I18" i="9"/>
  <c r="K31" i="9"/>
  <c r="L31" i="9" s="1"/>
  <c r="J31" i="9"/>
  <c r="H7" i="9"/>
  <c r="I7" i="9" s="1"/>
  <c r="E7" i="9"/>
  <c r="K17" i="9"/>
  <c r="L17" i="9" s="1"/>
  <c r="J17" i="9"/>
  <c r="I193" i="5" l="1"/>
  <c r="E193" i="5"/>
  <c r="I108" i="5"/>
  <c r="E108" i="5"/>
  <c r="I59" i="5"/>
  <c r="E59" i="5"/>
  <c r="H7" i="5"/>
  <c r="E7" i="5"/>
  <c r="K59" i="5" l="1"/>
  <c r="F7" i="9"/>
  <c r="F108" i="5"/>
  <c r="F7" i="5"/>
  <c r="C14" i="11"/>
  <c r="K109" i="5" l="1"/>
  <c r="L109" i="5" s="1"/>
  <c r="J109" i="5"/>
  <c r="K173" i="5"/>
  <c r="L173" i="5" s="1"/>
  <c r="J173" i="5"/>
  <c r="K223" i="5"/>
  <c r="L223" i="5" s="1"/>
  <c r="J223" i="5"/>
  <c r="K229" i="5"/>
  <c r="L229" i="5" s="1"/>
  <c r="J229" i="5"/>
  <c r="K110" i="5"/>
  <c r="L110" i="5" s="1"/>
  <c r="J110" i="5"/>
  <c r="K224" i="5"/>
  <c r="L224" i="5" s="1"/>
  <c r="J224" i="5"/>
  <c r="K230" i="5"/>
  <c r="L230" i="5" s="1"/>
  <c r="J230" i="5"/>
  <c r="K225" i="5"/>
  <c r="L225" i="5" s="1"/>
  <c r="J225" i="5"/>
  <c r="K226" i="5"/>
  <c r="L226" i="5" s="1"/>
  <c r="J226" i="5"/>
  <c r="K57" i="5"/>
  <c r="L57" i="5" s="1"/>
  <c r="J57" i="5"/>
  <c r="J61" i="5"/>
  <c r="K61" i="5"/>
  <c r="L61" i="5" s="1"/>
  <c r="K58" i="5"/>
  <c r="L58" i="5" s="1"/>
  <c r="J58" i="5"/>
  <c r="K52" i="5"/>
  <c r="L52" i="5" s="1"/>
  <c r="J52" i="5"/>
  <c r="D14" i="11"/>
  <c r="E14" i="11" s="1"/>
  <c r="J59" i="5"/>
  <c r="K56" i="5"/>
  <c r="L56" i="5" s="1"/>
  <c r="J56" i="5"/>
  <c r="J60" i="5"/>
  <c r="K60" i="5"/>
  <c r="L60" i="5" s="1"/>
  <c r="K10" i="9" l="1"/>
  <c r="L10" i="9" s="1"/>
  <c r="J9" i="9"/>
  <c r="K30" i="9"/>
  <c r="L30" i="9" s="1"/>
  <c r="J29" i="9"/>
  <c r="K29" i="9"/>
  <c r="L29" i="9" s="1"/>
  <c r="K28" i="9"/>
  <c r="L28" i="9" s="1"/>
  <c r="K27" i="9"/>
  <c r="L27" i="9" s="1"/>
  <c r="K26" i="9"/>
  <c r="L26" i="9" s="1"/>
  <c r="J25" i="9"/>
  <c r="K25" i="9"/>
  <c r="L25" i="9" s="1"/>
  <c r="K24" i="9"/>
  <c r="L24" i="9" s="1"/>
  <c r="J23" i="9"/>
  <c r="K23" i="9"/>
  <c r="L23" i="9" s="1"/>
  <c r="K22" i="9"/>
  <c r="L22" i="9" s="1"/>
  <c r="J21" i="9"/>
  <c r="K20" i="9"/>
  <c r="L20" i="9" s="1"/>
  <c r="J19" i="9"/>
  <c r="K16" i="9"/>
  <c r="L16" i="9" s="1"/>
  <c r="K15" i="9"/>
  <c r="L15" i="9" s="1"/>
  <c r="J14" i="9"/>
  <c r="K13" i="9"/>
  <c r="L13" i="9" s="1"/>
  <c r="K12" i="9"/>
  <c r="K11" i="9"/>
  <c r="L11" i="9" s="1"/>
  <c r="J8" i="9"/>
  <c r="J11" i="9" l="1"/>
  <c r="J13" i="9"/>
  <c r="J27" i="9"/>
  <c r="J18" i="9"/>
  <c r="J15" i="9"/>
  <c r="K9" i="9"/>
  <c r="K8" i="9"/>
  <c r="K19" i="9"/>
  <c r="L19" i="9" s="1"/>
  <c r="K21" i="9"/>
  <c r="L21" i="9" s="1"/>
  <c r="J20" i="9"/>
  <c r="J22" i="9"/>
  <c r="J24" i="9"/>
  <c r="J26" i="9"/>
  <c r="J28" i="9"/>
  <c r="J30" i="9"/>
  <c r="J12" i="9"/>
  <c r="J16" i="9"/>
  <c r="K14" i="9"/>
  <c r="L14" i="9" s="1"/>
  <c r="J10" i="9"/>
  <c r="K188" i="5"/>
  <c r="I297" i="5"/>
  <c r="I278" i="5"/>
  <c r="I227" i="5"/>
  <c r="I190" i="5"/>
  <c r="I136" i="5"/>
  <c r="I127" i="5"/>
  <c r="I124" i="5"/>
  <c r="I122" i="5"/>
  <c r="I118" i="5"/>
  <c r="I114" i="5"/>
  <c r="I112" i="5"/>
  <c r="I106" i="5"/>
  <c r="I96" i="5"/>
  <c r="I88" i="5"/>
  <c r="I81" i="5"/>
  <c r="I71" i="5"/>
  <c r="I69" i="5"/>
  <c r="E297" i="5"/>
  <c r="E278" i="5"/>
  <c r="E227" i="5"/>
  <c r="E190" i="5"/>
  <c r="E127" i="5"/>
  <c r="E122" i="5"/>
  <c r="F122" i="5"/>
  <c r="K355" i="5"/>
  <c r="L355" i="5" s="1"/>
  <c r="J354" i="5"/>
  <c r="K353" i="5"/>
  <c r="L353" i="5" s="1"/>
  <c r="J352" i="5"/>
  <c r="K351" i="5"/>
  <c r="L351" i="5" s="1"/>
  <c r="K350" i="5"/>
  <c r="L350" i="5" s="1"/>
  <c r="K349" i="5"/>
  <c r="L349" i="5" s="1"/>
  <c r="K348" i="5"/>
  <c r="L348" i="5" s="1"/>
  <c r="K347" i="5"/>
  <c r="L347" i="5" s="1"/>
  <c r="K346" i="5"/>
  <c r="L346" i="5" s="1"/>
  <c r="K345" i="5"/>
  <c r="L345" i="5" s="1"/>
  <c r="K344" i="5"/>
  <c r="L344" i="5" s="1"/>
  <c r="K343" i="5"/>
  <c r="L343" i="5" s="1"/>
  <c r="K342" i="5"/>
  <c r="L342" i="5" s="1"/>
  <c r="K341" i="5"/>
  <c r="L341" i="5" s="1"/>
  <c r="K340" i="5"/>
  <c r="L340" i="5" s="1"/>
  <c r="K339" i="5"/>
  <c r="L339" i="5" s="1"/>
  <c r="K338" i="5"/>
  <c r="L338" i="5" s="1"/>
  <c r="K337" i="5"/>
  <c r="L337" i="5" s="1"/>
  <c r="K336" i="5"/>
  <c r="L336" i="5" s="1"/>
  <c r="K335" i="5"/>
  <c r="L335" i="5" s="1"/>
  <c r="K334" i="5"/>
  <c r="L334" i="5" s="1"/>
  <c r="K333" i="5"/>
  <c r="L333" i="5" s="1"/>
  <c r="K332" i="5"/>
  <c r="L332" i="5" s="1"/>
  <c r="K331" i="5"/>
  <c r="L331" i="5" s="1"/>
  <c r="K330" i="5"/>
  <c r="L330" i="5" s="1"/>
  <c r="K329" i="5"/>
  <c r="L329" i="5" s="1"/>
  <c r="K328" i="5"/>
  <c r="L328" i="5" s="1"/>
  <c r="K327" i="5"/>
  <c r="L327" i="5" s="1"/>
  <c r="K326" i="5"/>
  <c r="L326" i="5" s="1"/>
  <c r="K325" i="5"/>
  <c r="L325" i="5" s="1"/>
  <c r="K324" i="5"/>
  <c r="L324" i="5" s="1"/>
  <c r="K323" i="5"/>
  <c r="L323" i="5" s="1"/>
  <c r="K322" i="5"/>
  <c r="L322" i="5" s="1"/>
  <c r="K321" i="5"/>
  <c r="L321" i="5" s="1"/>
  <c r="K320" i="5"/>
  <c r="L320" i="5" s="1"/>
  <c r="K319" i="5"/>
  <c r="L319" i="5" s="1"/>
  <c r="K318" i="5"/>
  <c r="L318" i="5" s="1"/>
  <c r="K317" i="5"/>
  <c r="L317" i="5" s="1"/>
  <c r="K316" i="5"/>
  <c r="L316" i="5" s="1"/>
  <c r="K315" i="5"/>
  <c r="L315" i="5" s="1"/>
  <c r="K314" i="5"/>
  <c r="L314" i="5" s="1"/>
  <c r="K313" i="5"/>
  <c r="L313" i="5" s="1"/>
  <c r="K312" i="5"/>
  <c r="L312" i="5" s="1"/>
  <c r="K311" i="5"/>
  <c r="L311" i="5" s="1"/>
  <c r="K310" i="5"/>
  <c r="L310" i="5" s="1"/>
  <c r="K309" i="5"/>
  <c r="L309" i="5" s="1"/>
  <c r="K308" i="5"/>
  <c r="L308" i="5" s="1"/>
  <c r="K307" i="5"/>
  <c r="L307" i="5" s="1"/>
  <c r="K306" i="5"/>
  <c r="L306" i="5" s="1"/>
  <c r="K305" i="5"/>
  <c r="L305" i="5" s="1"/>
  <c r="K304" i="5"/>
  <c r="L304" i="5" s="1"/>
  <c r="K303" i="5"/>
  <c r="L303" i="5" s="1"/>
  <c r="K302" i="5"/>
  <c r="L302" i="5" s="1"/>
  <c r="K301" i="5"/>
  <c r="L301" i="5" s="1"/>
  <c r="K300" i="5"/>
  <c r="L300" i="5" s="1"/>
  <c r="K299" i="5"/>
  <c r="L299" i="5" s="1"/>
  <c r="K298" i="5"/>
  <c r="L298" i="5" s="1"/>
  <c r="K296" i="5"/>
  <c r="L296" i="5" s="1"/>
  <c r="K295" i="5"/>
  <c r="L295" i="5" s="1"/>
  <c r="K294" i="5"/>
  <c r="L294" i="5" s="1"/>
  <c r="K293" i="5"/>
  <c r="L293" i="5" s="1"/>
  <c r="K292" i="5"/>
  <c r="L292" i="5" s="1"/>
  <c r="K291" i="5"/>
  <c r="L291" i="5" s="1"/>
  <c r="K290" i="5"/>
  <c r="L290" i="5" s="1"/>
  <c r="K289" i="5"/>
  <c r="L289" i="5" s="1"/>
  <c r="K288" i="5"/>
  <c r="L288" i="5" s="1"/>
  <c r="J287" i="5"/>
  <c r="K286" i="5"/>
  <c r="L286" i="5" s="1"/>
  <c r="K285" i="5"/>
  <c r="L285" i="5" s="1"/>
  <c r="K284" i="5"/>
  <c r="L284" i="5" s="1"/>
  <c r="K283" i="5"/>
  <c r="L283" i="5" s="1"/>
  <c r="K282" i="5"/>
  <c r="L282" i="5" s="1"/>
  <c r="K281" i="5"/>
  <c r="L281" i="5" s="1"/>
  <c r="K280" i="5"/>
  <c r="L280" i="5" s="1"/>
  <c r="K279" i="5"/>
  <c r="L279" i="5" s="1"/>
  <c r="K277" i="5"/>
  <c r="L277" i="5" s="1"/>
  <c r="J276" i="5"/>
  <c r="K275" i="5"/>
  <c r="L275" i="5" s="1"/>
  <c r="J274" i="5"/>
  <c r="K273" i="5"/>
  <c r="L273" i="5" s="1"/>
  <c r="J272" i="5"/>
  <c r="K271" i="5"/>
  <c r="L271" i="5" s="1"/>
  <c r="J270" i="5"/>
  <c r="K269" i="5"/>
  <c r="L269" i="5" s="1"/>
  <c r="J268" i="5"/>
  <c r="K267" i="5"/>
  <c r="L267" i="5" s="1"/>
  <c r="J266" i="5"/>
  <c r="K265" i="5"/>
  <c r="L265" i="5" s="1"/>
  <c r="J264" i="5"/>
  <c r="K263" i="5"/>
  <c r="L263" i="5" s="1"/>
  <c r="J262" i="5"/>
  <c r="K261" i="5"/>
  <c r="L261" i="5" s="1"/>
  <c r="J260" i="5"/>
  <c r="K259" i="5"/>
  <c r="L259" i="5" s="1"/>
  <c r="J258" i="5"/>
  <c r="K257" i="5"/>
  <c r="L257" i="5" s="1"/>
  <c r="J256" i="5"/>
  <c r="K255" i="5"/>
  <c r="L255" i="5" s="1"/>
  <c r="J254" i="5"/>
  <c r="K253" i="5"/>
  <c r="L253" i="5" s="1"/>
  <c r="J252" i="5"/>
  <c r="K251" i="5"/>
  <c r="L251" i="5" s="1"/>
  <c r="J250" i="5"/>
  <c r="K249" i="5"/>
  <c r="L249" i="5" s="1"/>
  <c r="J248" i="5"/>
  <c r="K247" i="5"/>
  <c r="L247" i="5" s="1"/>
  <c r="J246" i="5"/>
  <c r="K245" i="5"/>
  <c r="L245" i="5" s="1"/>
  <c r="J244" i="5"/>
  <c r="K243" i="5"/>
  <c r="L243" i="5" s="1"/>
  <c r="J242" i="5"/>
  <c r="K241" i="5"/>
  <c r="L241" i="5" s="1"/>
  <c r="J240" i="5"/>
  <c r="K239" i="5"/>
  <c r="L239" i="5" s="1"/>
  <c r="J238" i="5"/>
  <c r="K237" i="5"/>
  <c r="L237" i="5" s="1"/>
  <c r="J236" i="5"/>
  <c r="K235" i="5"/>
  <c r="L235" i="5" s="1"/>
  <c r="J234" i="5"/>
  <c r="K233" i="5"/>
  <c r="L233" i="5" s="1"/>
  <c r="J232" i="5"/>
  <c r="K231" i="5"/>
  <c r="L231" i="5" s="1"/>
  <c r="J228" i="5"/>
  <c r="K222" i="5"/>
  <c r="L222" i="5" s="1"/>
  <c r="J221" i="5"/>
  <c r="K220" i="5"/>
  <c r="L220" i="5" s="1"/>
  <c r="K219" i="5"/>
  <c r="L219" i="5" s="1"/>
  <c r="K218" i="5"/>
  <c r="L218" i="5" s="1"/>
  <c r="K217" i="5"/>
  <c r="L217" i="5" s="1"/>
  <c r="K216" i="5"/>
  <c r="L216" i="5" s="1"/>
  <c r="J215" i="5"/>
  <c r="K214" i="5"/>
  <c r="L214" i="5" s="1"/>
  <c r="K213" i="5"/>
  <c r="L213" i="5" s="1"/>
  <c r="K212" i="5"/>
  <c r="L212" i="5" s="1"/>
  <c r="K211" i="5"/>
  <c r="L211" i="5" s="1"/>
  <c r="K210" i="5"/>
  <c r="L210" i="5" s="1"/>
  <c r="J209" i="5"/>
  <c r="K208" i="5"/>
  <c r="L208" i="5" s="1"/>
  <c r="J207" i="5"/>
  <c r="K206" i="5"/>
  <c r="L206" i="5" s="1"/>
  <c r="J205" i="5"/>
  <c r="K204" i="5"/>
  <c r="L204" i="5" s="1"/>
  <c r="K203" i="5"/>
  <c r="L203" i="5" s="1"/>
  <c r="K202" i="5"/>
  <c r="L202" i="5" s="1"/>
  <c r="J201" i="5"/>
  <c r="K200" i="5"/>
  <c r="L200" i="5" s="1"/>
  <c r="K192" i="5"/>
  <c r="L192" i="5" s="1"/>
  <c r="K187" i="5"/>
  <c r="J186" i="5"/>
  <c r="K185" i="5"/>
  <c r="L185" i="5" s="1"/>
  <c r="J184" i="5"/>
  <c r="K183" i="5"/>
  <c r="L183" i="5" s="1"/>
  <c r="J182" i="5"/>
  <c r="K181" i="5"/>
  <c r="L181" i="5" s="1"/>
  <c r="J180" i="5"/>
  <c r="K179" i="5"/>
  <c r="L179" i="5" s="1"/>
  <c r="J178" i="5"/>
  <c r="K177" i="5"/>
  <c r="L177" i="5" s="1"/>
  <c r="J176" i="5"/>
  <c r="K175" i="5"/>
  <c r="L175" i="5" s="1"/>
  <c r="J174" i="5"/>
  <c r="J172" i="5"/>
  <c r="K171" i="5"/>
  <c r="L171" i="5" s="1"/>
  <c r="J170" i="5"/>
  <c r="K169" i="5"/>
  <c r="L169" i="5" s="1"/>
  <c r="K168" i="5"/>
  <c r="L168" i="5" s="1"/>
  <c r="J166" i="5"/>
  <c r="K165" i="5"/>
  <c r="L165" i="5" s="1"/>
  <c r="J164" i="5"/>
  <c r="K163" i="5"/>
  <c r="L163" i="5" s="1"/>
  <c r="J162" i="5"/>
  <c r="J160" i="5"/>
  <c r="K159" i="5"/>
  <c r="L159" i="5" s="1"/>
  <c r="J158" i="5"/>
  <c r="K157" i="5"/>
  <c r="L157" i="5" s="1"/>
  <c r="J156" i="5"/>
  <c r="J154" i="5"/>
  <c r="K153" i="5"/>
  <c r="L153" i="5" s="1"/>
  <c r="K152" i="5"/>
  <c r="L152" i="5" s="1"/>
  <c r="J151" i="5"/>
  <c r="K150" i="5"/>
  <c r="L150" i="5" s="1"/>
  <c r="J149" i="5"/>
  <c r="K148" i="5"/>
  <c r="L148" i="5" s="1"/>
  <c r="K147" i="5"/>
  <c r="L147" i="5" s="1"/>
  <c r="K145" i="5"/>
  <c r="L145" i="5" s="1"/>
  <c r="J144" i="5"/>
  <c r="K143" i="5"/>
  <c r="L143" i="5" s="1"/>
  <c r="J142" i="5"/>
  <c r="K141" i="5"/>
  <c r="J140" i="5"/>
  <c r="K139" i="5"/>
  <c r="K134" i="5"/>
  <c r="L134" i="5" s="1"/>
  <c r="K133" i="5"/>
  <c r="L133" i="5" s="1"/>
  <c r="K132" i="5"/>
  <c r="L132" i="5" s="1"/>
  <c r="J130" i="5"/>
  <c r="K129" i="5"/>
  <c r="L129" i="5" s="1"/>
  <c r="J128" i="5"/>
  <c r="K102" i="5"/>
  <c r="L102" i="5" s="1"/>
  <c r="K101" i="5"/>
  <c r="L101" i="5" s="1"/>
  <c r="K100" i="5"/>
  <c r="L100" i="5" s="1"/>
  <c r="K99" i="5"/>
  <c r="L99" i="5" s="1"/>
  <c r="K98" i="5"/>
  <c r="L98" i="5" s="1"/>
  <c r="K94" i="5"/>
  <c r="L94" i="5" s="1"/>
  <c r="K93" i="5"/>
  <c r="L93" i="5" s="1"/>
  <c r="K92" i="5"/>
  <c r="L92" i="5" s="1"/>
  <c r="K91" i="5"/>
  <c r="L91" i="5" s="1"/>
  <c r="K90" i="5"/>
  <c r="L90" i="5" s="1"/>
  <c r="K89" i="5"/>
  <c r="L89" i="5" s="1"/>
  <c r="J86" i="5"/>
  <c r="J85" i="5"/>
  <c r="K84" i="5"/>
  <c r="L84" i="5" s="1"/>
  <c r="K83" i="5"/>
  <c r="L83" i="5" s="1"/>
  <c r="J78" i="5"/>
  <c r="J77" i="5"/>
  <c r="K76" i="5"/>
  <c r="L76" i="5" s="1"/>
  <c r="K75" i="5"/>
  <c r="L75" i="5" s="1"/>
  <c r="K74" i="5"/>
  <c r="L74" i="5" s="1"/>
  <c r="J73" i="5"/>
  <c r="K72" i="5"/>
  <c r="L72" i="5" s="1"/>
  <c r="J50" i="5"/>
  <c r="J49" i="5"/>
  <c r="K48" i="5"/>
  <c r="L48" i="5" s="1"/>
  <c r="K47" i="5"/>
  <c r="L47" i="5" s="1"/>
  <c r="J46" i="5"/>
  <c r="K45" i="5"/>
  <c r="L45" i="5" s="1"/>
  <c r="K44" i="5"/>
  <c r="L44" i="5" s="1"/>
  <c r="K43" i="5"/>
  <c r="L43" i="5" s="1"/>
  <c r="J42" i="5"/>
  <c r="K22" i="5"/>
  <c r="L22" i="5" s="1"/>
  <c r="K16" i="5"/>
  <c r="L16" i="5" s="1"/>
  <c r="K13" i="5"/>
  <c r="L13" i="5" s="1"/>
  <c r="K12" i="5"/>
  <c r="L12" i="5" s="1"/>
  <c r="K10" i="5"/>
  <c r="L10" i="5" s="1"/>
  <c r="K9" i="5"/>
  <c r="L9" i="5" s="1"/>
  <c r="D18" i="11" l="1"/>
  <c r="D36" i="11"/>
  <c r="K161" i="5"/>
  <c r="L161" i="5" s="1"/>
  <c r="J146" i="5"/>
  <c r="K146" i="5"/>
  <c r="L146" i="5" s="1"/>
  <c r="K155" i="5"/>
  <c r="L155" i="5" s="1"/>
  <c r="J75" i="5"/>
  <c r="K232" i="5"/>
  <c r="L232" i="5" s="1"/>
  <c r="K130" i="5"/>
  <c r="L130" i="5" s="1"/>
  <c r="K142" i="5"/>
  <c r="L142" i="5" s="1"/>
  <c r="J44" i="5"/>
  <c r="J188" i="5"/>
  <c r="K46" i="5"/>
  <c r="L46" i="5" s="1"/>
  <c r="K238" i="5"/>
  <c r="L238" i="5" s="1"/>
  <c r="K180" i="5"/>
  <c r="L180" i="5" s="1"/>
  <c r="K73" i="5"/>
  <c r="L73" i="5" s="1"/>
  <c r="K174" i="5"/>
  <c r="L174" i="5" s="1"/>
  <c r="K240" i="5"/>
  <c r="L240" i="5" s="1"/>
  <c r="K262" i="5"/>
  <c r="L262" i="5" s="1"/>
  <c r="K256" i="5"/>
  <c r="L256" i="5" s="1"/>
  <c r="K42" i="5"/>
  <c r="L42" i="5" s="1"/>
  <c r="K236" i="5"/>
  <c r="L236" i="5" s="1"/>
  <c r="K352" i="5"/>
  <c r="L352" i="5" s="1"/>
  <c r="D19" i="11"/>
  <c r="J22" i="5"/>
  <c r="K86" i="5"/>
  <c r="L86" i="5" s="1"/>
  <c r="K149" i="5"/>
  <c r="L149" i="5" s="1"/>
  <c r="K184" i="5"/>
  <c r="L184" i="5" s="1"/>
  <c r="K274" i="5"/>
  <c r="L274" i="5" s="1"/>
  <c r="K354" i="5"/>
  <c r="L354" i="5" s="1"/>
  <c r="K50" i="5"/>
  <c r="L50" i="5" s="1"/>
  <c r="K242" i="5"/>
  <c r="L242" i="5" s="1"/>
  <c r="K268" i="5"/>
  <c r="L268" i="5" s="1"/>
  <c r="K162" i="5"/>
  <c r="L162" i="5" s="1"/>
  <c r="K244" i="5"/>
  <c r="L244" i="5" s="1"/>
  <c r="K270" i="5"/>
  <c r="L270" i="5" s="1"/>
  <c r="J48" i="5"/>
  <c r="K85" i="5"/>
  <c r="L85" i="5" s="1"/>
  <c r="K128" i="5"/>
  <c r="L128" i="5" s="1"/>
  <c r="K151" i="5"/>
  <c r="L151" i="5" s="1"/>
  <c r="K156" i="5"/>
  <c r="L156" i="5" s="1"/>
  <c r="K176" i="5"/>
  <c r="L176" i="5" s="1"/>
  <c r="K182" i="5"/>
  <c r="L182" i="5" s="1"/>
  <c r="K234" i="5"/>
  <c r="L234" i="5" s="1"/>
  <c r="K276" i="5"/>
  <c r="L276" i="5" s="1"/>
  <c r="K77" i="5"/>
  <c r="L77" i="5" s="1"/>
  <c r="K228" i="5"/>
  <c r="L228" i="5" s="1"/>
  <c r="K246" i="5"/>
  <c r="L246" i="5" s="1"/>
  <c r="K260" i="5"/>
  <c r="L260" i="5" s="1"/>
  <c r="K272" i="5"/>
  <c r="L272" i="5" s="1"/>
  <c r="K18" i="9"/>
  <c r="K254" i="5"/>
  <c r="L254" i="5" s="1"/>
  <c r="K186" i="5"/>
  <c r="K178" i="5"/>
  <c r="L178" i="5" s="1"/>
  <c r="K154" i="5"/>
  <c r="L154" i="5" s="1"/>
  <c r="J138" i="5"/>
  <c r="J84" i="5"/>
  <c r="J13" i="5"/>
  <c r="K266" i="5"/>
  <c r="L266" i="5" s="1"/>
  <c r="K264" i="5"/>
  <c r="L264" i="5" s="1"/>
  <c r="K258" i="5"/>
  <c r="L258" i="5" s="1"/>
  <c r="K252" i="5"/>
  <c r="L252" i="5" s="1"/>
  <c r="K250" i="5"/>
  <c r="L250" i="5" s="1"/>
  <c r="K248" i="5"/>
  <c r="L248" i="5" s="1"/>
  <c r="K172" i="5"/>
  <c r="L172" i="5" s="1"/>
  <c r="K170" i="5"/>
  <c r="L170" i="5" s="1"/>
  <c r="K166" i="5"/>
  <c r="L166" i="5" s="1"/>
  <c r="K164" i="5"/>
  <c r="L164" i="5" s="1"/>
  <c r="K160" i="5"/>
  <c r="L160" i="5" s="1"/>
  <c r="K158" i="5"/>
  <c r="L158" i="5" s="1"/>
  <c r="K144" i="5"/>
  <c r="L144" i="5" s="1"/>
  <c r="K140" i="5"/>
  <c r="L140" i="5" s="1"/>
  <c r="J9" i="5"/>
  <c r="D35" i="11"/>
  <c r="J298" i="5"/>
  <c r="J300" i="5"/>
  <c r="J302" i="5"/>
  <c r="J304" i="5"/>
  <c r="J306" i="5"/>
  <c r="J308" i="5"/>
  <c r="J310" i="5"/>
  <c r="J312" i="5"/>
  <c r="J314" i="5"/>
  <c r="J316" i="5"/>
  <c r="J318" i="5"/>
  <c r="J320" i="5"/>
  <c r="J322" i="5"/>
  <c r="J324" i="5"/>
  <c r="J326" i="5"/>
  <c r="J328" i="5"/>
  <c r="J330" i="5"/>
  <c r="J332" i="5"/>
  <c r="J334" i="5"/>
  <c r="J336" i="5"/>
  <c r="J338" i="5"/>
  <c r="J340" i="5"/>
  <c r="J342" i="5"/>
  <c r="J344" i="5"/>
  <c r="J346" i="5"/>
  <c r="J348" i="5"/>
  <c r="J350" i="5"/>
  <c r="J299" i="5"/>
  <c r="J301" i="5"/>
  <c r="J303" i="5"/>
  <c r="J305" i="5"/>
  <c r="J307" i="5"/>
  <c r="J309" i="5"/>
  <c r="J311" i="5"/>
  <c r="J313" i="5"/>
  <c r="J315" i="5"/>
  <c r="J317" i="5"/>
  <c r="J319" i="5"/>
  <c r="J321" i="5"/>
  <c r="J323" i="5"/>
  <c r="J325" i="5"/>
  <c r="J327" i="5"/>
  <c r="J329" i="5"/>
  <c r="J331" i="5"/>
  <c r="J333" i="5"/>
  <c r="J335" i="5"/>
  <c r="J337" i="5"/>
  <c r="J339" i="5"/>
  <c r="J341" i="5"/>
  <c r="J343" i="5"/>
  <c r="J345" i="5"/>
  <c r="J347" i="5"/>
  <c r="J349" i="5"/>
  <c r="J351" i="5"/>
  <c r="J353" i="5"/>
  <c r="J355" i="5"/>
  <c r="J282" i="5"/>
  <c r="J285" i="5"/>
  <c r="J295" i="5"/>
  <c r="J279" i="5"/>
  <c r="J293" i="5"/>
  <c r="J289" i="5"/>
  <c r="J280" i="5"/>
  <c r="J281" i="5"/>
  <c r="J283" i="5"/>
  <c r="J284" i="5"/>
  <c r="J286" i="5"/>
  <c r="J288" i="5"/>
  <c r="J290" i="5"/>
  <c r="J292" i="5"/>
  <c r="J294" i="5"/>
  <c r="J296" i="5"/>
  <c r="J291" i="5"/>
  <c r="K287" i="5"/>
  <c r="L287" i="5" s="1"/>
  <c r="J231" i="5"/>
  <c r="J233" i="5"/>
  <c r="J235" i="5"/>
  <c r="J237" i="5"/>
  <c r="J239" i="5"/>
  <c r="J241" i="5"/>
  <c r="J243" i="5"/>
  <c r="J245" i="5"/>
  <c r="J247" i="5"/>
  <c r="J249" i="5"/>
  <c r="J251" i="5"/>
  <c r="J253" i="5"/>
  <c r="J255" i="5"/>
  <c r="J257" i="5"/>
  <c r="J259" i="5"/>
  <c r="J261" i="5"/>
  <c r="J263" i="5"/>
  <c r="J265" i="5"/>
  <c r="J267" i="5"/>
  <c r="J269" i="5"/>
  <c r="J271" i="5"/>
  <c r="J273" i="5"/>
  <c r="J275" i="5"/>
  <c r="J277" i="5"/>
  <c r="J203" i="5"/>
  <c r="J211" i="5"/>
  <c r="J219" i="5"/>
  <c r="K201" i="5"/>
  <c r="L201" i="5" s="1"/>
  <c r="K205" i="5"/>
  <c r="L205" i="5" s="1"/>
  <c r="K209" i="5"/>
  <c r="L209" i="5" s="1"/>
  <c r="K221" i="5"/>
  <c r="L221" i="5" s="1"/>
  <c r="J213" i="5"/>
  <c r="K207" i="5"/>
  <c r="L207" i="5" s="1"/>
  <c r="J217" i="5"/>
  <c r="K215" i="5"/>
  <c r="L215" i="5" s="1"/>
  <c r="J200" i="5"/>
  <c r="J202" i="5"/>
  <c r="J204" i="5"/>
  <c r="J206" i="5"/>
  <c r="J208" i="5"/>
  <c r="J210" i="5"/>
  <c r="J212" i="5"/>
  <c r="J214" i="5"/>
  <c r="J216" i="5"/>
  <c r="J218" i="5"/>
  <c r="J220" i="5"/>
  <c r="J222" i="5"/>
  <c r="J192" i="5"/>
  <c r="J139" i="5"/>
  <c r="J141" i="5"/>
  <c r="J143" i="5"/>
  <c r="J145" i="5"/>
  <c r="J147" i="5"/>
  <c r="J148" i="5"/>
  <c r="J150" i="5"/>
  <c r="J152" i="5"/>
  <c r="J153" i="5"/>
  <c r="J155" i="5"/>
  <c r="J157" i="5"/>
  <c r="J159" i="5"/>
  <c r="J161" i="5"/>
  <c r="J163" i="5"/>
  <c r="J165" i="5"/>
  <c r="J168" i="5"/>
  <c r="J169" i="5"/>
  <c r="J171" i="5"/>
  <c r="J175" i="5"/>
  <c r="J177" i="5"/>
  <c r="J179" i="5"/>
  <c r="J181" i="5"/>
  <c r="J183" i="5"/>
  <c r="J185" i="5"/>
  <c r="J187" i="5"/>
  <c r="J133" i="5"/>
  <c r="J132" i="5"/>
  <c r="J134" i="5"/>
  <c r="J129" i="5"/>
  <c r="J99" i="5"/>
  <c r="J101" i="5"/>
  <c r="J98" i="5"/>
  <c r="J100" i="5"/>
  <c r="J102" i="5"/>
  <c r="J89" i="5"/>
  <c r="J91" i="5"/>
  <c r="J93" i="5"/>
  <c r="J90" i="5"/>
  <c r="J92" i="5"/>
  <c r="J94" i="5"/>
  <c r="J83" i="5"/>
  <c r="K78" i="5"/>
  <c r="L78" i="5" s="1"/>
  <c r="J72" i="5"/>
  <c r="J74" i="5"/>
  <c r="J76" i="5"/>
  <c r="K49" i="5"/>
  <c r="L49" i="5" s="1"/>
  <c r="J10" i="5"/>
  <c r="J12" i="5"/>
  <c r="J16" i="5"/>
  <c r="J43" i="5"/>
  <c r="J45" i="5"/>
  <c r="J47" i="5"/>
  <c r="K81" i="5" l="1"/>
  <c r="K88" i="5"/>
  <c r="K297" i="5"/>
  <c r="K227" i="5"/>
  <c r="D34" i="11"/>
  <c r="K138" i="5"/>
  <c r="K278" i="5"/>
  <c r="F6" i="9" l="1"/>
  <c r="F297" i="5"/>
  <c r="F278" i="5"/>
  <c r="F227" i="5"/>
  <c r="J227" i="5" l="1"/>
  <c r="C34" i="11"/>
  <c r="J278" i="5"/>
  <c r="C35" i="11"/>
  <c r="J297" i="5"/>
  <c r="C36" i="11"/>
  <c r="J81" i="5"/>
  <c r="J88" i="5" l="1"/>
  <c r="H6" i="9"/>
  <c r="I6" i="9" s="1"/>
  <c r="D28" i="11" l="1"/>
  <c r="D23" i="11"/>
  <c r="D21" i="11"/>
  <c r="D16" i="11"/>
  <c r="D32" i="11"/>
  <c r="D15" i="11" l="1"/>
  <c r="D20" i="11"/>
  <c r="E6" i="9"/>
  <c r="K6" i="9" s="1"/>
  <c r="J120" i="5" l="1"/>
  <c r="K120" i="5"/>
  <c r="L120" i="5" s="1"/>
  <c r="K96" i="5"/>
  <c r="J97" i="5"/>
  <c r="K65" i="5"/>
  <c r="L65" i="5" s="1"/>
  <c r="K97" i="5" l="1"/>
  <c r="L97" i="5" s="1"/>
  <c r="J65" i="5"/>
  <c r="K122" i="5"/>
  <c r="D17" i="11"/>
  <c r="J96" i="5"/>
  <c r="D22" i="11" l="1"/>
  <c r="D30" i="11"/>
  <c r="E136" i="5"/>
  <c r="E124" i="5"/>
  <c r="E118" i="5"/>
  <c r="E112" i="5"/>
  <c r="K108" i="5"/>
  <c r="E106" i="5"/>
  <c r="K106" i="5" s="1"/>
  <c r="K191" i="5"/>
  <c r="L191" i="5" s="1"/>
  <c r="K137" i="5"/>
  <c r="L137" i="5" s="1"/>
  <c r="K126" i="5"/>
  <c r="L126" i="5" s="1"/>
  <c r="K121" i="5"/>
  <c r="L121" i="5" s="1"/>
  <c r="K107" i="5"/>
  <c r="L107" i="5" s="1"/>
  <c r="J113" i="5"/>
  <c r="K111" i="5"/>
  <c r="L111" i="5" s="1"/>
  <c r="J70" i="5"/>
  <c r="E71" i="5"/>
  <c r="E69" i="5"/>
  <c r="E6" i="5" l="1"/>
  <c r="K113" i="5"/>
  <c r="L113" i="5" s="1"/>
  <c r="K190" i="5"/>
  <c r="K112" i="5"/>
  <c r="J121" i="5"/>
  <c r="K127" i="5"/>
  <c r="K136" i="5"/>
  <c r="J191" i="5"/>
  <c r="J137" i="5"/>
  <c r="J126" i="5"/>
  <c r="J107" i="5"/>
  <c r="J111" i="5"/>
  <c r="K70" i="5"/>
  <c r="L70" i="5" s="1"/>
  <c r="K69" i="5"/>
  <c r="E36" i="11"/>
  <c r="C32" i="11"/>
  <c r="E32" i="11" s="1"/>
  <c r="F136" i="5"/>
  <c r="C30" i="11" s="1"/>
  <c r="E30" i="11" s="1"/>
  <c r="C28" i="11"/>
  <c r="E28" i="11" s="1"/>
  <c r="F118" i="5"/>
  <c r="C19" i="11"/>
  <c r="E19" i="11" s="1"/>
  <c r="C18" i="11"/>
  <c r="E18" i="11" s="1"/>
  <c r="C16" i="11"/>
  <c r="E16" i="11" s="1"/>
  <c r="C23" i="11" l="1"/>
  <c r="E23" i="11" s="1"/>
  <c r="C22" i="11"/>
  <c r="E22" i="11" s="1"/>
  <c r="J108" i="5"/>
  <c r="C21" i="11"/>
  <c r="E21" i="11" s="1"/>
  <c r="J106" i="5"/>
  <c r="J69" i="5"/>
  <c r="J127" i="5"/>
  <c r="J112" i="5"/>
  <c r="J136" i="5"/>
  <c r="J190" i="5"/>
  <c r="C20" i="11"/>
  <c r="E20" i="11" l="1"/>
  <c r="D25" i="11" l="1"/>
  <c r="D24" i="11"/>
  <c r="C13" i="11" l="1"/>
  <c r="K8" i="5" l="1"/>
  <c r="L8" i="5" s="1"/>
  <c r="J8" i="5"/>
  <c r="E35" i="11" l="1"/>
  <c r="E34" i="11"/>
  <c r="J125" i="5" l="1"/>
  <c r="D29" i="11"/>
  <c r="D27" i="11"/>
  <c r="J123" i="5"/>
  <c r="K63" i="5"/>
  <c r="L63" i="5" s="1"/>
  <c r="K194" i="5"/>
  <c r="L194" i="5" s="1"/>
  <c r="C33" i="11"/>
  <c r="C29" i="11"/>
  <c r="C27" i="11"/>
  <c r="C26" i="11"/>
  <c r="C17" i="11"/>
  <c r="K124" i="5" l="1"/>
  <c r="K125" i="5"/>
  <c r="L125" i="5" s="1"/>
  <c r="K123" i="5"/>
  <c r="L123" i="5" s="1"/>
  <c r="E17" i="11"/>
  <c r="E29" i="11"/>
  <c r="E27" i="11"/>
  <c r="K193" i="5"/>
  <c r="D26" i="11"/>
  <c r="E26" i="11" s="1"/>
  <c r="J124" i="5"/>
  <c r="K62" i="5"/>
  <c r="K131" i="5"/>
  <c r="D33" i="11"/>
  <c r="E33" i="11" s="1"/>
  <c r="K71" i="5"/>
  <c r="J131" i="5"/>
  <c r="J122" i="5"/>
  <c r="J71" i="5"/>
  <c r="J63" i="5"/>
  <c r="J193" i="5"/>
  <c r="J194" i="5"/>
  <c r="J116" i="5" l="1"/>
  <c r="J115" i="5"/>
  <c r="K115" i="5" l="1"/>
  <c r="L115" i="5" s="1"/>
  <c r="K116" i="5"/>
  <c r="L116" i="5" s="1"/>
  <c r="C24" i="11" l="1"/>
  <c r="C25" i="11"/>
  <c r="J119" i="5"/>
  <c r="K114" i="5" l="1"/>
  <c r="J114" i="5"/>
  <c r="K119" i="5"/>
  <c r="L119" i="5" s="1"/>
  <c r="E24" i="11" l="1"/>
  <c r="J118" i="5"/>
  <c r="E25" i="11"/>
  <c r="K118" i="5"/>
  <c r="C31" i="11"/>
  <c r="D31" i="11" l="1"/>
  <c r="E31" i="11" l="1"/>
  <c r="C38" i="11" l="1"/>
  <c r="C37" i="11" l="1"/>
  <c r="D37" i="11" l="1"/>
  <c r="E37" i="11" s="1"/>
  <c r="K7" i="9"/>
  <c r="J7" i="9"/>
  <c r="D38" i="11" l="1"/>
  <c r="E38" i="11" l="1"/>
  <c r="J6" i="9"/>
  <c r="E10" i="11" l="1"/>
  <c r="C15" i="11"/>
  <c r="C12" i="11" s="1"/>
  <c r="C11" i="11" s="1"/>
  <c r="J62" i="5"/>
  <c r="F6" i="5"/>
  <c r="E15" i="11" l="1"/>
  <c r="I11" i="5"/>
  <c r="J11" i="5" s="1"/>
  <c r="G7" i="5"/>
  <c r="G6" i="5" s="1"/>
  <c r="I6" i="5" s="1"/>
  <c r="K6" i="5" s="1"/>
  <c r="I7" i="5" l="1"/>
  <c r="J7" i="5" s="1"/>
  <c r="J6" i="5"/>
  <c r="K11" i="5"/>
  <c r="L11" i="5" s="1"/>
  <c r="K7" i="5" l="1"/>
  <c r="D13" i="11"/>
  <c r="E13" i="11" s="1"/>
  <c r="D12" i="11" l="1"/>
  <c r="D11" i="11" s="1"/>
  <c r="E11" i="11" s="1"/>
  <c r="E12" i="11" l="1"/>
</calcChain>
</file>

<file path=xl/sharedStrings.xml><?xml version="1.0" encoding="utf-8"?>
<sst xmlns="http://schemas.openxmlformats.org/spreadsheetml/2006/main" count="458" uniqueCount="421">
  <si>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</si>
  <si>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</si>
  <si>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</si>
  <si>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</si>
  <si>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</si>
  <si>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</si>
  <si>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</si>
  <si>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</si>
  <si>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</si>
  <si>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</si>
  <si>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</si>
  <si>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</si>
  <si>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</si>
  <si>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</si>
  <si>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</si>
  <si>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</si>
  <si>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</si>
  <si>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</si>
  <si>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</si>
  <si>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</si>
  <si>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</si>
  <si>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</si>
  <si>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</si>
  <si>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</si>
  <si>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</si>
  <si>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</si>
  <si>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</si>
  <si>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</si>
  <si>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</si>
  <si>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</si>
  <si>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</si>
  <si>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</si>
  <si>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</si>
  <si>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</si>
  <si>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</si>
  <si>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</si>
  <si>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</si>
  <si>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</si>
  <si>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</si>
  <si>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</si>
  <si>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</si>
  <si>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</si>
  <si>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</si>
  <si>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</si>
  <si>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</si>
  <si>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</si>
  <si>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</si>
  <si>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</si>
  <si>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</si>
  <si>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</si>
  <si>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</si>
  <si>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</si>
  <si>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</si>
  <si>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</si>
  <si>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</si>
  <si>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</si>
  <si>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</si>
  <si>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</si>
  <si>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</si>
  <si>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</si>
  <si>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</si>
  <si>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</si>
  <si>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</si>
  <si>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</si>
  <si>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</si>
  <si>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</si>
  <si>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</si>
  <si>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</si>
  <si>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</si>
  <si>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</si>
  <si>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</si>
  <si>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</si>
  <si>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</si>
  <si>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</si>
  <si>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</si>
  <si>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</si>
  <si>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</si>
  <si>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</si>
  <si>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</si>
  <si>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</si>
  <si>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</si>
  <si>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</si>
  <si>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</si>
  <si>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</si>
  <si>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</si>
  <si>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</si>
  <si>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</si>
  <si>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</si>
  <si>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</si>
  <si>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</si>
  <si>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</si>
  <si>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</si>
  <si>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</si>
  <si>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</si>
  <si>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</si>
  <si>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</si>
  <si>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</si>
  <si>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AÑO 2019</t>
  </si>
  <si>
    <t>Ppto. Ejecución Acumulada al 2018</t>
  </si>
  <si>
    <t>Ppto. 2019                    (PIM)</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</si>
  <si>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</si>
  <si>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</si>
  <si>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</si>
  <si>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</si>
  <si>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</si>
  <si>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</si>
  <si>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</si>
  <si>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</si>
  <si>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</si>
  <si>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</si>
  <si>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</si>
  <si>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</si>
  <si>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</si>
  <si>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</si>
  <si>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</si>
  <si>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</si>
  <si>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</si>
  <si>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</si>
  <si>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</si>
  <si>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</si>
  <si>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</si>
  <si>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</si>
  <si>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</si>
  <si>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</si>
  <si>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</si>
  <si>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</si>
  <si>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</si>
  <si>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</si>
  <si>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</si>
  <si>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</si>
  <si>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</si>
  <si>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</si>
  <si>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</si>
  <si>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</si>
  <si>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</si>
  <si>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</si>
  <si>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</si>
  <si>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</si>
  <si>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</si>
  <si>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</si>
  <si>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</si>
  <si>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</si>
  <si>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</si>
  <si>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</si>
  <si>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</si>
  <si>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</si>
  <si>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</si>
  <si>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</si>
  <si>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</si>
  <si>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</si>
  <si>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</si>
  <si>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</si>
  <si>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</si>
  <si>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</si>
  <si>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</si>
  <si>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</si>
  <si>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</si>
  <si>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</si>
  <si>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</si>
  <si>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</si>
  <si>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</si>
  <si>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</si>
  <si>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</si>
  <si>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</si>
  <si>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</si>
  <si>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</si>
  <si>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</si>
  <si>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</si>
  <si>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</si>
  <si>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</si>
  <si>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</si>
  <si>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</si>
  <si>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</si>
  <si>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</si>
  <si>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</si>
  <si>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</si>
  <si>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</si>
  <si>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</si>
  <si>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</si>
  <si>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</si>
  <si>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</si>
  <si>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</si>
  <si>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</si>
  <si>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</si>
  <si>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</si>
  <si>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</si>
  <si>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</si>
  <si>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</si>
  <si>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</si>
  <si>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</si>
  <si>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</si>
  <si>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</si>
  <si>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</si>
  <si>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</si>
  <si>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</si>
  <si>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</si>
  <si>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</si>
  <si>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</si>
  <si>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</si>
  <si>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</si>
  <si>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</si>
  <si>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</si>
  <si>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</si>
  <si>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</si>
  <si>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</si>
  <si>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</si>
  <si>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2112841: FORTALECIMIENTO DE LA CAPACIDAD RESOLUTIVA DEL CENTRO DE SALUD I-4 VILLA MARIA DEL TRIUNFO DE LA DISA II LIMA SUR</t>
  </si>
  <si>
    <t>2131911: MEJORAMIENTO DE LA PRESTACION DE LOS SERVICIOS DE SALUD DEL CENTRO DE SALUD VILLA SAN LUIS DE LA MICRORED LEONOR SAAVEDRA - VILLA SAN LUIS, DE LA RED SAN JUAN DE MIRAFLORES - VILLA MARIA DEL TRIUNFO - DISA II LIMA SUR</t>
  </si>
  <si>
    <t>2308740: MEJORAMIENTO DE LA CAPACIDAD DE LA ATENCION NEONATAL DEL CENTRO MATERNO INFANTIL JOSE GALVEZ DE LA RED DE SALUD SAN JUAN DE MIRAFLORES - VILLA MARA DEL TRIUNFO DE LA PROVINCIA DE LIMA DEL DEPARTAMENTO DE LIMA, EN EL MARCO DEL PLAN NACIONAL BIENVENIDO</t>
  </si>
  <si>
    <t>2440134: ADQUISICION DE ANALIZADOR BIOQUIMICO, EQUIPO ECOGRAFO - ULTRASONIDO Y MONITOR FETAL; EN EL(LA) EESS CESAR LOPEZ SILVA - VILLA EL SALVADOR EN LA LOCALIDAD VILLA EL SALVADOR, DISTRITO DE VILLA EL SALVADOR, PROVINCIA LIMA, DEPARTAMENTO LIMA</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</si>
  <si>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</si>
  <si>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</si>
  <si>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</si>
  <si>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</si>
  <si>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2440217: ADQUISICION DE ANALIZADOR BIOQUIMICO; EN EL(LA) EESS GAUDENCIO BERNASCONI - BARRANCO EN LA LOCALIDAD BARRANCO, DISTRITO DE BARRANCO,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</si>
  <si>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</si>
  <si>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</si>
  <si>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</si>
  <si>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</si>
  <si>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</si>
  <si>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</si>
  <si>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</si>
  <si>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</si>
  <si>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</si>
  <si>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</si>
  <si>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</si>
  <si>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</si>
  <si>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</si>
  <si>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</si>
  <si>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</si>
  <si>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</si>
  <si>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</si>
  <si>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</si>
  <si>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</si>
  <si>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</si>
  <si>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</si>
  <si>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</si>
  <si>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</si>
  <si>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</si>
  <si>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</si>
  <si>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</si>
  <si>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</si>
  <si>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</si>
  <si>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</si>
  <si>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</si>
  <si>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</si>
  <si>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</si>
  <si>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</si>
  <si>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</si>
  <si>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</si>
  <si>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</si>
  <si>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</si>
  <si>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</si>
  <si>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</si>
  <si>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</si>
  <si>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</si>
  <si>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</si>
  <si>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</si>
  <si>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</si>
  <si>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</si>
  <si>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</si>
  <si>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</si>
  <si>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</si>
  <si>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</si>
  <si>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</si>
  <si>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</si>
  <si>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</si>
  <si>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</si>
  <si>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</si>
  <si>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</si>
  <si>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</si>
  <si>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</si>
  <si>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</si>
  <si>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</si>
  <si>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</si>
  <si>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</si>
  <si>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</si>
  <si>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</si>
  <si>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</si>
  <si>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2306009: MEJORAMIENTO Y AMPLIACION DE LOS SERVICIOS E INVESTIGACION DEL LABORATORIO DE ENTOMOLOGIA DEL CENTRO NACIONAL DE SALUD PUBLICA DEL INSTITUTO NACIONAL DE SALUD, DISTRITO DE CHORRILLOS, PROVINCIA DE LIMA, DEPARTAMENTO DE LIMA</t>
  </si>
  <si>
    <t>2427612: ADQUISICION DE CABINA DE BIOSEGURIDAD, ANALIZADOR GENETICO Y AUTOCLAVES O ESTERILIZADORES DE VAPOR; INSTITUTO NACIONAL DE SALUD DISTRITO DE CHORRILLOS, PROVINCIA LIMA, DEPARTAMENTO LIMA</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</si>
  <si>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</si>
  <si>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</si>
  <si>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</si>
  <si>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</si>
  <si>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</si>
  <si>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</si>
  <si>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</si>
  <si>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2433516: ADQUISICION DE CONGELADORES PARA ALMACENAR PLASMA; EN EL(LA) EESS INSTITUTO NACIONAL DE ENFERMEDADES NEOPLASICAS - SURQUILLO EN LA LOCALIDAD SURQUILLO, DISTRITO DE SURQUILLO, PROVINCIA LIMA, DEPARTAMENTO LIMA</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</si>
  <si>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</si>
  <si>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</si>
  <si>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</si>
  <si>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</si>
  <si>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</si>
  <si>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</si>
  <si>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</si>
  <si>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</si>
  <si>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</si>
  <si>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</si>
  <si>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</si>
  <si>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</si>
  <si>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</si>
  <si>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</si>
  <si>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</si>
  <si>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</si>
  <si>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</si>
  <si>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</si>
  <si>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</si>
  <si>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</si>
  <si>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r>
      <t xml:space="preserve">Año de Ejecución: </t>
    </r>
    <r>
      <rPr>
        <b/>
        <sz val="10"/>
        <rFont val="Arial"/>
        <family val="2"/>
      </rPr>
      <t>2019</t>
    </r>
  </si>
  <si>
    <t>Ejecución acumulada al 2019  (Devengado)</t>
  </si>
  <si>
    <t xml:space="preserve">Código SNIP
</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</si>
  <si>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</si>
  <si>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</si>
  <si>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</si>
  <si>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</si>
  <si>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</si>
  <si>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</si>
  <si>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</si>
  <si>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</si>
  <si>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</si>
  <si>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</si>
  <si>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</si>
  <si>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</si>
  <si>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</si>
  <si>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</si>
  <si>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</si>
  <si>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</si>
  <si>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</si>
  <si>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</si>
  <si>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</si>
  <si>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</si>
  <si>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</si>
  <si>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</si>
  <si>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</si>
  <si>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</si>
  <si>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</si>
  <si>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</si>
  <si>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</si>
  <si>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</si>
  <si>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</si>
  <si>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</si>
  <si>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</si>
  <si>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2/     Proyecto   Multisectorial,   monto de   inversión   por 
S/ 330,000,000 que tiene como Unidad Formuladora a la
PCM - CONCYTEC, corresponde a Salud en el año 2019
un PIM de S/ 175,000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</si>
  <si>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</si>
  <si>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</si>
  <si>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</si>
  <si>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</si>
  <si>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</si>
  <si>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2432524: ADQUISICION DE ASCENSORES; EN EL(LA) EESS ESPECIALIZADO DE SALUD MENTAL HONORIO DELGADO-HIDEYO NOGUCHI - SAN MARTIN DE PORRES DISTRITO DE SAN MARTIN DE PORRES, PROVINCIA LIMA, DEPARTAMENTO LIMA</t>
  </si>
  <si>
    <t>2412981: RECUPERACION DE LOS SERVICIOS DE SALUD DEL PUESTO DE SALUD SAN PEDRO - DISTRITO DE CHULUCANAS - PROVINCIA DE MORROPON - DEPARTAMENTO DE PIURA</t>
  </si>
  <si>
    <t>2416127: CREACION DE REDES INTEGRADAS DE SALUD</t>
  </si>
  <si>
    <t>2450089: ADQUISICION DE EQUIPO ECOGRAFO - ULTRASONIDO; EN EL(LA) EESS JOSE CARLOS MARIATEGUI - SAN JUAN DE LURIGANCHO EN LA LOCALIDAD SAN JUAN DE LURIGANCHO, DISTRITO DE SAN JUAN DE LURIGANCHO, PROVINCIA LIMA, DEPARTAMENTO LIMA</t>
  </si>
  <si>
    <t>2450098: ADQUISICION DE EQUIPO ECOGRAFO - ULTRASONIDO; EN EL(LA) EESS LA LIBERTAD - SAN JUAN DE LURIGANCHO EN LA LOCALIDAD SAN JUAN DE LURIGANCHO, DISTRITO DE SAN JUAN DE LURIGANCHO, PROVINCIA LIMA, DEPARTAMENTO LIMA</t>
  </si>
  <si>
    <t>2450103: ADQUISICION DE EQUIPO ECOGRAFO - ULTRASONIDO; EN EL(LA) EESS CONDE DE LA VEGA BAJA - LIMA EN LA LOCALIDAD LIMA, DISTRITO DE LIMA, PROVINCIA LIMA, DEPARTAMENTO LIMA</t>
  </si>
  <si>
    <t>2450106: ADQUISICION DE EQUIPO ECOGRAFO - ULTRASONIDO; EN EL(LA) EESS SAN MIGUEL - SAN MIGUEL EN LA LOCALIDAD SAN MIGUEL, DISTRITO DE SAN MIGUEL, PROVINCIA LIMA, DEPARTAMENTO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</si>
  <si>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</si>
  <si>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</si>
  <si>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 xml:space="preserve">       005121:  INSTITUTO NACIONAL DE SALUD MENTAL</t>
  </si>
  <si>
    <t>2449720: ADQUISICION DE AMBULANCIA, EQUIPOS BIOMEDICOS, MAQUINA DE ANESTESIA CON SISTEMA DE MONITOREO COMPLETO, CENTRIFUGA, ULTRASONIDO O UNIDADES DE ECO FETALES O GINECOLOGICAS, ECOGRAFO DOPPLER, ESTERILIZACION CON GENERADOR ELECTRICO DE VAPOR, ESTERILIZACION</t>
  </si>
  <si>
    <t>2434068: ADQUISICION DE ECOGRAFO DOPPLER, ESTERILIZADORES DE AIRE SECO O DE AIRE CALIENTE, NEBULIZADOR, NEBULIZADOR, NEBULIZADOR, CALENTADORES DE FLUIDO DE INFUSION ARTERIAL O INTRAVENOSA, CENTRIFUGAS, DOPPLER FETAL, DOPPLER FETAL, PANTOSCOPIO, DETECTORES</t>
  </si>
  <si>
    <t>2426454: ADQUISICION DE MAQUINA DE ANESTESIA CON SISTEMA DE MONITOREO COMPLETO, MAQUINA DE ANESTESIA CON SISTEMA DE MONITOREO COMPLETO, MAQUINA DE ANESTESIA CON SISTEMA DE MONITOREO COMPLETO, LAMPARA CIALITICA, LAMPARA CIALITICA, MAQUINA DE ANESTESIA</t>
  </si>
  <si>
    <t xml:space="preserve">2430742: ADQUISICION DE INCUBADORAS PARA EL TRANSPORTE DE PACIENTES O ACCESORIOS, INCUBADORAS O CALENTADORES DE BEBES PARA USO CLINICO Y MESAS O ACCESORIOS PARA PROCEDIMIENTOS DE CESAREAS O SALAS DE PARTOS O PRODUCTOS RELACIONADOS; EN EL(LA) EESS MAGDALENA </t>
  </si>
  <si>
    <t>1/     Proyecto   Multisectorial,   monto de   inversión   por 
S/ 313,735,989 que tiene como  Unidad Formuladora  al 
MEF, corresponde  a  Salud en  el año 2019  un PIM  de
S/ 103,162.</t>
  </si>
  <si>
    <t>2438739: ADQUISICION DE MONITOR MULTI PARAMETRO, MONITOR MULTI PARAMETRO, MONITOR MULTI PARAMETRO, MONITOR MULTI PARAMETRO, MONITOR MULTI PARAMETRO, MONITOR MULTI PARAMETRO, MONITOR MULTI PARAMETRO, ELECTROCARDIOGRAFO, ELECTROCARDIOGRAFO, LAMPARA CIALITICA</t>
  </si>
  <si>
    <t>2438759: ADQUISICION DE BRONCOSCOPIO, ELECTROBISTURI, ELECTROBISTURI, ELECTROBISTURI, ELECTROBISTURI Y ELECTROBISTURI; EN EL(LA) EESS INSTITUTO NACIONAL DE ENFERMEDADES NEOPLASICAS - SURQUILLO EN LA LOCALIDAD SURQUILLO, DISTRITO DE SURQUILLO, PROVINCIA LIMA</t>
  </si>
  <si>
    <t>2449628: ADQUISICION DE REFRIGERADORA CONSERVADORA DE MEDICAMENTOS, REFRIGERADORA CONSERVADORA DE MEDICAMENTOS Y REFRIGERADORA CONSERVADORA DE MEDICAMENTOS; EN EL(LA) EESS INSTITUTO NACIONAL DE ENFERMEDADES NEOPLASICAS - SURQUILLO EN LA LOCALIDAD SURQUILLO</t>
  </si>
  <si>
    <t>2426269: ADQUISICION DE MAQUINAS LAVADORAS O SECADORAS COMBINADAS TIPO LAVANDERIA Y ; REMODELACION DE PUESTOS PARA EQUIPOS DE LAVANDERIA; EN EL(LA) EESS INSTITUTO NACIONAL DE ENFERMEDADES NEOPLASICAS - SURQUILLO EN LA LOCALIDAD SURQUILLO, DISTRITO DE SURQUILLO</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</si>
  <si>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</si>
  <si>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</si>
  <si>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2439911: ADQUISICION DE MESA DE OPERACIONES HIDRAULICAELECTRICA, MESA DE OPERACIONES HIDRAULICAELECTRICA, EQUIPO DE RAYOS X PARA RADIOGRAFIA Y FLUOROSCOPIA, EQUIPO DE RAYOS X DIGITAL, VIDEOENDOSCOPIO, LAMPARA CIALITICA, MONITOR MULTI PARAMETRO.</t>
  </si>
  <si>
    <t>2447725: REHABILITACION Y REPOSICION DEL CENTRO DE SALUD SAPILLICA, DISTRITO DE SAPILLICA, PROVINCIA DE AYABACA, REGION PIURA</t>
  </si>
  <si>
    <t>2451391: REHABILITACION DEL PUESTO DE SALUD DE BOCAPAN, DISTRITO DE ZORRITOS, PROVINCIA DE CONTRALMIRANTE VILLAR -TUMBES</t>
  </si>
  <si>
    <t>2451555: REHABILITACION DEL PUESTO DE SALUD DE TRIGAL, DISTRITO DE CASITAS, PROVINCIA DE CONTRALMIRANTE VILLAR -TUMBES</t>
  </si>
  <si>
    <t>2451748: REHABILITACION Y REPOSICION DEL CENTRO DE SALUD LAS LOMAS, DISTRITO DE LAS LOMAS, PROVINCIA PIURA, REGION PIURA</t>
  </si>
  <si>
    <t>2426596: REHABILITACION DE LOS SERVICIO DE SALUD DEL CENTRO DE SALUD PARIACOTO, DISTRITO DE PARIACOTO, PROVINCIA DE HUARAZ, DEPARTAMENTO DE ANCASH.</t>
  </si>
  <si>
    <t>2427546: RECUPERACION DE LOS SERVICIOS DE SALUD DEL ESTABLECIMIENTO DE SALUD REQUE I-3, DISTRITO DE REQUE, PROVINCIA DE CHICLAYO, DEPARTAMENTO DE LAMBAYEQUE</t>
  </si>
  <si>
    <t>2428425: REHABILITACION DE LOS SERVICIOS DE SALUD DEL ESTABLECIMIENTO DE SALUD MAGDALENA NUEVA, DISTRITO DE CHIMBOTE, PROVINCIA SANTA, DEPARTAMENTO ANCASH</t>
  </si>
  <si>
    <t>2453960: ADQUISICION DE VENTILADOR VOLUMETRICO DE TRANSPORTE; EN LA LOCALIDAD LIMA, DISTRITO DE LIMA, PROVINCIA LIMA, DEPARTAMENTO LIMA</t>
  </si>
  <si>
    <t>2453712: ADQUISICION DE COCHE DE PARO Y MONITOR DESFIBRILADOR; EN EL(LA) EESS HOSPITAL NACIONAL DOCENTE MADRE NIÑO SAN BARTOLOME - LIMA EN LA LOCALIDAD LIMA, DISTRITO DE LIMA, PROVINCIA LIMA, DEPARTAMENTO LIMA</t>
  </si>
  <si>
    <t>2427358: MEJORAMIENTO DE LOS SERVICIOS DE SALUD DEL HOSPITAL TAMBOBAMBA, DISTRITO DE TAMBOBAMBA - PROVINCIA DE COTABAMBAS - DEPARTAMENTO DE APURIMAC</t>
  </si>
  <si>
    <t>2314509: MEJORAMIENTO DE LA CAPACIDAD DE ATENCION NEONATAL DEL CENTRO DE SALUD AÑO NUEVO DE LA MICRO RED COLLIQUE DE LA RED DE SALUD TUPAC AMARU EN EL MARCO DEL PLAN NACIONAL BIENVENIDOS A LA VIDA DEL DISTRITO DE COMAS DE LA PROVINCIA DE LIMA DEL DEPARTAMENTO LIMA</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</si>
  <si>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LIMA </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</si>
  <si>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</si>
  <si>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2315259: MEJORAMIENTO DE LA CAPACIDAD DE ATENCION NEONATAL DEL CENTRO DE SALUD MATERNO INFANTIL RIMAC DE LA DIRECCION DE LA RED DE SALUD LIMA NORTE V - RIMAC - SAN MARTIN DE PORRES - LOS OLIVOS, DISTRITO DEL RIMAC, PROVINCIA DE LIMA, DEPARTAMENTO DE LIMA</t>
  </si>
  <si>
    <t>2309511: MEJORAMIENTO DE LA CAPACIDAD DE LA ATENCION NEONATAL DEL CENTRO MATERNO INFANTIL MANUEL BARRETO DE LA RED DE SALUD SAN JUAN DE MIRAFLORES - VILLA MARIA DEL TRIUNFO DE LA PROVINCIA DE LIMA DEL DEPARTAMENTO DE LIMA, EN EL MARCO DEL PLAN NACIONAL</t>
  </si>
  <si>
    <t>2440151: ADQUISICION DE CAMARA RETINAL, LAMPARA DE HENDIDURA Y MONITOR DESFIBRILADOR; EN EL(LA) EESS DANIEL ALCIDES CARRION - VILLA MARIA DEL TRIUNFO EN LA LOCALIDAD VILLA MARIA DEL TRIUNFO, DISTRITO DE VILLA MARIA DEL TRIUNFO, PROVINCIA LIMA, DEPARTAMENTO LIMA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</si>
  <si>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</si>
  <si>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</si>
  <si>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</si>
  <si>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</si>
  <si>
    <t>2285839: MEJORAMIENTO Y AMPLIACION DE LOS SERVICIOS DE SALUD DEL ESTABLECIMIENTO DE SALUD LLATA, DISTRITO DE LLATA, PROVINCIA DE HUAMALIES - REGION HUANUCO</t>
  </si>
  <si>
    <t>2437706: ADQUISICION DE SISTEMAS ININTERRUMPIDOS DE ENERGIA (UPS); REMODELACION DE ESTACIONES GENERADORES DE ENERGIA; EN EL(LA) EESS INSTITUTO NACIONAL DE CIENCIAS NEUROLOGICAS - LIMA EN LA LOCALIDAD LIMA, DISTRITO DE LIMA, PROVINCIA LIMA, DEPARTAMENTO LIMA</t>
  </si>
  <si>
    <t>2455567: ADQUISICION DE EQUIPO DE LABORATORIO; EN EL(LA) EESS INSTITUTO NACIONAL DE REHABILITACION DRA. ADRIANA REBAZA FLORES AMISTAD PERU - JAPON - CHORRILLOS EN LA LOCALIDAD CHORRILLOS, DISTRITO DE CHORRILLOS, PROVINCIA LIMA, DEPARTAMENTO LIMA</t>
  </si>
  <si>
    <t>2455648: REMODELACION DE ALMACEN; EN EL(LA) EESS INSTITUTO NACIONAL DE REHABILITACION DRA. ADRIANA REBAZA FLORES AMISTAD PERU - JAPON - CHORRILLOS EN LA LOCALIDAD CHORRILLOS, DISTRITO DE CHORRILLOS, PROVINCIA LIMA, DEPARTAMENTO LIMA</t>
  </si>
  <si>
    <t>2462138: ADQUISICION DE BRONCOSCOPIO RIGIDO, EQUIPO ECOCARDIOGRAFO, EQUIPO ECOCARDIOGRAFO Y ELECTROMIOGRAFO Y POTENCIALES EVOCADOS; EN EL(LA) EESS INSTITUTO NACIONAL DE SALUD DEL NIÑO - BREÑA DISTRITO DE BREÑA, PROVINCIA LIMA, DEPARTAMENTO LIMA</t>
  </si>
  <si>
    <t>2313224: MEJORAMIENTO DE LA CAPACIDAD DE ATENCION NEONATAL DEL C.S. BAYOVAR EN EL MARCO DEL PLAN NACIONAL BIENVENIDOS A LA VIDA MR JAIME ZUBIETA, RED DE SALUD SAN JUAN DE LURIGANCHO DISTRITO DE SAN JUAN DE LURIGANCHO, PROVINCIA DE LIMA, DEPARTAMENTO DE LIMA</t>
  </si>
  <si>
    <t>2314018: MEJORAMIENTO DE LA CAPACIDAD DE ATENCION NEONATAL DEL C.S. 10 DE OCTUBRE MR JOSE CARLOS MARIATEGUI EN EL MARCO DEL PLAN NACIONAL BIENVENIDOS A LA VIDA DISTRITO DE SAN JUAN DE LURIGANCHO, PROVINCIA DE LIMA, DEPARTAMENTO DE LIMA</t>
  </si>
  <si>
    <t>2314034: MEJORAMIENTO DE LA CAPACIDAD DE ATENCION NEONATAL DEL C.S. CAJA DE AGUA DE LA MICRO RED PIEDRA LIZA EN EL MARCO DEL PLAN NACIONAL BIENVENIDOS A LA VIDA DISTRITO DE SAN JUAN DE LURIGANCHO, PROVINCIA DE LIMA DEPARTAMENTO DE LIMA</t>
  </si>
  <si>
    <t>2314062: MEJORAMIENTO DE LA CAPACIDAD DE ATENCION NEONATAL DEL C.S. LA HUAYRONA DE LA MICRO RED SAN FERNANDO EN EL MARCO DEL PLAN NACIONAL BIENVENIDOS A LA VIDA DISTRITO DE SAN JUAN DE LURIGANCHO, PROVINCIA DE LIMA, DEPARTAMENTO DE LIMA</t>
  </si>
  <si>
    <t>2314935: MEJORAMIENTO DE LA CAPACIDAD DE ATENCION NEONATAL DEL P.S. MEDALLA MILAGROSA DE LA MICRO RED GANIMEDES EN EL MARCO DEL PLAN NACIONAL BIENVENIDOS A LA VIDA DISTRITO DE SAN JUAN DE LURIGANCHO, PROVINCIA DE LIMA, DEPARTAMENTO DE LIMA</t>
  </si>
  <si>
    <t>2462000: REFORZAMIENTO ESTRUCTURAL DE BLOQUE DE INFRAESTRUCTURA; EN EL(LA) EESS INSTITUTO NACIONAL DE ENFERMEDADES NEOPLASICAS - SURQUILLO EN LA LOCALIDAD SURQUILLO, DISTRITO DE SURQUILLO, PROVINCIA LIMA, DEPARTAMENTO LIMA</t>
  </si>
  <si>
    <t>2462679: ADQUISICION DE MONITOR DESFIBRILADOR; EN EL(LA) EESS INSTITUTO NACIONAL DE ENFERMEDADES NEOPLASICAS - SURQUILLO EN LA LOCALIDAD SURQUILLO, DISTRITO DE SURQUILLO, PROVINCIA LIMA, DEPARTAMENTO LIMA</t>
  </si>
  <si>
    <t>2414546: AMPLIACION DE LA UNIDAD DE TERAPIA INTERMEDIA NEONATAL DEL INSTITUTO NACIONAL DE SALUD DEL NIÑO, DISTRITO DE BREÑA - PROVINCIA DE LIMA - DEPARTAMENTO DE LIMA</t>
  </si>
  <si>
    <t>2440161: ADQUISICION DE VENTILADOR VOLUMETRICO DE TRANSPORTE, VENTILADOR VOLUMETRICO DE TRANSPORTE, VENTILADOR VOLUMETRICO DE TRANSPORTE, VENTILADOR VOLUMETRICO DE TRANSPORTE, VENTILADOR VOLUMETRICO DE TRANSPORTE, VENTILADOR VOLUMETRICO DE TRANSPORTE</t>
  </si>
  <si>
    <t>2460304: ADQUISICION DE CRANEOTOMO; EN EL(LA) EESS INSTITUTO NACIONAL DE CIENCIAS NEUROLOGICAS - LIMA EN LA LOCALIDAD LIMA, DISTRITO DE LIMA, PROVINCIA LIMA, DEPARTAMENTO LIMA</t>
  </si>
  <si>
    <t>2467261: ADQUISICION DE EQUIPO DE AIRE ACONDICIONADO, ANALIZADOR BIOQUIMICO, ARMARIOS PARA USO HOSPITALARIO, ASPIRADOR DE SECRECIONES, BOMBA DE INFUSION, CAMARA DE FLUJO LAMINAR, CAMAS, CAMILLAS CON RUEDAS O ACCESORIOS PARA EL TRANSPORTE DE PACIENTES, CARRITO</t>
  </si>
  <si>
    <t>2465630: ADQUISICION DE VENTILADORES DE ALTA FRECUENCIA, VENTILADORES DE ALTA FRECUENCIA Y VIDEO COLPOSCOPIO; EN EL(LA) EESS INSTITUTO NACIONAL MATERNO PERINATAL - LIMA EN LA LOCALIDAD LIMA, DISTRITO DE LIMA, PROVINCIA LIMA, DEPARTAMENTO LIMA</t>
  </si>
  <si>
    <t>2463108: ADQUISICION DE MONITOR MULTI PARAMETRO; EN EL(LA) EESS HOSPITAL NACIONAL HIPOLITO UNANUE - EL AGUSTINO EN LA LOCALIDAD EL AGUSTINO, DISTRITO DE EL AGUSTINO, PROVINCIA LIMA, DEPARTAMENTO LIMA</t>
  </si>
  <si>
    <t>2463113: ADQUISICION DE COCHE DE PARO, MAQUINA DE ANESTESIA CON SISTEMA DE MONITOREO COMPLETO Y COCHE DE PARO; EN EL(LA) EESS HOSPITAL NACIONAL HIPOLITO UNANUE - EL AGUSTINO EN LA LOCALIDAD EL AGUSTINO, DISTRITO DE EL AGUSTINO, PROVINCIA LIMA, DEPARTAMENTO LI</t>
  </si>
  <si>
    <t>2463278: ADQUISICION DE VENTILADOR VOLUMETRICO DE TRANSPORTE, VENTILADOR VOLUMETRICO DE TRANSPORTE Y VENTILADOR VOLUMETRICO DE TRANSPORTE; EN EL(LA) EESS HOSPITAL NACIONAL HIPOLITO UNANUE - EL AGUSTINO EN LA LOCALIDAD EL AGUSTINO, DISTRITO DE EL AGUSTINO, PRO</t>
  </si>
  <si>
    <t>2452906: ADQUISICION DE EQUIPO DE CIRUGIA LAPAROSCOPICA, EQUIPO DE CIRUGIA LAPAROSCOPICA, EQUIPO DE CIRUGIA LAPAROSCOPICA Y EQUIPO DE CIRUGIA LAPAROSCOPICA; EN EL(LA) EESS HOSPITAL NACIONAL ARZOBISPO LOAYZA - LIMA EN LA LOCALIDAD LIMA, DISTRITO DE LIMA, PROVI</t>
  </si>
  <si>
    <t>2380648: MEJORAMIENTO DE LOS SERVICIOS DE SALUD DEL CENTRO DE SALUD DE QUIÑOTA, DISTRITO DE QUIÑOTA, PROVINCIA DE CHUMBIVILCAS, CUSCO</t>
  </si>
  <si>
    <t>Nivel de Ejecución     Mes Octubre (Devengado)</t>
  </si>
  <si>
    <t>Ejecución acumulada al mes de
Setiembre (Devengado)</t>
  </si>
  <si>
    <t>FUENTE DE INFORMACION: Transparencia Económica - Ministerio de Economía y Finanzas de fecha 02.11.2019</t>
  </si>
  <si>
    <t>DEL MINISTERIO DE SALUD AL MES DE OCTUBRE 2019</t>
  </si>
  <si>
    <t>AL MES DE OCTUBRE 2019</t>
  </si>
  <si>
    <t>2465028: ADQUISICION DE DOSIMETROS DE CAMARA DE IONIZACION; EN EL(LA) EESS INSTITUTO NACIONAL DE ENFERMEDADES NEOPLASICAS - SURQUILLO EN LA LOCALIDAD SURQUILLO, DISTRITO DE SURQUILLO, PROVINCIA LIMA, DEPARTAMENTO LIMA</t>
  </si>
  <si>
    <t>2465092: ADQUISICION DE CINCELES O PERFORADORAS PARA USO QUIRURGICO, ANALIZADOR DE COMPOSICION DEL CUERPO, REFRIGERADORA CONSERVADORA DE MEDICAMENTOS, ESPECTROFOTOMETRO, EQUIPO DE LABORATORIO, OXIMETRO DE PULSO, OXIMETRO DE PULSO, OXIMETRO DE PULSO, OXIMETRO</t>
  </si>
  <si>
    <t>AL PLIEGO DEL MINISTERIO DE SALUD AL MES DE OCTUBRE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</si>
</sst>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7"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10"/>
      <color theme="1"/>
      <name val="Arial"/>
      <family val="2"/>
    </font>
    <font>
      <b/>
      <sz val="7"/>
      <name val="Arial"/>
      <family val="2"/>
    </font>
    <font>
      <sz val="11"/>
      <name val="Arial"/>
      <family val="2"/>
    </font>
    <font>
      <sz val="12"/>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1">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3" fontId="33" fillId="7" borderId="2" xfId="0" applyNumberFormat="1" applyFont="1" applyFill="1" applyBorder="1" applyAlignment="1">
      <alignment horizontal="righ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4"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43" fontId="7" fillId="2" borderId="0" xfId="1" applyFont="1" applyFill="1"/>
    <xf numFmtId="3" fontId="18" fillId="6" borderId="4" xfId="2" applyNumberFormat="1" applyFont="1" applyFill="1" applyBorder="1" applyAlignment="1">
      <alignment horizontal="right" vertical="center" wrapText="1"/>
    </xf>
    <xf numFmtId="3" fontId="21" fillId="0" borderId="41" xfId="0" applyNumberFormat="1" applyFont="1" applyBorder="1" applyAlignment="1">
      <alignment horizontal="right" vertical="center" wrapText="1"/>
    </xf>
    <xf numFmtId="3" fontId="18" fillId="6" borderId="41" xfId="2" applyNumberFormat="1" applyFont="1" applyFill="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0" fontId="21" fillId="5" borderId="2" xfId="0" applyFont="1" applyFill="1" applyBorder="1" applyAlignment="1">
      <alignment horizontal="justify" vertical="center" wrapText="1"/>
    </xf>
    <xf numFmtId="0" fontId="21" fillId="0" borderId="11" xfId="0" applyFont="1" applyBorder="1" applyAlignment="1">
      <alignment horizontal="justify" vertical="center" wrapText="1"/>
    </xf>
    <xf numFmtId="3" fontId="21" fillId="0" borderId="11" xfId="0" applyNumberFormat="1" applyFont="1" applyBorder="1" applyAlignment="1">
      <alignment horizontal="right" vertical="center" wrapText="1"/>
    </xf>
    <xf numFmtId="3" fontId="21" fillId="0" borderId="11" xfId="0" applyNumberFormat="1" applyFont="1" applyBorder="1" applyAlignment="1">
      <alignment vertical="center" wrapText="1"/>
    </xf>
    <xf numFmtId="164" fontId="35" fillId="2" borderId="0" xfId="1" applyNumberFormat="1" applyFont="1" applyFill="1"/>
    <xf numFmtId="43" fontId="36" fillId="2" borderId="0" xfId="1" applyFont="1" applyFill="1"/>
    <xf numFmtId="3" fontId="21" fillId="0" borderId="4" xfId="0" applyNumberFormat="1" applyFont="1" applyBorder="1" applyAlignment="1">
      <alignment horizontal="right" vertical="center" wrapText="1"/>
    </xf>
    <xf numFmtId="3" fontId="14" fillId="0" borderId="0" xfId="10" applyNumberFormat="1" applyFont="1" applyAlignment="1">
      <alignment horizontal="center" vertical="center"/>
    </xf>
    <xf numFmtId="0" fontId="19" fillId="0" borderId="4" xfId="0"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3" fontId="28" fillId="0" borderId="0" xfId="11" applyNumberForma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47"/>
  <sheetViews>
    <sheetView workbookViewId="0"/>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28515625" style="1" customWidth="1"/>
    <col min="8" max="8" width="17.7109375" style="1" bestFit="1" customWidth="1"/>
    <col min="9" max="9" width="18.42578125" style="1" bestFit="1" customWidth="1"/>
    <col min="10" max="16384" width="11.42578125" style="1"/>
  </cols>
  <sheetData>
    <row r="1" spans="2:9" ht="6.75" customHeight="1" x14ac:dyDescent="0.2">
      <c r="B1" s="163"/>
      <c r="C1" s="163"/>
      <c r="D1" s="163"/>
    </row>
    <row r="2" spans="2:9" ht="15.75" customHeight="1" x14ac:dyDescent="0.15">
      <c r="B2" s="164" t="s">
        <v>28</v>
      </c>
      <c r="C2" s="164"/>
      <c r="D2" s="164"/>
      <c r="E2" s="164"/>
      <c r="F2" s="4"/>
    </row>
    <row r="3" spans="2:9" ht="15" customHeight="1" x14ac:dyDescent="0.15">
      <c r="B3" s="164" t="s">
        <v>417</v>
      </c>
      <c r="C3" s="164"/>
      <c r="D3" s="164"/>
      <c r="E3" s="164"/>
    </row>
    <row r="4" spans="2:9" x14ac:dyDescent="0.15">
      <c r="B4" s="165"/>
      <c r="C4" s="165"/>
      <c r="D4" s="165"/>
    </row>
    <row r="5" spans="2:9" ht="12.75" customHeight="1" x14ac:dyDescent="0.2">
      <c r="B5" s="162" t="s">
        <v>309</v>
      </c>
      <c r="C5" s="162"/>
      <c r="D5" s="162"/>
      <c r="F5" s="18"/>
    </row>
    <row r="6" spans="2:9" ht="12.75" customHeight="1" x14ac:dyDescent="0.2">
      <c r="B6" s="162" t="s">
        <v>4</v>
      </c>
      <c r="C6" s="162"/>
      <c r="D6" s="162"/>
      <c r="F6" s="18"/>
    </row>
    <row r="7" spans="2:9" ht="12.75" customHeight="1" thickBot="1" x14ac:dyDescent="0.25">
      <c r="B7" s="2"/>
      <c r="C7" s="2"/>
      <c r="D7" s="2"/>
      <c r="F7" s="18"/>
    </row>
    <row r="8" spans="2:9" ht="13.5" customHeight="1" thickBot="1" x14ac:dyDescent="0.2">
      <c r="B8" s="168" t="s">
        <v>1</v>
      </c>
      <c r="C8" s="169" t="s">
        <v>2</v>
      </c>
      <c r="D8" s="170" t="s">
        <v>310</v>
      </c>
      <c r="E8" s="168" t="s">
        <v>7</v>
      </c>
    </row>
    <row r="9" spans="2:9" ht="39" customHeight="1" thickBot="1" x14ac:dyDescent="0.2">
      <c r="B9" s="168"/>
      <c r="C9" s="169"/>
      <c r="D9" s="171"/>
      <c r="E9" s="168"/>
    </row>
    <row r="10" spans="2:9" s="9" customFormat="1" ht="20.25" customHeight="1" thickBot="1" x14ac:dyDescent="0.25">
      <c r="B10" s="5" t="s">
        <v>0</v>
      </c>
      <c r="C10" s="8">
        <v>886984170</v>
      </c>
      <c r="D10" s="8">
        <v>303200242</v>
      </c>
      <c r="E10" s="63">
        <f t="shared" ref="E10:E38" si="0">D10/C10%</f>
        <v>34.183275446730917</v>
      </c>
      <c r="F10" s="17"/>
      <c r="G10" s="10"/>
    </row>
    <row r="11" spans="2:9" s="9" customFormat="1" ht="18" customHeight="1" thickBot="1" x14ac:dyDescent="0.25">
      <c r="B11" s="102" t="s">
        <v>21</v>
      </c>
      <c r="C11" s="8">
        <f>C12+C37+C38</f>
        <v>863708004</v>
      </c>
      <c r="D11" s="8">
        <f>D12+D37+D38</f>
        <v>301813891</v>
      </c>
      <c r="E11" s="63">
        <f>D11/C11%</f>
        <v>34.943972917032276</v>
      </c>
      <c r="F11" s="17"/>
      <c r="G11" s="10"/>
    </row>
    <row r="12" spans="2:9" ht="18" customHeight="1" x14ac:dyDescent="0.2">
      <c r="B12" s="11" t="s">
        <v>3</v>
      </c>
      <c r="C12" s="12">
        <f>SUM(C13:C36)</f>
        <v>728877119</v>
      </c>
      <c r="D12" s="12">
        <f>SUM(D13:D36)</f>
        <v>193589756</v>
      </c>
      <c r="E12" s="103">
        <f t="shared" si="0"/>
        <v>26.55999906618004</v>
      </c>
      <c r="F12" s="16"/>
    </row>
    <row r="13" spans="2:9" ht="20.100000000000001" customHeight="1" x14ac:dyDescent="0.2">
      <c r="B13" s="112" t="s">
        <v>36</v>
      </c>
      <c r="C13" s="113">
        <f>'PLIEGO MINSA'!F7</f>
        <v>224184980</v>
      </c>
      <c r="D13" s="113">
        <f>'PLIEGO MINSA'!I7</f>
        <v>7725250</v>
      </c>
      <c r="E13" s="15">
        <f t="shared" si="0"/>
        <v>3.4459266628834815</v>
      </c>
      <c r="F13" s="16"/>
      <c r="G13" s="147"/>
      <c r="I13" s="158"/>
    </row>
    <row r="14" spans="2:9" ht="20.100000000000001" customHeight="1" x14ac:dyDescent="0.2">
      <c r="B14" s="110" t="s">
        <v>358</v>
      </c>
      <c r="C14" s="113">
        <f>'PLIEGO MINSA'!F59</f>
        <v>1613118</v>
      </c>
      <c r="D14" s="113">
        <f>'PLIEGO MINSA'!I59</f>
        <v>0</v>
      </c>
      <c r="E14" s="15">
        <f t="shared" si="0"/>
        <v>0</v>
      </c>
      <c r="F14" s="16"/>
      <c r="G14" s="147"/>
      <c r="H14" s="157"/>
      <c r="I14" s="158"/>
    </row>
    <row r="15" spans="2:9" ht="20.100000000000001" customHeight="1" x14ac:dyDescent="0.2">
      <c r="B15" s="110" t="s">
        <v>29</v>
      </c>
      <c r="C15" s="111">
        <f>'PLIEGO MINSA'!F62</f>
        <v>4127165</v>
      </c>
      <c r="D15" s="113">
        <f>'PLIEGO MINSA'!I62</f>
        <v>175200</v>
      </c>
      <c r="E15" s="15">
        <f t="shared" si="0"/>
        <v>4.2450447219822802</v>
      </c>
      <c r="F15" s="16"/>
      <c r="H15" s="157"/>
      <c r="I15" s="158"/>
    </row>
    <row r="16" spans="2:9" ht="20.100000000000001" customHeight="1" x14ac:dyDescent="0.2">
      <c r="B16" s="110" t="s">
        <v>56</v>
      </c>
      <c r="C16" s="111">
        <f>'PLIEGO MINSA'!F69</f>
        <v>1250000</v>
      </c>
      <c r="D16" s="113">
        <f>'PLIEGO MINSA'!I69</f>
        <v>225000</v>
      </c>
      <c r="E16" s="15">
        <f t="shared" si="0"/>
        <v>18</v>
      </c>
      <c r="F16" s="16"/>
      <c r="G16" s="147"/>
      <c r="H16" s="157"/>
      <c r="I16" s="158"/>
    </row>
    <row r="17" spans="2:8" ht="20.100000000000001" customHeight="1" x14ac:dyDescent="0.2">
      <c r="B17" s="110" t="s">
        <v>30</v>
      </c>
      <c r="C17" s="111">
        <f>'PLIEGO MINSA'!F71</f>
        <v>6595683</v>
      </c>
      <c r="D17" s="113">
        <f>'PLIEGO MINSA'!I71</f>
        <v>2789216</v>
      </c>
      <c r="E17" s="15">
        <f t="shared" si="0"/>
        <v>42.288509014153654</v>
      </c>
      <c r="F17" s="16"/>
      <c r="G17" s="147"/>
      <c r="H17" s="157"/>
    </row>
    <row r="18" spans="2:8" ht="20.100000000000001" customHeight="1" x14ac:dyDescent="0.2">
      <c r="B18" s="110" t="s">
        <v>49</v>
      </c>
      <c r="C18" s="111">
        <f>'PLIEGO MINSA'!F81</f>
        <v>5090434</v>
      </c>
      <c r="D18" s="111">
        <f>'PLIEGO MINSA'!I81</f>
        <v>1403501</v>
      </c>
      <c r="E18" s="15">
        <f t="shared" si="0"/>
        <v>27.571342639939935</v>
      </c>
      <c r="F18" s="16"/>
      <c r="G18" s="147"/>
    </row>
    <row r="19" spans="2:8" ht="20.100000000000001" customHeight="1" x14ac:dyDescent="0.2">
      <c r="B19" s="110" t="s">
        <v>50</v>
      </c>
      <c r="C19" s="111">
        <f>'PLIEGO MINSA'!F88</f>
        <v>4141275</v>
      </c>
      <c r="D19" s="111">
        <f>'PLIEGO MINSA'!I88</f>
        <v>2684072</v>
      </c>
      <c r="E19" s="15">
        <f t="shared" si="0"/>
        <v>64.812696572915343</v>
      </c>
      <c r="F19" s="16"/>
      <c r="G19" s="147"/>
    </row>
    <row r="20" spans="2:8" ht="20.100000000000001" customHeight="1" x14ac:dyDescent="0.2">
      <c r="B20" s="110" t="s">
        <v>48</v>
      </c>
      <c r="C20" s="111">
        <f>'PLIEGO MINSA'!F96</f>
        <v>4342962</v>
      </c>
      <c r="D20" s="111">
        <f>'PLIEGO MINSA'!I96</f>
        <v>1221219</v>
      </c>
      <c r="E20" s="15">
        <f t="shared" si="0"/>
        <v>28.119495404288593</v>
      </c>
      <c r="F20" s="16"/>
    </row>
    <row r="21" spans="2:8" ht="20.100000000000001" customHeight="1" x14ac:dyDescent="0.2">
      <c r="B21" s="110" t="s">
        <v>51</v>
      </c>
      <c r="C21" s="111">
        <f>'PLIEGO MINSA'!F106</f>
        <v>1169000</v>
      </c>
      <c r="D21" s="111">
        <f>'PLIEGO MINSA'!I106</f>
        <v>935399</v>
      </c>
      <c r="E21" s="15">
        <f t="shared" si="0"/>
        <v>80.01702309666382</v>
      </c>
      <c r="F21" s="16"/>
      <c r="G21" s="147"/>
    </row>
    <row r="22" spans="2:8" ht="20.100000000000001" customHeight="1" x14ac:dyDescent="0.2">
      <c r="B22" s="110" t="s">
        <v>52</v>
      </c>
      <c r="C22" s="111">
        <f>'PLIEGO MINSA'!F108</f>
        <v>4523666</v>
      </c>
      <c r="D22" s="111">
        <f>'PLIEGO MINSA'!I108</f>
        <v>2914586</v>
      </c>
      <c r="E22" s="15">
        <f t="shared" si="0"/>
        <v>64.429734644423348</v>
      </c>
      <c r="F22" s="16"/>
      <c r="G22" s="147"/>
    </row>
    <row r="23" spans="2:8" ht="20.100000000000001" customHeight="1" x14ac:dyDescent="0.2">
      <c r="B23" s="110" t="s">
        <v>53</v>
      </c>
      <c r="C23" s="111">
        <f>'PLIEGO MINSA'!F112</f>
        <v>2021000</v>
      </c>
      <c r="D23" s="111">
        <f>'PLIEGO MINSA'!I112</f>
        <v>1786791</v>
      </c>
      <c r="E23" s="15">
        <f t="shared" si="0"/>
        <v>88.411232063334978</v>
      </c>
      <c r="F23" s="16"/>
      <c r="G23" s="147"/>
    </row>
    <row r="24" spans="2:8" ht="20.100000000000001" customHeight="1" x14ac:dyDescent="0.2">
      <c r="B24" s="13" t="s">
        <v>15</v>
      </c>
      <c r="C24" s="14">
        <f>'PLIEGO MINSA'!F114</f>
        <v>9439075</v>
      </c>
      <c r="D24" s="14">
        <f>'PLIEGO MINSA'!I114</f>
        <v>348550</v>
      </c>
      <c r="E24" s="15">
        <f t="shared" si="0"/>
        <v>3.6926287798327695</v>
      </c>
      <c r="F24" s="16"/>
    </row>
    <row r="25" spans="2:8" ht="20.100000000000001" customHeight="1" x14ac:dyDescent="0.2">
      <c r="B25" s="13" t="s">
        <v>16</v>
      </c>
      <c r="C25" s="14">
        <f>'PLIEGO MINSA'!F118</f>
        <v>9873837</v>
      </c>
      <c r="D25" s="14">
        <f>'PLIEGO MINSA'!I118</f>
        <v>5246997</v>
      </c>
      <c r="E25" s="15">
        <f t="shared" si="0"/>
        <v>53.14040529532744</v>
      </c>
      <c r="F25" s="16"/>
    </row>
    <row r="26" spans="2:8" ht="20.100000000000001" customHeight="1" x14ac:dyDescent="0.2">
      <c r="B26" s="13" t="s">
        <v>22</v>
      </c>
      <c r="C26" s="14">
        <f>'PLIEGO MINSA'!F122</f>
        <v>1970000</v>
      </c>
      <c r="D26" s="14">
        <f>'PLIEGO MINSA'!I122</f>
        <v>895400</v>
      </c>
      <c r="E26" s="15">
        <f t="shared" si="0"/>
        <v>45.451776649746193</v>
      </c>
      <c r="F26" s="16"/>
    </row>
    <row r="27" spans="2:8" ht="20.100000000000001" customHeight="1" x14ac:dyDescent="0.2">
      <c r="B27" s="13" t="s">
        <v>23</v>
      </c>
      <c r="C27" s="14">
        <f>'PLIEGO MINSA'!F124</f>
        <v>2344270</v>
      </c>
      <c r="D27" s="14">
        <f>'PLIEGO MINSA'!I124</f>
        <v>0</v>
      </c>
      <c r="E27" s="15">
        <f t="shared" si="0"/>
        <v>0</v>
      </c>
      <c r="F27" s="16"/>
    </row>
    <row r="28" spans="2:8" ht="20.100000000000001" customHeight="1" x14ac:dyDescent="0.2">
      <c r="B28" s="13" t="s">
        <v>57</v>
      </c>
      <c r="C28" s="14">
        <f>'PLIEGO MINSA'!F127</f>
        <v>3012080</v>
      </c>
      <c r="D28" s="14">
        <f>'PLIEGO MINSA'!I127</f>
        <v>390580</v>
      </c>
      <c r="E28" s="15">
        <f t="shared" si="0"/>
        <v>12.967119067222651</v>
      </c>
      <c r="F28" s="16"/>
    </row>
    <row r="29" spans="2:8" ht="20.100000000000001" customHeight="1" x14ac:dyDescent="0.2">
      <c r="B29" s="13" t="s">
        <v>31</v>
      </c>
      <c r="C29" s="14">
        <f>'PLIEGO MINSA'!F131</f>
        <v>5705496</v>
      </c>
      <c r="D29" s="14">
        <f>'PLIEGO MINSA'!I131</f>
        <v>3275290</v>
      </c>
      <c r="E29" s="15">
        <f t="shared" si="0"/>
        <v>57.405876719570045</v>
      </c>
      <c r="F29" s="16"/>
    </row>
    <row r="30" spans="2:8" ht="20.100000000000001" customHeight="1" x14ac:dyDescent="0.2">
      <c r="B30" s="13" t="s">
        <v>58</v>
      </c>
      <c r="C30" s="14">
        <f>'PLIEGO MINSA'!F136</f>
        <v>1754426</v>
      </c>
      <c r="D30" s="14">
        <f>'PLIEGO MINSA'!I136</f>
        <v>164607</v>
      </c>
      <c r="E30" s="15">
        <f t="shared" si="0"/>
        <v>9.3823848939767203</v>
      </c>
      <c r="F30" s="16"/>
    </row>
    <row r="31" spans="2:8" ht="20.100000000000001" customHeight="1" x14ac:dyDescent="0.2">
      <c r="B31" s="13" t="s">
        <v>17</v>
      </c>
      <c r="C31" s="14">
        <f>'PLIEGO MINSA'!F138</f>
        <v>411924023</v>
      </c>
      <c r="D31" s="14">
        <f>'PLIEGO MINSA'!I138</f>
        <v>155617975</v>
      </c>
      <c r="E31" s="15">
        <f t="shared" si="0"/>
        <v>37.778319862641268</v>
      </c>
      <c r="F31" s="16"/>
    </row>
    <row r="32" spans="2:8" ht="20.100000000000001" customHeight="1" x14ac:dyDescent="0.2">
      <c r="B32" s="13" t="s">
        <v>54</v>
      </c>
      <c r="C32" s="14">
        <f>'PLIEGO MINSA'!F190</f>
        <v>2289000</v>
      </c>
      <c r="D32" s="14">
        <f>'PLIEGO MINSA'!I190</f>
        <v>71500</v>
      </c>
      <c r="E32" s="15">
        <f t="shared" si="0"/>
        <v>3.1236347750109217</v>
      </c>
      <c r="F32" s="16"/>
    </row>
    <row r="33" spans="2:6" ht="20.100000000000001" customHeight="1" x14ac:dyDescent="0.2">
      <c r="B33" s="13" t="s">
        <v>32</v>
      </c>
      <c r="C33" s="14">
        <f>'PLIEGO MINSA'!F193</f>
        <v>3426048</v>
      </c>
      <c r="D33" s="14">
        <f>'PLIEGO MINSA'!I193</f>
        <v>802847</v>
      </c>
      <c r="E33" s="15">
        <f t="shared" si="0"/>
        <v>23.433617976163788</v>
      </c>
      <c r="F33" s="16"/>
    </row>
    <row r="34" spans="2:6" ht="20.100000000000001" customHeight="1" x14ac:dyDescent="0.2">
      <c r="B34" s="13" t="s">
        <v>33</v>
      </c>
      <c r="C34" s="14">
        <f>'PLIEGO MINSA'!F227</f>
        <v>6015709</v>
      </c>
      <c r="D34" s="14">
        <f>'PLIEGO MINSA'!I227</f>
        <v>2040542</v>
      </c>
      <c r="E34" s="15">
        <f t="shared" si="0"/>
        <v>33.920224532137446</v>
      </c>
      <c r="F34" s="16"/>
    </row>
    <row r="35" spans="2:6" ht="20.100000000000001" customHeight="1" x14ac:dyDescent="0.2">
      <c r="B35" s="13" t="s">
        <v>34</v>
      </c>
      <c r="C35" s="14">
        <f>'PLIEGO MINSA'!F278</f>
        <v>7096158</v>
      </c>
      <c r="D35" s="14">
        <f>'PLIEGO MINSA'!I278</f>
        <v>1042450</v>
      </c>
      <c r="E35" s="15">
        <f t="shared" si="0"/>
        <v>14.690343704297453</v>
      </c>
      <c r="F35" s="16"/>
    </row>
    <row r="36" spans="2:6" ht="20.100000000000001" customHeight="1" thickBot="1" x14ac:dyDescent="0.25">
      <c r="B36" s="122" t="s">
        <v>55</v>
      </c>
      <c r="C36" s="123">
        <f>'PLIEGO MINSA'!F297</f>
        <v>4967714</v>
      </c>
      <c r="D36" s="123">
        <f>'PLIEGO MINSA'!I297</f>
        <v>1832784</v>
      </c>
      <c r="E36" s="15">
        <f t="shared" si="0"/>
        <v>36.89391136446261</v>
      </c>
      <c r="F36" s="16"/>
    </row>
    <row r="37" spans="2:6" ht="17.25" customHeight="1" thickBot="1" x14ac:dyDescent="0.25">
      <c r="B37" s="93" t="s">
        <v>12</v>
      </c>
      <c r="C37" s="94">
        <f>'UE ADSCRITAS AL PLIEGO MINSA'!F7</f>
        <v>7500399</v>
      </c>
      <c r="D37" s="94">
        <f>'UE ADSCRITAS AL PLIEGO MINSA'!I7</f>
        <v>2896962</v>
      </c>
      <c r="E37" s="95">
        <f t="shared" si="0"/>
        <v>38.624105197603484</v>
      </c>
      <c r="F37" s="16"/>
    </row>
    <row r="38" spans="2:6" ht="19.5" customHeight="1" thickBot="1" x14ac:dyDescent="0.25">
      <c r="B38" s="93" t="s">
        <v>35</v>
      </c>
      <c r="C38" s="94">
        <f>'UE ADSCRITAS AL PLIEGO MINSA'!F18</f>
        <v>127330486</v>
      </c>
      <c r="D38" s="94">
        <f>'UE ADSCRITAS AL PLIEGO MINSA'!I18</f>
        <v>105327173</v>
      </c>
      <c r="E38" s="95">
        <f t="shared" si="0"/>
        <v>82.719524843406305</v>
      </c>
      <c r="F38" s="16"/>
    </row>
    <row r="39" spans="2:6" ht="12.75" x14ac:dyDescent="0.2">
      <c r="C39" s="6"/>
      <c r="D39" s="64"/>
    </row>
    <row r="40" spans="2:6" ht="11.25" x14ac:dyDescent="0.2">
      <c r="B40" s="86" t="s">
        <v>415</v>
      </c>
      <c r="C40" s="88"/>
      <c r="D40" s="88"/>
    </row>
    <row r="41" spans="2:6" ht="12.75" customHeight="1" x14ac:dyDescent="0.2">
      <c r="B41" s="89" t="s">
        <v>6</v>
      </c>
      <c r="C41" s="88"/>
      <c r="D41" s="88"/>
      <c r="E41" s="6"/>
    </row>
    <row r="42" spans="2:6" ht="15.75" customHeight="1" x14ac:dyDescent="0.15">
      <c r="B42" s="166" t="s">
        <v>47</v>
      </c>
      <c r="C42" s="167"/>
      <c r="D42" s="167"/>
      <c r="E42" s="7"/>
    </row>
    <row r="43" spans="2:6" x14ac:dyDescent="0.15">
      <c r="D43" s="6"/>
    </row>
    <row r="45" spans="2:6" x14ac:dyDescent="0.15">
      <c r="D45" s="6"/>
      <c r="E45" s="7"/>
    </row>
    <row r="46" spans="2:6" x14ac:dyDescent="0.15">
      <c r="D46" s="6"/>
    </row>
    <row r="47" spans="2:6" x14ac:dyDescent="0.15">
      <c r="E47" s="7"/>
    </row>
  </sheetData>
  <mergeCells count="11">
    <mergeCell ref="B42:D42"/>
    <mergeCell ref="B8:B9"/>
    <mergeCell ref="C8:C9"/>
    <mergeCell ref="D8:D9"/>
    <mergeCell ref="E8:E9"/>
    <mergeCell ref="B6:D6"/>
    <mergeCell ref="B1:D1"/>
    <mergeCell ref="B2:E2"/>
    <mergeCell ref="B3:E3"/>
    <mergeCell ref="B4:D4"/>
    <mergeCell ref="B5:D5"/>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276"/>
  <sheetViews>
    <sheetView zoomScale="91" zoomScaleNormal="91" workbookViewId="0">
      <pane xSplit="3" ySplit="6" topLeftCell="D7" activePane="bottomRight" state="frozen"/>
      <selection pane="topRight" activeCell="C1" sqref="C1"/>
      <selection pane="bottomLeft" activeCell="A8" sqref="A8"/>
      <selection pane="bottomRight" activeCell="D7" sqref="D7"/>
    </sheetView>
  </sheetViews>
  <sheetFormatPr baseColWidth="10" defaultColWidth="11.42578125" defaultRowHeight="5.65" customHeight="1" x14ac:dyDescent="0.2"/>
  <cols>
    <col min="1" max="2" width="8.5703125" style="47" customWidth="1"/>
    <col min="3" max="3" width="41.42578125" style="62"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7" customWidth="1"/>
    <col min="14" max="14" width="11.42578125" style="115" customWidth="1"/>
    <col min="15" max="15" width="14.140625" style="27" bestFit="1" customWidth="1"/>
    <col min="16" max="16" width="11.85546875" style="27" bestFit="1" customWidth="1"/>
    <col min="17" max="16384" width="11.42578125" style="27"/>
  </cols>
  <sheetData>
    <row r="1" spans="1:15" s="25" customFormat="1" ht="18.75" customHeight="1" x14ac:dyDescent="0.2">
      <c r="A1" s="177" t="s">
        <v>37</v>
      </c>
      <c r="B1" s="177"/>
      <c r="C1" s="177"/>
      <c r="D1" s="177"/>
      <c r="E1" s="177"/>
      <c r="F1" s="177"/>
      <c r="G1" s="177"/>
      <c r="H1" s="177"/>
      <c r="I1" s="177"/>
      <c r="J1" s="177"/>
      <c r="K1" s="177"/>
      <c r="L1" s="177"/>
      <c r="M1" s="118"/>
      <c r="N1" s="114"/>
    </row>
    <row r="2" spans="1:15" s="25" customFormat="1" ht="18.75" customHeight="1" x14ac:dyDescent="0.2">
      <c r="A2" s="178" t="s">
        <v>416</v>
      </c>
      <c r="B2" s="178"/>
      <c r="C2" s="178"/>
      <c r="D2" s="178"/>
      <c r="E2" s="178"/>
      <c r="F2" s="178"/>
      <c r="G2" s="178"/>
      <c r="H2" s="178"/>
      <c r="I2" s="178"/>
      <c r="J2" s="178"/>
      <c r="K2" s="178"/>
      <c r="L2" s="178"/>
      <c r="M2" s="118"/>
      <c r="N2" s="114"/>
    </row>
    <row r="3" spans="1:15" s="25" customFormat="1" ht="18.75" customHeight="1" x14ac:dyDescent="0.2">
      <c r="A3" s="53"/>
      <c r="B3" s="53"/>
      <c r="C3" s="66"/>
      <c r="D3" s="53"/>
      <c r="E3" s="53"/>
      <c r="F3" s="97"/>
      <c r="G3" s="53"/>
      <c r="H3" s="44"/>
      <c r="I3" s="69"/>
      <c r="J3" s="69"/>
      <c r="K3" s="54"/>
      <c r="L3" s="55"/>
      <c r="M3" s="118"/>
      <c r="N3" s="114"/>
    </row>
    <row r="4" spans="1:15" s="25" customFormat="1" ht="13.5" customHeight="1" x14ac:dyDescent="0.2">
      <c r="A4" s="175" t="s">
        <v>389</v>
      </c>
      <c r="B4" s="175" t="s">
        <v>311</v>
      </c>
      <c r="C4" s="175" t="s">
        <v>5</v>
      </c>
      <c r="D4" s="183" t="s">
        <v>38</v>
      </c>
      <c r="E4" s="183" t="s">
        <v>98</v>
      </c>
      <c r="F4" s="174" t="s">
        <v>97</v>
      </c>
      <c r="G4" s="174"/>
      <c r="H4" s="174"/>
      <c r="I4" s="174"/>
      <c r="J4" s="174"/>
      <c r="K4" s="179" t="s">
        <v>8</v>
      </c>
      <c r="L4" s="181" t="s">
        <v>39</v>
      </c>
      <c r="M4" s="118"/>
      <c r="N4" s="114"/>
    </row>
    <row r="5" spans="1:15" s="26" customFormat="1" ht="75.75" customHeight="1" thickBot="1" x14ac:dyDescent="0.3">
      <c r="A5" s="176"/>
      <c r="B5" s="176"/>
      <c r="C5" s="175"/>
      <c r="D5" s="184"/>
      <c r="E5" s="184"/>
      <c r="F5" s="67" t="s">
        <v>99</v>
      </c>
      <c r="G5" s="21" t="s">
        <v>414</v>
      </c>
      <c r="H5" s="22" t="s">
        <v>413</v>
      </c>
      <c r="I5" s="29" t="s">
        <v>100</v>
      </c>
      <c r="J5" s="24" t="s">
        <v>7</v>
      </c>
      <c r="K5" s="180"/>
      <c r="L5" s="182"/>
      <c r="M5" s="119"/>
    </row>
    <row r="6" spans="1:15" s="77" customFormat="1" ht="21.75" customHeight="1" x14ac:dyDescent="0.2">
      <c r="A6" s="75"/>
      <c r="B6" s="75"/>
      <c r="C6" s="76" t="s">
        <v>9</v>
      </c>
      <c r="D6" s="76"/>
      <c r="E6" s="73">
        <f>E7+E59+E62+E69+E71+E81+E88+E96+E106+E108+E112+E114+E118+E122+E124+E127+E131+E136+E138+E190+E193+E227+E278+E297</f>
        <v>1351472846.0399997</v>
      </c>
      <c r="F6" s="73">
        <f>F7+F59+F62+F69+F71+F81+F88+F96+F106+F108+F112+F114+F118+F122+F124+F127+F131+F136+F138+F190+F193+F227+F278+F297</f>
        <v>728877119</v>
      </c>
      <c r="G6" s="73">
        <f>G7+G59+G62+G69+G71+G81+G88+G96+G106+G108+G112+G114+G118+G122+G124+G127+G131+G136+G138+G190+G193+G227+G278+G297</f>
        <v>171682610</v>
      </c>
      <c r="H6" s="73">
        <f>H7+H59+H62+H69+H71+H81+H88+H96+H106+H108+H112+H114+H118+H122+H124+H127+H131+H136+H138+H190+H193+H227+H278+H297</f>
        <v>21907146</v>
      </c>
      <c r="I6" s="73">
        <f>SUM(G6:H6)</f>
        <v>193589756</v>
      </c>
      <c r="J6" s="74">
        <f t="shared" ref="J6:J58" si="0">I6/F6%</f>
        <v>26.55999906618004</v>
      </c>
      <c r="K6" s="73">
        <f t="shared" ref="K6:K58" si="1">E6+I6</f>
        <v>1545062602.0399997</v>
      </c>
      <c r="L6" s="76"/>
      <c r="M6" s="120"/>
      <c r="N6" s="115"/>
    </row>
    <row r="7" spans="1:15" s="77" customFormat="1" ht="33.75" customHeight="1" x14ac:dyDescent="0.2">
      <c r="A7" s="126"/>
      <c r="B7" s="126"/>
      <c r="C7" s="124" t="s">
        <v>290</v>
      </c>
      <c r="D7" s="135"/>
      <c r="E7" s="84">
        <f>SUM(E8:E58)</f>
        <v>1011898676.76</v>
      </c>
      <c r="F7" s="84">
        <f>SUM(F8:F58)</f>
        <v>224184980</v>
      </c>
      <c r="G7" s="84">
        <f>SUM(G8:G58)</f>
        <v>3180595</v>
      </c>
      <c r="H7" s="84">
        <f>SUM(H8:H58)</f>
        <v>4544655</v>
      </c>
      <c r="I7" s="84">
        <f>SUM(G7:H7)</f>
        <v>7725250</v>
      </c>
      <c r="J7" s="98">
        <f t="shared" si="0"/>
        <v>3.4459266628834815</v>
      </c>
      <c r="K7" s="84">
        <f t="shared" si="1"/>
        <v>1019623926.76</v>
      </c>
      <c r="L7" s="124"/>
      <c r="M7" s="120"/>
      <c r="N7" s="115"/>
    </row>
    <row r="8" spans="1:15" ht="60" x14ac:dyDescent="0.2">
      <c r="A8" s="37">
        <v>2062622</v>
      </c>
      <c r="B8" s="37">
        <v>74531</v>
      </c>
      <c r="C8" s="35" t="s">
        <v>26</v>
      </c>
      <c r="D8" s="36">
        <v>4245500.71</v>
      </c>
      <c r="E8" s="36">
        <v>3616808.7</v>
      </c>
      <c r="F8" s="36">
        <v>150000</v>
      </c>
      <c r="G8" s="36">
        <v>0</v>
      </c>
      <c r="H8" s="36"/>
      <c r="I8" s="36">
        <f t="shared" ref="I8:I72" si="2">SUM(G8:H8)</f>
        <v>0</v>
      </c>
      <c r="J8" s="96">
        <f t="shared" si="0"/>
        <v>0</v>
      </c>
      <c r="K8" s="36">
        <f t="shared" si="1"/>
        <v>3616808.7</v>
      </c>
      <c r="L8" s="96">
        <f t="shared" ref="L8:L58" si="3">K8/D8%</f>
        <v>85.191569783060999</v>
      </c>
      <c r="N8" s="160"/>
      <c r="O8" s="117"/>
    </row>
    <row r="9" spans="1:15" ht="51.75" customHeight="1" x14ac:dyDescent="0.2">
      <c r="A9" s="37">
        <v>2063067</v>
      </c>
      <c r="B9" s="37">
        <v>66253</v>
      </c>
      <c r="C9" s="35" t="s">
        <v>59</v>
      </c>
      <c r="D9" s="36">
        <v>309614383.63</v>
      </c>
      <c r="E9" s="36">
        <v>302435369.26999998</v>
      </c>
      <c r="F9" s="36">
        <v>11171975</v>
      </c>
      <c r="G9" s="36">
        <v>2300000</v>
      </c>
      <c r="H9" s="36"/>
      <c r="I9" s="36">
        <f t="shared" si="2"/>
        <v>2300000</v>
      </c>
      <c r="J9" s="96">
        <f t="shared" si="0"/>
        <v>20.587228310124218</v>
      </c>
      <c r="K9" s="36">
        <f t="shared" si="1"/>
        <v>304735369.26999998</v>
      </c>
      <c r="L9" s="96">
        <f t="shared" si="3"/>
        <v>98.42416418035971</v>
      </c>
      <c r="N9" s="160"/>
      <c r="O9" s="117"/>
    </row>
    <row r="10" spans="1:15" ht="39.75" customHeight="1" x14ac:dyDescent="0.2">
      <c r="A10" s="37">
        <v>2078218</v>
      </c>
      <c r="B10" s="37">
        <v>72056</v>
      </c>
      <c r="C10" s="35" t="s">
        <v>27</v>
      </c>
      <c r="D10" s="36">
        <v>161711702.53</v>
      </c>
      <c r="E10" s="36">
        <v>158260624.86000001</v>
      </c>
      <c r="F10" s="36">
        <v>817156</v>
      </c>
      <c r="G10" s="36">
        <v>20077</v>
      </c>
      <c r="H10" s="36"/>
      <c r="I10" s="36">
        <f t="shared" si="2"/>
        <v>20077</v>
      </c>
      <c r="J10" s="96">
        <f t="shared" si="0"/>
        <v>2.4569360073229589</v>
      </c>
      <c r="K10" s="36">
        <f t="shared" si="1"/>
        <v>158280701.86000001</v>
      </c>
      <c r="L10" s="96">
        <f t="shared" si="3"/>
        <v>97.878322584994436</v>
      </c>
      <c r="N10" s="160"/>
      <c r="O10" s="117"/>
    </row>
    <row r="11" spans="1:15" ht="66.75" customHeight="1" x14ac:dyDescent="0.2">
      <c r="A11" s="37">
        <v>2078555</v>
      </c>
      <c r="B11" s="37">
        <v>74505</v>
      </c>
      <c r="C11" s="35" t="s">
        <v>60</v>
      </c>
      <c r="D11" s="36">
        <v>78610205.049999997</v>
      </c>
      <c r="E11" s="36">
        <v>76885010.819999993</v>
      </c>
      <c r="F11" s="36">
        <v>430063</v>
      </c>
      <c r="G11" s="36">
        <v>89318</v>
      </c>
      <c r="H11" s="36">
        <v>33250</v>
      </c>
      <c r="I11" s="36">
        <f t="shared" si="2"/>
        <v>122568</v>
      </c>
      <c r="J11" s="96">
        <f t="shared" si="0"/>
        <v>28.500010463583241</v>
      </c>
      <c r="K11" s="36">
        <f t="shared" si="1"/>
        <v>77007578.819999993</v>
      </c>
      <c r="L11" s="96">
        <f t="shared" si="3"/>
        <v>97.961300025892754</v>
      </c>
      <c r="N11" s="160"/>
      <c r="O11" s="117"/>
    </row>
    <row r="12" spans="1:15" ht="53.25" customHeight="1" x14ac:dyDescent="0.2">
      <c r="A12" s="37">
        <v>2088779</v>
      </c>
      <c r="B12" s="37">
        <v>58330</v>
      </c>
      <c r="C12" s="35" t="s">
        <v>61</v>
      </c>
      <c r="D12" s="36">
        <v>255270770.75</v>
      </c>
      <c r="E12" s="36">
        <v>242033947.58000001</v>
      </c>
      <c r="F12" s="36">
        <v>300000</v>
      </c>
      <c r="G12" s="36">
        <v>0</v>
      </c>
      <c r="H12" s="36">
        <v>28000</v>
      </c>
      <c r="I12" s="36">
        <f t="shared" si="2"/>
        <v>28000</v>
      </c>
      <c r="J12" s="96">
        <f t="shared" si="0"/>
        <v>9.3333333333333339</v>
      </c>
      <c r="K12" s="36">
        <f t="shared" si="1"/>
        <v>242061947.58000001</v>
      </c>
      <c r="L12" s="96">
        <f t="shared" si="3"/>
        <v>94.825563799885231</v>
      </c>
      <c r="N12" s="160"/>
      <c r="O12" s="117"/>
    </row>
    <row r="13" spans="1:15" ht="54" customHeight="1" x14ac:dyDescent="0.2">
      <c r="A13" s="37">
        <v>2088781</v>
      </c>
      <c r="B13" s="37">
        <v>57894</v>
      </c>
      <c r="C13" s="35" t="s">
        <v>62</v>
      </c>
      <c r="D13" s="36">
        <v>307374423.68000001</v>
      </c>
      <c r="E13" s="36">
        <v>228666915.53</v>
      </c>
      <c r="F13" s="36">
        <v>1298976</v>
      </c>
      <c r="G13" s="36">
        <v>771200</v>
      </c>
      <c r="H13" s="36"/>
      <c r="I13" s="36">
        <f t="shared" si="2"/>
        <v>771200</v>
      </c>
      <c r="J13" s="96">
        <f t="shared" si="0"/>
        <v>59.369842091000912</v>
      </c>
      <c r="K13" s="36">
        <f t="shared" si="1"/>
        <v>229438115.53</v>
      </c>
      <c r="L13" s="96">
        <f t="shared" si="3"/>
        <v>74.644504504663146</v>
      </c>
      <c r="N13" s="160"/>
    </row>
    <row r="14" spans="1:15" ht="54" customHeight="1" x14ac:dyDescent="0.2">
      <c r="A14" s="37"/>
      <c r="B14" s="130"/>
      <c r="C14" s="35" t="s">
        <v>105</v>
      </c>
      <c r="D14" s="155"/>
      <c r="E14" s="155"/>
      <c r="F14" s="36">
        <v>38449646</v>
      </c>
      <c r="G14" s="36">
        <v>0</v>
      </c>
      <c r="H14" s="36"/>
      <c r="I14" s="36">
        <f t="shared" si="2"/>
        <v>0</v>
      </c>
      <c r="J14" s="96">
        <f t="shared" ref="J14:J15" si="4">I14/F14%</f>
        <v>0</v>
      </c>
      <c r="K14" s="36">
        <f t="shared" ref="K14:K15" si="5">E14+I14</f>
        <v>0</v>
      </c>
      <c r="L14" s="96"/>
      <c r="N14" s="160"/>
    </row>
    <row r="15" spans="1:15" ht="54" customHeight="1" x14ac:dyDescent="0.2">
      <c r="A15" s="37">
        <v>2285839</v>
      </c>
      <c r="B15" s="130">
        <v>327905</v>
      </c>
      <c r="C15" s="35" t="s">
        <v>391</v>
      </c>
      <c r="D15" s="155">
        <v>138389767.78</v>
      </c>
      <c r="E15" s="155"/>
      <c r="F15" s="36">
        <v>36000000</v>
      </c>
      <c r="G15" s="36">
        <v>0</v>
      </c>
      <c r="H15" s="36"/>
      <c r="I15" s="36">
        <f t="shared" si="2"/>
        <v>0</v>
      </c>
      <c r="J15" s="96">
        <f t="shared" si="4"/>
        <v>0</v>
      </c>
      <c r="K15" s="36">
        <f t="shared" si="5"/>
        <v>0</v>
      </c>
      <c r="L15" s="96">
        <f t="shared" ref="L15" si="6">K15/D15%</f>
        <v>0</v>
      </c>
      <c r="N15" s="160"/>
    </row>
    <row r="16" spans="1:15" ht="54.75" customHeight="1" x14ac:dyDescent="0.2">
      <c r="A16" s="37">
        <v>2286124</v>
      </c>
      <c r="B16" s="130">
        <v>159298</v>
      </c>
      <c r="C16" s="154" t="s">
        <v>63</v>
      </c>
      <c r="D16" s="155">
        <v>71944623</v>
      </c>
      <c r="E16" s="155">
        <v>0</v>
      </c>
      <c r="F16" s="155">
        <v>12021094</v>
      </c>
      <c r="G16" s="155">
        <v>0</v>
      </c>
      <c r="H16" s="36"/>
      <c r="I16" s="36">
        <f t="shared" si="2"/>
        <v>0</v>
      </c>
      <c r="J16" s="96">
        <f t="shared" si="0"/>
        <v>0</v>
      </c>
      <c r="K16" s="36">
        <f t="shared" si="1"/>
        <v>0</v>
      </c>
      <c r="L16" s="96">
        <f t="shared" si="3"/>
        <v>0</v>
      </c>
      <c r="N16" s="160"/>
    </row>
    <row r="17" spans="1:14" ht="71.25" customHeight="1" x14ac:dyDescent="0.2">
      <c r="A17" s="37">
        <v>2321591</v>
      </c>
      <c r="B17" s="130"/>
      <c r="C17" s="35" t="s">
        <v>113</v>
      </c>
      <c r="D17" s="155">
        <v>103449297.95</v>
      </c>
      <c r="E17" s="155">
        <v>0</v>
      </c>
      <c r="F17" s="36">
        <v>237070</v>
      </c>
      <c r="G17" s="36">
        <v>0</v>
      </c>
      <c r="H17" s="36"/>
      <c r="I17" s="36">
        <f t="shared" si="2"/>
        <v>0</v>
      </c>
      <c r="J17" s="96">
        <f t="shared" ref="J17:J20" si="7">I17/F17%</f>
        <v>0</v>
      </c>
      <c r="K17" s="36">
        <f t="shared" ref="K17:K20" si="8">E17+I17</f>
        <v>0</v>
      </c>
      <c r="L17" s="96">
        <f t="shared" ref="L17:L20" si="9">K17/D17%</f>
        <v>0</v>
      </c>
      <c r="N17" s="160"/>
    </row>
    <row r="18" spans="1:14" ht="54.75" customHeight="1" x14ac:dyDescent="0.2">
      <c r="A18" s="37">
        <v>2335476</v>
      </c>
      <c r="B18" s="130"/>
      <c r="C18" s="35" t="s">
        <v>114</v>
      </c>
      <c r="D18" s="155">
        <v>33846142</v>
      </c>
      <c r="E18" s="155">
        <v>0</v>
      </c>
      <c r="F18" s="36">
        <v>279330</v>
      </c>
      <c r="G18" s="36">
        <v>0</v>
      </c>
      <c r="H18" s="36"/>
      <c r="I18" s="36">
        <f t="shared" si="2"/>
        <v>0</v>
      </c>
      <c r="J18" s="96">
        <f t="shared" si="7"/>
        <v>0</v>
      </c>
      <c r="K18" s="36">
        <f t="shared" si="8"/>
        <v>0</v>
      </c>
      <c r="L18" s="96">
        <f t="shared" si="9"/>
        <v>0</v>
      </c>
      <c r="N18" s="160"/>
    </row>
    <row r="19" spans="1:14" ht="54.75" customHeight="1" x14ac:dyDescent="0.2">
      <c r="A19" s="37">
        <v>2386498</v>
      </c>
      <c r="B19" s="130"/>
      <c r="C19" s="35" t="s">
        <v>126</v>
      </c>
      <c r="D19" s="155">
        <v>97397247.409999996</v>
      </c>
      <c r="E19" s="155">
        <v>0</v>
      </c>
      <c r="F19" s="36">
        <v>1074659</v>
      </c>
      <c r="G19" s="36">
        <v>0</v>
      </c>
      <c r="H19" s="36"/>
      <c r="I19" s="36">
        <f t="shared" si="2"/>
        <v>0</v>
      </c>
      <c r="J19" s="96">
        <f t="shared" si="7"/>
        <v>0</v>
      </c>
      <c r="K19" s="36">
        <f t="shared" si="8"/>
        <v>0</v>
      </c>
      <c r="L19" s="96">
        <f t="shared" si="9"/>
        <v>0</v>
      </c>
      <c r="N19" s="160"/>
    </row>
    <row r="20" spans="1:14" ht="54.75" customHeight="1" x14ac:dyDescent="0.2">
      <c r="A20" s="37">
        <v>2409087</v>
      </c>
      <c r="B20" s="130"/>
      <c r="C20" s="35" t="s">
        <v>128</v>
      </c>
      <c r="D20" s="155">
        <v>5834240.2599999998</v>
      </c>
      <c r="E20" s="155">
        <v>0</v>
      </c>
      <c r="F20" s="36">
        <v>5440669</v>
      </c>
      <c r="G20" s="36">
        <v>0</v>
      </c>
      <c r="H20" s="36"/>
      <c r="I20" s="36">
        <f t="shared" si="2"/>
        <v>0</v>
      </c>
      <c r="J20" s="96">
        <f t="shared" si="7"/>
        <v>0</v>
      </c>
      <c r="K20" s="36">
        <f t="shared" si="8"/>
        <v>0</v>
      </c>
      <c r="L20" s="96">
        <f t="shared" si="9"/>
        <v>0</v>
      </c>
      <c r="N20" s="160"/>
    </row>
    <row r="21" spans="1:14" ht="53.25" customHeight="1" x14ac:dyDescent="0.2">
      <c r="A21" s="37">
        <v>2412981</v>
      </c>
      <c r="B21" s="37"/>
      <c r="C21" s="154" t="s">
        <v>350</v>
      </c>
      <c r="D21" s="36">
        <v>6762984.2199999997</v>
      </c>
      <c r="E21" s="36">
        <v>0</v>
      </c>
      <c r="F21" s="36">
        <v>5809260</v>
      </c>
      <c r="G21" s="36">
        <v>0</v>
      </c>
      <c r="H21" s="36"/>
      <c r="I21" s="36">
        <f t="shared" si="2"/>
        <v>0</v>
      </c>
      <c r="J21" s="96">
        <f t="shared" ref="J21" si="10">I21/F21%</f>
        <v>0</v>
      </c>
      <c r="K21" s="36">
        <f t="shared" ref="K21" si="11">E21+I21</f>
        <v>0</v>
      </c>
      <c r="L21" s="96">
        <f t="shared" ref="L21" si="12">K21/D21%</f>
        <v>0</v>
      </c>
      <c r="N21" s="160"/>
    </row>
    <row r="22" spans="1:14" ht="90.75" customHeight="1" x14ac:dyDescent="0.2">
      <c r="A22" s="37">
        <v>2426424</v>
      </c>
      <c r="B22" s="37"/>
      <c r="C22" s="35" t="s">
        <v>315</v>
      </c>
      <c r="D22" s="36">
        <v>210000</v>
      </c>
      <c r="E22" s="36">
        <v>0</v>
      </c>
      <c r="F22" s="36">
        <v>102892</v>
      </c>
      <c r="G22" s="36">
        <v>0</v>
      </c>
      <c r="H22" s="36"/>
      <c r="I22" s="36">
        <f t="shared" si="2"/>
        <v>0</v>
      </c>
      <c r="J22" s="96">
        <f t="shared" si="0"/>
        <v>0</v>
      </c>
      <c r="K22" s="36">
        <f t="shared" si="1"/>
        <v>0</v>
      </c>
      <c r="L22" s="96">
        <f t="shared" si="3"/>
        <v>0</v>
      </c>
      <c r="N22" s="160"/>
    </row>
    <row r="23" spans="1:14" ht="60.75" customHeight="1" x14ac:dyDescent="0.2">
      <c r="A23" s="37">
        <v>2426596</v>
      </c>
      <c r="B23" s="37"/>
      <c r="C23" s="35" t="s">
        <v>375</v>
      </c>
      <c r="D23" s="36">
        <v>2675228.66</v>
      </c>
      <c r="E23" s="36">
        <v>0</v>
      </c>
      <c r="F23" s="36">
        <v>2675229</v>
      </c>
      <c r="G23" s="36">
        <v>0</v>
      </c>
      <c r="H23" s="36"/>
      <c r="I23" s="36">
        <f t="shared" si="2"/>
        <v>0</v>
      </c>
      <c r="J23" s="96">
        <f t="shared" ref="J23:J40" si="13">I23/F23%</f>
        <v>0</v>
      </c>
      <c r="K23" s="36">
        <f t="shared" ref="K23:K40" si="14">E23+I23</f>
        <v>0</v>
      </c>
      <c r="L23" s="96">
        <f t="shared" ref="L23:L40" si="15">K23/D23%</f>
        <v>0</v>
      </c>
      <c r="N23" s="160"/>
    </row>
    <row r="24" spans="1:14" ht="71.25" customHeight="1" x14ac:dyDescent="0.2">
      <c r="A24" s="37">
        <v>2426613</v>
      </c>
      <c r="B24" s="37"/>
      <c r="C24" s="35" t="s">
        <v>129</v>
      </c>
      <c r="D24" s="36">
        <v>704573.7</v>
      </c>
      <c r="E24" s="36">
        <v>0</v>
      </c>
      <c r="F24" s="36">
        <v>568357</v>
      </c>
      <c r="G24" s="36">
        <v>0</v>
      </c>
      <c r="H24" s="36"/>
      <c r="I24" s="36">
        <f t="shared" si="2"/>
        <v>0</v>
      </c>
      <c r="J24" s="96">
        <f t="shared" ref="J24:J38" si="16">I24/F24%</f>
        <v>0</v>
      </c>
      <c r="K24" s="36">
        <f t="shared" ref="K24:K38" si="17">E24+I24</f>
        <v>0</v>
      </c>
      <c r="L24" s="96">
        <f t="shared" ref="L24:L35" si="18">K24/D24%</f>
        <v>0</v>
      </c>
      <c r="N24" s="160"/>
    </row>
    <row r="25" spans="1:14" ht="71.25" customHeight="1" x14ac:dyDescent="0.2">
      <c r="A25" s="37">
        <v>2426624</v>
      </c>
      <c r="B25" s="37"/>
      <c r="C25" s="35" t="s">
        <v>130</v>
      </c>
      <c r="D25" s="36">
        <v>1203397.99</v>
      </c>
      <c r="E25" s="36"/>
      <c r="F25" s="36">
        <v>1067181</v>
      </c>
      <c r="G25" s="36">
        <v>0</v>
      </c>
      <c r="H25" s="36"/>
      <c r="I25" s="36">
        <f t="shared" si="2"/>
        <v>0</v>
      </c>
      <c r="J25" s="96">
        <f t="shared" si="16"/>
        <v>0</v>
      </c>
      <c r="K25" s="36">
        <f t="shared" si="17"/>
        <v>0</v>
      </c>
      <c r="L25" s="96">
        <f t="shared" si="18"/>
        <v>0</v>
      </c>
      <c r="N25" s="160"/>
    </row>
    <row r="26" spans="1:14" ht="61.5" customHeight="1" x14ac:dyDescent="0.2">
      <c r="A26" s="37">
        <v>2426626</v>
      </c>
      <c r="B26" s="37"/>
      <c r="C26" s="35" t="s">
        <v>131</v>
      </c>
      <c r="D26" s="36">
        <v>1115946.9099999999</v>
      </c>
      <c r="E26" s="36"/>
      <c r="F26" s="36">
        <v>979382</v>
      </c>
      <c r="G26" s="36">
        <v>0</v>
      </c>
      <c r="H26" s="36"/>
      <c r="I26" s="36">
        <f t="shared" si="2"/>
        <v>0</v>
      </c>
      <c r="J26" s="96">
        <f t="shared" si="16"/>
        <v>0</v>
      </c>
      <c r="K26" s="36">
        <f t="shared" si="17"/>
        <v>0</v>
      </c>
      <c r="L26" s="96">
        <f t="shared" si="18"/>
        <v>0</v>
      </c>
      <c r="N26" s="160"/>
    </row>
    <row r="27" spans="1:14" ht="61.5" customHeight="1" x14ac:dyDescent="0.2">
      <c r="A27" s="37">
        <v>2426641</v>
      </c>
      <c r="B27" s="37"/>
      <c r="C27" s="35" t="s">
        <v>132</v>
      </c>
      <c r="D27" s="36">
        <v>680011.7</v>
      </c>
      <c r="E27" s="36"/>
      <c r="F27" s="36">
        <v>467576</v>
      </c>
      <c r="G27" s="36">
        <v>0</v>
      </c>
      <c r="H27" s="36"/>
      <c r="I27" s="36">
        <f t="shared" si="2"/>
        <v>0</v>
      </c>
      <c r="J27" s="96">
        <f t="shared" si="16"/>
        <v>0</v>
      </c>
      <c r="K27" s="36">
        <f t="shared" si="17"/>
        <v>0</v>
      </c>
      <c r="L27" s="96">
        <f t="shared" si="18"/>
        <v>0</v>
      </c>
      <c r="N27" s="160"/>
    </row>
    <row r="28" spans="1:14" ht="61.5" customHeight="1" x14ac:dyDescent="0.2">
      <c r="A28" s="37">
        <v>2426642</v>
      </c>
      <c r="B28" s="37"/>
      <c r="C28" s="35" t="s">
        <v>133</v>
      </c>
      <c r="D28" s="36">
        <v>2311285.27</v>
      </c>
      <c r="E28" s="36"/>
      <c r="F28" s="36">
        <v>2173035</v>
      </c>
      <c r="G28" s="36">
        <v>0</v>
      </c>
      <c r="H28" s="36"/>
      <c r="I28" s="36">
        <f t="shared" si="2"/>
        <v>0</v>
      </c>
      <c r="J28" s="96">
        <f t="shared" si="16"/>
        <v>0</v>
      </c>
      <c r="K28" s="36">
        <f t="shared" si="17"/>
        <v>0</v>
      </c>
      <c r="L28" s="96">
        <f t="shared" si="18"/>
        <v>0</v>
      </c>
      <c r="N28" s="160"/>
    </row>
    <row r="29" spans="1:14" ht="71.25" customHeight="1" x14ac:dyDescent="0.2">
      <c r="A29" s="37">
        <v>2426646</v>
      </c>
      <c r="B29" s="37"/>
      <c r="C29" s="35" t="s">
        <v>134</v>
      </c>
      <c r="D29" s="36">
        <v>2204980.04</v>
      </c>
      <c r="E29" s="36"/>
      <c r="F29" s="36">
        <v>2068763</v>
      </c>
      <c r="G29" s="36">
        <v>0</v>
      </c>
      <c r="H29" s="36"/>
      <c r="I29" s="36">
        <f t="shared" si="2"/>
        <v>0</v>
      </c>
      <c r="J29" s="96">
        <f t="shared" si="16"/>
        <v>0</v>
      </c>
      <c r="K29" s="36">
        <f t="shared" si="17"/>
        <v>0</v>
      </c>
      <c r="L29" s="96">
        <f t="shared" si="18"/>
        <v>0</v>
      </c>
      <c r="N29" s="160"/>
    </row>
    <row r="30" spans="1:14" ht="60" customHeight="1" x14ac:dyDescent="0.2">
      <c r="A30" s="37">
        <v>2426659</v>
      </c>
      <c r="B30" s="37"/>
      <c r="C30" s="35" t="s">
        <v>135</v>
      </c>
      <c r="D30" s="36">
        <v>1447445.35</v>
      </c>
      <c r="E30" s="36"/>
      <c r="F30" s="36">
        <v>1310880</v>
      </c>
      <c r="G30" s="36">
        <v>0</v>
      </c>
      <c r="H30" s="36"/>
      <c r="I30" s="36">
        <f t="shared" si="2"/>
        <v>0</v>
      </c>
      <c r="J30" s="96">
        <f t="shared" si="16"/>
        <v>0</v>
      </c>
      <c r="K30" s="36">
        <f t="shared" si="17"/>
        <v>0</v>
      </c>
      <c r="L30" s="96">
        <f t="shared" si="18"/>
        <v>0</v>
      </c>
      <c r="N30" s="160"/>
    </row>
    <row r="31" spans="1:14" ht="78" customHeight="1" x14ac:dyDescent="0.2">
      <c r="A31" s="37">
        <v>2426758</v>
      </c>
      <c r="B31" s="37"/>
      <c r="C31" s="35" t="s">
        <v>136</v>
      </c>
      <c r="D31" s="36">
        <v>2031451</v>
      </c>
      <c r="E31" s="36"/>
      <c r="F31" s="36">
        <v>1812718</v>
      </c>
      <c r="G31" s="36">
        <v>0</v>
      </c>
      <c r="H31" s="36"/>
      <c r="I31" s="36">
        <f t="shared" si="2"/>
        <v>0</v>
      </c>
      <c r="J31" s="96">
        <f t="shared" si="16"/>
        <v>0</v>
      </c>
      <c r="K31" s="36">
        <f t="shared" si="17"/>
        <v>0</v>
      </c>
      <c r="L31" s="96">
        <f t="shared" si="18"/>
        <v>0</v>
      </c>
      <c r="N31" s="160"/>
    </row>
    <row r="32" spans="1:14" ht="60.75" customHeight="1" x14ac:dyDescent="0.2">
      <c r="A32" s="37">
        <v>2426771</v>
      </c>
      <c r="B32" s="37"/>
      <c r="C32" s="35" t="s">
        <v>137</v>
      </c>
      <c r="D32" s="36">
        <v>2737986</v>
      </c>
      <c r="E32" s="36"/>
      <c r="F32" s="36">
        <v>2549982</v>
      </c>
      <c r="G32" s="36">
        <v>0</v>
      </c>
      <c r="H32" s="36"/>
      <c r="I32" s="36">
        <f t="shared" si="2"/>
        <v>0</v>
      </c>
      <c r="J32" s="96">
        <f t="shared" si="16"/>
        <v>0</v>
      </c>
      <c r="K32" s="36">
        <f t="shared" si="17"/>
        <v>0</v>
      </c>
      <c r="L32" s="96">
        <f t="shared" si="18"/>
        <v>0</v>
      </c>
      <c r="N32" s="160"/>
    </row>
    <row r="33" spans="1:14" ht="57" customHeight="1" x14ac:dyDescent="0.2">
      <c r="A33" s="37">
        <v>2426772</v>
      </c>
      <c r="B33" s="37"/>
      <c r="C33" s="35" t="s">
        <v>138</v>
      </c>
      <c r="D33" s="36">
        <v>828524</v>
      </c>
      <c r="E33" s="36"/>
      <c r="F33" s="36">
        <v>691959</v>
      </c>
      <c r="G33" s="36">
        <v>0</v>
      </c>
      <c r="H33" s="36"/>
      <c r="I33" s="36">
        <f t="shared" si="2"/>
        <v>0</v>
      </c>
      <c r="J33" s="96">
        <f t="shared" si="16"/>
        <v>0</v>
      </c>
      <c r="K33" s="36">
        <f t="shared" si="17"/>
        <v>0</v>
      </c>
      <c r="L33" s="96">
        <f t="shared" si="18"/>
        <v>0</v>
      </c>
      <c r="N33" s="160"/>
    </row>
    <row r="34" spans="1:14" ht="64.5" customHeight="1" x14ac:dyDescent="0.2">
      <c r="A34" s="37">
        <v>2426774</v>
      </c>
      <c r="B34" s="37"/>
      <c r="C34" s="35" t="s">
        <v>139</v>
      </c>
      <c r="D34" s="36">
        <v>3388944</v>
      </c>
      <c r="E34" s="36"/>
      <c r="F34" s="36">
        <v>3200940</v>
      </c>
      <c r="G34" s="36">
        <v>0</v>
      </c>
      <c r="H34" s="36"/>
      <c r="I34" s="36">
        <f t="shared" si="2"/>
        <v>0</v>
      </c>
      <c r="J34" s="96">
        <f t="shared" si="16"/>
        <v>0</v>
      </c>
      <c r="K34" s="36">
        <f t="shared" si="17"/>
        <v>0</v>
      </c>
      <c r="L34" s="96">
        <f t="shared" si="18"/>
        <v>0</v>
      </c>
      <c r="N34" s="160"/>
    </row>
    <row r="35" spans="1:14" ht="66" customHeight="1" x14ac:dyDescent="0.2">
      <c r="A35" s="37">
        <v>2426775</v>
      </c>
      <c r="B35" s="37"/>
      <c r="C35" s="35" t="s">
        <v>140</v>
      </c>
      <c r="D35" s="36">
        <v>1206437</v>
      </c>
      <c r="E35" s="36"/>
      <c r="F35" s="36">
        <v>1069872</v>
      </c>
      <c r="G35" s="36">
        <v>0</v>
      </c>
      <c r="H35" s="36"/>
      <c r="I35" s="36">
        <f t="shared" si="2"/>
        <v>0</v>
      </c>
      <c r="J35" s="96">
        <f t="shared" si="16"/>
        <v>0</v>
      </c>
      <c r="K35" s="36">
        <f t="shared" si="17"/>
        <v>0</v>
      </c>
      <c r="L35" s="96">
        <f t="shared" si="18"/>
        <v>0</v>
      </c>
      <c r="N35" s="160"/>
    </row>
    <row r="36" spans="1:14" ht="63" customHeight="1" x14ac:dyDescent="0.2">
      <c r="A36" s="37">
        <v>2426777</v>
      </c>
      <c r="B36" s="37"/>
      <c r="C36" s="35" t="s">
        <v>141</v>
      </c>
      <c r="D36" s="36"/>
      <c r="E36" s="36"/>
      <c r="F36" s="36">
        <v>2639701</v>
      </c>
      <c r="G36" s="36"/>
      <c r="H36" s="36"/>
      <c r="I36" s="36">
        <f t="shared" si="2"/>
        <v>0</v>
      </c>
      <c r="J36" s="96">
        <f t="shared" si="16"/>
        <v>0</v>
      </c>
      <c r="K36" s="36">
        <f t="shared" si="17"/>
        <v>0</v>
      </c>
      <c r="L36" s="96"/>
      <c r="N36" s="160"/>
    </row>
    <row r="37" spans="1:14" ht="63" customHeight="1" x14ac:dyDescent="0.2">
      <c r="A37" s="37">
        <v>2426778</v>
      </c>
      <c r="B37" s="37"/>
      <c r="C37" s="35" t="s">
        <v>142</v>
      </c>
      <c r="D37" s="36"/>
      <c r="E37" s="36"/>
      <c r="F37" s="36">
        <v>2022356</v>
      </c>
      <c r="G37" s="36"/>
      <c r="H37" s="36"/>
      <c r="I37" s="36">
        <f t="shared" si="2"/>
        <v>0</v>
      </c>
      <c r="J37" s="96">
        <f t="shared" si="16"/>
        <v>0</v>
      </c>
      <c r="K37" s="36">
        <f t="shared" si="17"/>
        <v>0</v>
      </c>
      <c r="L37" s="96"/>
      <c r="N37" s="160"/>
    </row>
    <row r="38" spans="1:14" ht="61.5" customHeight="1" x14ac:dyDescent="0.2">
      <c r="A38" s="37">
        <v>2426793</v>
      </c>
      <c r="B38" s="37"/>
      <c r="C38" s="35" t="s">
        <v>143</v>
      </c>
      <c r="D38" s="36"/>
      <c r="E38" s="36"/>
      <c r="F38" s="36">
        <v>2549939</v>
      </c>
      <c r="G38" s="36"/>
      <c r="H38" s="36"/>
      <c r="I38" s="36">
        <f t="shared" si="2"/>
        <v>0</v>
      </c>
      <c r="J38" s="96">
        <f t="shared" si="16"/>
        <v>0</v>
      </c>
      <c r="K38" s="36">
        <f t="shared" si="17"/>
        <v>0</v>
      </c>
      <c r="L38" s="96"/>
      <c r="N38" s="160"/>
    </row>
    <row r="39" spans="1:14" ht="54.75" customHeight="1" x14ac:dyDescent="0.2">
      <c r="A39" s="37">
        <v>2427546</v>
      </c>
      <c r="B39" s="37"/>
      <c r="C39" s="35" t="s">
        <v>376</v>
      </c>
      <c r="D39" s="36">
        <v>3294671.41</v>
      </c>
      <c r="E39" s="36">
        <v>0</v>
      </c>
      <c r="F39" s="36">
        <v>3294672</v>
      </c>
      <c r="G39" s="36">
        <v>0</v>
      </c>
      <c r="H39" s="36"/>
      <c r="I39" s="36">
        <f t="shared" si="2"/>
        <v>0</v>
      </c>
      <c r="J39" s="96">
        <f t="shared" si="13"/>
        <v>0</v>
      </c>
      <c r="K39" s="36">
        <f t="shared" si="14"/>
        <v>0</v>
      </c>
      <c r="L39" s="96">
        <f t="shared" si="15"/>
        <v>0</v>
      </c>
      <c r="N39" s="160"/>
    </row>
    <row r="40" spans="1:14" ht="65.25" customHeight="1" x14ac:dyDescent="0.2">
      <c r="A40" s="37">
        <v>2428425</v>
      </c>
      <c r="B40" s="37"/>
      <c r="C40" s="35" t="s">
        <v>377</v>
      </c>
      <c r="D40" s="36">
        <v>1410518.55</v>
      </c>
      <c r="E40" s="36">
        <v>0</v>
      </c>
      <c r="F40" s="36">
        <v>1410519</v>
      </c>
      <c r="G40" s="36">
        <v>0</v>
      </c>
      <c r="H40" s="36"/>
      <c r="I40" s="36">
        <f t="shared" si="2"/>
        <v>0</v>
      </c>
      <c r="J40" s="96">
        <f t="shared" si="13"/>
        <v>0</v>
      </c>
      <c r="K40" s="36">
        <f t="shared" si="14"/>
        <v>0</v>
      </c>
      <c r="L40" s="96">
        <f t="shared" si="15"/>
        <v>0</v>
      </c>
      <c r="N40" s="160"/>
    </row>
    <row r="41" spans="1:14" ht="70.5" customHeight="1" x14ac:dyDescent="0.2">
      <c r="A41" s="37">
        <v>2434724</v>
      </c>
      <c r="B41" s="37"/>
      <c r="C41" s="35" t="s">
        <v>64</v>
      </c>
      <c r="D41" s="36">
        <v>6380000</v>
      </c>
      <c r="E41" s="36">
        <v>0</v>
      </c>
      <c r="F41" s="36">
        <v>5554222</v>
      </c>
      <c r="G41" s="36">
        <v>0</v>
      </c>
      <c r="H41" s="36"/>
      <c r="I41" s="36">
        <f t="shared" si="2"/>
        <v>0</v>
      </c>
      <c r="J41" s="96">
        <f t="shared" si="0"/>
        <v>0</v>
      </c>
      <c r="K41" s="36">
        <f t="shared" si="1"/>
        <v>0</v>
      </c>
      <c r="L41" s="96">
        <f t="shared" si="3"/>
        <v>0</v>
      </c>
      <c r="N41" s="160"/>
    </row>
    <row r="42" spans="1:14" ht="80.25" customHeight="1" x14ac:dyDescent="0.2">
      <c r="A42" s="37">
        <v>2434728</v>
      </c>
      <c r="B42" s="37"/>
      <c r="C42" s="35" t="s">
        <v>65</v>
      </c>
      <c r="D42" s="36">
        <v>6380000</v>
      </c>
      <c r="E42" s="36">
        <v>0</v>
      </c>
      <c r="F42" s="36">
        <v>5666072</v>
      </c>
      <c r="G42" s="36">
        <v>0</v>
      </c>
      <c r="H42" s="36"/>
      <c r="I42" s="36">
        <f t="shared" si="2"/>
        <v>0</v>
      </c>
      <c r="J42" s="96">
        <f t="shared" si="0"/>
        <v>0</v>
      </c>
      <c r="K42" s="36">
        <f t="shared" si="1"/>
        <v>0</v>
      </c>
      <c r="L42" s="96">
        <f t="shared" si="3"/>
        <v>0</v>
      </c>
      <c r="N42" s="160"/>
    </row>
    <row r="43" spans="1:14" ht="80.25" customHeight="1" x14ac:dyDescent="0.2">
      <c r="A43" s="37">
        <v>2434730</v>
      </c>
      <c r="B43" s="37"/>
      <c r="C43" s="35" t="s">
        <v>66</v>
      </c>
      <c r="D43" s="36">
        <v>6380000</v>
      </c>
      <c r="E43" s="36">
        <v>0</v>
      </c>
      <c r="F43" s="36">
        <v>5554222</v>
      </c>
      <c r="G43" s="36">
        <v>0</v>
      </c>
      <c r="H43" s="36"/>
      <c r="I43" s="36">
        <f t="shared" si="2"/>
        <v>0</v>
      </c>
      <c r="J43" s="96">
        <f t="shared" si="0"/>
        <v>0</v>
      </c>
      <c r="K43" s="36">
        <f t="shared" si="1"/>
        <v>0</v>
      </c>
      <c r="L43" s="96">
        <f t="shared" si="3"/>
        <v>0</v>
      </c>
      <c r="N43" s="160"/>
    </row>
    <row r="44" spans="1:14" ht="60" x14ac:dyDescent="0.2">
      <c r="A44" s="37">
        <v>2434734</v>
      </c>
      <c r="B44" s="37"/>
      <c r="C44" s="35" t="s">
        <v>67</v>
      </c>
      <c r="D44" s="36">
        <v>6380000</v>
      </c>
      <c r="E44" s="36">
        <v>0</v>
      </c>
      <c r="F44" s="36">
        <v>5554222</v>
      </c>
      <c r="G44" s="36">
        <v>0</v>
      </c>
      <c r="H44" s="36"/>
      <c r="I44" s="36">
        <f t="shared" si="2"/>
        <v>0</v>
      </c>
      <c r="J44" s="96">
        <f t="shared" si="0"/>
        <v>0</v>
      </c>
      <c r="K44" s="36">
        <f t="shared" si="1"/>
        <v>0</v>
      </c>
      <c r="L44" s="96">
        <f t="shared" si="3"/>
        <v>0</v>
      </c>
      <c r="N44" s="160"/>
    </row>
    <row r="45" spans="1:14" ht="72" x14ac:dyDescent="0.2">
      <c r="A45" s="37">
        <v>2434740</v>
      </c>
      <c r="B45" s="37"/>
      <c r="C45" s="35" t="s">
        <v>68</v>
      </c>
      <c r="D45" s="36">
        <v>6380000</v>
      </c>
      <c r="E45" s="36">
        <v>0</v>
      </c>
      <c r="F45" s="36">
        <v>5666072</v>
      </c>
      <c r="G45" s="36">
        <v>0</v>
      </c>
      <c r="H45" s="36"/>
      <c r="I45" s="36">
        <f t="shared" si="2"/>
        <v>0</v>
      </c>
      <c r="J45" s="96">
        <f t="shared" si="0"/>
        <v>0</v>
      </c>
      <c r="K45" s="36">
        <f t="shared" si="1"/>
        <v>0</v>
      </c>
      <c r="L45" s="96">
        <f t="shared" si="3"/>
        <v>0</v>
      </c>
      <c r="N45" s="160"/>
    </row>
    <row r="46" spans="1:14" ht="80.25" customHeight="1" x14ac:dyDescent="0.2">
      <c r="A46" s="37">
        <v>2434741</v>
      </c>
      <c r="B46" s="37"/>
      <c r="C46" s="35" t="s">
        <v>69</v>
      </c>
      <c r="D46" s="36">
        <v>6380000</v>
      </c>
      <c r="E46" s="36">
        <v>0</v>
      </c>
      <c r="F46" s="36">
        <v>5666072</v>
      </c>
      <c r="G46" s="36">
        <v>0</v>
      </c>
      <c r="H46" s="36"/>
      <c r="I46" s="36">
        <f t="shared" si="2"/>
        <v>0</v>
      </c>
      <c r="J46" s="96">
        <f t="shared" si="0"/>
        <v>0</v>
      </c>
      <c r="K46" s="36">
        <f t="shared" si="1"/>
        <v>0</v>
      </c>
      <c r="L46" s="96">
        <f t="shared" si="3"/>
        <v>0</v>
      </c>
      <c r="N46" s="160"/>
    </row>
    <row r="47" spans="1:14" ht="60" x14ac:dyDescent="0.2">
      <c r="A47" s="37">
        <v>2434743</v>
      </c>
      <c r="B47" s="37"/>
      <c r="C47" s="35" t="s">
        <v>70</v>
      </c>
      <c r="D47" s="36">
        <v>6380000</v>
      </c>
      <c r="E47" s="36">
        <v>0</v>
      </c>
      <c r="F47" s="36">
        <v>5666072</v>
      </c>
      <c r="G47" s="36">
        <v>0</v>
      </c>
      <c r="H47" s="36"/>
      <c r="I47" s="36">
        <f t="shared" si="2"/>
        <v>0</v>
      </c>
      <c r="J47" s="96">
        <f t="shared" si="0"/>
        <v>0</v>
      </c>
      <c r="K47" s="36">
        <f t="shared" si="1"/>
        <v>0</v>
      </c>
      <c r="L47" s="96">
        <f t="shared" si="3"/>
        <v>0</v>
      </c>
      <c r="N47" s="160"/>
    </row>
    <row r="48" spans="1:14" ht="84" x14ac:dyDescent="0.2">
      <c r="A48" s="37">
        <v>2434744</v>
      </c>
      <c r="B48" s="37"/>
      <c r="C48" s="35" t="s">
        <v>71</v>
      </c>
      <c r="D48" s="36">
        <v>6380000</v>
      </c>
      <c r="E48" s="36">
        <v>0</v>
      </c>
      <c r="F48" s="36">
        <v>5554222</v>
      </c>
      <c r="G48" s="36">
        <v>0</v>
      </c>
      <c r="H48" s="36"/>
      <c r="I48" s="36">
        <f t="shared" si="2"/>
        <v>0</v>
      </c>
      <c r="J48" s="96">
        <f t="shared" si="0"/>
        <v>0</v>
      </c>
      <c r="K48" s="36">
        <f t="shared" si="1"/>
        <v>0</v>
      </c>
      <c r="L48" s="96">
        <f t="shared" si="3"/>
        <v>0</v>
      </c>
      <c r="N48" s="160"/>
    </row>
    <row r="49" spans="1:14" ht="72" x14ac:dyDescent="0.2">
      <c r="A49" s="37">
        <v>2434748</v>
      </c>
      <c r="B49" s="37"/>
      <c r="C49" s="35" t="s">
        <v>72</v>
      </c>
      <c r="D49" s="36">
        <v>6380000</v>
      </c>
      <c r="E49" s="36">
        <v>0</v>
      </c>
      <c r="F49" s="36">
        <v>5666072</v>
      </c>
      <c r="G49" s="36">
        <v>0</v>
      </c>
      <c r="H49" s="36"/>
      <c r="I49" s="36">
        <f t="shared" si="2"/>
        <v>0</v>
      </c>
      <c r="J49" s="96">
        <f t="shared" si="0"/>
        <v>0</v>
      </c>
      <c r="K49" s="36">
        <f t="shared" si="1"/>
        <v>0</v>
      </c>
      <c r="L49" s="96">
        <f t="shared" si="3"/>
        <v>0</v>
      </c>
      <c r="N49" s="160"/>
    </row>
    <row r="50" spans="1:14" ht="80.25" customHeight="1" x14ac:dyDescent="0.2">
      <c r="A50" s="37">
        <v>2434750</v>
      </c>
      <c r="B50" s="37"/>
      <c r="C50" s="35" t="s">
        <v>73</v>
      </c>
      <c r="D50" s="36">
        <v>6380000</v>
      </c>
      <c r="E50" s="36">
        <v>0</v>
      </c>
      <c r="F50" s="36">
        <v>5559078</v>
      </c>
      <c r="G50" s="36">
        <v>0</v>
      </c>
      <c r="H50" s="36"/>
      <c r="I50" s="36">
        <f t="shared" si="2"/>
        <v>0</v>
      </c>
      <c r="J50" s="96">
        <f t="shared" si="0"/>
        <v>0</v>
      </c>
      <c r="K50" s="36">
        <f t="shared" si="1"/>
        <v>0</v>
      </c>
      <c r="L50" s="96">
        <f t="shared" si="3"/>
        <v>0</v>
      </c>
      <c r="N50" s="160"/>
    </row>
    <row r="51" spans="1:14" ht="65.25" customHeight="1" x14ac:dyDescent="0.2">
      <c r="A51" s="37">
        <v>2447725</v>
      </c>
      <c r="B51" s="37"/>
      <c r="C51" s="35" t="s">
        <v>371</v>
      </c>
      <c r="D51" s="36">
        <v>1988032.9</v>
      </c>
      <c r="E51" s="36">
        <v>0</v>
      </c>
      <c r="F51" s="36">
        <v>1988033</v>
      </c>
      <c r="G51" s="36">
        <v>0</v>
      </c>
      <c r="H51" s="36"/>
      <c r="I51" s="36">
        <f t="shared" si="2"/>
        <v>0</v>
      </c>
      <c r="J51" s="96">
        <f t="shared" ref="J51" si="19">I51/F51%</f>
        <v>0</v>
      </c>
      <c r="K51" s="36">
        <f t="shared" ref="K51" si="20">E51+I51</f>
        <v>0</v>
      </c>
      <c r="L51" s="96">
        <f t="shared" ref="L51" si="21">K51/D51%</f>
        <v>0</v>
      </c>
      <c r="N51" s="160"/>
    </row>
    <row r="52" spans="1:14" ht="93.75" customHeight="1" x14ac:dyDescent="0.2">
      <c r="A52" s="37">
        <v>2449720</v>
      </c>
      <c r="B52" s="37"/>
      <c r="C52" s="35" t="s">
        <v>359</v>
      </c>
      <c r="D52" s="36">
        <v>1555887.97</v>
      </c>
      <c r="E52" s="36">
        <v>0</v>
      </c>
      <c r="F52" s="36">
        <v>1555888</v>
      </c>
      <c r="G52" s="36">
        <v>0</v>
      </c>
      <c r="H52" s="36"/>
      <c r="I52" s="36">
        <f t="shared" si="2"/>
        <v>0</v>
      </c>
      <c r="J52" s="96">
        <f t="shared" si="0"/>
        <v>0</v>
      </c>
      <c r="K52" s="36">
        <f t="shared" si="1"/>
        <v>0</v>
      </c>
      <c r="L52" s="96">
        <f t="shared" si="3"/>
        <v>0</v>
      </c>
      <c r="N52" s="160"/>
    </row>
    <row r="53" spans="1:14" ht="56.25" customHeight="1" x14ac:dyDescent="0.2">
      <c r="A53" s="37">
        <v>2451391</v>
      </c>
      <c r="B53" s="37"/>
      <c r="C53" s="35" t="s">
        <v>372</v>
      </c>
      <c r="D53" s="36">
        <v>887685.42</v>
      </c>
      <c r="E53" s="36">
        <v>0</v>
      </c>
      <c r="F53" s="36">
        <v>887686</v>
      </c>
      <c r="G53" s="36">
        <v>0</v>
      </c>
      <c r="H53" s="36"/>
      <c r="I53" s="36">
        <f t="shared" si="2"/>
        <v>0</v>
      </c>
      <c r="J53" s="96">
        <f t="shared" ref="J53:J55" si="22">I53/F53%</f>
        <v>0</v>
      </c>
      <c r="K53" s="36">
        <f t="shared" ref="K53:K55" si="23">E53+I53</f>
        <v>0</v>
      </c>
      <c r="L53" s="96">
        <f t="shared" si="3"/>
        <v>0</v>
      </c>
      <c r="N53" s="160"/>
    </row>
    <row r="54" spans="1:14" ht="54.75" customHeight="1" x14ac:dyDescent="0.2">
      <c r="A54" s="37">
        <v>2451555</v>
      </c>
      <c r="B54" s="37"/>
      <c r="C54" s="35" t="s">
        <v>373</v>
      </c>
      <c r="D54" s="36">
        <v>1519168.61</v>
      </c>
      <c r="E54" s="36">
        <v>0</v>
      </c>
      <c r="F54" s="36">
        <v>1519169</v>
      </c>
      <c r="G54" s="36">
        <v>0</v>
      </c>
      <c r="H54" s="36"/>
      <c r="I54" s="36">
        <f t="shared" si="2"/>
        <v>0</v>
      </c>
      <c r="J54" s="96">
        <f t="shared" si="22"/>
        <v>0</v>
      </c>
      <c r="K54" s="36">
        <f t="shared" si="23"/>
        <v>0</v>
      </c>
      <c r="L54" s="96">
        <f t="shared" ref="L54:L55" si="24">K54/D54%</f>
        <v>0</v>
      </c>
      <c r="N54" s="160"/>
    </row>
    <row r="55" spans="1:14" ht="54" customHeight="1" x14ac:dyDescent="0.2">
      <c r="A55" s="37">
        <v>2451748</v>
      </c>
      <c r="B55" s="37"/>
      <c r="C55" s="35" t="s">
        <v>374</v>
      </c>
      <c r="D55" s="36">
        <v>5747946.9299999997</v>
      </c>
      <c r="E55" s="36">
        <v>0</v>
      </c>
      <c r="F55" s="36">
        <v>5747947</v>
      </c>
      <c r="G55" s="36">
        <v>0</v>
      </c>
      <c r="H55" s="36"/>
      <c r="I55" s="36">
        <f t="shared" si="2"/>
        <v>0</v>
      </c>
      <c r="J55" s="96">
        <f t="shared" si="22"/>
        <v>0</v>
      </c>
      <c r="K55" s="36">
        <f t="shared" si="23"/>
        <v>0</v>
      </c>
      <c r="L55" s="96">
        <f t="shared" si="24"/>
        <v>0</v>
      </c>
      <c r="N55" s="160"/>
    </row>
    <row r="56" spans="1:14" ht="80.25" customHeight="1" x14ac:dyDescent="0.2">
      <c r="A56" s="37">
        <v>2455905</v>
      </c>
      <c r="B56" s="37"/>
      <c r="C56" s="35" t="s">
        <v>344</v>
      </c>
      <c r="D56" s="36">
        <v>6524190</v>
      </c>
      <c r="E56" s="36">
        <v>0</v>
      </c>
      <c r="F56" s="36">
        <v>6244080</v>
      </c>
      <c r="G56" s="36">
        <v>0</v>
      </c>
      <c r="H56" s="36">
        <v>4483405</v>
      </c>
      <c r="I56" s="36">
        <f t="shared" si="2"/>
        <v>4483405</v>
      </c>
      <c r="J56" s="96">
        <f t="shared" si="0"/>
        <v>71.802491319778085</v>
      </c>
      <c r="K56" s="36">
        <f t="shared" si="1"/>
        <v>4483405</v>
      </c>
      <c r="L56" s="96">
        <f t="shared" si="3"/>
        <v>68.719718463134882</v>
      </c>
      <c r="N56" s="160"/>
    </row>
    <row r="57" spans="1:14" ht="80.25" customHeight="1" x14ac:dyDescent="0.2">
      <c r="A57" s="37">
        <v>2455911</v>
      </c>
      <c r="B57" s="37"/>
      <c r="C57" s="35" t="s">
        <v>345</v>
      </c>
      <c r="D57" s="36">
        <v>2174730</v>
      </c>
      <c r="E57" s="36">
        <v>0</v>
      </c>
      <c r="F57" s="36">
        <v>2000000</v>
      </c>
      <c r="G57" s="36">
        <v>0</v>
      </c>
      <c r="H57" s="36"/>
      <c r="I57" s="36">
        <f t="shared" si="2"/>
        <v>0</v>
      </c>
      <c r="J57" s="96">
        <f t="shared" si="0"/>
        <v>0</v>
      </c>
      <c r="K57" s="36">
        <f t="shared" si="1"/>
        <v>0</v>
      </c>
      <c r="L57" s="96">
        <f t="shared" si="3"/>
        <v>0</v>
      </c>
      <c r="N57" s="160"/>
    </row>
    <row r="58" spans="1:14" ht="89.25" customHeight="1" x14ac:dyDescent="0.2">
      <c r="A58" s="37">
        <v>2455913</v>
      </c>
      <c r="B58" s="37"/>
      <c r="C58" s="35" t="s">
        <v>346</v>
      </c>
      <c r="D58" s="36">
        <v>2174730</v>
      </c>
      <c r="E58" s="36">
        <v>0</v>
      </c>
      <c r="F58" s="36">
        <v>2000000</v>
      </c>
      <c r="G58" s="36">
        <v>0</v>
      </c>
      <c r="H58" s="36"/>
      <c r="I58" s="36">
        <f t="shared" si="2"/>
        <v>0</v>
      </c>
      <c r="J58" s="96">
        <f t="shared" si="0"/>
        <v>0</v>
      </c>
      <c r="K58" s="36">
        <f t="shared" si="1"/>
        <v>0</v>
      </c>
      <c r="L58" s="96">
        <f t="shared" si="3"/>
        <v>0</v>
      </c>
      <c r="N58" s="160"/>
    </row>
    <row r="59" spans="1:14" ht="31.5" customHeight="1" x14ac:dyDescent="0.2">
      <c r="A59" s="37"/>
      <c r="B59" s="37"/>
      <c r="C59" s="71" t="s">
        <v>347</v>
      </c>
      <c r="D59" s="71"/>
      <c r="E59" s="148">
        <f>SUM(E60:E61)</f>
        <v>155012</v>
      </c>
      <c r="F59" s="148">
        <f t="shared" ref="F59:H59" si="25">SUM(F60:F61)</f>
        <v>1613118</v>
      </c>
      <c r="G59" s="148">
        <f t="shared" si="25"/>
        <v>0</v>
      </c>
      <c r="H59" s="148">
        <f t="shared" si="25"/>
        <v>0</v>
      </c>
      <c r="I59" s="148">
        <f t="shared" si="2"/>
        <v>0</v>
      </c>
      <c r="J59" s="72">
        <f t="shared" ref="J59" si="26">I59/F59%</f>
        <v>0</v>
      </c>
      <c r="K59" s="39">
        <f t="shared" ref="K59" si="27">E59+I59</f>
        <v>155012</v>
      </c>
      <c r="L59" s="71"/>
      <c r="N59" s="160"/>
    </row>
    <row r="60" spans="1:14" ht="98.25" customHeight="1" x14ac:dyDescent="0.2">
      <c r="A60" s="37">
        <v>2345252</v>
      </c>
      <c r="B60" s="37"/>
      <c r="C60" s="35" t="s">
        <v>348</v>
      </c>
      <c r="D60" s="36">
        <v>5233673.4400000004</v>
      </c>
      <c r="E60" s="36">
        <v>130112</v>
      </c>
      <c r="F60" s="36">
        <v>1326048</v>
      </c>
      <c r="G60" s="36">
        <v>0</v>
      </c>
      <c r="H60" s="36"/>
      <c r="I60" s="36">
        <f t="shared" si="2"/>
        <v>0</v>
      </c>
      <c r="J60" s="96">
        <f t="shared" ref="J60:J110" si="28">I60/F60%</f>
        <v>0</v>
      </c>
      <c r="K60" s="36">
        <f t="shared" ref="K60:K110" si="29">E60+I60</f>
        <v>130112</v>
      </c>
      <c r="L60" s="96">
        <f>K60/D60%</f>
        <v>2.4860549954373918</v>
      </c>
      <c r="N60" s="160"/>
    </row>
    <row r="61" spans="1:14" ht="89.25" customHeight="1" x14ac:dyDescent="0.2">
      <c r="A61" s="37">
        <v>2432524</v>
      </c>
      <c r="B61" s="37"/>
      <c r="C61" s="35" t="s">
        <v>349</v>
      </c>
      <c r="D61" s="36">
        <v>793555.9</v>
      </c>
      <c r="E61" s="36">
        <v>24900</v>
      </c>
      <c r="F61" s="36">
        <v>287070</v>
      </c>
      <c r="G61" s="36">
        <v>0</v>
      </c>
      <c r="H61" s="36"/>
      <c r="I61" s="36">
        <f t="shared" si="2"/>
        <v>0</v>
      </c>
      <c r="J61" s="96">
        <f t="shared" si="28"/>
        <v>0</v>
      </c>
      <c r="K61" s="36">
        <f t="shared" si="29"/>
        <v>24900</v>
      </c>
      <c r="L61" s="96">
        <f>K61/D61%</f>
        <v>3.1377751712261226</v>
      </c>
      <c r="N61" s="160"/>
    </row>
    <row r="62" spans="1:14" ht="26.25" customHeight="1" x14ac:dyDescent="0.2">
      <c r="A62" s="35"/>
      <c r="B62" s="151"/>
      <c r="C62" s="152" t="s">
        <v>291</v>
      </c>
      <c r="D62" s="148"/>
      <c r="E62" s="148">
        <f>SUM(E63:E68)</f>
        <v>1869579.07</v>
      </c>
      <c r="F62" s="148">
        <f t="shared" ref="F62:H62" si="30">SUM(F63:F68)</f>
        <v>4127165</v>
      </c>
      <c r="G62" s="148">
        <f t="shared" si="30"/>
        <v>175200</v>
      </c>
      <c r="H62" s="148">
        <f t="shared" si="30"/>
        <v>0</v>
      </c>
      <c r="I62" s="148">
        <f t="shared" si="2"/>
        <v>175200</v>
      </c>
      <c r="J62" s="72">
        <f t="shared" si="28"/>
        <v>4.2450447219822802</v>
      </c>
      <c r="K62" s="39">
        <f t="shared" si="29"/>
        <v>2044779.07</v>
      </c>
      <c r="L62" s="39"/>
      <c r="M62" s="121"/>
      <c r="N62" s="160"/>
    </row>
    <row r="63" spans="1:14" ht="54" customHeight="1" x14ac:dyDescent="0.2">
      <c r="A63" s="37">
        <v>2108103</v>
      </c>
      <c r="B63" s="37">
        <v>117211</v>
      </c>
      <c r="C63" s="35" t="s">
        <v>40</v>
      </c>
      <c r="D63" s="36">
        <v>2308127.64</v>
      </c>
      <c r="E63" s="36">
        <v>1869579.07</v>
      </c>
      <c r="F63" s="36">
        <v>438548</v>
      </c>
      <c r="G63" s="36">
        <v>0</v>
      </c>
      <c r="H63" s="36"/>
      <c r="I63" s="36">
        <f t="shared" si="2"/>
        <v>0</v>
      </c>
      <c r="J63" s="96">
        <f t="shared" si="28"/>
        <v>0</v>
      </c>
      <c r="K63" s="36">
        <f t="shared" si="29"/>
        <v>1869579.07</v>
      </c>
      <c r="L63" s="96">
        <f>K63/D63%</f>
        <v>80.999812904627746</v>
      </c>
      <c r="N63" s="160"/>
    </row>
    <row r="64" spans="1:14" ht="84" x14ac:dyDescent="0.2">
      <c r="A64" s="37">
        <v>2437706</v>
      </c>
      <c r="B64" s="37"/>
      <c r="C64" s="35" t="s">
        <v>392</v>
      </c>
      <c r="D64" s="36">
        <v>1500000</v>
      </c>
      <c r="E64" s="36">
        <v>0</v>
      </c>
      <c r="F64" s="36">
        <v>42000</v>
      </c>
      <c r="G64" s="36">
        <v>0</v>
      </c>
      <c r="H64" s="36"/>
      <c r="I64" s="36">
        <f t="shared" si="2"/>
        <v>0</v>
      </c>
      <c r="J64" s="96">
        <f t="shared" ref="J64" si="31">I64/F64%</f>
        <v>0</v>
      </c>
      <c r="K64" s="36">
        <f t="shared" ref="K64" si="32">E64+I64</f>
        <v>0</v>
      </c>
      <c r="L64" s="96">
        <f>K64/D64%</f>
        <v>0</v>
      </c>
      <c r="N64" s="160"/>
    </row>
    <row r="65" spans="1:14" ht="46.5" customHeight="1" x14ac:dyDescent="0.2">
      <c r="A65" s="37">
        <v>2440145</v>
      </c>
      <c r="B65" s="37"/>
      <c r="C65" s="35" t="s">
        <v>312</v>
      </c>
      <c r="D65" s="36">
        <v>1974500</v>
      </c>
      <c r="E65" s="159">
        <v>0</v>
      </c>
      <c r="F65" s="36">
        <v>1974500</v>
      </c>
      <c r="G65" s="36">
        <v>175200</v>
      </c>
      <c r="H65" s="159"/>
      <c r="I65" s="36">
        <f t="shared" si="2"/>
        <v>175200</v>
      </c>
      <c r="J65" s="96">
        <f t="shared" si="28"/>
        <v>8.873132438592048</v>
      </c>
      <c r="K65" s="36">
        <f t="shared" si="29"/>
        <v>175200</v>
      </c>
      <c r="L65" s="96">
        <f>K65/D65%</f>
        <v>8.873132438592048</v>
      </c>
      <c r="N65" s="160"/>
    </row>
    <row r="66" spans="1:14" ht="60.75" customHeight="1" x14ac:dyDescent="0.2">
      <c r="A66" s="37">
        <v>2453960</v>
      </c>
      <c r="B66" s="37"/>
      <c r="C66" s="35" t="s">
        <v>378</v>
      </c>
      <c r="D66" s="36">
        <v>150000</v>
      </c>
      <c r="E66" s="36">
        <v>0</v>
      </c>
      <c r="F66" s="127">
        <v>150000</v>
      </c>
      <c r="G66" s="127">
        <v>0</v>
      </c>
      <c r="H66" s="36"/>
      <c r="I66" s="36">
        <f t="shared" si="2"/>
        <v>0</v>
      </c>
      <c r="J66" s="96">
        <f t="shared" ref="J66" si="33">I66/F66%</f>
        <v>0</v>
      </c>
      <c r="K66" s="36">
        <f t="shared" ref="K66" si="34">E66+I66</f>
        <v>0</v>
      </c>
      <c r="L66" s="96">
        <f t="shared" ref="L66" si="35">K66/D66%</f>
        <v>0</v>
      </c>
      <c r="N66" s="160"/>
    </row>
    <row r="67" spans="1:14" ht="69.75" customHeight="1" x14ac:dyDescent="0.2">
      <c r="A67" s="37">
        <v>2460304</v>
      </c>
      <c r="B67" s="37"/>
      <c r="C67" s="35" t="s">
        <v>405</v>
      </c>
      <c r="D67" s="36">
        <v>170000</v>
      </c>
      <c r="E67" s="36"/>
      <c r="F67" s="36">
        <v>170000</v>
      </c>
      <c r="G67" s="36">
        <v>0</v>
      </c>
      <c r="H67" s="36"/>
      <c r="I67" s="36">
        <f t="shared" ref="I67:I68" si="36">SUM(G67:H67)</f>
        <v>0</v>
      </c>
      <c r="J67" s="96">
        <f t="shared" ref="J67:J68" si="37">I67/F67%</f>
        <v>0</v>
      </c>
      <c r="K67" s="36">
        <f t="shared" ref="K67:K68" si="38">E67+I67</f>
        <v>0</v>
      </c>
      <c r="L67" s="96">
        <f t="shared" ref="L67:L68" si="39">K67/D67%</f>
        <v>0</v>
      </c>
      <c r="N67" s="160"/>
    </row>
    <row r="68" spans="1:14" ht="60.75" customHeight="1" x14ac:dyDescent="0.2">
      <c r="A68" s="37">
        <v>2467261</v>
      </c>
      <c r="B68" s="37"/>
      <c r="C68" s="35" t="s">
        <v>406</v>
      </c>
      <c r="D68" s="36">
        <v>1352117</v>
      </c>
      <c r="E68" s="36"/>
      <c r="F68" s="36">
        <v>1352117</v>
      </c>
      <c r="G68" s="36">
        <v>0</v>
      </c>
      <c r="H68" s="36"/>
      <c r="I68" s="36">
        <f t="shared" si="36"/>
        <v>0</v>
      </c>
      <c r="J68" s="96">
        <f t="shared" si="37"/>
        <v>0</v>
      </c>
      <c r="K68" s="36">
        <f t="shared" si="38"/>
        <v>0</v>
      </c>
      <c r="L68" s="96">
        <f t="shared" si="39"/>
        <v>0</v>
      </c>
      <c r="N68" s="160"/>
    </row>
    <row r="69" spans="1:14" ht="24" x14ac:dyDescent="0.2">
      <c r="A69" s="161"/>
      <c r="B69" s="161"/>
      <c r="C69" s="152" t="s">
        <v>292</v>
      </c>
      <c r="D69" s="148"/>
      <c r="E69" s="148">
        <f>E70</f>
        <v>0</v>
      </c>
      <c r="F69" s="39">
        <f t="shared" ref="F69:H69" si="40">F70</f>
        <v>1250000</v>
      </c>
      <c r="G69" s="39">
        <f t="shared" si="40"/>
        <v>225000</v>
      </c>
      <c r="H69" s="39">
        <f t="shared" si="40"/>
        <v>0</v>
      </c>
      <c r="I69" s="39">
        <f t="shared" si="2"/>
        <v>225000</v>
      </c>
      <c r="J69" s="72">
        <f t="shared" si="28"/>
        <v>18</v>
      </c>
      <c r="K69" s="39">
        <f t="shared" si="29"/>
        <v>225000</v>
      </c>
      <c r="L69" s="39"/>
      <c r="N69" s="160"/>
    </row>
    <row r="70" spans="1:14" ht="63.75" customHeight="1" x14ac:dyDescent="0.2">
      <c r="A70" s="37">
        <v>2440109</v>
      </c>
      <c r="B70" s="37"/>
      <c r="C70" s="35" t="s">
        <v>74</v>
      </c>
      <c r="D70" s="36">
        <v>1335000</v>
      </c>
      <c r="E70" s="36">
        <v>0</v>
      </c>
      <c r="F70" s="127">
        <v>1250000</v>
      </c>
      <c r="G70" s="127">
        <v>225000</v>
      </c>
      <c r="H70" s="36"/>
      <c r="I70" s="36">
        <f t="shared" si="2"/>
        <v>225000</v>
      </c>
      <c r="J70" s="96">
        <f t="shared" si="28"/>
        <v>18</v>
      </c>
      <c r="K70" s="36">
        <f t="shared" si="29"/>
        <v>225000</v>
      </c>
      <c r="L70" s="96">
        <f>K70/D70%</f>
        <v>16.853932584269664</v>
      </c>
      <c r="N70" s="160"/>
    </row>
    <row r="71" spans="1:14" ht="26.25" customHeight="1" x14ac:dyDescent="0.2">
      <c r="A71" s="35"/>
      <c r="B71" s="35"/>
      <c r="C71" s="71" t="s">
        <v>293</v>
      </c>
      <c r="D71" s="39"/>
      <c r="E71" s="39">
        <f>SUM(E72:E78)</f>
        <v>85123437.5</v>
      </c>
      <c r="F71" s="39">
        <f>SUM(F72:F80)</f>
        <v>6595683</v>
      </c>
      <c r="G71" s="39">
        <f t="shared" ref="G71:H71" si="41">SUM(G72:G80)</f>
        <v>2761216</v>
      </c>
      <c r="H71" s="39">
        <f t="shared" si="41"/>
        <v>28000</v>
      </c>
      <c r="I71" s="39">
        <f t="shared" si="2"/>
        <v>2789216</v>
      </c>
      <c r="J71" s="72">
        <f t="shared" si="28"/>
        <v>42.288509014153654</v>
      </c>
      <c r="K71" s="39">
        <f t="shared" si="29"/>
        <v>87912653.5</v>
      </c>
      <c r="L71" s="39"/>
      <c r="M71" s="121"/>
      <c r="N71" s="160"/>
    </row>
    <row r="72" spans="1:14" ht="54.75" customHeight="1" x14ac:dyDescent="0.2">
      <c r="A72" s="37">
        <v>2056337</v>
      </c>
      <c r="B72" s="37">
        <v>16823</v>
      </c>
      <c r="C72" s="35" t="s">
        <v>41</v>
      </c>
      <c r="D72" s="36">
        <v>131826707.23999999</v>
      </c>
      <c r="E72" s="36">
        <v>85123437.5</v>
      </c>
      <c r="F72" s="127">
        <v>3164061</v>
      </c>
      <c r="G72" s="127">
        <v>2357504</v>
      </c>
      <c r="H72" s="36"/>
      <c r="I72" s="36">
        <f t="shared" si="2"/>
        <v>2357504</v>
      </c>
      <c r="J72" s="96">
        <f t="shared" si="28"/>
        <v>74.508803717753864</v>
      </c>
      <c r="K72" s="36">
        <f t="shared" si="29"/>
        <v>87480941.5</v>
      </c>
      <c r="L72" s="96">
        <f t="shared" ref="L72:L78" si="42">K72/D72%</f>
        <v>66.360560262447166</v>
      </c>
      <c r="N72" s="160"/>
    </row>
    <row r="73" spans="1:14" ht="89.25" customHeight="1" x14ac:dyDescent="0.2">
      <c r="A73" s="37">
        <v>2438340</v>
      </c>
      <c r="B73" s="37"/>
      <c r="C73" s="35" t="s">
        <v>316</v>
      </c>
      <c r="D73" s="36">
        <v>458633</v>
      </c>
      <c r="E73" s="36">
        <v>0</v>
      </c>
      <c r="F73" s="127">
        <v>429073</v>
      </c>
      <c r="G73" s="127">
        <v>14160</v>
      </c>
      <c r="H73" s="36"/>
      <c r="I73" s="36">
        <f t="shared" ref="I73:I141" si="43">SUM(G73:H73)</f>
        <v>14160</v>
      </c>
      <c r="J73" s="96">
        <f t="shared" si="28"/>
        <v>3.300137738799692</v>
      </c>
      <c r="K73" s="36">
        <f t="shared" si="29"/>
        <v>14160</v>
      </c>
      <c r="L73" s="96">
        <f t="shared" si="42"/>
        <v>3.0874359237124236</v>
      </c>
      <c r="N73" s="160"/>
    </row>
    <row r="74" spans="1:14" ht="89.25" customHeight="1" x14ac:dyDescent="0.2">
      <c r="A74" s="37">
        <v>2438342</v>
      </c>
      <c r="B74" s="37"/>
      <c r="C74" s="35" t="s">
        <v>317</v>
      </c>
      <c r="D74" s="36">
        <v>74000.160000000003</v>
      </c>
      <c r="E74" s="36">
        <v>0</v>
      </c>
      <c r="F74" s="127">
        <v>82350</v>
      </c>
      <c r="G74" s="127">
        <v>74000</v>
      </c>
      <c r="H74" s="36"/>
      <c r="I74" s="36">
        <f t="shared" si="43"/>
        <v>74000</v>
      </c>
      <c r="J74" s="96">
        <f t="shared" si="28"/>
        <v>89.860352155434128</v>
      </c>
      <c r="K74" s="36">
        <f t="shared" si="29"/>
        <v>74000</v>
      </c>
      <c r="L74" s="96">
        <f t="shared" si="42"/>
        <v>99.999783784251264</v>
      </c>
      <c r="N74" s="160"/>
    </row>
    <row r="75" spans="1:14" ht="90.75" customHeight="1" x14ac:dyDescent="0.2">
      <c r="A75" s="37">
        <v>2439129</v>
      </c>
      <c r="B75" s="37"/>
      <c r="C75" s="35" t="s">
        <v>75</v>
      </c>
      <c r="D75" s="36">
        <v>337989</v>
      </c>
      <c r="E75" s="36">
        <v>0</v>
      </c>
      <c r="F75" s="127">
        <v>440000</v>
      </c>
      <c r="G75" s="127">
        <v>0</v>
      </c>
      <c r="H75" s="36"/>
      <c r="I75" s="36">
        <f t="shared" si="43"/>
        <v>0</v>
      </c>
      <c r="J75" s="96">
        <f t="shared" si="28"/>
        <v>0</v>
      </c>
      <c r="K75" s="36">
        <f t="shared" si="29"/>
        <v>0</v>
      </c>
      <c r="L75" s="96">
        <f t="shared" si="42"/>
        <v>0</v>
      </c>
      <c r="N75" s="160"/>
    </row>
    <row r="76" spans="1:14" ht="89.25" customHeight="1" x14ac:dyDescent="0.2">
      <c r="A76" s="37">
        <v>2439135</v>
      </c>
      <c r="B76" s="37"/>
      <c r="C76" s="35" t="s">
        <v>76</v>
      </c>
      <c r="D76" s="36">
        <v>212854.26</v>
      </c>
      <c r="E76" s="36">
        <v>0</v>
      </c>
      <c r="F76" s="127">
        <v>203855</v>
      </c>
      <c r="G76" s="127">
        <v>11000</v>
      </c>
      <c r="H76" s="36"/>
      <c r="I76" s="36">
        <f t="shared" si="43"/>
        <v>11000</v>
      </c>
      <c r="J76" s="96">
        <f t="shared" si="28"/>
        <v>5.3959922493929513</v>
      </c>
      <c r="K76" s="36">
        <f t="shared" si="29"/>
        <v>11000</v>
      </c>
      <c r="L76" s="96">
        <f t="shared" si="42"/>
        <v>5.1678552263882338</v>
      </c>
      <c r="N76" s="160"/>
    </row>
    <row r="77" spans="1:14" ht="91.5" customHeight="1" x14ac:dyDescent="0.2">
      <c r="A77" s="37">
        <v>2439173</v>
      </c>
      <c r="B77" s="37"/>
      <c r="C77" s="35" t="s">
        <v>77</v>
      </c>
      <c r="D77" s="36">
        <v>603400</v>
      </c>
      <c r="E77" s="36">
        <v>0</v>
      </c>
      <c r="F77" s="127">
        <v>580400</v>
      </c>
      <c r="G77" s="127">
        <v>0</v>
      </c>
      <c r="H77" s="36">
        <v>14000</v>
      </c>
      <c r="I77" s="36">
        <f t="shared" si="43"/>
        <v>14000</v>
      </c>
      <c r="J77" s="96">
        <f t="shared" si="28"/>
        <v>2.4121295658166781</v>
      </c>
      <c r="K77" s="36">
        <f t="shared" si="29"/>
        <v>14000</v>
      </c>
      <c r="L77" s="96">
        <f t="shared" si="42"/>
        <v>2.3201856148491879</v>
      </c>
      <c r="N77" s="160"/>
    </row>
    <row r="78" spans="1:14" ht="89.25" customHeight="1" x14ac:dyDescent="0.2">
      <c r="A78" s="37">
        <v>2440032</v>
      </c>
      <c r="B78" s="37"/>
      <c r="C78" s="35" t="s">
        <v>318</v>
      </c>
      <c r="D78" s="36">
        <v>398000</v>
      </c>
      <c r="E78" s="36">
        <v>0</v>
      </c>
      <c r="F78" s="127">
        <v>398000</v>
      </c>
      <c r="G78" s="127">
        <v>304552</v>
      </c>
      <c r="H78" s="36"/>
      <c r="I78" s="36">
        <f t="shared" si="43"/>
        <v>304552</v>
      </c>
      <c r="J78" s="96">
        <f t="shared" si="28"/>
        <v>76.52060301507538</v>
      </c>
      <c r="K78" s="36">
        <f t="shared" si="29"/>
        <v>304552</v>
      </c>
      <c r="L78" s="96">
        <f t="shared" si="42"/>
        <v>76.52060301507538</v>
      </c>
      <c r="N78" s="160"/>
    </row>
    <row r="79" spans="1:14" ht="89.25" customHeight="1" x14ac:dyDescent="0.2">
      <c r="A79" s="37">
        <v>2455567</v>
      </c>
      <c r="B79" s="37"/>
      <c r="C79" s="35" t="s">
        <v>393</v>
      </c>
      <c r="D79" s="36">
        <v>562763</v>
      </c>
      <c r="E79" s="36">
        <v>0</v>
      </c>
      <c r="F79" s="127">
        <v>800000</v>
      </c>
      <c r="G79" s="127">
        <v>0</v>
      </c>
      <c r="H79" s="36"/>
      <c r="I79" s="36">
        <f t="shared" si="43"/>
        <v>0</v>
      </c>
      <c r="J79" s="96">
        <f t="shared" ref="J79:J80" si="44">I79/F79%</f>
        <v>0</v>
      </c>
      <c r="K79" s="36">
        <f t="shared" ref="K79:K80" si="45">E79+I79</f>
        <v>0</v>
      </c>
      <c r="L79" s="96">
        <f t="shared" ref="L79:L80" si="46">K79/D79%</f>
        <v>0</v>
      </c>
      <c r="N79" s="160"/>
    </row>
    <row r="80" spans="1:14" ht="91.5" customHeight="1" x14ac:dyDescent="0.2">
      <c r="A80" s="37">
        <v>2455648</v>
      </c>
      <c r="B80" s="37"/>
      <c r="C80" s="35" t="s">
        <v>394</v>
      </c>
      <c r="D80" s="36">
        <v>113465.78</v>
      </c>
      <c r="E80" s="36">
        <v>0</v>
      </c>
      <c r="F80" s="127">
        <v>497944</v>
      </c>
      <c r="G80" s="127">
        <v>0</v>
      </c>
      <c r="H80" s="36">
        <v>14000</v>
      </c>
      <c r="I80" s="36">
        <f t="shared" si="43"/>
        <v>14000</v>
      </c>
      <c r="J80" s="96">
        <f t="shared" si="44"/>
        <v>2.8115611394052347</v>
      </c>
      <c r="K80" s="36">
        <f t="shared" si="45"/>
        <v>14000</v>
      </c>
      <c r="L80" s="96">
        <f t="shared" si="46"/>
        <v>12.338521799259654</v>
      </c>
      <c r="N80" s="160"/>
    </row>
    <row r="81" spans="1:14" ht="24" x14ac:dyDescent="0.2">
      <c r="A81" s="37"/>
      <c r="B81" s="37"/>
      <c r="C81" s="71" t="s">
        <v>294</v>
      </c>
      <c r="D81" s="39"/>
      <c r="E81" s="148">
        <f>SUM(E82:E87)</f>
        <v>1022508.99</v>
      </c>
      <c r="F81" s="148">
        <f t="shared" ref="F81:H81" si="47">SUM(F82:F87)</f>
        <v>5090434</v>
      </c>
      <c r="G81" s="148">
        <f t="shared" si="47"/>
        <v>1337501</v>
      </c>
      <c r="H81" s="148">
        <f t="shared" si="47"/>
        <v>66000</v>
      </c>
      <c r="I81" s="39">
        <f t="shared" si="43"/>
        <v>1403501</v>
      </c>
      <c r="J81" s="72">
        <f t="shared" si="28"/>
        <v>27.571342639939935</v>
      </c>
      <c r="K81" s="39">
        <f t="shared" si="29"/>
        <v>2426009.9900000002</v>
      </c>
      <c r="L81" s="39"/>
      <c r="N81" s="160"/>
    </row>
    <row r="82" spans="1:14" ht="76.5" customHeight="1" x14ac:dyDescent="0.2">
      <c r="A82" s="37">
        <v>2414546</v>
      </c>
      <c r="B82" s="37"/>
      <c r="C82" s="35" t="s">
        <v>403</v>
      </c>
      <c r="D82" s="36">
        <v>1605053.67</v>
      </c>
      <c r="E82" s="36">
        <v>0</v>
      </c>
      <c r="F82" s="127">
        <v>1261853</v>
      </c>
      <c r="G82" s="127">
        <v>0</v>
      </c>
      <c r="H82" s="36"/>
      <c r="I82" s="36"/>
      <c r="J82" s="96">
        <f t="shared" ref="J82" si="48">I82/F82%</f>
        <v>0</v>
      </c>
      <c r="K82" s="36">
        <f t="shared" ref="K82" si="49">E82+I82</f>
        <v>0</v>
      </c>
      <c r="L82" s="96">
        <f t="shared" ref="L82:L87" si="50">K82/D82%</f>
        <v>0</v>
      </c>
      <c r="N82" s="160"/>
    </row>
    <row r="83" spans="1:14" ht="102.75" customHeight="1" x14ac:dyDescent="0.2">
      <c r="A83" s="37">
        <v>2426525</v>
      </c>
      <c r="B83" s="37"/>
      <c r="C83" s="35" t="s">
        <v>319</v>
      </c>
      <c r="D83" s="36">
        <v>2389155</v>
      </c>
      <c r="E83" s="36">
        <v>1022508.99</v>
      </c>
      <c r="F83" s="127">
        <v>860834</v>
      </c>
      <c r="G83" s="127">
        <v>860834</v>
      </c>
      <c r="H83" s="36"/>
      <c r="I83" s="36">
        <f t="shared" si="43"/>
        <v>860834</v>
      </c>
      <c r="J83" s="96">
        <f t="shared" si="28"/>
        <v>100</v>
      </c>
      <c r="K83" s="36">
        <f t="shared" si="29"/>
        <v>1883342.99</v>
      </c>
      <c r="L83" s="96">
        <f t="shared" si="50"/>
        <v>78.828832369603475</v>
      </c>
      <c r="N83" s="160"/>
    </row>
    <row r="84" spans="1:14" ht="74.25" customHeight="1" x14ac:dyDescent="0.2">
      <c r="A84" s="37">
        <v>2437966</v>
      </c>
      <c r="B84" s="37"/>
      <c r="C84" s="35" t="s">
        <v>78</v>
      </c>
      <c r="D84" s="36">
        <v>33190</v>
      </c>
      <c r="E84" s="36">
        <v>0</v>
      </c>
      <c r="F84" s="127">
        <v>33190</v>
      </c>
      <c r="G84" s="127">
        <v>33190</v>
      </c>
      <c r="H84" s="36"/>
      <c r="I84" s="36">
        <f t="shared" si="43"/>
        <v>33190</v>
      </c>
      <c r="J84" s="96">
        <f t="shared" si="28"/>
        <v>100</v>
      </c>
      <c r="K84" s="36">
        <f t="shared" si="29"/>
        <v>33190</v>
      </c>
      <c r="L84" s="96">
        <f t="shared" si="50"/>
        <v>100</v>
      </c>
      <c r="N84" s="160"/>
    </row>
    <row r="85" spans="1:14" ht="69.75" customHeight="1" x14ac:dyDescent="0.2">
      <c r="A85" s="37">
        <v>2439592</v>
      </c>
      <c r="B85" s="37"/>
      <c r="C85" s="35" t="s">
        <v>79</v>
      </c>
      <c r="D85" s="36">
        <v>394085.19</v>
      </c>
      <c r="E85" s="36">
        <v>0</v>
      </c>
      <c r="F85" s="127">
        <v>364877</v>
      </c>
      <c r="G85" s="127">
        <v>343327</v>
      </c>
      <c r="H85" s="36"/>
      <c r="I85" s="36">
        <f t="shared" si="43"/>
        <v>343327</v>
      </c>
      <c r="J85" s="96">
        <f t="shared" si="28"/>
        <v>94.09390013621028</v>
      </c>
      <c r="K85" s="36">
        <f t="shared" si="29"/>
        <v>343327</v>
      </c>
      <c r="L85" s="96">
        <f t="shared" si="50"/>
        <v>87.119995552230719</v>
      </c>
      <c r="N85" s="160"/>
    </row>
    <row r="86" spans="1:14" ht="95.25" customHeight="1" x14ac:dyDescent="0.2">
      <c r="A86" s="37">
        <v>2440005</v>
      </c>
      <c r="B86" s="37"/>
      <c r="C86" s="35" t="s">
        <v>80</v>
      </c>
      <c r="D86" s="36">
        <v>1964312.62</v>
      </c>
      <c r="E86" s="36">
        <v>0</v>
      </c>
      <c r="F86" s="127">
        <v>1646380</v>
      </c>
      <c r="G86" s="127">
        <v>100150</v>
      </c>
      <c r="H86" s="36">
        <v>66000</v>
      </c>
      <c r="I86" s="36">
        <f t="shared" si="43"/>
        <v>166150</v>
      </c>
      <c r="J86" s="96">
        <f t="shared" si="28"/>
        <v>10.091837850314024</v>
      </c>
      <c r="K86" s="36">
        <f t="shared" si="29"/>
        <v>166150</v>
      </c>
      <c r="L86" s="96">
        <f t="shared" si="50"/>
        <v>8.4584295955905411</v>
      </c>
      <c r="N86" s="160"/>
    </row>
    <row r="87" spans="1:14" ht="95.25" customHeight="1" x14ac:dyDescent="0.2">
      <c r="A87" s="37">
        <v>2462138</v>
      </c>
      <c r="B87" s="37"/>
      <c r="C87" s="35" t="s">
        <v>395</v>
      </c>
      <c r="D87" s="36">
        <v>923300</v>
      </c>
      <c r="E87" s="155">
        <v>0</v>
      </c>
      <c r="F87" s="156">
        <v>923300</v>
      </c>
      <c r="G87" s="156">
        <v>0</v>
      </c>
      <c r="H87" s="36"/>
      <c r="I87" s="36">
        <f t="shared" si="43"/>
        <v>0</v>
      </c>
      <c r="J87" s="96">
        <f t="shared" ref="J87" si="51">I87/F87%</f>
        <v>0</v>
      </c>
      <c r="K87" s="36">
        <f t="shared" ref="K87" si="52">E87+I87</f>
        <v>0</v>
      </c>
      <c r="L87" s="96">
        <f t="shared" si="50"/>
        <v>0</v>
      </c>
      <c r="N87" s="160"/>
    </row>
    <row r="88" spans="1:14" ht="24" x14ac:dyDescent="0.2">
      <c r="A88" s="37"/>
      <c r="B88" s="37"/>
      <c r="C88" s="71" t="s">
        <v>295</v>
      </c>
      <c r="D88" s="39"/>
      <c r="E88" s="84">
        <f>SUM(E89:E95)</f>
        <v>1216513.5</v>
      </c>
      <c r="F88" s="84">
        <f t="shared" ref="F88:H88" si="53">SUM(F89:F95)</f>
        <v>4141275</v>
      </c>
      <c r="G88" s="84">
        <f t="shared" si="53"/>
        <v>978114</v>
      </c>
      <c r="H88" s="84">
        <f t="shared" si="53"/>
        <v>1705958</v>
      </c>
      <c r="I88" s="39">
        <f t="shared" si="43"/>
        <v>2684072</v>
      </c>
      <c r="J88" s="72">
        <f t="shared" si="28"/>
        <v>64.812696572915343</v>
      </c>
      <c r="K88" s="39">
        <f t="shared" si="29"/>
        <v>3900585.5</v>
      </c>
      <c r="L88" s="39"/>
      <c r="N88" s="160"/>
    </row>
    <row r="89" spans="1:14" ht="66.75" customHeight="1" x14ac:dyDescent="0.2">
      <c r="A89" s="37">
        <v>2423914</v>
      </c>
      <c r="B89" s="37"/>
      <c r="C89" s="35" t="s">
        <v>81</v>
      </c>
      <c r="D89" s="36">
        <v>1464200</v>
      </c>
      <c r="E89" s="36">
        <v>0</v>
      </c>
      <c r="F89" s="127">
        <v>38500</v>
      </c>
      <c r="G89" s="127">
        <v>0</v>
      </c>
      <c r="H89" s="36"/>
      <c r="I89" s="36">
        <f t="shared" si="43"/>
        <v>0</v>
      </c>
      <c r="J89" s="96">
        <f t="shared" si="28"/>
        <v>0</v>
      </c>
      <c r="K89" s="36">
        <f t="shared" si="29"/>
        <v>0</v>
      </c>
      <c r="L89" s="96">
        <f t="shared" ref="L89:L94" si="54">K89/D89%</f>
        <v>0</v>
      </c>
      <c r="N89" s="160"/>
    </row>
    <row r="90" spans="1:14" ht="78" customHeight="1" x14ac:dyDescent="0.2">
      <c r="A90" s="37">
        <v>2423918</v>
      </c>
      <c r="B90" s="37"/>
      <c r="C90" s="35" t="s">
        <v>82</v>
      </c>
      <c r="D90" s="36">
        <v>2550000</v>
      </c>
      <c r="E90" s="36">
        <v>0</v>
      </c>
      <c r="F90" s="127">
        <v>40000</v>
      </c>
      <c r="G90" s="127">
        <v>0</v>
      </c>
      <c r="H90" s="36"/>
      <c r="I90" s="36">
        <f t="shared" si="43"/>
        <v>0</v>
      </c>
      <c r="J90" s="96">
        <f t="shared" si="28"/>
        <v>0</v>
      </c>
      <c r="K90" s="36">
        <f t="shared" si="29"/>
        <v>0</v>
      </c>
      <c r="L90" s="96">
        <f t="shared" si="54"/>
        <v>0</v>
      </c>
      <c r="N90" s="160"/>
    </row>
    <row r="91" spans="1:14" ht="62.25" customHeight="1" x14ac:dyDescent="0.2">
      <c r="A91" s="37">
        <v>2424850</v>
      </c>
      <c r="B91" s="37"/>
      <c r="C91" s="35" t="s">
        <v>83</v>
      </c>
      <c r="D91" s="36">
        <v>600002</v>
      </c>
      <c r="E91" s="36">
        <v>0</v>
      </c>
      <c r="F91" s="127">
        <v>600000</v>
      </c>
      <c r="G91" s="127">
        <v>0</v>
      </c>
      <c r="H91" s="36"/>
      <c r="I91" s="36">
        <f t="shared" si="43"/>
        <v>0</v>
      </c>
      <c r="J91" s="96">
        <f t="shared" si="28"/>
        <v>0</v>
      </c>
      <c r="K91" s="36">
        <f t="shared" si="29"/>
        <v>0</v>
      </c>
      <c r="L91" s="96">
        <f t="shared" si="54"/>
        <v>0</v>
      </c>
      <c r="N91" s="160"/>
    </row>
    <row r="92" spans="1:14" ht="96" x14ac:dyDescent="0.2">
      <c r="A92" s="37">
        <v>2425228</v>
      </c>
      <c r="B92" s="37"/>
      <c r="C92" s="35" t="s">
        <v>320</v>
      </c>
      <c r="D92" s="36">
        <v>512540</v>
      </c>
      <c r="E92" s="36">
        <v>0</v>
      </c>
      <c r="F92" s="127">
        <v>303217</v>
      </c>
      <c r="G92" s="127">
        <v>128217</v>
      </c>
      <c r="H92" s="36">
        <v>144900</v>
      </c>
      <c r="I92" s="36">
        <f t="shared" si="43"/>
        <v>273117</v>
      </c>
      <c r="J92" s="96">
        <f t="shared" si="28"/>
        <v>90.073115953261194</v>
      </c>
      <c r="K92" s="36">
        <f t="shared" si="29"/>
        <v>273117</v>
      </c>
      <c r="L92" s="96">
        <f t="shared" si="54"/>
        <v>53.286962968743907</v>
      </c>
      <c r="N92" s="160"/>
    </row>
    <row r="93" spans="1:14" ht="102" customHeight="1" x14ac:dyDescent="0.2">
      <c r="A93" s="130">
        <v>2426388</v>
      </c>
      <c r="B93" s="130"/>
      <c r="C93" s="154" t="s">
        <v>84</v>
      </c>
      <c r="D93" s="155">
        <v>2693871.5</v>
      </c>
      <c r="E93" s="155">
        <v>1216513.5</v>
      </c>
      <c r="F93" s="156">
        <v>1197558</v>
      </c>
      <c r="G93" s="156">
        <v>849897</v>
      </c>
      <c r="H93" s="155">
        <v>210000</v>
      </c>
      <c r="I93" s="36">
        <f t="shared" si="43"/>
        <v>1059897</v>
      </c>
      <c r="J93" s="96">
        <f t="shared" si="28"/>
        <v>88.50485738477802</v>
      </c>
      <c r="K93" s="36">
        <f t="shared" si="29"/>
        <v>2276410.5</v>
      </c>
      <c r="L93" s="96">
        <f t="shared" si="54"/>
        <v>84.503306857806692</v>
      </c>
      <c r="N93" s="160"/>
    </row>
    <row r="94" spans="1:14" ht="96" customHeight="1" x14ac:dyDescent="0.2">
      <c r="A94" s="37">
        <v>2440302</v>
      </c>
      <c r="B94" s="37"/>
      <c r="C94" s="35" t="s">
        <v>85</v>
      </c>
      <c r="D94" s="36">
        <v>1962000</v>
      </c>
      <c r="E94" s="36">
        <v>0</v>
      </c>
      <c r="F94" s="127">
        <v>1639100</v>
      </c>
      <c r="G94" s="127">
        <v>0</v>
      </c>
      <c r="H94" s="36">
        <v>1351058</v>
      </c>
      <c r="I94" s="36">
        <f t="shared" si="43"/>
        <v>1351058</v>
      </c>
      <c r="J94" s="96">
        <f t="shared" si="28"/>
        <v>82.426819596119827</v>
      </c>
      <c r="K94" s="36">
        <f t="shared" si="29"/>
        <v>1351058</v>
      </c>
      <c r="L94" s="96">
        <f t="shared" si="54"/>
        <v>68.861264016309889</v>
      </c>
      <c r="N94" s="160"/>
    </row>
    <row r="95" spans="1:14" ht="96" customHeight="1" x14ac:dyDescent="0.2">
      <c r="A95" s="37">
        <v>2465630</v>
      </c>
      <c r="B95" s="37"/>
      <c r="C95" s="35" t="s">
        <v>407</v>
      </c>
      <c r="D95" s="36">
        <v>322900</v>
      </c>
      <c r="E95" s="36">
        <v>0</v>
      </c>
      <c r="F95" s="36">
        <v>322900</v>
      </c>
      <c r="G95" s="36">
        <v>0</v>
      </c>
      <c r="H95" s="36"/>
      <c r="I95" s="36">
        <f t="shared" ref="I95" si="55">SUM(G95:H95)</f>
        <v>0</v>
      </c>
      <c r="J95" s="96">
        <f t="shared" ref="J95" si="56">I95/F95%</f>
        <v>0</v>
      </c>
      <c r="K95" s="36">
        <f t="shared" ref="K95" si="57">E95+I95</f>
        <v>0</v>
      </c>
      <c r="L95" s="96">
        <f t="shared" ref="L95" si="58">K95/D95%</f>
        <v>0</v>
      </c>
      <c r="N95" s="160"/>
    </row>
    <row r="96" spans="1:14" ht="25.5" customHeight="1" x14ac:dyDescent="0.2">
      <c r="A96" s="161"/>
      <c r="B96" s="161"/>
      <c r="C96" s="152" t="s">
        <v>296</v>
      </c>
      <c r="D96" s="148"/>
      <c r="E96" s="148">
        <f>SUM(E97:E105)</f>
        <v>4066979.97</v>
      </c>
      <c r="F96" s="148">
        <f t="shared" ref="F96:H96" si="59">SUM(F97:F105)</f>
        <v>4342962</v>
      </c>
      <c r="G96" s="148">
        <f t="shared" si="59"/>
        <v>303819</v>
      </c>
      <c r="H96" s="148">
        <f t="shared" si="59"/>
        <v>917400</v>
      </c>
      <c r="I96" s="39">
        <f t="shared" si="43"/>
        <v>1221219</v>
      </c>
      <c r="J96" s="72">
        <f t="shared" si="28"/>
        <v>28.119495404288593</v>
      </c>
      <c r="K96" s="39">
        <f t="shared" si="29"/>
        <v>5288198.9700000007</v>
      </c>
      <c r="L96" s="39"/>
      <c r="N96" s="160"/>
    </row>
    <row r="97" spans="1:14" ht="102.75" customHeight="1" x14ac:dyDescent="0.2">
      <c r="A97" s="37">
        <v>2425626</v>
      </c>
      <c r="B97" s="37"/>
      <c r="C97" s="35" t="s">
        <v>86</v>
      </c>
      <c r="D97" s="36">
        <v>1019028</v>
      </c>
      <c r="E97" s="36">
        <v>919028</v>
      </c>
      <c r="F97" s="36">
        <v>100000</v>
      </c>
      <c r="G97" s="36">
        <v>0</v>
      </c>
      <c r="H97" s="36">
        <v>100000</v>
      </c>
      <c r="I97" s="36">
        <f t="shared" si="43"/>
        <v>100000</v>
      </c>
      <c r="J97" s="96">
        <f t="shared" si="28"/>
        <v>100</v>
      </c>
      <c r="K97" s="36">
        <f t="shared" si="29"/>
        <v>1019028</v>
      </c>
      <c r="L97" s="96">
        <f t="shared" ref="L97:L102" si="60">K97/D97%</f>
        <v>100</v>
      </c>
      <c r="N97" s="160"/>
    </row>
    <row r="98" spans="1:14" ht="87.75" customHeight="1" x14ac:dyDescent="0.2">
      <c r="A98" s="37">
        <v>2426428</v>
      </c>
      <c r="B98" s="37"/>
      <c r="C98" s="35" t="s">
        <v>313</v>
      </c>
      <c r="D98" s="36">
        <v>3952951.19</v>
      </c>
      <c r="E98" s="36">
        <v>3147951.97</v>
      </c>
      <c r="F98" s="36">
        <v>805000</v>
      </c>
      <c r="G98" s="36">
        <v>153019</v>
      </c>
      <c r="H98" s="36"/>
      <c r="I98" s="36">
        <f t="shared" si="43"/>
        <v>153019</v>
      </c>
      <c r="J98" s="96">
        <f t="shared" si="28"/>
        <v>19.008571428571429</v>
      </c>
      <c r="K98" s="36">
        <f t="shared" si="29"/>
        <v>3300970.97</v>
      </c>
      <c r="L98" s="96">
        <f t="shared" si="60"/>
        <v>83.506494548949902</v>
      </c>
      <c r="N98" s="160"/>
    </row>
    <row r="99" spans="1:14" ht="87.75" customHeight="1" x14ac:dyDescent="0.2">
      <c r="A99" s="37">
        <v>2440142</v>
      </c>
      <c r="B99" s="37"/>
      <c r="C99" s="35" t="s">
        <v>87</v>
      </c>
      <c r="D99" s="36">
        <v>1860000</v>
      </c>
      <c r="E99" s="36">
        <v>0</v>
      </c>
      <c r="F99" s="36">
        <v>1860000</v>
      </c>
      <c r="G99" s="36">
        <v>0</v>
      </c>
      <c r="H99" s="36">
        <v>788900</v>
      </c>
      <c r="I99" s="36">
        <f t="shared" si="43"/>
        <v>788900</v>
      </c>
      <c r="J99" s="96">
        <f t="shared" si="28"/>
        <v>42.413978494623656</v>
      </c>
      <c r="K99" s="36">
        <f t="shared" si="29"/>
        <v>788900</v>
      </c>
      <c r="L99" s="96">
        <f t="shared" si="60"/>
        <v>42.413978494623656</v>
      </c>
      <c r="N99" s="160"/>
    </row>
    <row r="100" spans="1:14" ht="90" customHeight="1" x14ac:dyDescent="0.2">
      <c r="A100" s="37">
        <v>2440173</v>
      </c>
      <c r="B100" s="37"/>
      <c r="C100" s="35" t="s">
        <v>321</v>
      </c>
      <c r="D100" s="36">
        <v>712010</v>
      </c>
      <c r="E100" s="36">
        <v>0</v>
      </c>
      <c r="F100" s="36">
        <v>712010</v>
      </c>
      <c r="G100" s="36">
        <v>129800</v>
      </c>
      <c r="H100" s="36">
        <v>28500</v>
      </c>
      <c r="I100" s="36">
        <f t="shared" si="43"/>
        <v>158300</v>
      </c>
      <c r="J100" s="96">
        <f t="shared" si="28"/>
        <v>22.232833808513924</v>
      </c>
      <c r="K100" s="36">
        <f t="shared" si="29"/>
        <v>158300</v>
      </c>
      <c r="L100" s="96">
        <f t="shared" si="60"/>
        <v>22.232833808513924</v>
      </c>
      <c r="N100" s="160"/>
    </row>
    <row r="101" spans="1:14" ht="75" customHeight="1" x14ac:dyDescent="0.2">
      <c r="A101" s="37">
        <v>2440356</v>
      </c>
      <c r="B101" s="37"/>
      <c r="C101" s="35" t="s">
        <v>88</v>
      </c>
      <c r="D101" s="36">
        <v>34118</v>
      </c>
      <c r="E101" s="36">
        <v>0</v>
      </c>
      <c r="F101" s="36">
        <v>34118</v>
      </c>
      <c r="G101" s="36">
        <v>21000</v>
      </c>
      <c r="H101" s="36"/>
      <c r="I101" s="36">
        <f t="shared" si="43"/>
        <v>21000</v>
      </c>
      <c r="J101" s="96">
        <f t="shared" si="28"/>
        <v>61.551087402544113</v>
      </c>
      <c r="K101" s="36">
        <f t="shared" si="29"/>
        <v>21000</v>
      </c>
      <c r="L101" s="96">
        <f t="shared" si="60"/>
        <v>61.551087402544113</v>
      </c>
      <c r="N101" s="160"/>
    </row>
    <row r="102" spans="1:14" ht="75.75" customHeight="1" x14ac:dyDescent="0.2">
      <c r="A102" s="130">
        <v>2440372</v>
      </c>
      <c r="B102" s="130"/>
      <c r="C102" s="154" t="s">
        <v>89</v>
      </c>
      <c r="D102" s="155">
        <v>209000</v>
      </c>
      <c r="E102" s="155">
        <v>0</v>
      </c>
      <c r="F102" s="155">
        <v>209000</v>
      </c>
      <c r="G102" s="155">
        <v>0</v>
      </c>
      <c r="H102" s="155"/>
      <c r="I102" s="155">
        <f t="shared" si="43"/>
        <v>0</v>
      </c>
      <c r="J102" s="96">
        <f t="shared" si="28"/>
        <v>0</v>
      </c>
      <c r="K102" s="36">
        <f t="shared" si="29"/>
        <v>0</v>
      </c>
      <c r="L102" s="96">
        <f t="shared" si="60"/>
        <v>0</v>
      </c>
      <c r="N102" s="160"/>
    </row>
    <row r="103" spans="1:14" ht="75.75" customHeight="1" x14ac:dyDescent="0.2">
      <c r="A103" s="37">
        <v>2463108</v>
      </c>
      <c r="B103" s="37"/>
      <c r="C103" s="35" t="s">
        <v>408</v>
      </c>
      <c r="D103" s="36">
        <v>80000</v>
      </c>
      <c r="E103" s="36"/>
      <c r="F103" s="36">
        <v>80000</v>
      </c>
      <c r="G103" s="36">
        <v>0</v>
      </c>
      <c r="H103" s="36"/>
      <c r="I103" s="36">
        <f t="shared" ref="I103:I105" si="61">SUM(G103:H103)</f>
        <v>0</v>
      </c>
      <c r="J103" s="96">
        <f t="shared" ref="J103:J105" si="62">I103/F103%</f>
        <v>0</v>
      </c>
      <c r="K103" s="36">
        <f t="shared" ref="K103:K105" si="63">E103+I103</f>
        <v>0</v>
      </c>
      <c r="L103" s="96">
        <f t="shared" ref="L103:L105" si="64">K103/D103%</f>
        <v>0</v>
      </c>
      <c r="N103" s="160"/>
    </row>
    <row r="104" spans="1:14" ht="93" customHeight="1" x14ac:dyDescent="0.2">
      <c r="A104" s="37">
        <v>2463113</v>
      </c>
      <c r="B104" s="37"/>
      <c r="C104" s="35" t="s">
        <v>409</v>
      </c>
      <c r="D104" s="36">
        <v>390014</v>
      </c>
      <c r="E104" s="36"/>
      <c r="F104" s="36">
        <v>390014</v>
      </c>
      <c r="G104" s="36">
        <v>0</v>
      </c>
      <c r="H104" s="36"/>
      <c r="I104" s="36">
        <f t="shared" si="61"/>
        <v>0</v>
      </c>
      <c r="J104" s="96">
        <f t="shared" si="62"/>
        <v>0</v>
      </c>
      <c r="K104" s="36">
        <f t="shared" si="63"/>
        <v>0</v>
      </c>
      <c r="L104" s="96">
        <f t="shared" si="64"/>
        <v>0</v>
      </c>
      <c r="N104" s="160"/>
    </row>
    <row r="105" spans="1:14" ht="93.75" customHeight="1" x14ac:dyDescent="0.2">
      <c r="A105" s="37">
        <v>2463278</v>
      </c>
      <c r="B105" s="37"/>
      <c r="C105" s="35" t="s">
        <v>410</v>
      </c>
      <c r="D105" s="36">
        <v>152820</v>
      </c>
      <c r="E105" s="36"/>
      <c r="F105" s="36">
        <v>152820</v>
      </c>
      <c r="G105" s="36">
        <v>0</v>
      </c>
      <c r="H105" s="36"/>
      <c r="I105" s="36">
        <f t="shared" si="61"/>
        <v>0</v>
      </c>
      <c r="J105" s="96">
        <f t="shared" si="62"/>
        <v>0</v>
      </c>
      <c r="K105" s="36">
        <f t="shared" si="63"/>
        <v>0</v>
      </c>
      <c r="L105" s="96">
        <f t="shared" si="64"/>
        <v>0</v>
      </c>
      <c r="N105" s="160"/>
    </row>
    <row r="106" spans="1:14" ht="24" x14ac:dyDescent="0.2">
      <c r="A106" s="151"/>
      <c r="B106" s="151"/>
      <c r="C106" s="152" t="s">
        <v>297</v>
      </c>
      <c r="D106" s="148"/>
      <c r="E106" s="148">
        <f>E107</f>
        <v>0</v>
      </c>
      <c r="F106" s="148">
        <f t="shared" ref="F106:H106" si="65">F107</f>
        <v>1169000</v>
      </c>
      <c r="G106" s="148">
        <f t="shared" si="65"/>
        <v>33199</v>
      </c>
      <c r="H106" s="148">
        <f t="shared" si="65"/>
        <v>902200</v>
      </c>
      <c r="I106" s="148">
        <f t="shared" si="43"/>
        <v>935399</v>
      </c>
      <c r="J106" s="72">
        <f t="shared" si="28"/>
        <v>80.01702309666382</v>
      </c>
      <c r="K106" s="39">
        <f t="shared" si="29"/>
        <v>935399</v>
      </c>
      <c r="L106" s="39"/>
      <c r="N106" s="160"/>
    </row>
    <row r="107" spans="1:14" ht="94.5" customHeight="1" x14ac:dyDescent="0.2">
      <c r="A107" s="37">
        <v>2440046</v>
      </c>
      <c r="B107" s="37"/>
      <c r="C107" s="35" t="s">
        <v>90</v>
      </c>
      <c r="D107" s="36">
        <v>1207589</v>
      </c>
      <c r="E107" s="36">
        <v>0</v>
      </c>
      <c r="F107" s="127">
        <v>1169000</v>
      </c>
      <c r="G107" s="127">
        <v>33199</v>
      </c>
      <c r="H107" s="36">
        <v>902200</v>
      </c>
      <c r="I107" s="36">
        <f t="shared" si="43"/>
        <v>935399</v>
      </c>
      <c r="J107" s="96">
        <f t="shared" si="28"/>
        <v>80.01702309666382</v>
      </c>
      <c r="K107" s="36">
        <f t="shared" si="29"/>
        <v>935399</v>
      </c>
      <c r="L107" s="96">
        <f>K107/D107%</f>
        <v>77.460046423079376</v>
      </c>
      <c r="N107" s="160"/>
    </row>
    <row r="108" spans="1:14" ht="27" customHeight="1" x14ac:dyDescent="0.2">
      <c r="A108" s="35"/>
      <c r="B108" s="35"/>
      <c r="C108" s="71" t="s">
        <v>298</v>
      </c>
      <c r="D108" s="39"/>
      <c r="E108" s="39">
        <f>SUM(E109:E111)</f>
        <v>3585238.16</v>
      </c>
      <c r="F108" s="39">
        <f>SUM(F109:F111)</f>
        <v>4523666</v>
      </c>
      <c r="G108" s="39">
        <f t="shared" ref="G108:H108" si="66">SUM(G109:G111)</f>
        <v>1300642</v>
      </c>
      <c r="H108" s="39">
        <f t="shared" si="66"/>
        <v>1613944</v>
      </c>
      <c r="I108" s="39">
        <f t="shared" si="43"/>
        <v>2914586</v>
      </c>
      <c r="J108" s="72">
        <f t="shared" si="28"/>
        <v>64.429734644423348</v>
      </c>
      <c r="K108" s="39">
        <f t="shared" si="29"/>
        <v>6499824.1600000001</v>
      </c>
      <c r="L108" s="39"/>
      <c r="N108" s="160"/>
    </row>
    <row r="109" spans="1:14" ht="99" customHeight="1" x14ac:dyDescent="0.2">
      <c r="A109" s="37">
        <v>2426454</v>
      </c>
      <c r="B109" s="35"/>
      <c r="C109" s="35" t="s">
        <v>361</v>
      </c>
      <c r="D109" s="36">
        <v>4781642</v>
      </c>
      <c r="E109" s="36">
        <v>3287297.58</v>
      </c>
      <c r="F109" s="127">
        <v>1494769</v>
      </c>
      <c r="G109" s="127">
        <v>1268642</v>
      </c>
      <c r="H109" s="36"/>
      <c r="I109" s="36">
        <f t="shared" si="43"/>
        <v>1268642</v>
      </c>
      <c r="J109" s="96">
        <f t="shared" si="28"/>
        <v>84.872110673956982</v>
      </c>
      <c r="K109" s="36">
        <f t="shared" si="29"/>
        <v>4555939.58</v>
      </c>
      <c r="L109" s="96">
        <f t="shared" ref="L109:L110" si="67">K109/D109%</f>
        <v>95.279813503394863</v>
      </c>
      <c r="N109" s="160"/>
    </row>
    <row r="110" spans="1:14" ht="89.25" customHeight="1" x14ac:dyDescent="0.2">
      <c r="A110" s="37">
        <v>2434068</v>
      </c>
      <c r="B110" s="35"/>
      <c r="C110" s="35" t="s">
        <v>360</v>
      </c>
      <c r="D110" s="36">
        <v>331770</v>
      </c>
      <c r="E110" s="36">
        <v>297940.58</v>
      </c>
      <c r="F110" s="127">
        <v>32897</v>
      </c>
      <c r="G110" s="127">
        <v>32000</v>
      </c>
      <c r="H110" s="36"/>
      <c r="I110" s="36">
        <f t="shared" si="43"/>
        <v>32000</v>
      </c>
      <c r="J110" s="96">
        <f t="shared" si="28"/>
        <v>97.273307596437363</v>
      </c>
      <c r="K110" s="36">
        <f t="shared" si="29"/>
        <v>329940.58</v>
      </c>
      <c r="L110" s="96">
        <f t="shared" si="67"/>
        <v>99.448587877143808</v>
      </c>
      <c r="N110" s="160"/>
    </row>
    <row r="111" spans="1:14" ht="90.75" customHeight="1" x14ac:dyDescent="0.2">
      <c r="A111" s="37">
        <v>2439908</v>
      </c>
      <c r="B111" s="37"/>
      <c r="C111" s="35" t="s">
        <v>322</v>
      </c>
      <c r="D111" s="36">
        <v>2613944</v>
      </c>
      <c r="E111" s="149">
        <v>0</v>
      </c>
      <c r="F111" s="127">
        <v>2996000</v>
      </c>
      <c r="G111" s="127">
        <v>0</v>
      </c>
      <c r="H111" s="36">
        <v>1613944</v>
      </c>
      <c r="I111" s="36">
        <f t="shared" si="43"/>
        <v>1613944</v>
      </c>
      <c r="J111" s="96">
        <f t="shared" ref="J111:J144" si="68">I111/F111%</f>
        <v>53.869959946595458</v>
      </c>
      <c r="K111" s="36">
        <f t="shared" ref="K111:K144" si="69">E111+I111</f>
        <v>1613944</v>
      </c>
      <c r="L111" s="96">
        <f>K111/D111%</f>
        <v>61.743633375466345</v>
      </c>
      <c r="N111" s="160"/>
    </row>
    <row r="112" spans="1:14" ht="32.25" customHeight="1" x14ac:dyDescent="0.2">
      <c r="A112" s="35"/>
      <c r="B112" s="35"/>
      <c r="C112" s="71" t="s">
        <v>299</v>
      </c>
      <c r="D112" s="39"/>
      <c r="E112" s="150">
        <f>E113</f>
        <v>0</v>
      </c>
      <c r="F112" s="150">
        <f t="shared" ref="F112:H112" si="70">F113</f>
        <v>2021000</v>
      </c>
      <c r="G112" s="150">
        <f t="shared" si="70"/>
        <v>655792</v>
      </c>
      <c r="H112" s="150">
        <f t="shared" si="70"/>
        <v>1130999</v>
      </c>
      <c r="I112" s="39">
        <f t="shared" si="43"/>
        <v>1786791</v>
      </c>
      <c r="J112" s="72">
        <f t="shared" si="68"/>
        <v>88.411232063334978</v>
      </c>
      <c r="K112" s="39">
        <f t="shared" si="69"/>
        <v>1786791</v>
      </c>
      <c r="L112" s="39"/>
      <c r="N112" s="160"/>
    </row>
    <row r="113" spans="1:14" ht="96.75" customHeight="1" x14ac:dyDescent="0.2">
      <c r="A113" s="37">
        <v>2440161</v>
      </c>
      <c r="B113" s="37"/>
      <c r="C113" s="35" t="s">
        <v>404</v>
      </c>
      <c r="D113" s="36">
        <v>1960800</v>
      </c>
      <c r="E113" s="149">
        <v>0</v>
      </c>
      <c r="F113" s="127">
        <v>2021000</v>
      </c>
      <c r="G113" s="127">
        <v>655792</v>
      </c>
      <c r="H113" s="36">
        <v>1130999</v>
      </c>
      <c r="I113" s="36">
        <f t="shared" si="43"/>
        <v>1786791</v>
      </c>
      <c r="J113" s="96">
        <f t="shared" si="68"/>
        <v>88.411232063334978</v>
      </c>
      <c r="K113" s="36">
        <f t="shared" si="69"/>
        <v>1786791</v>
      </c>
      <c r="L113" s="96">
        <f>K113/D113%</f>
        <v>91.125611995104038</v>
      </c>
      <c r="N113" s="160"/>
    </row>
    <row r="114" spans="1:14" ht="26.25" customHeight="1" x14ac:dyDescent="0.2">
      <c r="A114" s="35"/>
      <c r="B114" s="35"/>
      <c r="C114" s="71" t="s">
        <v>300</v>
      </c>
      <c r="D114" s="39"/>
      <c r="E114" s="150">
        <f>SUM(E115:E117)</f>
        <v>0</v>
      </c>
      <c r="F114" s="150">
        <f t="shared" ref="F114:H114" si="71">SUM(F115:F117)</f>
        <v>9439075</v>
      </c>
      <c r="G114" s="150">
        <f t="shared" si="71"/>
        <v>0</v>
      </c>
      <c r="H114" s="150">
        <f t="shared" si="71"/>
        <v>348550</v>
      </c>
      <c r="I114" s="39">
        <f t="shared" si="43"/>
        <v>348550</v>
      </c>
      <c r="J114" s="72">
        <f t="shared" si="68"/>
        <v>3.6926287798327695</v>
      </c>
      <c r="K114" s="39">
        <f t="shared" si="69"/>
        <v>348550</v>
      </c>
      <c r="L114" s="39"/>
      <c r="M114" s="121"/>
      <c r="N114" s="160"/>
    </row>
    <row r="115" spans="1:14" ht="65.25" customHeight="1" x14ac:dyDescent="0.2">
      <c r="A115" s="37">
        <v>2423360</v>
      </c>
      <c r="B115" s="37"/>
      <c r="C115" s="35" t="s">
        <v>91</v>
      </c>
      <c r="D115" s="36">
        <v>4500000</v>
      </c>
      <c r="E115" s="36">
        <v>0</v>
      </c>
      <c r="F115" s="127">
        <v>4499000</v>
      </c>
      <c r="G115" s="127">
        <v>0</v>
      </c>
      <c r="H115" s="36"/>
      <c r="I115" s="36">
        <f t="shared" si="43"/>
        <v>0</v>
      </c>
      <c r="J115" s="96">
        <f t="shared" si="68"/>
        <v>0</v>
      </c>
      <c r="K115" s="36">
        <f t="shared" si="69"/>
        <v>0</v>
      </c>
      <c r="L115" s="96">
        <f>K115/D115%</f>
        <v>0</v>
      </c>
      <c r="N115" s="160"/>
    </row>
    <row r="116" spans="1:14" ht="90" customHeight="1" x14ac:dyDescent="0.2">
      <c r="A116" s="37">
        <v>2439911</v>
      </c>
      <c r="B116" s="37"/>
      <c r="C116" s="35" t="s">
        <v>370</v>
      </c>
      <c r="D116" s="36">
        <v>2928930.62</v>
      </c>
      <c r="E116" s="36">
        <v>0</v>
      </c>
      <c r="F116" s="127">
        <v>2940075</v>
      </c>
      <c r="G116" s="127">
        <v>0</v>
      </c>
      <c r="H116" s="36">
        <v>348550</v>
      </c>
      <c r="I116" s="36">
        <f t="shared" si="43"/>
        <v>348550</v>
      </c>
      <c r="J116" s="96">
        <f t="shared" si="68"/>
        <v>11.855139749836313</v>
      </c>
      <c r="K116" s="36">
        <f t="shared" si="69"/>
        <v>348550</v>
      </c>
      <c r="L116" s="96">
        <f>K116/D116%</f>
        <v>11.900247742979994</v>
      </c>
      <c r="N116" s="160"/>
    </row>
    <row r="117" spans="1:14" ht="90" customHeight="1" x14ac:dyDescent="0.2">
      <c r="A117" s="37">
        <v>2452906</v>
      </c>
      <c r="B117" s="37"/>
      <c r="C117" s="35" t="s">
        <v>411</v>
      </c>
      <c r="D117" s="36">
        <v>2100688</v>
      </c>
      <c r="E117" s="36"/>
      <c r="F117" s="36">
        <v>2000000</v>
      </c>
      <c r="G117" s="36">
        <v>0</v>
      </c>
      <c r="H117" s="36"/>
      <c r="I117" s="36">
        <f t="shared" ref="I117" si="72">SUM(G117:H117)</f>
        <v>0</v>
      </c>
      <c r="J117" s="96">
        <f t="shared" ref="J117" si="73">I117/F117%</f>
        <v>0</v>
      </c>
      <c r="K117" s="36">
        <f t="shared" ref="K117" si="74">E117+I117</f>
        <v>0</v>
      </c>
      <c r="L117" s="96">
        <f>K117/D117%</f>
        <v>0</v>
      </c>
      <c r="N117" s="160"/>
    </row>
    <row r="118" spans="1:14" ht="26.25" customHeight="1" x14ac:dyDescent="0.2">
      <c r="A118" s="35"/>
      <c r="B118" s="35"/>
      <c r="C118" s="71" t="s">
        <v>301</v>
      </c>
      <c r="D118" s="39"/>
      <c r="E118" s="39">
        <f>SUM(E119:E121)</f>
        <v>3725621.95</v>
      </c>
      <c r="F118" s="39">
        <f>SUM(F119:F121)</f>
        <v>9873837</v>
      </c>
      <c r="G118" s="39">
        <f t="shared" ref="G118:H118" si="75">SUM(G119:G121)</f>
        <v>4906336</v>
      </c>
      <c r="H118" s="39">
        <f t="shared" si="75"/>
        <v>340661</v>
      </c>
      <c r="I118" s="39">
        <f t="shared" si="43"/>
        <v>5246997</v>
      </c>
      <c r="J118" s="72">
        <f t="shared" si="68"/>
        <v>53.14040529532744</v>
      </c>
      <c r="K118" s="39">
        <f t="shared" si="69"/>
        <v>8972618.9499999993</v>
      </c>
      <c r="L118" s="39"/>
      <c r="M118" s="121"/>
      <c r="N118" s="160"/>
    </row>
    <row r="119" spans="1:14" ht="48" x14ac:dyDescent="0.2">
      <c r="A119" s="37">
        <v>2178583</v>
      </c>
      <c r="B119" s="37">
        <v>220053</v>
      </c>
      <c r="C119" s="35" t="s">
        <v>92</v>
      </c>
      <c r="D119" s="36">
        <v>18847634.600000001</v>
      </c>
      <c r="E119" s="36">
        <v>3676621.95</v>
      </c>
      <c r="F119" s="127">
        <v>4674731</v>
      </c>
      <c r="G119" s="127">
        <v>3393857</v>
      </c>
      <c r="H119" s="36"/>
      <c r="I119" s="36">
        <f t="shared" si="43"/>
        <v>3393857</v>
      </c>
      <c r="J119" s="96">
        <f t="shared" si="68"/>
        <v>72.600049072342344</v>
      </c>
      <c r="K119" s="36">
        <f t="shared" si="69"/>
        <v>7070478.9500000002</v>
      </c>
      <c r="L119" s="96">
        <f>K119/D119%</f>
        <v>37.513879593145333</v>
      </c>
      <c r="N119" s="160"/>
    </row>
    <row r="120" spans="1:14" ht="45" customHeight="1" x14ac:dyDescent="0.2">
      <c r="A120" s="37">
        <v>2297121</v>
      </c>
      <c r="B120" s="37">
        <v>299828</v>
      </c>
      <c r="C120" s="35" t="s">
        <v>93</v>
      </c>
      <c r="D120" s="36">
        <v>5709722.1100000003</v>
      </c>
      <c r="E120" s="36">
        <v>49000</v>
      </c>
      <c r="F120" s="127">
        <v>2228328</v>
      </c>
      <c r="G120" s="127">
        <v>0</v>
      </c>
      <c r="H120" s="36">
        <v>87061</v>
      </c>
      <c r="I120" s="36">
        <f t="shared" si="43"/>
        <v>87061</v>
      </c>
      <c r="J120" s="96">
        <f t="shared" si="68"/>
        <v>3.9070100990518455</v>
      </c>
      <c r="K120" s="36">
        <f t="shared" si="69"/>
        <v>136061</v>
      </c>
      <c r="L120" s="96">
        <f>K120/D120%</f>
        <v>2.3829706136083737</v>
      </c>
      <c r="N120" s="160"/>
    </row>
    <row r="121" spans="1:14" ht="99" customHeight="1" x14ac:dyDescent="0.2">
      <c r="A121" s="37">
        <v>2440042</v>
      </c>
      <c r="B121" s="37"/>
      <c r="C121" s="35" t="s">
        <v>94</v>
      </c>
      <c r="D121" s="36">
        <v>2970778</v>
      </c>
      <c r="E121" s="36">
        <v>0</v>
      </c>
      <c r="F121" s="127">
        <v>2970778</v>
      </c>
      <c r="G121" s="127">
        <v>1512479</v>
      </c>
      <c r="H121" s="36">
        <v>253600</v>
      </c>
      <c r="I121" s="36">
        <f t="shared" si="43"/>
        <v>1766079</v>
      </c>
      <c r="J121" s="96">
        <f t="shared" si="68"/>
        <v>59.448366724137585</v>
      </c>
      <c r="K121" s="36">
        <f t="shared" si="69"/>
        <v>1766079</v>
      </c>
      <c r="L121" s="96">
        <f>K121/D121%</f>
        <v>59.448366724137585</v>
      </c>
      <c r="N121" s="160"/>
    </row>
    <row r="122" spans="1:14" ht="26.25" customHeight="1" x14ac:dyDescent="0.2">
      <c r="A122" s="35"/>
      <c r="B122" s="35"/>
      <c r="C122" s="71" t="s">
        <v>302</v>
      </c>
      <c r="D122" s="39"/>
      <c r="E122" s="39">
        <f>E123</f>
        <v>0</v>
      </c>
      <c r="F122" s="39">
        <f>F123</f>
        <v>1970000</v>
      </c>
      <c r="G122" s="39">
        <f t="shared" ref="G122:H122" si="76">G123</f>
        <v>32200</v>
      </c>
      <c r="H122" s="39">
        <f t="shared" si="76"/>
        <v>863200</v>
      </c>
      <c r="I122" s="39">
        <f t="shared" si="43"/>
        <v>895400</v>
      </c>
      <c r="J122" s="72">
        <f t="shared" si="68"/>
        <v>45.451776649746193</v>
      </c>
      <c r="K122" s="39">
        <f t="shared" si="69"/>
        <v>895400</v>
      </c>
      <c r="L122" s="39"/>
      <c r="M122" s="121"/>
      <c r="N122" s="160"/>
    </row>
    <row r="123" spans="1:14" ht="72" x14ac:dyDescent="0.2">
      <c r="A123" s="37">
        <v>2440069</v>
      </c>
      <c r="B123" s="37"/>
      <c r="C123" s="35" t="s">
        <v>95</v>
      </c>
      <c r="D123" s="36">
        <v>1970000</v>
      </c>
      <c r="E123" s="36">
        <v>0</v>
      </c>
      <c r="F123" s="127">
        <v>1970000</v>
      </c>
      <c r="G123" s="127">
        <v>32200</v>
      </c>
      <c r="H123" s="36">
        <v>863200</v>
      </c>
      <c r="I123" s="36">
        <f t="shared" si="43"/>
        <v>895400</v>
      </c>
      <c r="J123" s="96">
        <f t="shared" si="68"/>
        <v>45.451776649746193</v>
      </c>
      <c r="K123" s="36">
        <f t="shared" si="69"/>
        <v>895400</v>
      </c>
      <c r="L123" s="96">
        <f>K123/D123%</f>
        <v>45.451776649746193</v>
      </c>
      <c r="N123" s="160"/>
    </row>
    <row r="124" spans="1:14" ht="26.25" customHeight="1" x14ac:dyDescent="0.2">
      <c r="A124" s="35"/>
      <c r="B124" s="35"/>
      <c r="C124" s="71" t="s">
        <v>303</v>
      </c>
      <c r="D124" s="39"/>
      <c r="E124" s="39">
        <f>SUM(E125:E126)</f>
        <v>1112009.08</v>
      </c>
      <c r="F124" s="39">
        <f t="shared" ref="F124:H124" si="77">SUM(F125:F126)</f>
        <v>2344270</v>
      </c>
      <c r="G124" s="39">
        <f t="shared" si="77"/>
        <v>0</v>
      </c>
      <c r="H124" s="39">
        <f t="shared" si="77"/>
        <v>0</v>
      </c>
      <c r="I124" s="39">
        <f t="shared" si="43"/>
        <v>0</v>
      </c>
      <c r="J124" s="72">
        <f t="shared" si="68"/>
        <v>0</v>
      </c>
      <c r="K124" s="39">
        <f t="shared" si="69"/>
        <v>1112009.08</v>
      </c>
      <c r="L124" s="39"/>
      <c r="M124" s="121"/>
      <c r="N124" s="160"/>
    </row>
    <row r="125" spans="1:14" ht="68.25" customHeight="1" x14ac:dyDescent="0.2">
      <c r="A125" s="37">
        <v>2148228</v>
      </c>
      <c r="B125" s="37">
        <v>172862</v>
      </c>
      <c r="C125" s="35" t="s">
        <v>96</v>
      </c>
      <c r="D125" s="36">
        <v>1266047.04</v>
      </c>
      <c r="E125" s="36">
        <v>1112009.08</v>
      </c>
      <c r="F125" s="127">
        <v>145070</v>
      </c>
      <c r="G125" s="127">
        <v>0</v>
      </c>
      <c r="H125" s="36"/>
      <c r="I125" s="36">
        <f t="shared" si="43"/>
        <v>0</v>
      </c>
      <c r="J125" s="96">
        <f t="shared" si="68"/>
        <v>0</v>
      </c>
      <c r="K125" s="36">
        <f t="shared" si="69"/>
        <v>1112009.08</v>
      </c>
      <c r="L125" s="96">
        <f>K125/D125%</f>
        <v>87.83315665743352</v>
      </c>
      <c r="N125" s="160"/>
    </row>
    <row r="126" spans="1:14" ht="85.5" customHeight="1" x14ac:dyDescent="0.2">
      <c r="A126" s="37">
        <v>2440146</v>
      </c>
      <c r="B126" s="37"/>
      <c r="C126" s="35" t="s">
        <v>323</v>
      </c>
      <c r="D126" s="36">
        <v>2199200</v>
      </c>
      <c r="E126" s="36">
        <v>0</v>
      </c>
      <c r="F126" s="127">
        <v>2199200</v>
      </c>
      <c r="G126" s="127">
        <v>0</v>
      </c>
      <c r="H126" s="36"/>
      <c r="I126" s="36">
        <f t="shared" si="43"/>
        <v>0</v>
      </c>
      <c r="J126" s="96">
        <f t="shared" si="68"/>
        <v>0</v>
      </c>
      <c r="K126" s="36">
        <f t="shared" si="69"/>
        <v>0</v>
      </c>
      <c r="L126" s="96">
        <f>K126/D126%</f>
        <v>0</v>
      </c>
      <c r="N126" s="160"/>
    </row>
    <row r="127" spans="1:14" ht="27.75" customHeight="1" x14ac:dyDescent="0.2">
      <c r="A127" s="36"/>
      <c r="B127" s="36"/>
      <c r="C127" s="71" t="s">
        <v>304</v>
      </c>
      <c r="D127" s="39"/>
      <c r="E127" s="39">
        <f>SUM(E128:E130)</f>
        <v>1284050</v>
      </c>
      <c r="F127" s="39">
        <f t="shared" ref="F127:H127" si="78">SUM(F128:F130)</f>
        <v>3012080</v>
      </c>
      <c r="G127" s="39">
        <f t="shared" si="78"/>
        <v>390580</v>
      </c>
      <c r="H127" s="39">
        <f t="shared" si="78"/>
        <v>0</v>
      </c>
      <c r="I127" s="39">
        <f t="shared" si="43"/>
        <v>390580</v>
      </c>
      <c r="J127" s="72">
        <f t="shared" si="68"/>
        <v>12.967119067222651</v>
      </c>
      <c r="K127" s="39">
        <f t="shared" si="69"/>
        <v>1674630</v>
      </c>
      <c r="L127" s="39"/>
      <c r="N127" s="160"/>
    </row>
    <row r="128" spans="1:14" ht="90.75" customHeight="1" x14ac:dyDescent="0.2">
      <c r="A128" s="37">
        <v>2426380</v>
      </c>
      <c r="B128" s="37"/>
      <c r="C128" s="35" t="s">
        <v>324</v>
      </c>
      <c r="D128" s="36">
        <v>2470667.52</v>
      </c>
      <c r="E128" s="36">
        <v>1284050</v>
      </c>
      <c r="F128" s="127">
        <v>45500</v>
      </c>
      <c r="G128" s="127">
        <v>45500</v>
      </c>
      <c r="H128" s="36"/>
      <c r="I128" s="36">
        <f t="shared" si="43"/>
        <v>45500</v>
      </c>
      <c r="J128" s="96">
        <f t="shared" si="68"/>
        <v>100</v>
      </c>
      <c r="K128" s="36">
        <f t="shared" si="69"/>
        <v>1329550</v>
      </c>
      <c r="L128" s="96">
        <f>K128/D128%</f>
        <v>53.813392098990313</v>
      </c>
      <c r="N128" s="160"/>
    </row>
    <row r="129" spans="1:14" ht="75" customHeight="1" x14ac:dyDescent="0.2">
      <c r="A129" s="37">
        <v>2427819</v>
      </c>
      <c r="B129" s="37"/>
      <c r="C129" s="35" t="s">
        <v>101</v>
      </c>
      <c r="D129" s="36">
        <v>345080</v>
      </c>
      <c r="E129" s="36">
        <v>0</v>
      </c>
      <c r="F129" s="127">
        <v>390580</v>
      </c>
      <c r="G129" s="127">
        <v>345080</v>
      </c>
      <c r="H129" s="36"/>
      <c r="I129" s="36">
        <f t="shared" si="43"/>
        <v>345080</v>
      </c>
      <c r="J129" s="96">
        <f t="shared" si="68"/>
        <v>88.350657995801114</v>
      </c>
      <c r="K129" s="36">
        <f t="shared" si="69"/>
        <v>345080</v>
      </c>
      <c r="L129" s="96">
        <f>K129/D129%</f>
        <v>100</v>
      </c>
      <c r="N129" s="160"/>
    </row>
    <row r="130" spans="1:14" ht="89.25" customHeight="1" x14ac:dyDescent="0.2">
      <c r="A130" s="37">
        <v>2440129</v>
      </c>
      <c r="B130" s="37"/>
      <c r="C130" s="35" t="s">
        <v>325</v>
      </c>
      <c r="D130" s="36">
        <v>2576000</v>
      </c>
      <c r="E130" s="36">
        <v>0</v>
      </c>
      <c r="F130" s="127">
        <v>2576000</v>
      </c>
      <c r="G130" s="127">
        <v>0</v>
      </c>
      <c r="H130" s="36"/>
      <c r="I130" s="36">
        <f t="shared" si="43"/>
        <v>0</v>
      </c>
      <c r="J130" s="96">
        <f t="shared" si="68"/>
        <v>0</v>
      </c>
      <c r="K130" s="36">
        <f t="shared" si="69"/>
        <v>0</v>
      </c>
      <c r="L130" s="96">
        <f>K130/D130%</f>
        <v>0</v>
      </c>
      <c r="N130" s="160"/>
    </row>
    <row r="131" spans="1:14" ht="30.75" customHeight="1" x14ac:dyDescent="0.2">
      <c r="A131" s="35"/>
      <c r="B131" s="35"/>
      <c r="C131" s="71" t="s">
        <v>305</v>
      </c>
      <c r="D131" s="39"/>
      <c r="E131" s="39">
        <f>SUM(E132:E135)</f>
        <v>580200</v>
      </c>
      <c r="F131" s="39">
        <f>SUM(F132:F135)</f>
        <v>5705496</v>
      </c>
      <c r="G131" s="39">
        <f t="shared" ref="G131:H131" si="79">SUM(G132:G135)</f>
        <v>3244690</v>
      </c>
      <c r="H131" s="39">
        <f t="shared" si="79"/>
        <v>30600</v>
      </c>
      <c r="I131" s="39">
        <f t="shared" si="43"/>
        <v>3275290</v>
      </c>
      <c r="J131" s="72">
        <f t="shared" si="68"/>
        <v>57.405876719570045</v>
      </c>
      <c r="K131" s="39">
        <f t="shared" si="69"/>
        <v>3855490</v>
      </c>
      <c r="L131" s="39"/>
      <c r="M131" s="121"/>
      <c r="N131" s="160"/>
    </row>
    <row r="132" spans="1:14" ht="87.75" customHeight="1" x14ac:dyDescent="0.2">
      <c r="A132" s="37">
        <v>2426484</v>
      </c>
      <c r="B132" s="37"/>
      <c r="C132" s="35" t="s">
        <v>314</v>
      </c>
      <c r="D132" s="36">
        <v>3304580.98</v>
      </c>
      <c r="E132" s="36">
        <v>580200</v>
      </c>
      <c r="F132" s="127">
        <v>2594980</v>
      </c>
      <c r="G132" s="127">
        <v>2554790</v>
      </c>
      <c r="H132" s="36"/>
      <c r="I132" s="36">
        <f t="shared" si="43"/>
        <v>2554790</v>
      </c>
      <c r="J132" s="96">
        <f t="shared" si="68"/>
        <v>98.451240471988228</v>
      </c>
      <c r="K132" s="36">
        <f t="shared" si="69"/>
        <v>3134990</v>
      </c>
      <c r="L132" s="96">
        <f>K132/D132%</f>
        <v>94.868003507058845</v>
      </c>
      <c r="N132" s="160"/>
    </row>
    <row r="133" spans="1:14" ht="78" customHeight="1" x14ac:dyDescent="0.2">
      <c r="A133" s="37">
        <v>2439585</v>
      </c>
      <c r="B133" s="37"/>
      <c r="C133" s="35" t="s">
        <v>102</v>
      </c>
      <c r="D133" s="36">
        <v>75000</v>
      </c>
      <c r="E133" s="36">
        <v>0</v>
      </c>
      <c r="F133" s="127">
        <v>75000</v>
      </c>
      <c r="G133" s="127">
        <v>60000</v>
      </c>
      <c r="H133" s="36"/>
      <c r="I133" s="36">
        <f t="shared" si="43"/>
        <v>60000</v>
      </c>
      <c r="J133" s="96">
        <f t="shared" si="68"/>
        <v>80</v>
      </c>
      <c r="K133" s="36">
        <f t="shared" si="69"/>
        <v>60000</v>
      </c>
      <c r="L133" s="96">
        <f>K133/D133%</f>
        <v>80</v>
      </c>
      <c r="N133" s="160"/>
    </row>
    <row r="134" spans="1:14" ht="89.25" customHeight="1" x14ac:dyDescent="0.2">
      <c r="A134" s="37">
        <v>2440140</v>
      </c>
      <c r="B134" s="37"/>
      <c r="C134" s="35" t="s">
        <v>326</v>
      </c>
      <c r="D134" s="36">
        <v>2986896.4</v>
      </c>
      <c r="E134" s="36">
        <v>0</v>
      </c>
      <c r="F134" s="127">
        <v>2986896</v>
      </c>
      <c r="G134" s="127">
        <v>611900</v>
      </c>
      <c r="H134" s="36"/>
      <c r="I134" s="36">
        <f t="shared" si="43"/>
        <v>611900</v>
      </c>
      <c r="J134" s="96">
        <f t="shared" si="68"/>
        <v>20.4861501706119</v>
      </c>
      <c r="K134" s="36">
        <f t="shared" si="69"/>
        <v>611900</v>
      </c>
      <c r="L134" s="96">
        <f>K134/D134%</f>
        <v>20.4861474271421</v>
      </c>
      <c r="N134" s="160"/>
    </row>
    <row r="135" spans="1:14" ht="89.25" customHeight="1" x14ac:dyDescent="0.2">
      <c r="A135" s="37">
        <v>2453712</v>
      </c>
      <c r="B135" s="37"/>
      <c r="C135" s="35" t="s">
        <v>379</v>
      </c>
      <c r="D135" s="36">
        <v>48600</v>
      </c>
      <c r="E135" s="36">
        <v>0</v>
      </c>
      <c r="F135" s="127">
        <v>48620</v>
      </c>
      <c r="G135" s="127">
        <v>18000</v>
      </c>
      <c r="H135" s="36">
        <v>30600</v>
      </c>
      <c r="I135" s="36">
        <f t="shared" si="43"/>
        <v>48600</v>
      </c>
      <c r="J135" s="96">
        <f t="shared" ref="J135" si="80">I135/F135%</f>
        <v>99.958864664747026</v>
      </c>
      <c r="K135" s="36">
        <f t="shared" ref="K135" si="81">E135+I135</f>
        <v>48600</v>
      </c>
      <c r="L135" s="96">
        <f>K135/D135%</f>
        <v>100</v>
      </c>
      <c r="N135" s="160"/>
    </row>
    <row r="136" spans="1:14" ht="24" x14ac:dyDescent="0.2">
      <c r="A136" s="35"/>
      <c r="B136" s="35"/>
      <c r="C136" s="71" t="s">
        <v>306</v>
      </c>
      <c r="D136" s="39"/>
      <c r="E136" s="39">
        <f>E137</f>
        <v>0</v>
      </c>
      <c r="F136" s="39">
        <f>F137</f>
        <v>1754426</v>
      </c>
      <c r="G136" s="39">
        <f t="shared" ref="G136:H136" si="82">G137</f>
        <v>28698</v>
      </c>
      <c r="H136" s="39">
        <f t="shared" si="82"/>
        <v>135909</v>
      </c>
      <c r="I136" s="39">
        <f t="shared" si="43"/>
        <v>164607</v>
      </c>
      <c r="J136" s="72">
        <f t="shared" si="68"/>
        <v>9.3823848939767203</v>
      </c>
      <c r="K136" s="39">
        <f t="shared" si="69"/>
        <v>164607</v>
      </c>
      <c r="L136" s="39"/>
      <c r="N136" s="160"/>
    </row>
    <row r="137" spans="1:14" ht="95.25" customHeight="1" x14ac:dyDescent="0.2">
      <c r="A137" s="37">
        <v>2440054</v>
      </c>
      <c r="B137" s="37"/>
      <c r="C137" s="35" t="s">
        <v>327</v>
      </c>
      <c r="D137" s="36">
        <v>1753646</v>
      </c>
      <c r="E137" s="36">
        <v>0</v>
      </c>
      <c r="F137" s="127">
        <v>1754426</v>
      </c>
      <c r="G137" s="127">
        <v>28698</v>
      </c>
      <c r="H137" s="36">
        <v>135909</v>
      </c>
      <c r="I137" s="36">
        <f t="shared" si="43"/>
        <v>164607</v>
      </c>
      <c r="J137" s="96">
        <f t="shared" si="68"/>
        <v>9.3823848939767203</v>
      </c>
      <c r="K137" s="36">
        <f t="shared" si="69"/>
        <v>164607</v>
      </c>
      <c r="L137" s="96">
        <f>K137/D137%</f>
        <v>9.386558062459585</v>
      </c>
      <c r="N137" s="160"/>
    </row>
    <row r="138" spans="1:14" ht="29.25" customHeight="1" x14ac:dyDescent="0.2">
      <c r="A138" s="40"/>
      <c r="B138" s="40"/>
      <c r="C138" s="125" t="s">
        <v>307</v>
      </c>
      <c r="D138" s="38"/>
      <c r="E138" s="39">
        <f>SUM(E139:E189)</f>
        <v>161506596.01999998</v>
      </c>
      <c r="F138" s="39">
        <f t="shared" ref="F138:H138" si="83">SUM(F139:F189)</f>
        <v>411924023</v>
      </c>
      <c r="G138" s="39">
        <f t="shared" si="83"/>
        <v>147143134</v>
      </c>
      <c r="H138" s="39">
        <f t="shared" si="83"/>
        <v>8474841</v>
      </c>
      <c r="I138" s="39">
        <f t="shared" si="43"/>
        <v>155617975</v>
      </c>
      <c r="J138" s="72">
        <f t="shared" si="68"/>
        <v>37.778319862641268</v>
      </c>
      <c r="K138" s="39">
        <f t="shared" si="69"/>
        <v>317124571.01999998</v>
      </c>
      <c r="L138" s="92"/>
      <c r="N138" s="160"/>
    </row>
    <row r="139" spans="1:14" ht="29.25" customHeight="1" x14ac:dyDescent="0.2">
      <c r="A139" s="37"/>
      <c r="B139" s="37"/>
      <c r="C139" s="35" t="s">
        <v>103</v>
      </c>
      <c r="D139" s="36"/>
      <c r="E139" s="36"/>
      <c r="F139" s="36">
        <v>7332696</v>
      </c>
      <c r="G139" s="36">
        <v>1427716</v>
      </c>
      <c r="H139" s="36">
        <v>404868</v>
      </c>
      <c r="I139" s="36">
        <f t="shared" si="43"/>
        <v>1832584</v>
      </c>
      <c r="J139" s="96">
        <f t="shared" si="68"/>
        <v>24.991953846170627</v>
      </c>
      <c r="K139" s="36">
        <f t="shared" si="69"/>
        <v>1832584</v>
      </c>
      <c r="L139" s="96"/>
      <c r="N139" s="160"/>
    </row>
    <row r="140" spans="1:14" ht="78" customHeight="1" x14ac:dyDescent="0.2">
      <c r="A140" s="37">
        <v>2088621</v>
      </c>
      <c r="B140" s="37">
        <v>68060</v>
      </c>
      <c r="C140" s="35" t="s">
        <v>104</v>
      </c>
      <c r="D140" s="36">
        <v>29743617.43</v>
      </c>
      <c r="E140" s="36">
        <v>29570867.77</v>
      </c>
      <c r="F140" s="36">
        <v>141627</v>
      </c>
      <c r="G140" s="36">
        <v>92129</v>
      </c>
      <c r="H140" s="36"/>
      <c r="I140" s="36">
        <f t="shared" si="43"/>
        <v>92129</v>
      </c>
      <c r="J140" s="96">
        <f t="shared" si="68"/>
        <v>65.050449419955228</v>
      </c>
      <c r="K140" s="36">
        <f t="shared" si="69"/>
        <v>29662996.77</v>
      </c>
      <c r="L140" s="96">
        <f>K140/D140%</f>
        <v>99.728948033339464</v>
      </c>
      <c r="N140" s="160"/>
    </row>
    <row r="141" spans="1:14" ht="56.25" customHeight="1" x14ac:dyDescent="0.2">
      <c r="A141" s="37">
        <v>2089754</v>
      </c>
      <c r="B141" s="134"/>
      <c r="C141" s="35" t="s">
        <v>105</v>
      </c>
      <c r="D141" s="36"/>
      <c r="E141" s="36">
        <v>759305.22</v>
      </c>
      <c r="F141" s="36">
        <v>9721043</v>
      </c>
      <c r="G141" s="36">
        <v>2880864</v>
      </c>
      <c r="H141" s="36">
        <v>160520</v>
      </c>
      <c r="I141" s="36">
        <f t="shared" si="43"/>
        <v>3041384</v>
      </c>
      <c r="J141" s="96">
        <f t="shared" si="68"/>
        <v>31.286601653752587</v>
      </c>
      <c r="K141" s="36">
        <f t="shared" si="69"/>
        <v>3800689.2199999997</v>
      </c>
      <c r="L141" s="96"/>
      <c r="N141" s="160"/>
    </row>
    <row r="142" spans="1:14" ht="69" customHeight="1" x14ac:dyDescent="0.2">
      <c r="A142" s="37">
        <v>2183907</v>
      </c>
      <c r="B142" s="37">
        <v>268462</v>
      </c>
      <c r="C142" s="35" t="s">
        <v>106</v>
      </c>
      <c r="D142" s="36">
        <v>147383183.22999999</v>
      </c>
      <c r="E142" s="36">
        <v>36554821.289999999</v>
      </c>
      <c r="F142" s="36">
        <v>28035266</v>
      </c>
      <c r="G142" s="36">
        <v>27036031</v>
      </c>
      <c r="H142" s="36"/>
      <c r="I142" s="36">
        <f t="shared" ref="I142:I202" si="84">SUM(G142:H142)</f>
        <v>27036031</v>
      </c>
      <c r="J142" s="96">
        <f t="shared" si="68"/>
        <v>96.435792690534853</v>
      </c>
      <c r="K142" s="36">
        <f t="shared" si="69"/>
        <v>63590852.289999999</v>
      </c>
      <c r="L142" s="96">
        <f t="shared" ref="L142:L173" si="85">K142/D142%</f>
        <v>43.146613403486334</v>
      </c>
      <c r="N142" s="160"/>
    </row>
    <row r="143" spans="1:14" ht="48" x14ac:dyDescent="0.2">
      <c r="A143" s="37">
        <v>2188625</v>
      </c>
      <c r="B143" s="37">
        <v>271195</v>
      </c>
      <c r="C143" s="35" t="s">
        <v>107</v>
      </c>
      <c r="D143" s="36">
        <v>7930105.5700000003</v>
      </c>
      <c r="E143" s="36">
        <v>11000</v>
      </c>
      <c r="F143" s="36">
        <v>1389707</v>
      </c>
      <c r="G143" s="36">
        <v>0</v>
      </c>
      <c r="H143" s="36"/>
      <c r="I143" s="36">
        <f t="shared" si="84"/>
        <v>0</v>
      </c>
      <c r="J143" s="96">
        <f t="shared" si="68"/>
        <v>0</v>
      </c>
      <c r="K143" s="36">
        <f t="shared" si="69"/>
        <v>11000</v>
      </c>
      <c r="L143" s="96">
        <f t="shared" si="85"/>
        <v>0.13871189863617414</v>
      </c>
      <c r="N143" s="160"/>
    </row>
    <row r="144" spans="1:14" ht="48" x14ac:dyDescent="0.2">
      <c r="A144" s="37">
        <v>2194935</v>
      </c>
      <c r="B144" s="37">
        <v>109063</v>
      </c>
      <c r="C144" s="35" t="s">
        <v>108</v>
      </c>
      <c r="D144" s="36">
        <v>94313602</v>
      </c>
      <c r="E144" s="36">
        <v>0</v>
      </c>
      <c r="F144" s="36">
        <v>6466039</v>
      </c>
      <c r="G144" s="36">
        <v>0</v>
      </c>
      <c r="H144" s="36"/>
      <c r="I144" s="36">
        <f t="shared" si="84"/>
        <v>0</v>
      </c>
      <c r="J144" s="96">
        <f t="shared" si="68"/>
        <v>0</v>
      </c>
      <c r="K144" s="36">
        <f t="shared" si="69"/>
        <v>0</v>
      </c>
      <c r="L144" s="96">
        <f t="shared" si="85"/>
        <v>0</v>
      </c>
      <c r="N144" s="160"/>
    </row>
    <row r="145" spans="1:14" ht="48" x14ac:dyDescent="0.2">
      <c r="A145" s="37">
        <v>2250037</v>
      </c>
      <c r="B145" s="37">
        <v>256869</v>
      </c>
      <c r="C145" s="35" t="s">
        <v>109</v>
      </c>
      <c r="D145" s="36">
        <v>38965227.049999997</v>
      </c>
      <c r="E145" s="36">
        <v>20605369.329999998</v>
      </c>
      <c r="F145" s="36">
        <v>17463549</v>
      </c>
      <c r="G145" s="36">
        <v>8658693</v>
      </c>
      <c r="H145" s="36">
        <v>1338033</v>
      </c>
      <c r="I145" s="36">
        <f t="shared" si="84"/>
        <v>9996726</v>
      </c>
      <c r="J145" s="96">
        <f t="shared" ref="J145:J173" si="86">I145/F145%</f>
        <v>57.24338162878577</v>
      </c>
      <c r="K145" s="36">
        <f t="shared" ref="K145:K173" si="87">E145+I145</f>
        <v>30602095.329999998</v>
      </c>
      <c r="L145" s="96">
        <f t="shared" si="85"/>
        <v>78.53693574204388</v>
      </c>
      <c r="N145" s="160"/>
    </row>
    <row r="146" spans="1:14" ht="48" x14ac:dyDescent="0.2">
      <c r="A146" s="37">
        <v>2284722</v>
      </c>
      <c r="B146" s="37">
        <v>326206</v>
      </c>
      <c r="C146" s="35" t="s">
        <v>14</v>
      </c>
      <c r="D146" s="36">
        <v>71179687.920000002</v>
      </c>
      <c r="E146" s="36">
        <v>28923430.600000001</v>
      </c>
      <c r="F146" s="36">
        <v>21859084</v>
      </c>
      <c r="G146" s="36">
        <v>14297954</v>
      </c>
      <c r="H146" s="36">
        <v>1853475</v>
      </c>
      <c r="I146" s="36">
        <f t="shared" si="84"/>
        <v>16151429</v>
      </c>
      <c r="J146" s="96">
        <f t="shared" si="86"/>
        <v>73.888864693506832</v>
      </c>
      <c r="K146" s="36">
        <f t="shared" si="87"/>
        <v>45074859.600000001</v>
      </c>
      <c r="L146" s="96">
        <f t="shared" si="85"/>
        <v>63.325452691869579</v>
      </c>
      <c r="N146" s="160"/>
    </row>
    <row r="147" spans="1:14" ht="60" x14ac:dyDescent="0.2">
      <c r="A147" s="37">
        <v>2285573</v>
      </c>
      <c r="B147" s="37">
        <v>327681</v>
      </c>
      <c r="C147" s="35" t="s">
        <v>13</v>
      </c>
      <c r="D147" s="36">
        <v>44719310.039999999</v>
      </c>
      <c r="E147" s="36">
        <v>2306781.9500000002</v>
      </c>
      <c r="F147" s="36">
        <v>4678238</v>
      </c>
      <c r="G147" s="36">
        <v>2259828</v>
      </c>
      <c r="H147" s="36">
        <v>368995</v>
      </c>
      <c r="I147" s="36">
        <f t="shared" si="84"/>
        <v>2628823</v>
      </c>
      <c r="J147" s="96">
        <f t="shared" si="86"/>
        <v>56.192587893134124</v>
      </c>
      <c r="K147" s="36">
        <f t="shared" si="87"/>
        <v>4935604.95</v>
      </c>
      <c r="L147" s="96">
        <f t="shared" si="85"/>
        <v>11.036853980048571</v>
      </c>
      <c r="N147" s="160"/>
    </row>
    <row r="148" spans="1:14" ht="84" x14ac:dyDescent="0.2">
      <c r="A148" s="37">
        <v>2302992</v>
      </c>
      <c r="B148" s="37">
        <v>342046</v>
      </c>
      <c r="C148" s="35" t="s">
        <v>110</v>
      </c>
      <c r="D148" s="36">
        <v>138045</v>
      </c>
      <c r="E148" s="36">
        <v>0</v>
      </c>
      <c r="F148" s="127">
        <v>139036</v>
      </c>
      <c r="G148" s="127">
        <v>0</v>
      </c>
      <c r="H148" s="36"/>
      <c r="I148" s="36">
        <f t="shared" si="84"/>
        <v>0</v>
      </c>
      <c r="J148" s="96">
        <f t="shared" si="86"/>
        <v>0</v>
      </c>
      <c r="K148" s="36">
        <f t="shared" si="87"/>
        <v>0</v>
      </c>
      <c r="L148" s="96">
        <f t="shared" si="85"/>
        <v>0</v>
      </c>
      <c r="N148" s="160"/>
    </row>
    <row r="149" spans="1:14" ht="60" x14ac:dyDescent="0.2">
      <c r="A149" s="37">
        <v>2303995</v>
      </c>
      <c r="B149" s="37">
        <v>342907</v>
      </c>
      <c r="C149" s="35" t="s">
        <v>20</v>
      </c>
      <c r="D149" s="36">
        <v>299767271</v>
      </c>
      <c r="E149" s="36">
        <v>861448.04</v>
      </c>
      <c r="F149" s="127">
        <v>1470079</v>
      </c>
      <c r="G149" s="127">
        <v>121860</v>
      </c>
      <c r="H149" s="36">
        <v>256014</v>
      </c>
      <c r="I149" s="36">
        <f t="shared" si="84"/>
        <v>377874</v>
      </c>
      <c r="J149" s="96">
        <f t="shared" si="86"/>
        <v>25.704332896395361</v>
      </c>
      <c r="K149" s="36">
        <f t="shared" si="87"/>
        <v>1239322.04</v>
      </c>
      <c r="L149" s="96">
        <f t="shared" si="85"/>
        <v>0.41342806900357043</v>
      </c>
      <c r="N149" s="160"/>
    </row>
    <row r="150" spans="1:14" ht="48" x14ac:dyDescent="0.2">
      <c r="A150" s="37">
        <v>2314627</v>
      </c>
      <c r="B150" s="37">
        <v>352195</v>
      </c>
      <c r="C150" s="35" t="s">
        <v>111</v>
      </c>
      <c r="D150" s="36">
        <v>8310260.8700000001</v>
      </c>
      <c r="E150" s="36">
        <v>31500</v>
      </c>
      <c r="F150" s="127">
        <v>38704</v>
      </c>
      <c r="G150" s="127">
        <v>0</v>
      </c>
      <c r="H150" s="36"/>
      <c r="I150" s="36">
        <f t="shared" si="84"/>
        <v>0</v>
      </c>
      <c r="J150" s="96">
        <f t="shared" si="86"/>
        <v>0</v>
      </c>
      <c r="K150" s="36">
        <f t="shared" si="87"/>
        <v>31500</v>
      </c>
      <c r="L150" s="96">
        <f t="shared" si="85"/>
        <v>0.37904947260698929</v>
      </c>
      <c r="N150" s="160"/>
    </row>
    <row r="151" spans="1:14" ht="48" x14ac:dyDescent="0.2">
      <c r="A151" s="37">
        <v>2314668</v>
      </c>
      <c r="B151" s="37">
        <v>352235</v>
      </c>
      <c r="C151" s="35" t="s">
        <v>112</v>
      </c>
      <c r="D151" s="36">
        <v>4511373.0599999996</v>
      </c>
      <c r="E151" s="36">
        <v>41500</v>
      </c>
      <c r="F151" s="127">
        <v>348160</v>
      </c>
      <c r="G151" s="127">
        <v>0</v>
      </c>
      <c r="H151" s="36"/>
      <c r="I151" s="36">
        <f t="shared" si="84"/>
        <v>0</v>
      </c>
      <c r="J151" s="96">
        <f t="shared" si="86"/>
        <v>0</v>
      </c>
      <c r="K151" s="36">
        <f t="shared" si="87"/>
        <v>41500</v>
      </c>
      <c r="L151" s="96">
        <f t="shared" si="85"/>
        <v>0.91989732278979397</v>
      </c>
      <c r="N151" s="160"/>
    </row>
    <row r="152" spans="1:14" ht="60" x14ac:dyDescent="0.2">
      <c r="A152" s="37">
        <v>2321591</v>
      </c>
      <c r="B152" s="37"/>
      <c r="C152" s="35" t="s">
        <v>113</v>
      </c>
      <c r="D152" s="36">
        <v>103449297.95</v>
      </c>
      <c r="E152" s="36">
        <v>0</v>
      </c>
      <c r="F152" s="127">
        <v>2165038</v>
      </c>
      <c r="G152" s="127">
        <v>815000</v>
      </c>
      <c r="H152" s="36"/>
      <c r="I152" s="36">
        <f t="shared" si="84"/>
        <v>815000</v>
      </c>
      <c r="J152" s="96">
        <f t="shared" si="86"/>
        <v>37.643681080886338</v>
      </c>
      <c r="K152" s="36">
        <f t="shared" si="87"/>
        <v>815000</v>
      </c>
      <c r="L152" s="96">
        <f t="shared" si="85"/>
        <v>0.78782554947246985</v>
      </c>
      <c r="N152" s="160"/>
    </row>
    <row r="153" spans="1:14" ht="48" x14ac:dyDescent="0.2">
      <c r="A153" s="37">
        <v>2335179</v>
      </c>
      <c r="B153" s="37">
        <v>374288</v>
      </c>
      <c r="C153" s="35" t="s">
        <v>18</v>
      </c>
      <c r="D153" s="36">
        <v>123712430.72</v>
      </c>
      <c r="E153" s="36">
        <v>2307541.17</v>
      </c>
      <c r="F153" s="127">
        <v>24208186</v>
      </c>
      <c r="G153" s="127">
        <v>0</v>
      </c>
      <c r="H153" s="36"/>
      <c r="I153" s="36">
        <f t="shared" si="84"/>
        <v>0</v>
      </c>
      <c r="J153" s="96">
        <f t="shared" si="86"/>
        <v>0</v>
      </c>
      <c r="K153" s="36">
        <f t="shared" si="87"/>
        <v>2307541.17</v>
      </c>
      <c r="L153" s="96">
        <f t="shared" si="85"/>
        <v>1.8652460036313481</v>
      </c>
      <c r="N153" s="160"/>
    </row>
    <row r="154" spans="1:14" ht="48" x14ac:dyDescent="0.2">
      <c r="A154" s="37">
        <v>2335476</v>
      </c>
      <c r="B154" s="37"/>
      <c r="C154" s="35" t="s">
        <v>114</v>
      </c>
      <c r="D154" s="36">
        <v>33846142</v>
      </c>
      <c r="E154" s="36">
        <v>0</v>
      </c>
      <c r="F154" s="127">
        <v>874537</v>
      </c>
      <c r="G154" s="127">
        <v>815536</v>
      </c>
      <c r="H154" s="36">
        <v>33000</v>
      </c>
      <c r="I154" s="36">
        <f t="shared" si="84"/>
        <v>848536</v>
      </c>
      <c r="J154" s="96">
        <f t="shared" si="86"/>
        <v>97.026883939730382</v>
      </c>
      <c r="K154" s="36">
        <f t="shared" si="87"/>
        <v>848536</v>
      </c>
      <c r="L154" s="96">
        <f t="shared" si="85"/>
        <v>2.5070390592818526</v>
      </c>
      <c r="N154" s="160"/>
    </row>
    <row r="155" spans="1:14" ht="48" x14ac:dyDescent="0.2">
      <c r="A155" s="37">
        <v>2335905</v>
      </c>
      <c r="B155" s="37">
        <v>374962</v>
      </c>
      <c r="C155" s="153" t="s">
        <v>115</v>
      </c>
      <c r="D155" s="36">
        <v>108190617</v>
      </c>
      <c r="E155" s="36">
        <v>942886.15</v>
      </c>
      <c r="F155" s="127">
        <v>1341642</v>
      </c>
      <c r="G155" s="127">
        <v>682256</v>
      </c>
      <c r="H155" s="36">
        <v>19823</v>
      </c>
      <c r="I155" s="36">
        <f t="shared" si="84"/>
        <v>702079</v>
      </c>
      <c r="J155" s="96">
        <f t="shared" si="86"/>
        <v>52.329831654047801</v>
      </c>
      <c r="K155" s="36">
        <f t="shared" si="87"/>
        <v>1644965.15</v>
      </c>
      <c r="L155" s="96">
        <f t="shared" si="85"/>
        <v>1.520432358750667</v>
      </c>
      <c r="N155" s="160"/>
    </row>
    <row r="156" spans="1:14" ht="53.25" customHeight="1" x14ac:dyDescent="0.2">
      <c r="A156" s="37">
        <v>2339944</v>
      </c>
      <c r="B156" s="37">
        <v>378760</v>
      </c>
      <c r="C156" s="35" t="s">
        <v>116</v>
      </c>
      <c r="D156" s="36">
        <v>2448074.0699999998</v>
      </c>
      <c r="E156" s="36">
        <v>0</v>
      </c>
      <c r="F156" s="127">
        <v>186879</v>
      </c>
      <c r="G156" s="127">
        <v>0</v>
      </c>
      <c r="H156" s="36"/>
      <c r="I156" s="36">
        <f t="shared" si="84"/>
        <v>0</v>
      </c>
      <c r="J156" s="96">
        <f t="shared" si="86"/>
        <v>0</v>
      </c>
      <c r="K156" s="36">
        <f t="shared" si="87"/>
        <v>0</v>
      </c>
      <c r="L156" s="96">
        <f t="shared" si="85"/>
        <v>0</v>
      </c>
      <c r="N156" s="160"/>
    </row>
    <row r="157" spans="1:14" ht="51.75" customHeight="1" x14ac:dyDescent="0.2">
      <c r="A157" s="37">
        <v>2343118</v>
      </c>
      <c r="B157" s="37">
        <v>381809</v>
      </c>
      <c r="C157" s="35" t="s">
        <v>117</v>
      </c>
      <c r="D157" s="36">
        <v>18989050</v>
      </c>
      <c r="E157" s="36">
        <v>456205.56</v>
      </c>
      <c r="F157" s="127">
        <v>735629</v>
      </c>
      <c r="G157" s="127">
        <v>291092</v>
      </c>
      <c r="H157" s="36"/>
      <c r="I157" s="36">
        <f t="shared" si="84"/>
        <v>291092</v>
      </c>
      <c r="J157" s="96">
        <f t="shared" si="86"/>
        <v>39.570490016027101</v>
      </c>
      <c r="K157" s="36">
        <f t="shared" si="87"/>
        <v>747297.56</v>
      </c>
      <c r="L157" s="96">
        <f t="shared" si="85"/>
        <v>3.9354130933353697</v>
      </c>
      <c r="N157" s="160"/>
    </row>
    <row r="158" spans="1:14" ht="59.25" customHeight="1" x14ac:dyDescent="0.2">
      <c r="A158" s="37">
        <v>2343128</v>
      </c>
      <c r="B158" s="37">
        <v>381818</v>
      </c>
      <c r="C158" s="35" t="s">
        <v>19</v>
      </c>
      <c r="D158" s="36">
        <v>29753828.27</v>
      </c>
      <c r="E158" s="36">
        <v>2124722.02</v>
      </c>
      <c r="F158" s="127">
        <v>2893110</v>
      </c>
      <c r="G158" s="127">
        <v>216563</v>
      </c>
      <c r="H158" s="36"/>
      <c r="I158" s="36">
        <f t="shared" si="84"/>
        <v>216563</v>
      </c>
      <c r="J158" s="96">
        <f t="shared" si="86"/>
        <v>7.4854741091766304</v>
      </c>
      <c r="K158" s="36">
        <f t="shared" si="87"/>
        <v>2341285.02</v>
      </c>
      <c r="L158" s="96">
        <f t="shared" si="85"/>
        <v>7.8688530388563684</v>
      </c>
      <c r="N158" s="160"/>
    </row>
    <row r="159" spans="1:14" ht="65.25" customHeight="1" x14ac:dyDescent="0.2">
      <c r="A159" s="37">
        <v>2343407</v>
      </c>
      <c r="B159" s="37">
        <v>382078</v>
      </c>
      <c r="C159" s="35" t="s">
        <v>118</v>
      </c>
      <c r="D159" s="36">
        <v>77449591.150000006</v>
      </c>
      <c r="E159" s="36">
        <v>22974873.780000001</v>
      </c>
      <c r="F159" s="127">
        <v>20169663</v>
      </c>
      <c r="G159" s="127">
        <v>13479874</v>
      </c>
      <c r="H159" s="36">
        <v>1113147</v>
      </c>
      <c r="I159" s="36">
        <f t="shared" si="84"/>
        <v>14593021</v>
      </c>
      <c r="J159" s="96">
        <f t="shared" si="86"/>
        <v>72.351337749173098</v>
      </c>
      <c r="K159" s="36">
        <f t="shared" si="87"/>
        <v>37567894.780000001</v>
      </c>
      <c r="L159" s="96">
        <f t="shared" si="85"/>
        <v>48.506253192790417</v>
      </c>
      <c r="N159" s="160"/>
    </row>
    <row r="160" spans="1:14" ht="54.75" customHeight="1" x14ac:dyDescent="0.2">
      <c r="A160" s="37">
        <v>2344420</v>
      </c>
      <c r="B160" s="37">
        <v>382960</v>
      </c>
      <c r="C160" s="35" t="s">
        <v>119</v>
      </c>
      <c r="D160" s="36">
        <v>36375295.909999996</v>
      </c>
      <c r="E160" s="36">
        <v>556490.19999999995</v>
      </c>
      <c r="F160" s="127">
        <v>11036843</v>
      </c>
      <c r="G160" s="127">
        <v>6266798</v>
      </c>
      <c r="H160" s="36">
        <v>393346</v>
      </c>
      <c r="I160" s="36">
        <f t="shared" si="84"/>
        <v>6660144</v>
      </c>
      <c r="J160" s="96">
        <f t="shared" si="86"/>
        <v>60.344647468483515</v>
      </c>
      <c r="K160" s="36">
        <f t="shared" si="87"/>
        <v>7216634.2000000002</v>
      </c>
      <c r="L160" s="96">
        <f t="shared" si="85"/>
        <v>19.839382799401672</v>
      </c>
      <c r="N160" s="160"/>
    </row>
    <row r="161" spans="1:14" ht="53.25" customHeight="1" x14ac:dyDescent="0.2">
      <c r="A161" s="37">
        <v>2344621</v>
      </c>
      <c r="B161" s="37">
        <v>383146</v>
      </c>
      <c r="C161" s="35" t="s">
        <v>120</v>
      </c>
      <c r="D161" s="36">
        <v>68407859</v>
      </c>
      <c r="E161" s="36">
        <v>552908.76</v>
      </c>
      <c r="F161" s="127">
        <v>1327596</v>
      </c>
      <c r="G161" s="127">
        <v>896362</v>
      </c>
      <c r="H161" s="36">
        <v>401460</v>
      </c>
      <c r="I161" s="36">
        <f t="shared" si="84"/>
        <v>1297822</v>
      </c>
      <c r="J161" s="96">
        <f t="shared" si="86"/>
        <v>97.757299660438875</v>
      </c>
      <c r="K161" s="36">
        <f t="shared" si="87"/>
        <v>1850730.76</v>
      </c>
      <c r="L161" s="96">
        <f t="shared" si="85"/>
        <v>2.7054358768924489</v>
      </c>
      <c r="N161" s="160"/>
    </row>
    <row r="162" spans="1:14" ht="63" customHeight="1" x14ac:dyDescent="0.2">
      <c r="A162" s="37">
        <v>2346750</v>
      </c>
      <c r="B162" s="37"/>
      <c r="C162" s="35" t="s">
        <v>121</v>
      </c>
      <c r="D162" s="36">
        <v>113121299.98</v>
      </c>
      <c r="E162" s="36">
        <v>0</v>
      </c>
      <c r="F162" s="127">
        <v>1609993</v>
      </c>
      <c r="G162" s="127">
        <v>494213</v>
      </c>
      <c r="H162" s="36">
        <v>68280</v>
      </c>
      <c r="I162" s="36">
        <f t="shared" si="84"/>
        <v>562493</v>
      </c>
      <c r="J162" s="96">
        <f t="shared" si="86"/>
        <v>34.937605318780889</v>
      </c>
      <c r="K162" s="36">
        <f t="shared" si="87"/>
        <v>562493</v>
      </c>
      <c r="L162" s="96">
        <f t="shared" si="85"/>
        <v>0.49724764487276002</v>
      </c>
      <c r="N162" s="160"/>
    </row>
    <row r="163" spans="1:14" ht="89.25" customHeight="1" x14ac:dyDescent="0.2">
      <c r="A163" s="37">
        <v>2347056</v>
      </c>
      <c r="B163" s="37"/>
      <c r="C163" s="35" t="s">
        <v>122</v>
      </c>
      <c r="D163" s="36">
        <v>35712943.119999997</v>
      </c>
      <c r="E163" s="36">
        <v>696041.67</v>
      </c>
      <c r="F163" s="36">
        <v>9777254</v>
      </c>
      <c r="G163" s="36">
        <v>3108325</v>
      </c>
      <c r="H163" s="36"/>
      <c r="I163" s="36">
        <f t="shared" si="84"/>
        <v>3108325</v>
      </c>
      <c r="J163" s="96">
        <f t="shared" si="86"/>
        <v>31.791390506986932</v>
      </c>
      <c r="K163" s="36">
        <f t="shared" si="87"/>
        <v>3804366.67</v>
      </c>
      <c r="L163" s="96">
        <f t="shared" si="85"/>
        <v>10.652627136376992</v>
      </c>
      <c r="N163" s="160"/>
    </row>
    <row r="164" spans="1:14" ht="69" customHeight="1" x14ac:dyDescent="0.2">
      <c r="A164" s="37">
        <v>2354781</v>
      </c>
      <c r="B164" s="37">
        <v>260172</v>
      </c>
      <c r="C164" s="35" t="s">
        <v>123</v>
      </c>
      <c r="D164" s="36">
        <v>329669411.82999998</v>
      </c>
      <c r="E164" s="36">
        <v>2647971.2400000002</v>
      </c>
      <c r="F164" s="36">
        <v>61842992</v>
      </c>
      <c r="G164" s="36">
        <v>52985811</v>
      </c>
      <c r="H164" s="36">
        <v>768378</v>
      </c>
      <c r="I164" s="36">
        <f t="shared" si="84"/>
        <v>53754189</v>
      </c>
      <c r="J164" s="96">
        <f t="shared" si="86"/>
        <v>86.920420991274156</v>
      </c>
      <c r="K164" s="36">
        <f t="shared" si="87"/>
        <v>56402160.240000002</v>
      </c>
      <c r="L164" s="96">
        <f t="shared" si="85"/>
        <v>17.108702905407796</v>
      </c>
      <c r="N164" s="160"/>
    </row>
    <row r="165" spans="1:14" ht="74.25" customHeight="1" x14ac:dyDescent="0.2">
      <c r="A165" s="37">
        <v>2362485</v>
      </c>
      <c r="B165" s="37"/>
      <c r="C165" s="35" t="s">
        <v>124</v>
      </c>
      <c r="D165" s="36">
        <v>142786859.22999999</v>
      </c>
      <c r="E165" s="36">
        <v>516940.78</v>
      </c>
      <c r="F165" s="36">
        <v>63440636</v>
      </c>
      <c r="G165" s="36">
        <v>139232</v>
      </c>
      <c r="H165" s="36"/>
      <c r="I165" s="36">
        <f t="shared" si="84"/>
        <v>139232</v>
      </c>
      <c r="J165" s="96">
        <f t="shared" si="86"/>
        <v>0.21946816548308248</v>
      </c>
      <c r="K165" s="36">
        <f t="shared" si="87"/>
        <v>656172.78</v>
      </c>
      <c r="L165" s="96">
        <f t="shared" si="85"/>
        <v>0.45954703642794037</v>
      </c>
      <c r="N165" s="160"/>
    </row>
    <row r="166" spans="1:14" ht="57.75" customHeight="1" x14ac:dyDescent="0.2">
      <c r="A166" s="37">
        <v>2372478</v>
      </c>
      <c r="B166" s="37">
        <v>385674</v>
      </c>
      <c r="C166" s="35" t="s">
        <v>125</v>
      </c>
      <c r="D166" s="36">
        <v>37954448</v>
      </c>
      <c r="E166" s="36">
        <v>6739113.3899999997</v>
      </c>
      <c r="F166" s="36">
        <v>10600903</v>
      </c>
      <c r="G166" s="36">
        <v>5936759</v>
      </c>
      <c r="H166" s="36">
        <v>345900</v>
      </c>
      <c r="I166" s="36">
        <f t="shared" si="84"/>
        <v>6282659</v>
      </c>
      <c r="J166" s="96">
        <f t="shared" si="86"/>
        <v>59.265319190261437</v>
      </c>
      <c r="K166" s="36">
        <f t="shared" si="87"/>
        <v>13021772.390000001</v>
      </c>
      <c r="L166" s="96">
        <f t="shared" si="85"/>
        <v>34.308949480703816</v>
      </c>
      <c r="N166" s="160"/>
    </row>
    <row r="167" spans="1:14" ht="57.75" customHeight="1" x14ac:dyDescent="0.2">
      <c r="A167" s="37">
        <v>2380648</v>
      </c>
      <c r="B167" s="37"/>
      <c r="C167" s="35" t="s">
        <v>412</v>
      </c>
      <c r="D167" s="36">
        <v>11076344.310000001</v>
      </c>
      <c r="E167" s="36"/>
      <c r="F167" s="36">
        <v>470000</v>
      </c>
      <c r="G167" s="36">
        <v>0</v>
      </c>
      <c r="H167" s="36"/>
      <c r="I167" s="36">
        <f t="shared" ref="I167" si="88">SUM(G167:H167)</f>
        <v>0</v>
      </c>
      <c r="J167" s="96">
        <f t="shared" ref="J167" si="89">I167/F167%</f>
        <v>0</v>
      </c>
      <c r="K167" s="36">
        <f t="shared" ref="K167" si="90">E167+I167</f>
        <v>0</v>
      </c>
      <c r="L167" s="96">
        <f t="shared" ref="L167" si="91">K167/D167%</f>
        <v>0</v>
      </c>
      <c r="N167" s="160"/>
    </row>
    <row r="168" spans="1:14" ht="60" x14ac:dyDescent="0.2">
      <c r="A168" s="37">
        <v>2381374</v>
      </c>
      <c r="B168" s="37"/>
      <c r="C168" s="35" t="s">
        <v>46</v>
      </c>
      <c r="D168" s="36">
        <v>104721901.97</v>
      </c>
      <c r="E168" s="36">
        <v>521813.66</v>
      </c>
      <c r="F168" s="127">
        <v>1050114</v>
      </c>
      <c r="G168" s="127">
        <v>344716</v>
      </c>
      <c r="H168" s="36">
        <v>307135</v>
      </c>
      <c r="I168" s="36">
        <f t="shared" si="84"/>
        <v>651851</v>
      </c>
      <c r="J168" s="96">
        <f t="shared" si="86"/>
        <v>62.07430812273715</v>
      </c>
      <c r="K168" s="36">
        <f t="shared" si="87"/>
        <v>1173664.6599999999</v>
      </c>
      <c r="L168" s="96">
        <f t="shared" si="85"/>
        <v>1.1207442167505928</v>
      </c>
      <c r="N168" s="160"/>
    </row>
    <row r="169" spans="1:14" ht="51.75" customHeight="1" x14ac:dyDescent="0.2">
      <c r="A169" s="37">
        <v>2386498</v>
      </c>
      <c r="B169" s="37"/>
      <c r="C169" s="35" t="s">
        <v>126</v>
      </c>
      <c r="D169" s="36">
        <v>97397247.409999996</v>
      </c>
      <c r="E169" s="36">
        <v>0</v>
      </c>
      <c r="F169" s="127">
        <v>968515</v>
      </c>
      <c r="G169" s="127">
        <v>833541</v>
      </c>
      <c r="H169" s="36">
        <v>54500</v>
      </c>
      <c r="I169" s="36">
        <f t="shared" si="84"/>
        <v>888041</v>
      </c>
      <c r="J169" s="96">
        <f t="shared" si="86"/>
        <v>91.690990846811872</v>
      </c>
      <c r="K169" s="36">
        <f t="shared" si="87"/>
        <v>888041</v>
      </c>
      <c r="L169" s="96">
        <f t="shared" si="85"/>
        <v>0.91177217387030873</v>
      </c>
      <c r="N169" s="160"/>
    </row>
    <row r="170" spans="1:14" ht="75" customHeight="1" x14ac:dyDescent="0.2">
      <c r="A170" s="37">
        <v>2386533</v>
      </c>
      <c r="B170" s="37"/>
      <c r="C170" s="35" t="s">
        <v>127</v>
      </c>
      <c r="D170" s="36">
        <v>122556061.31999999</v>
      </c>
      <c r="E170" s="36">
        <v>282469.43</v>
      </c>
      <c r="F170" s="127">
        <v>48716358</v>
      </c>
      <c r="G170" s="127">
        <v>821326</v>
      </c>
      <c r="H170" s="36"/>
      <c r="I170" s="36">
        <f t="shared" si="84"/>
        <v>821326</v>
      </c>
      <c r="J170" s="96">
        <f t="shared" si="86"/>
        <v>1.6859347326415492</v>
      </c>
      <c r="K170" s="36">
        <f t="shared" si="87"/>
        <v>1103795.43</v>
      </c>
      <c r="L170" s="96">
        <f t="shared" si="85"/>
        <v>0.90064531946562387</v>
      </c>
      <c r="N170" s="160"/>
    </row>
    <row r="171" spans="1:14" ht="48" x14ac:dyDescent="0.2">
      <c r="A171" s="37">
        <v>2386577</v>
      </c>
      <c r="B171" s="37"/>
      <c r="C171" s="35" t="s">
        <v>24</v>
      </c>
      <c r="D171" s="36">
        <v>88231060.459999993</v>
      </c>
      <c r="E171" s="36">
        <v>520594.01</v>
      </c>
      <c r="F171" s="127">
        <v>42180923</v>
      </c>
      <c r="G171" s="127">
        <v>858577</v>
      </c>
      <c r="H171" s="36">
        <v>3500</v>
      </c>
      <c r="I171" s="36">
        <f t="shared" si="84"/>
        <v>862077</v>
      </c>
      <c r="J171" s="96">
        <f t="shared" si="86"/>
        <v>2.0437603985100088</v>
      </c>
      <c r="K171" s="36">
        <f t="shared" si="87"/>
        <v>1382671.01</v>
      </c>
      <c r="L171" s="96">
        <f t="shared" si="85"/>
        <v>1.5671023365142949</v>
      </c>
      <c r="N171" s="160"/>
    </row>
    <row r="172" spans="1:14" ht="48" x14ac:dyDescent="0.2">
      <c r="A172" s="37">
        <v>2409087</v>
      </c>
      <c r="B172" s="37"/>
      <c r="C172" s="35" t="s">
        <v>128</v>
      </c>
      <c r="D172" s="36">
        <v>5834240.2599999998</v>
      </c>
      <c r="E172" s="36">
        <v>0</v>
      </c>
      <c r="F172" s="127">
        <v>146199</v>
      </c>
      <c r="G172" s="127">
        <v>146198</v>
      </c>
      <c r="H172" s="36"/>
      <c r="I172" s="36">
        <f t="shared" si="84"/>
        <v>146198</v>
      </c>
      <c r="J172" s="96">
        <f t="shared" si="86"/>
        <v>99.999316000793442</v>
      </c>
      <c r="K172" s="36">
        <f t="shared" si="87"/>
        <v>146198</v>
      </c>
      <c r="L172" s="96">
        <f t="shared" si="85"/>
        <v>2.5058618343564754</v>
      </c>
      <c r="N172" s="160"/>
    </row>
    <row r="173" spans="1:14" ht="30" customHeight="1" x14ac:dyDescent="0.2">
      <c r="A173" s="37">
        <v>2416127</v>
      </c>
      <c r="B173" s="37"/>
      <c r="C173" s="35" t="s">
        <v>351</v>
      </c>
      <c r="D173" s="36">
        <v>69177499</v>
      </c>
      <c r="E173" s="36">
        <v>0</v>
      </c>
      <c r="F173" s="127">
        <v>3011100</v>
      </c>
      <c r="G173" s="127">
        <v>327520</v>
      </c>
      <c r="H173" s="36">
        <v>329547</v>
      </c>
      <c r="I173" s="36">
        <f t="shared" si="84"/>
        <v>657067</v>
      </c>
      <c r="J173" s="96">
        <f t="shared" si="86"/>
        <v>21.821493806250206</v>
      </c>
      <c r="K173" s="36">
        <f t="shared" si="87"/>
        <v>657067</v>
      </c>
      <c r="L173" s="96">
        <f t="shared" si="85"/>
        <v>0.94982763109143342</v>
      </c>
      <c r="N173" s="160"/>
    </row>
    <row r="174" spans="1:14" ht="63.75" customHeight="1" x14ac:dyDescent="0.2">
      <c r="A174" s="37">
        <v>2426613</v>
      </c>
      <c r="B174" s="37"/>
      <c r="C174" s="35" t="s">
        <v>129</v>
      </c>
      <c r="D174" s="36">
        <v>704573.7</v>
      </c>
      <c r="E174" s="36">
        <v>0</v>
      </c>
      <c r="F174" s="36">
        <v>136217</v>
      </c>
      <c r="G174" s="36">
        <v>0</v>
      </c>
      <c r="H174" s="36"/>
      <c r="I174" s="36">
        <f t="shared" si="84"/>
        <v>0</v>
      </c>
      <c r="J174" s="96">
        <f t="shared" ref="J174:J222" si="92">I174/F174%</f>
        <v>0</v>
      </c>
      <c r="K174" s="36">
        <f t="shared" ref="K174:K222" si="93">E174+I174</f>
        <v>0</v>
      </c>
      <c r="L174" s="96">
        <f t="shared" ref="L174:L189" si="94">K174/D174%</f>
        <v>0</v>
      </c>
      <c r="N174" s="160"/>
    </row>
    <row r="175" spans="1:14" ht="63.75" customHeight="1" x14ac:dyDescent="0.2">
      <c r="A175" s="37">
        <v>2426624</v>
      </c>
      <c r="B175" s="37"/>
      <c r="C175" s="35" t="s">
        <v>130</v>
      </c>
      <c r="D175" s="36">
        <v>1203397.99</v>
      </c>
      <c r="E175" s="36">
        <v>0</v>
      </c>
      <c r="F175" s="36">
        <v>136217</v>
      </c>
      <c r="G175" s="36">
        <v>0</v>
      </c>
      <c r="H175" s="36"/>
      <c r="I175" s="36">
        <f t="shared" si="84"/>
        <v>0</v>
      </c>
      <c r="J175" s="96">
        <f t="shared" si="92"/>
        <v>0</v>
      </c>
      <c r="K175" s="36">
        <f t="shared" si="93"/>
        <v>0</v>
      </c>
      <c r="L175" s="96">
        <f t="shared" si="94"/>
        <v>0</v>
      </c>
      <c r="N175" s="160"/>
    </row>
    <row r="176" spans="1:14" ht="51" customHeight="1" x14ac:dyDescent="0.2">
      <c r="A176" s="37">
        <v>2426626</v>
      </c>
      <c r="B176" s="37"/>
      <c r="C176" s="35" t="s">
        <v>131</v>
      </c>
      <c r="D176" s="36">
        <v>1115946.9099999999</v>
      </c>
      <c r="E176" s="36">
        <v>0</v>
      </c>
      <c r="F176" s="36">
        <v>136565</v>
      </c>
      <c r="G176" s="36">
        <v>0</v>
      </c>
      <c r="H176" s="36"/>
      <c r="I176" s="36">
        <f t="shared" si="84"/>
        <v>0</v>
      </c>
      <c r="J176" s="96">
        <f t="shared" si="92"/>
        <v>0</v>
      </c>
      <c r="K176" s="36">
        <f t="shared" si="93"/>
        <v>0</v>
      </c>
      <c r="L176" s="96">
        <f t="shared" si="94"/>
        <v>0</v>
      </c>
      <c r="N176" s="160"/>
    </row>
    <row r="177" spans="1:14" ht="52.5" customHeight="1" x14ac:dyDescent="0.2">
      <c r="A177" s="37">
        <v>2426641</v>
      </c>
      <c r="B177" s="37"/>
      <c r="C177" s="35" t="s">
        <v>132</v>
      </c>
      <c r="D177" s="36">
        <v>680011.7</v>
      </c>
      <c r="E177" s="36">
        <v>0</v>
      </c>
      <c r="F177" s="36">
        <v>212436</v>
      </c>
      <c r="G177" s="36">
        <v>30723</v>
      </c>
      <c r="H177" s="36"/>
      <c r="I177" s="36">
        <f t="shared" si="84"/>
        <v>30723</v>
      </c>
      <c r="J177" s="96">
        <f t="shared" si="92"/>
        <v>14.462238038750494</v>
      </c>
      <c r="K177" s="36">
        <f t="shared" si="93"/>
        <v>30723</v>
      </c>
      <c r="L177" s="96">
        <f t="shared" si="94"/>
        <v>4.518010498937004</v>
      </c>
      <c r="N177" s="160"/>
    </row>
    <row r="178" spans="1:14" ht="52.5" customHeight="1" x14ac:dyDescent="0.2">
      <c r="A178" s="37">
        <v>2426642</v>
      </c>
      <c r="B178" s="37"/>
      <c r="C178" s="35" t="s">
        <v>133</v>
      </c>
      <c r="D178" s="36">
        <v>2311285.27</v>
      </c>
      <c r="E178" s="36">
        <v>0</v>
      </c>
      <c r="F178" s="36">
        <v>138250</v>
      </c>
      <c r="G178" s="36">
        <v>2033</v>
      </c>
      <c r="H178" s="36"/>
      <c r="I178" s="36">
        <f t="shared" si="84"/>
        <v>2033</v>
      </c>
      <c r="J178" s="96">
        <f t="shared" si="92"/>
        <v>1.4705244122965642</v>
      </c>
      <c r="K178" s="36">
        <f t="shared" si="93"/>
        <v>2033</v>
      </c>
      <c r="L178" s="96">
        <f t="shared" si="94"/>
        <v>8.7959717754788447E-2</v>
      </c>
      <c r="N178" s="160"/>
    </row>
    <row r="179" spans="1:14" ht="62.25" customHeight="1" x14ac:dyDescent="0.2">
      <c r="A179" s="37">
        <v>2426646</v>
      </c>
      <c r="B179" s="37"/>
      <c r="C179" s="35" t="s">
        <v>134</v>
      </c>
      <c r="D179" s="36">
        <v>2204980.04</v>
      </c>
      <c r="E179" s="36">
        <v>0</v>
      </c>
      <c r="F179" s="36">
        <v>136217</v>
      </c>
      <c r="G179" s="36">
        <v>0</v>
      </c>
      <c r="H179" s="36"/>
      <c r="I179" s="36">
        <f t="shared" si="84"/>
        <v>0</v>
      </c>
      <c r="J179" s="96">
        <f t="shared" si="92"/>
        <v>0</v>
      </c>
      <c r="K179" s="36">
        <f t="shared" si="93"/>
        <v>0</v>
      </c>
      <c r="L179" s="96">
        <f t="shared" si="94"/>
        <v>0</v>
      </c>
      <c r="N179" s="160"/>
    </row>
    <row r="180" spans="1:14" ht="53.25" customHeight="1" x14ac:dyDescent="0.2">
      <c r="A180" s="37">
        <v>2426659</v>
      </c>
      <c r="B180" s="37"/>
      <c r="C180" s="35" t="s">
        <v>135</v>
      </c>
      <c r="D180" s="36">
        <v>1447445.35</v>
      </c>
      <c r="E180" s="36">
        <v>0</v>
      </c>
      <c r="F180" s="36">
        <v>136565</v>
      </c>
      <c r="G180" s="36">
        <v>0</v>
      </c>
      <c r="H180" s="36"/>
      <c r="I180" s="36">
        <f t="shared" si="84"/>
        <v>0</v>
      </c>
      <c r="J180" s="96">
        <f t="shared" si="92"/>
        <v>0</v>
      </c>
      <c r="K180" s="36">
        <f t="shared" si="93"/>
        <v>0</v>
      </c>
      <c r="L180" s="96">
        <f t="shared" si="94"/>
        <v>0</v>
      </c>
      <c r="N180" s="160"/>
    </row>
    <row r="181" spans="1:14" ht="72" x14ac:dyDescent="0.2">
      <c r="A181" s="37">
        <v>2426758</v>
      </c>
      <c r="B181" s="37"/>
      <c r="C181" s="35" t="s">
        <v>136</v>
      </c>
      <c r="D181" s="36">
        <v>2031451</v>
      </c>
      <c r="E181" s="36">
        <v>0</v>
      </c>
      <c r="F181" s="36">
        <v>218732</v>
      </c>
      <c r="G181" s="36">
        <v>29018</v>
      </c>
      <c r="H181" s="36">
        <v>8000</v>
      </c>
      <c r="I181" s="36">
        <f t="shared" si="84"/>
        <v>37018</v>
      </c>
      <c r="J181" s="96">
        <f t="shared" si="92"/>
        <v>16.923906881480534</v>
      </c>
      <c r="K181" s="36">
        <f t="shared" si="93"/>
        <v>37018</v>
      </c>
      <c r="L181" s="96">
        <f t="shared" si="94"/>
        <v>1.8222442973027655</v>
      </c>
      <c r="N181" s="160"/>
    </row>
    <row r="182" spans="1:14" ht="51.75" customHeight="1" x14ac:dyDescent="0.2">
      <c r="A182" s="37">
        <v>2426771</v>
      </c>
      <c r="B182" s="37"/>
      <c r="C182" s="35" t="s">
        <v>137</v>
      </c>
      <c r="D182" s="36">
        <v>2737986</v>
      </c>
      <c r="E182" s="36">
        <v>0</v>
      </c>
      <c r="F182" s="36">
        <v>188004</v>
      </c>
      <c r="G182" s="36">
        <v>8000</v>
      </c>
      <c r="H182" s="36"/>
      <c r="I182" s="36">
        <f t="shared" si="84"/>
        <v>8000</v>
      </c>
      <c r="J182" s="96">
        <f t="shared" si="92"/>
        <v>4.2552286121571878</v>
      </c>
      <c r="K182" s="36">
        <f t="shared" si="93"/>
        <v>8000</v>
      </c>
      <c r="L182" s="96">
        <f t="shared" si="94"/>
        <v>0.29218556997734829</v>
      </c>
      <c r="N182" s="160"/>
    </row>
    <row r="183" spans="1:14" ht="51" customHeight="1" x14ac:dyDescent="0.2">
      <c r="A183" s="37">
        <v>2426772</v>
      </c>
      <c r="B183" s="37"/>
      <c r="C183" s="35" t="s">
        <v>138</v>
      </c>
      <c r="D183" s="36">
        <v>828524</v>
      </c>
      <c r="E183" s="36">
        <v>0</v>
      </c>
      <c r="F183" s="36">
        <v>136565</v>
      </c>
      <c r="G183" s="36">
        <v>0</v>
      </c>
      <c r="H183" s="36"/>
      <c r="I183" s="36">
        <f t="shared" si="84"/>
        <v>0</v>
      </c>
      <c r="J183" s="96">
        <f t="shared" si="92"/>
        <v>0</v>
      </c>
      <c r="K183" s="36">
        <f t="shared" si="93"/>
        <v>0</v>
      </c>
      <c r="L183" s="96">
        <f t="shared" si="94"/>
        <v>0</v>
      </c>
      <c r="N183" s="160"/>
    </row>
    <row r="184" spans="1:14" ht="50.25" customHeight="1" x14ac:dyDescent="0.2">
      <c r="A184" s="37">
        <v>2426774</v>
      </c>
      <c r="B184" s="37"/>
      <c r="C184" s="35" t="s">
        <v>139</v>
      </c>
      <c r="D184" s="36">
        <v>3388944</v>
      </c>
      <c r="E184" s="36">
        <v>0</v>
      </c>
      <c r="F184" s="36">
        <v>188004</v>
      </c>
      <c r="G184" s="36">
        <v>8000</v>
      </c>
      <c r="H184" s="36"/>
      <c r="I184" s="36">
        <f t="shared" si="84"/>
        <v>8000</v>
      </c>
      <c r="J184" s="96">
        <f t="shared" si="92"/>
        <v>4.2552286121571878</v>
      </c>
      <c r="K184" s="36">
        <f t="shared" si="93"/>
        <v>8000</v>
      </c>
      <c r="L184" s="96">
        <f t="shared" si="94"/>
        <v>0.23606173486490184</v>
      </c>
      <c r="N184" s="160"/>
    </row>
    <row r="185" spans="1:14" ht="60" x14ac:dyDescent="0.2">
      <c r="A185" s="37">
        <v>2426775</v>
      </c>
      <c r="B185" s="37"/>
      <c r="C185" s="35" t="s">
        <v>140</v>
      </c>
      <c r="D185" s="36">
        <v>1206437</v>
      </c>
      <c r="E185" s="36">
        <v>0</v>
      </c>
      <c r="F185" s="36">
        <v>136565</v>
      </c>
      <c r="G185" s="36">
        <v>0</v>
      </c>
      <c r="H185" s="36"/>
      <c r="I185" s="36">
        <f t="shared" si="84"/>
        <v>0</v>
      </c>
      <c r="J185" s="96">
        <f t="shared" si="92"/>
        <v>0</v>
      </c>
      <c r="K185" s="36">
        <f t="shared" si="93"/>
        <v>0</v>
      </c>
      <c r="L185" s="96">
        <f t="shared" si="94"/>
        <v>0</v>
      </c>
      <c r="N185" s="160"/>
    </row>
    <row r="186" spans="1:14" ht="51.75" customHeight="1" x14ac:dyDescent="0.2">
      <c r="A186" s="37">
        <v>2426777</v>
      </c>
      <c r="B186" s="37"/>
      <c r="C186" s="35" t="s">
        <v>141</v>
      </c>
      <c r="D186" s="36"/>
      <c r="E186" s="36">
        <v>0</v>
      </c>
      <c r="F186" s="36">
        <v>241418</v>
      </c>
      <c r="G186" s="36">
        <v>241417</v>
      </c>
      <c r="H186" s="36"/>
      <c r="I186" s="36">
        <f t="shared" si="84"/>
        <v>241417</v>
      </c>
      <c r="J186" s="96">
        <f t="shared" si="92"/>
        <v>99.999585780679155</v>
      </c>
      <c r="K186" s="36">
        <f t="shared" si="93"/>
        <v>241417</v>
      </c>
      <c r="L186" s="96"/>
      <c r="N186" s="160"/>
    </row>
    <row r="187" spans="1:14" ht="51.75" customHeight="1" x14ac:dyDescent="0.2">
      <c r="A187" s="37">
        <v>2426778</v>
      </c>
      <c r="B187" s="37"/>
      <c r="C187" s="35" t="s">
        <v>142</v>
      </c>
      <c r="D187" s="36"/>
      <c r="E187" s="36">
        <v>0</v>
      </c>
      <c r="F187" s="36">
        <v>273464</v>
      </c>
      <c r="G187" s="36">
        <v>273463</v>
      </c>
      <c r="H187" s="36"/>
      <c r="I187" s="36">
        <f t="shared" si="84"/>
        <v>273463</v>
      </c>
      <c r="J187" s="96">
        <f t="shared" si="92"/>
        <v>99.999634321153792</v>
      </c>
      <c r="K187" s="36">
        <f t="shared" si="93"/>
        <v>273463</v>
      </c>
      <c r="L187" s="96"/>
      <c r="N187" s="160"/>
    </row>
    <row r="188" spans="1:14" ht="58.5" customHeight="1" x14ac:dyDescent="0.2">
      <c r="A188" s="37">
        <v>2426793</v>
      </c>
      <c r="B188" s="37"/>
      <c r="C188" s="35" t="s">
        <v>143</v>
      </c>
      <c r="D188" s="36"/>
      <c r="E188" s="36">
        <v>0</v>
      </c>
      <c r="F188" s="36">
        <v>321466</v>
      </c>
      <c r="G188" s="36">
        <v>311466</v>
      </c>
      <c r="H188" s="36"/>
      <c r="I188" s="36">
        <f t="shared" si="84"/>
        <v>311466</v>
      </c>
      <c r="J188" s="96">
        <f t="shared" si="92"/>
        <v>96.88925111831422</v>
      </c>
      <c r="K188" s="36">
        <f t="shared" si="93"/>
        <v>311466</v>
      </c>
      <c r="L188" s="96"/>
      <c r="N188" s="160"/>
    </row>
    <row r="189" spans="1:14" ht="59.25" customHeight="1" x14ac:dyDescent="0.2">
      <c r="A189" s="37">
        <v>2427358</v>
      </c>
      <c r="B189" s="37"/>
      <c r="C189" s="35" t="s">
        <v>380</v>
      </c>
      <c r="D189" s="36">
        <v>126479675.81999999</v>
      </c>
      <c r="E189" s="36">
        <v>0</v>
      </c>
      <c r="F189" s="36">
        <v>1350000</v>
      </c>
      <c r="G189" s="36">
        <v>4240</v>
      </c>
      <c r="H189" s="36">
        <v>246920</v>
      </c>
      <c r="I189" s="36">
        <f t="shared" si="84"/>
        <v>251160</v>
      </c>
      <c r="J189" s="96">
        <f t="shared" ref="J189" si="95">I189/F189%</f>
        <v>18.604444444444443</v>
      </c>
      <c r="K189" s="36">
        <f t="shared" ref="K189" si="96">E189+I189</f>
        <v>251160</v>
      </c>
      <c r="L189" s="96">
        <f t="shared" si="94"/>
        <v>0.19857735906711149</v>
      </c>
      <c r="N189" s="160"/>
    </row>
    <row r="190" spans="1:14" ht="27.75" customHeight="1" x14ac:dyDescent="0.2">
      <c r="A190" s="28"/>
      <c r="B190" s="28"/>
      <c r="C190" s="71" t="s">
        <v>144</v>
      </c>
      <c r="D190" s="39"/>
      <c r="E190" s="39">
        <f>SUM(E191:E192)</f>
        <v>0</v>
      </c>
      <c r="F190" s="39">
        <f t="shared" ref="F190:H190" si="97">SUM(F191:F192)</f>
        <v>2289000</v>
      </c>
      <c r="G190" s="39">
        <f t="shared" si="97"/>
        <v>71500</v>
      </c>
      <c r="H190" s="39">
        <f t="shared" si="97"/>
        <v>0</v>
      </c>
      <c r="I190" s="39">
        <f t="shared" si="84"/>
        <v>71500</v>
      </c>
      <c r="J190" s="72">
        <f t="shared" si="92"/>
        <v>3.1236347750109217</v>
      </c>
      <c r="K190" s="39">
        <f t="shared" si="93"/>
        <v>71500</v>
      </c>
      <c r="L190" s="39"/>
      <c r="N190" s="160"/>
    </row>
    <row r="191" spans="1:14" ht="66" customHeight="1" x14ac:dyDescent="0.2">
      <c r="A191" s="37">
        <v>2430176</v>
      </c>
      <c r="B191" s="37"/>
      <c r="C191" s="35" t="s">
        <v>145</v>
      </c>
      <c r="D191" s="36">
        <v>71500</v>
      </c>
      <c r="E191" s="36">
        <v>0</v>
      </c>
      <c r="F191" s="127">
        <v>71500</v>
      </c>
      <c r="G191" s="127">
        <v>71500</v>
      </c>
      <c r="H191" s="36"/>
      <c r="I191" s="36">
        <f t="shared" si="84"/>
        <v>71500</v>
      </c>
      <c r="J191" s="52">
        <f t="shared" si="92"/>
        <v>100</v>
      </c>
      <c r="K191" s="36">
        <f t="shared" si="93"/>
        <v>71500</v>
      </c>
      <c r="L191" s="52">
        <f>K191/D191%</f>
        <v>100</v>
      </c>
      <c r="N191" s="160"/>
    </row>
    <row r="192" spans="1:14" ht="77.25" customHeight="1" x14ac:dyDescent="0.2">
      <c r="A192" s="37">
        <v>2440132</v>
      </c>
      <c r="B192" s="37"/>
      <c r="C192" s="35" t="s">
        <v>146</v>
      </c>
      <c r="D192" s="36">
        <v>2100000</v>
      </c>
      <c r="E192" s="36">
        <v>0</v>
      </c>
      <c r="F192" s="127">
        <v>2217500</v>
      </c>
      <c r="G192" s="127">
        <v>0</v>
      </c>
      <c r="H192" s="36"/>
      <c r="I192" s="36">
        <f t="shared" si="84"/>
        <v>0</v>
      </c>
      <c r="J192" s="96">
        <f t="shared" si="92"/>
        <v>0</v>
      </c>
      <c r="K192" s="36">
        <f t="shared" si="93"/>
        <v>0</v>
      </c>
      <c r="L192" s="96">
        <f>K192/D192%</f>
        <v>0</v>
      </c>
      <c r="N192" s="160"/>
    </row>
    <row r="193" spans="1:14" ht="24" x14ac:dyDescent="0.2">
      <c r="A193" s="35"/>
      <c r="B193" s="35"/>
      <c r="C193" s="71" t="s">
        <v>147</v>
      </c>
      <c r="D193" s="39"/>
      <c r="E193" s="39">
        <f>SUM(E194:E226)</f>
        <v>11616044.73</v>
      </c>
      <c r="F193" s="39">
        <f t="shared" ref="F193:H193" si="98">SUM(F194:F226)</f>
        <v>3426048</v>
      </c>
      <c r="G193" s="39">
        <f t="shared" si="98"/>
        <v>802847</v>
      </c>
      <c r="H193" s="39">
        <f t="shared" si="98"/>
        <v>0</v>
      </c>
      <c r="I193" s="39">
        <f t="shared" si="84"/>
        <v>802847</v>
      </c>
      <c r="J193" s="92">
        <f t="shared" si="92"/>
        <v>23.433617976163788</v>
      </c>
      <c r="K193" s="39">
        <f t="shared" si="93"/>
        <v>12418891.73</v>
      </c>
      <c r="L193" s="39"/>
      <c r="M193" s="121"/>
      <c r="N193" s="160"/>
    </row>
    <row r="194" spans="1:14" ht="89.25" customHeight="1" x14ac:dyDescent="0.2">
      <c r="A194" s="37">
        <v>2133722</v>
      </c>
      <c r="B194" s="37">
        <v>120501</v>
      </c>
      <c r="C194" s="35" t="s">
        <v>148</v>
      </c>
      <c r="D194" s="36">
        <v>12673474.029999999</v>
      </c>
      <c r="E194" s="36">
        <v>11616044.73</v>
      </c>
      <c r="F194" s="127">
        <v>1057430</v>
      </c>
      <c r="G194" s="127">
        <v>0</v>
      </c>
      <c r="H194" s="36"/>
      <c r="I194" s="36">
        <f t="shared" si="84"/>
        <v>0</v>
      </c>
      <c r="J194" s="52">
        <f t="shared" si="92"/>
        <v>0</v>
      </c>
      <c r="K194" s="36">
        <f t="shared" si="93"/>
        <v>11616044.73</v>
      </c>
      <c r="L194" s="52">
        <f t="shared" ref="L194:L222" si="99">K194/D194%</f>
        <v>91.656358015987522</v>
      </c>
      <c r="N194" s="160"/>
    </row>
    <row r="195" spans="1:14" ht="89.25" customHeight="1" x14ac:dyDescent="0.2">
      <c r="A195" s="37">
        <v>2313224</v>
      </c>
      <c r="B195" s="37"/>
      <c r="C195" s="35" t="s">
        <v>396</v>
      </c>
      <c r="D195" s="36">
        <v>331274.09999999998</v>
      </c>
      <c r="E195" s="36"/>
      <c r="F195" s="127">
        <v>140574</v>
      </c>
      <c r="G195" s="127">
        <v>0</v>
      </c>
      <c r="H195" s="36"/>
      <c r="I195" s="36">
        <f t="shared" si="84"/>
        <v>0</v>
      </c>
      <c r="J195" s="52">
        <f t="shared" ref="J195:J199" si="100">I195/F195%</f>
        <v>0</v>
      </c>
      <c r="K195" s="36">
        <f t="shared" ref="K195:K199" si="101">E195+I195</f>
        <v>0</v>
      </c>
      <c r="L195" s="52">
        <f t="shared" ref="L195:L199" si="102">K195/D195%</f>
        <v>0</v>
      </c>
      <c r="N195" s="160"/>
    </row>
    <row r="196" spans="1:14" ht="89.25" customHeight="1" x14ac:dyDescent="0.2">
      <c r="A196" s="37">
        <v>2314018</v>
      </c>
      <c r="B196" s="37">
        <v>351628</v>
      </c>
      <c r="C196" s="35" t="s">
        <v>397</v>
      </c>
      <c r="D196" s="36">
        <v>497678.04</v>
      </c>
      <c r="E196" s="36"/>
      <c r="F196" s="127">
        <v>136556</v>
      </c>
      <c r="G196" s="127">
        <v>0</v>
      </c>
      <c r="H196" s="36"/>
      <c r="I196" s="36">
        <f t="shared" si="84"/>
        <v>0</v>
      </c>
      <c r="J196" s="52">
        <f t="shared" si="100"/>
        <v>0</v>
      </c>
      <c r="K196" s="36">
        <f t="shared" si="101"/>
        <v>0</v>
      </c>
      <c r="L196" s="52">
        <f t="shared" si="102"/>
        <v>0</v>
      </c>
      <c r="N196" s="160"/>
    </row>
    <row r="197" spans="1:14" ht="89.25" customHeight="1" x14ac:dyDescent="0.2">
      <c r="A197" s="37">
        <v>2314034</v>
      </c>
      <c r="B197" s="37">
        <v>351644</v>
      </c>
      <c r="C197" s="35" t="s">
        <v>398</v>
      </c>
      <c r="D197" s="36">
        <v>151910.20000000001</v>
      </c>
      <c r="E197" s="36"/>
      <c r="F197" s="127">
        <v>110001</v>
      </c>
      <c r="G197" s="127">
        <v>0</v>
      </c>
      <c r="H197" s="36"/>
      <c r="I197" s="36">
        <f t="shared" si="84"/>
        <v>0</v>
      </c>
      <c r="J197" s="52">
        <f t="shared" si="100"/>
        <v>0</v>
      </c>
      <c r="K197" s="36">
        <f t="shared" si="101"/>
        <v>0</v>
      </c>
      <c r="L197" s="52">
        <f t="shared" si="102"/>
        <v>0</v>
      </c>
      <c r="N197" s="160"/>
    </row>
    <row r="198" spans="1:14" ht="89.25" customHeight="1" x14ac:dyDescent="0.2">
      <c r="A198" s="37">
        <v>2314062</v>
      </c>
      <c r="B198" s="37">
        <v>351659</v>
      </c>
      <c r="C198" s="35" t="s">
        <v>399</v>
      </c>
      <c r="D198" s="36">
        <v>151910.20000000001</v>
      </c>
      <c r="E198" s="36"/>
      <c r="F198" s="127">
        <v>111731</v>
      </c>
      <c r="G198" s="127">
        <v>0</v>
      </c>
      <c r="H198" s="36"/>
      <c r="I198" s="36">
        <f t="shared" si="84"/>
        <v>0</v>
      </c>
      <c r="J198" s="52">
        <f t="shared" si="100"/>
        <v>0</v>
      </c>
      <c r="K198" s="36">
        <f t="shared" si="101"/>
        <v>0</v>
      </c>
      <c r="L198" s="52">
        <f t="shared" si="102"/>
        <v>0</v>
      </c>
      <c r="N198" s="160"/>
    </row>
    <row r="199" spans="1:14" ht="89.25" customHeight="1" x14ac:dyDescent="0.2">
      <c r="A199" s="37">
        <v>2314935</v>
      </c>
      <c r="B199" s="37">
        <v>352491</v>
      </c>
      <c r="C199" s="35" t="s">
        <v>400</v>
      </c>
      <c r="D199" s="36">
        <v>151910.20000000001</v>
      </c>
      <c r="E199" s="36"/>
      <c r="F199" s="127">
        <v>111731</v>
      </c>
      <c r="G199" s="127">
        <v>0</v>
      </c>
      <c r="H199" s="36"/>
      <c r="I199" s="36">
        <f t="shared" si="84"/>
        <v>0</v>
      </c>
      <c r="J199" s="52">
        <f t="shared" si="100"/>
        <v>0</v>
      </c>
      <c r="K199" s="36">
        <f t="shared" si="101"/>
        <v>0</v>
      </c>
      <c r="L199" s="52">
        <f t="shared" si="102"/>
        <v>0</v>
      </c>
      <c r="N199" s="160"/>
    </row>
    <row r="200" spans="1:14" ht="96" x14ac:dyDescent="0.2">
      <c r="A200" s="37">
        <v>2430716</v>
      </c>
      <c r="B200" s="37"/>
      <c r="C200" s="35" t="s">
        <v>328</v>
      </c>
      <c r="D200" s="36">
        <v>139646.67000000001</v>
      </c>
      <c r="E200" s="36">
        <v>0</v>
      </c>
      <c r="F200" s="127">
        <v>139647</v>
      </c>
      <c r="G200" s="127">
        <v>118299</v>
      </c>
      <c r="H200" s="36"/>
      <c r="I200" s="36">
        <f t="shared" si="84"/>
        <v>118299</v>
      </c>
      <c r="J200" s="96">
        <f t="shared" si="92"/>
        <v>84.712883198350127</v>
      </c>
      <c r="K200" s="36">
        <f t="shared" si="93"/>
        <v>118299</v>
      </c>
      <c r="L200" s="96">
        <f t="shared" si="99"/>
        <v>84.7130833839432</v>
      </c>
      <c r="N200" s="160"/>
    </row>
    <row r="201" spans="1:14" ht="90" customHeight="1" x14ac:dyDescent="0.2">
      <c r="A201" s="37">
        <v>2430725</v>
      </c>
      <c r="B201" s="37"/>
      <c r="C201" s="35" t="s">
        <v>329</v>
      </c>
      <c r="D201" s="36">
        <v>113396.67</v>
      </c>
      <c r="E201" s="36">
        <v>0</v>
      </c>
      <c r="F201" s="127">
        <v>113397</v>
      </c>
      <c r="G201" s="127">
        <v>92799</v>
      </c>
      <c r="H201" s="36"/>
      <c r="I201" s="36">
        <f t="shared" si="84"/>
        <v>92799</v>
      </c>
      <c r="J201" s="96">
        <f t="shared" si="92"/>
        <v>81.835498293605653</v>
      </c>
      <c r="K201" s="36">
        <f t="shared" si="93"/>
        <v>92799</v>
      </c>
      <c r="L201" s="96">
        <f t="shared" si="99"/>
        <v>81.835736446228978</v>
      </c>
      <c r="N201" s="160"/>
    </row>
    <row r="202" spans="1:14" ht="89.25" customHeight="1" x14ac:dyDescent="0.2">
      <c r="A202" s="37">
        <v>2430742</v>
      </c>
      <c r="B202" s="37"/>
      <c r="C202" s="35" t="s">
        <v>362</v>
      </c>
      <c r="D202" s="36">
        <v>188496.67</v>
      </c>
      <c r="E202" s="36">
        <v>0</v>
      </c>
      <c r="F202" s="127">
        <v>188731</v>
      </c>
      <c r="G202" s="127">
        <v>77899</v>
      </c>
      <c r="H202" s="36"/>
      <c r="I202" s="36">
        <f t="shared" si="84"/>
        <v>77899</v>
      </c>
      <c r="J202" s="96">
        <f t="shared" si="92"/>
        <v>41.275148226841381</v>
      </c>
      <c r="K202" s="36">
        <f t="shared" si="93"/>
        <v>77899</v>
      </c>
      <c r="L202" s="96">
        <f t="shared" si="99"/>
        <v>41.326459507215695</v>
      </c>
      <c r="N202" s="160"/>
    </row>
    <row r="203" spans="1:14" ht="81.75" customHeight="1" x14ac:dyDescent="0.2">
      <c r="A203" s="37">
        <v>2430769</v>
      </c>
      <c r="B203" s="37"/>
      <c r="C203" s="35" t="s">
        <v>149</v>
      </c>
      <c r="D203" s="36">
        <v>26250</v>
      </c>
      <c r="E203" s="36">
        <v>0</v>
      </c>
      <c r="F203" s="127">
        <v>26250</v>
      </c>
      <c r="G203" s="127">
        <v>25500</v>
      </c>
      <c r="H203" s="36"/>
      <c r="I203" s="36">
        <f t="shared" ref="I203:I266" si="103">SUM(G203:H203)</f>
        <v>25500</v>
      </c>
      <c r="J203" s="96">
        <f t="shared" si="92"/>
        <v>97.142857142857139</v>
      </c>
      <c r="K203" s="36">
        <f t="shared" si="93"/>
        <v>25500</v>
      </c>
      <c r="L203" s="96">
        <f t="shared" si="99"/>
        <v>97.142857142857139</v>
      </c>
      <c r="N203" s="160"/>
    </row>
    <row r="204" spans="1:14" ht="89.25" customHeight="1" x14ac:dyDescent="0.2">
      <c r="A204" s="37">
        <v>2430771</v>
      </c>
      <c r="B204" s="37"/>
      <c r="C204" s="35" t="s">
        <v>150</v>
      </c>
      <c r="D204" s="36">
        <v>26250</v>
      </c>
      <c r="E204" s="36">
        <v>0</v>
      </c>
      <c r="F204" s="127">
        <v>26250</v>
      </c>
      <c r="G204" s="127">
        <v>25500</v>
      </c>
      <c r="H204" s="36"/>
      <c r="I204" s="36">
        <f t="shared" si="103"/>
        <v>25500</v>
      </c>
      <c r="J204" s="96">
        <f t="shared" si="92"/>
        <v>97.142857142857139</v>
      </c>
      <c r="K204" s="36">
        <f t="shared" si="93"/>
        <v>25500</v>
      </c>
      <c r="L204" s="96">
        <f t="shared" si="99"/>
        <v>97.142857142857139</v>
      </c>
      <c r="N204" s="160"/>
    </row>
    <row r="205" spans="1:14" ht="89.25" customHeight="1" x14ac:dyDescent="0.2">
      <c r="A205" s="37">
        <v>2430773</v>
      </c>
      <c r="B205" s="37"/>
      <c r="C205" s="35" t="s">
        <v>151</v>
      </c>
      <c r="D205" s="36">
        <v>26250</v>
      </c>
      <c r="E205" s="36">
        <v>0</v>
      </c>
      <c r="F205" s="127">
        <v>26250</v>
      </c>
      <c r="G205" s="127">
        <v>25500</v>
      </c>
      <c r="H205" s="36"/>
      <c r="I205" s="36">
        <f t="shared" si="103"/>
        <v>25500</v>
      </c>
      <c r="J205" s="96">
        <f t="shared" si="92"/>
        <v>97.142857142857139</v>
      </c>
      <c r="K205" s="36">
        <f t="shared" si="93"/>
        <v>25500</v>
      </c>
      <c r="L205" s="96">
        <f t="shared" si="99"/>
        <v>97.142857142857139</v>
      </c>
      <c r="N205" s="160"/>
    </row>
    <row r="206" spans="1:14" ht="89.25" customHeight="1" x14ac:dyDescent="0.2">
      <c r="A206" s="37">
        <v>2430775</v>
      </c>
      <c r="B206" s="37"/>
      <c r="C206" s="35" t="s">
        <v>152</v>
      </c>
      <c r="D206" s="36">
        <v>26250</v>
      </c>
      <c r="E206" s="36">
        <v>0</v>
      </c>
      <c r="F206" s="127">
        <v>26250</v>
      </c>
      <c r="G206" s="127">
        <v>25500</v>
      </c>
      <c r="H206" s="36"/>
      <c r="I206" s="36">
        <f t="shared" si="103"/>
        <v>25500</v>
      </c>
      <c r="J206" s="96">
        <f t="shared" si="92"/>
        <v>97.142857142857139</v>
      </c>
      <c r="K206" s="36">
        <f t="shared" si="93"/>
        <v>25500</v>
      </c>
      <c r="L206" s="96">
        <f t="shared" si="99"/>
        <v>97.142857142857139</v>
      </c>
      <c r="N206" s="160"/>
    </row>
    <row r="207" spans="1:14" ht="89.25" customHeight="1" x14ac:dyDescent="0.2">
      <c r="A207" s="37">
        <v>2430776</v>
      </c>
      <c r="B207" s="37"/>
      <c r="C207" s="35" t="s">
        <v>153</v>
      </c>
      <c r="D207" s="36">
        <v>26250</v>
      </c>
      <c r="E207" s="36">
        <v>0</v>
      </c>
      <c r="F207" s="127">
        <v>26250</v>
      </c>
      <c r="G207" s="127">
        <v>25500</v>
      </c>
      <c r="H207" s="36"/>
      <c r="I207" s="36">
        <f t="shared" si="103"/>
        <v>25500</v>
      </c>
      <c r="J207" s="96">
        <f t="shared" si="92"/>
        <v>97.142857142857139</v>
      </c>
      <c r="K207" s="36">
        <f t="shared" si="93"/>
        <v>25500</v>
      </c>
      <c r="L207" s="96">
        <f t="shared" si="99"/>
        <v>97.142857142857139</v>
      </c>
      <c r="N207" s="160"/>
    </row>
    <row r="208" spans="1:14" ht="89.25" customHeight="1" x14ac:dyDescent="0.2">
      <c r="A208" s="37">
        <v>2430777</v>
      </c>
      <c r="B208" s="37"/>
      <c r="C208" s="35" t="s">
        <v>154</v>
      </c>
      <c r="D208" s="36">
        <v>26250</v>
      </c>
      <c r="E208" s="36">
        <v>0</v>
      </c>
      <c r="F208" s="127">
        <v>26250</v>
      </c>
      <c r="G208" s="127">
        <v>25500</v>
      </c>
      <c r="H208" s="36"/>
      <c r="I208" s="36">
        <f t="shared" si="103"/>
        <v>25500</v>
      </c>
      <c r="J208" s="96">
        <f t="shared" si="92"/>
        <v>97.142857142857139</v>
      </c>
      <c r="K208" s="36">
        <f t="shared" si="93"/>
        <v>25500</v>
      </c>
      <c r="L208" s="96">
        <f t="shared" si="99"/>
        <v>97.142857142857139</v>
      </c>
      <c r="N208" s="160"/>
    </row>
    <row r="209" spans="1:14" ht="89.25" customHeight="1" x14ac:dyDescent="0.2">
      <c r="A209" s="37">
        <v>2430778</v>
      </c>
      <c r="B209" s="37"/>
      <c r="C209" s="35" t="s">
        <v>155</v>
      </c>
      <c r="D209" s="36">
        <v>26250</v>
      </c>
      <c r="E209" s="36">
        <v>0</v>
      </c>
      <c r="F209" s="127">
        <v>26250</v>
      </c>
      <c r="G209" s="127">
        <v>25500</v>
      </c>
      <c r="H209" s="36"/>
      <c r="I209" s="36">
        <f t="shared" si="103"/>
        <v>25500</v>
      </c>
      <c r="J209" s="96">
        <f t="shared" si="92"/>
        <v>97.142857142857139</v>
      </c>
      <c r="K209" s="36">
        <f t="shared" si="93"/>
        <v>25500</v>
      </c>
      <c r="L209" s="96">
        <f t="shared" si="99"/>
        <v>97.142857142857139</v>
      </c>
      <c r="N209" s="160"/>
    </row>
    <row r="210" spans="1:14" ht="89.25" customHeight="1" x14ac:dyDescent="0.2">
      <c r="A210" s="37">
        <v>2430780</v>
      </c>
      <c r="B210" s="37"/>
      <c r="C210" s="35" t="s">
        <v>156</v>
      </c>
      <c r="D210" s="36">
        <v>26250</v>
      </c>
      <c r="E210" s="36">
        <v>0</v>
      </c>
      <c r="F210" s="127">
        <v>26250</v>
      </c>
      <c r="G210" s="127">
        <v>25500</v>
      </c>
      <c r="H210" s="36"/>
      <c r="I210" s="36">
        <f t="shared" si="103"/>
        <v>25500</v>
      </c>
      <c r="J210" s="96">
        <f t="shared" si="92"/>
        <v>97.142857142857139</v>
      </c>
      <c r="K210" s="36">
        <f t="shared" si="93"/>
        <v>25500</v>
      </c>
      <c r="L210" s="96">
        <f t="shared" si="99"/>
        <v>97.142857142857139</v>
      </c>
      <c r="N210" s="160"/>
    </row>
    <row r="211" spans="1:14" ht="91.5" customHeight="1" x14ac:dyDescent="0.2">
      <c r="A211" s="37">
        <v>2430781</v>
      </c>
      <c r="B211" s="37"/>
      <c r="C211" s="35" t="s">
        <v>330</v>
      </c>
      <c r="D211" s="36">
        <v>26250</v>
      </c>
      <c r="E211" s="36">
        <v>0</v>
      </c>
      <c r="F211" s="127">
        <v>26250</v>
      </c>
      <c r="G211" s="127">
        <v>25500</v>
      </c>
      <c r="H211" s="36"/>
      <c r="I211" s="36">
        <f t="shared" si="103"/>
        <v>25500</v>
      </c>
      <c r="J211" s="96">
        <f t="shared" si="92"/>
        <v>97.142857142857139</v>
      </c>
      <c r="K211" s="36">
        <f t="shared" si="93"/>
        <v>25500</v>
      </c>
      <c r="L211" s="96">
        <f t="shared" si="99"/>
        <v>97.142857142857139</v>
      </c>
      <c r="N211" s="160"/>
    </row>
    <row r="212" spans="1:14" ht="54" customHeight="1" x14ac:dyDescent="0.2">
      <c r="A212" s="37">
        <v>2440339</v>
      </c>
      <c r="B212" s="37"/>
      <c r="C212" s="35" t="s">
        <v>157</v>
      </c>
      <c r="D212" s="36">
        <v>20000</v>
      </c>
      <c r="E212" s="36">
        <v>0</v>
      </c>
      <c r="F212" s="127">
        <v>35000</v>
      </c>
      <c r="G212" s="127">
        <v>18000</v>
      </c>
      <c r="H212" s="36"/>
      <c r="I212" s="36">
        <f t="shared" si="103"/>
        <v>18000</v>
      </c>
      <c r="J212" s="96">
        <f t="shared" si="92"/>
        <v>51.428571428571431</v>
      </c>
      <c r="K212" s="36">
        <f t="shared" si="93"/>
        <v>18000</v>
      </c>
      <c r="L212" s="96">
        <f t="shared" si="99"/>
        <v>90</v>
      </c>
      <c r="N212" s="160"/>
    </row>
    <row r="213" spans="1:14" ht="61.5" customHeight="1" x14ac:dyDescent="0.2">
      <c r="A213" s="37">
        <v>2440358</v>
      </c>
      <c r="B213" s="37"/>
      <c r="C213" s="35" t="s">
        <v>158</v>
      </c>
      <c r="D213" s="36">
        <v>80500</v>
      </c>
      <c r="E213" s="36">
        <v>0</v>
      </c>
      <c r="F213" s="127">
        <v>110600</v>
      </c>
      <c r="G213" s="127">
        <v>75000</v>
      </c>
      <c r="H213" s="36"/>
      <c r="I213" s="36">
        <f t="shared" si="103"/>
        <v>75000</v>
      </c>
      <c r="J213" s="96">
        <f t="shared" si="92"/>
        <v>67.811934900542497</v>
      </c>
      <c r="K213" s="36">
        <f t="shared" si="93"/>
        <v>75000</v>
      </c>
      <c r="L213" s="96">
        <f t="shared" si="99"/>
        <v>93.16770186335404</v>
      </c>
      <c r="N213" s="160"/>
    </row>
    <row r="214" spans="1:14" ht="62.25" customHeight="1" x14ac:dyDescent="0.2">
      <c r="A214" s="37">
        <v>2440361</v>
      </c>
      <c r="B214" s="37"/>
      <c r="C214" s="35" t="s">
        <v>159</v>
      </c>
      <c r="D214" s="36">
        <v>80500</v>
      </c>
      <c r="E214" s="36">
        <v>0</v>
      </c>
      <c r="F214" s="127">
        <v>110600</v>
      </c>
      <c r="G214" s="127">
        <v>75000</v>
      </c>
      <c r="H214" s="36"/>
      <c r="I214" s="36">
        <f t="shared" si="103"/>
        <v>75000</v>
      </c>
      <c r="J214" s="96">
        <f t="shared" si="92"/>
        <v>67.811934900542497</v>
      </c>
      <c r="K214" s="36">
        <f t="shared" si="93"/>
        <v>75000</v>
      </c>
      <c r="L214" s="96">
        <f t="shared" si="99"/>
        <v>93.16770186335404</v>
      </c>
      <c r="N214" s="160"/>
    </row>
    <row r="215" spans="1:14" ht="63" customHeight="1" x14ac:dyDescent="0.2">
      <c r="A215" s="37">
        <v>2440364</v>
      </c>
      <c r="B215" s="37"/>
      <c r="C215" s="35" t="s">
        <v>160</v>
      </c>
      <c r="D215" s="36">
        <v>8350</v>
      </c>
      <c r="E215" s="36">
        <v>0</v>
      </c>
      <c r="F215" s="127">
        <v>9000</v>
      </c>
      <c r="G215" s="127">
        <v>8350</v>
      </c>
      <c r="H215" s="36"/>
      <c r="I215" s="36">
        <f t="shared" si="103"/>
        <v>8350</v>
      </c>
      <c r="J215" s="96">
        <f t="shared" si="92"/>
        <v>92.777777777777771</v>
      </c>
      <c r="K215" s="36">
        <f t="shared" si="93"/>
        <v>8350</v>
      </c>
      <c r="L215" s="96">
        <f t="shared" si="99"/>
        <v>100</v>
      </c>
      <c r="N215" s="160"/>
    </row>
    <row r="216" spans="1:14" ht="65.25" customHeight="1" x14ac:dyDescent="0.2">
      <c r="A216" s="37">
        <v>2440366</v>
      </c>
      <c r="B216" s="37"/>
      <c r="C216" s="35" t="s">
        <v>161</v>
      </c>
      <c r="D216" s="36">
        <v>20000</v>
      </c>
      <c r="E216" s="36">
        <v>0</v>
      </c>
      <c r="F216" s="127">
        <v>35000</v>
      </c>
      <c r="G216" s="127">
        <v>18000</v>
      </c>
      <c r="H216" s="36"/>
      <c r="I216" s="36">
        <f t="shared" si="103"/>
        <v>18000</v>
      </c>
      <c r="J216" s="96">
        <f t="shared" si="92"/>
        <v>51.428571428571431</v>
      </c>
      <c r="K216" s="36">
        <f t="shared" si="93"/>
        <v>18000</v>
      </c>
      <c r="L216" s="96">
        <f t="shared" si="99"/>
        <v>90</v>
      </c>
      <c r="N216" s="160"/>
    </row>
    <row r="217" spans="1:14" ht="63" customHeight="1" x14ac:dyDescent="0.2">
      <c r="A217" s="37">
        <v>2440367</v>
      </c>
      <c r="B217" s="37"/>
      <c r="C217" s="35" t="s">
        <v>162</v>
      </c>
      <c r="D217" s="36">
        <v>20000</v>
      </c>
      <c r="E217" s="36">
        <v>0</v>
      </c>
      <c r="F217" s="127">
        <v>35000</v>
      </c>
      <c r="G217" s="127">
        <v>18000</v>
      </c>
      <c r="H217" s="36"/>
      <c r="I217" s="36">
        <f t="shared" si="103"/>
        <v>18000</v>
      </c>
      <c r="J217" s="96">
        <f t="shared" si="92"/>
        <v>51.428571428571431</v>
      </c>
      <c r="K217" s="36">
        <f t="shared" si="93"/>
        <v>18000</v>
      </c>
      <c r="L217" s="96">
        <f t="shared" si="99"/>
        <v>90</v>
      </c>
      <c r="N217" s="160"/>
    </row>
    <row r="218" spans="1:14" ht="78" customHeight="1" x14ac:dyDescent="0.2">
      <c r="A218" s="37">
        <v>2440369</v>
      </c>
      <c r="B218" s="37"/>
      <c r="C218" s="35" t="s">
        <v>163</v>
      </c>
      <c r="D218" s="36">
        <v>36700</v>
      </c>
      <c r="E218" s="36">
        <v>0</v>
      </c>
      <c r="F218" s="127">
        <v>38000</v>
      </c>
      <c r="G218" s="127">
        <v>0</v>
      </c>
      <c r="H218" s="36"/>
      <c r="I218" s="36">
        <f t="shared" si="103"/>
        <v>0</v>
      </c>
      <c r="J218" s="96">
        <f t="shared" si="92"/>
        <v>0</v>
      </c>
      <c r="K218" s="36">
        <f t="shared" si="93"/>
        <v>0</v>
      </c>
      <c r="L218" s="96">
        <f t="shared" si="99"/>
        <v>0</v>
      </c>
      <c r="N218" s="160"/>
    </row>
    <row r="219" spans="1:14" ht="78" customHeight="1" x14ac:dyDescent="0.2">
      <c r="A219" s="37">
        <v>2440370</v>
      </c>
      <c r="B219" s="37"/>
      <c r="C219" s="35" t="s">
        <v>164</v>
      </c>
      <c r="D219" s="36">
        <v>20000</v>
      </c>
      <c r="E219" s="36">
        <v>0</v>
      </c>
      <c r="F219" s="127">
        <v>35000</v>
      </c>
      <c r="G219" s="127">
        <v>18000</v>
      </c>
      <c r="H219" s="36"/>
      <c r="I219" s="36">
        <f t="shared" si="103"/>
        <v>18000</v>
      </c>
      <c r="J219" s="96">
        <f t="shared" si="92"/>
        <v>51.428571428571431</v>
      </c>
      <c r="K219" s="36">
        <f t="shared" si="93"/>
        <v>18000</v>
      </c>
      <c r="L219" s="96">
        <f t="shared" si="99"/>
        <v>90</v>
      </c>
      <c r="N219" s="160"/>
    </row>
    <row r="220" spans="1:14" ht="60" x14ac:dyDescent="0.2">
      <c r="A220" s="37">
        <v>2440374</v>
      </c>
      <c r="B220" s="37"/>
      <c r="C220" s="35" t="s">
        <v>165</v>
      </c>
      <c r="D220" s="36">
        <v>20000</v>
      </c>
      <c r="E220" s="36">
        <v>0</v>
      </c>
      <c r="F220" s="127">
        <v>35000</v>
      </c>
      <c r="G220" s="127">
        <v>18000</v>
      </c>
      <c r="H220" s="36"/>
      <c r="I220" s="36">
        <f t="shared" si="103"/>
        <v>18000</v>
      </c>
      <c r="J220" s="96">
        <f t="shared" si="92"/>
        <v>51.428571428571431</v>
      </c>
      <c r="K220" s="36">
        <f t="shared" si="93"/>
        <v>18000</v>
      </c>
      <c r="L220" s="96">
        <f t="shared" si="99"/>
        <v>90</v>
      </c>
      <c r="N220" s="160"/>
    </row>
    <row r="221" spans="1:14" ht="72" x14ac:dyDescent="0.2">
      <c r="A221" s="37">
        <v>2440375</v>
      </c>
      <c r="B221" s="37"/>
      <c r="C221" s="35" t="s">
        <v>166</v>
      </c>
      <c r="D221" s="36">
        <v>20000</v>
      </c>
      <c r="E221" s="36">
        <v>0</v>
      </c>
      <c r="F221" s="127">
        <v>35000</v>
      </c>
      <c r="G221" s="127">
        <v>18000</v>
      </c>
      <c r="H221" s="36"/>
      <c r="I221" s="36">
        <f t="shared" si="103"/>
        <v>18000</v>
      </c>
      <c r="J221" s="96">
        <f t="shared" si="92"/>
        <v>51.428571428571431</v>
      </c>
      <c r="K221" s="36">
        <f t="shared" si="93"/>
        <v>18000</v>
      </c>
      <c r="L221" s="96">
        <f t="shared" si="99"/>
        <v>90</v>
      </c>
      <c r="N221" s="160"/>
    </row>
    <row r="222" spans="1:14" ht="54" customHeight="1" x14ac:dyDescent="0.2">
      <c r="A222" s="37">
        <v>2440377</v>
      </c>
      <c r="B222" s="37"/>
      <c r="C222" s="35" t="s">
        <v>167</v>
      </c>
      <c r="D222" s="36">
        <v>20000</v>
      </c>
      <c r="E222" s="149">
        <v>0</v>
      </c>
      <c r="F222" s="127">
        <v>35000</v>
      </c>
      <c r="G222" s="127">
        <v>18000</v>
      </c>
      <c r="H222" s="36"/>
      <c r="I222" s="36">
        <f t="shared" si="103"/>
        <v>18000</v>
      </c>
      <c r="J222" s="96">
        <f t="shared" si="92"/>
        <v>51.428571428571431</v>
      </c>
      <c r="K222" s="36">
        <f t="shared" si="93"/>
        <v>18000</v>
      </c>
      <c r="L222" s="96">
        <f t="shared" si="99"/>
        <v>90</v>
      </c>
      <c r="N222" s="160"/>
    </row>
    <row r="223" spans="1:14" ht="83.25" customHeight="1" x14ac:dyDescent="0.2">
      <c r="A223" s="37">
        <v>2450089</v>
      </c>
      <c r="B223" s="37"/>
      <c r="C223" s="35" t="s">
        <v>352</v>
      </c>
      <c r="D223" s="36">
        <v>141700</v>
      </c>
      <c r="E223" s="149">
        <v>0</v>
      </c>
      <c r="F223" s="127">
        <v>141700</v>
      </c>
      <c r="G223" s="127">
        <v>0</v>
      </c>
      <c r="H223" s="36"/>
      <c r="I223" s="36">
        <f t="shared" si="103"/>
        <v>0</v>
      </c>
      <c r="J223" s="96">
        <f t="shared" ref="J223:J226" si="104">I223/F223%</f>
        <v>0</v>
      </c>
      <c r="K223" s="36">
        <f t="shared" ref="K223:K226" si="105">E223+I223</f>
        <v>0</v>
      </c>
      <c r="L223" s="96">
        <f t="shared" ref="L223:L226" si="106">K223/D223%</f>
        <v>0</v>
      </c>
      <c r="N223" s="160"/>
    </row>
    <row r="224" spans="1:14" ht="83.25" customHeight="1" x14ac:dyDescent="0.2">
      <c r="A224" s="37">
        <v>2450098</v>
      </c>
      <c r="B224" s="37"/>
      <c r="C224" s="35" t="s">
        <v>353</v>
      </c>
      <c r="D224" s="36">
        <v>141700</v>
      </c>
      <c r="E224" s="149">
        <v>0</v>
      </c>
      <c r="F224" s="127">
        <v>141700</v>
      </c>
      <c r="G224" s="127">
        <v>0</v>
      </c>
      <c r="H224" s="36"/>
      <c r="I224" s="36">
        <f t="shared" si="103"/>
        <v>0</v>
      </c>
      <c r="J224" s="96">
        <f t="shared" si="104"/>
        <v>0</v>
      </c>
      <c r="K224" s="36">
        <f t="shared" si="105"/>
        <v>0</v>
      </c>
      <c r="L224" s="96">
        <f t="shared" si="106"/>
        <v>0</v>
      </c>
      <c r="N224" s="160"/>
    </row>
    <row r="225" spans="1:14" ht="69" customHeight="1" x14ac:dyDescent="0.2">
      <c r="A225" s="37">
        <v>2450103</v>
      </c>
      <c r="B225" s="37"/>
      <c r="C225" s="35" t="s">
        <v>354</v>
      </c>
      <c r="D225" s="36">
        <v>141700</v>
      </c>
      <c r="E225" s="149">
        <v>0</v>
      </c>
      <c r="F225" s="127">
        <v>141700</v>
      </c>
      <c r="G225" s="127">
        <v>0</v>
      </c>
      <c r="H225" s="36"/>
      <c r="I225" s="36">
        <f t="shared" si="103"/>
        <v>0</v>
      </c>
      <c r="J225" s="96">
        <f t="shared" si="104"/>
        <v>0</v>
      </c>
      <c r="K225" s="36">
        <f t="shared" si="105"/>
        <v>0</v>
      </c>
      <c r="L225" s="96">
        <f t="shared" si="106"/>
        <v>0</v>
      </c>
      <c r="N225" s="160"/>
    </row>
    <row r="226" spans="1:14" ht="74.25" customHeight="1" x14ac:dyDescent="0.2">
      <c r="A226" s="37">
        <v>2450106</v>
      </c>
      <c r="B226" s="37"/>
      <c r="C226" s="35" t="s">
        <v>355</v>
      </c>
      <c r="D226" s="36">
        <v>141700</v>
      </c>
      <c r="E226" s="149">
        <v>0</v>
      </c>
      <c r="F226" s="127">
        <v>141700</v>
      </c>
      <c r="G226" s="127">
        <v>0</v>
      </c>
      <c r="H226" s="36"/>
      <c r="I226" s="36">
        <f t="shared" si="103"/>
        <v>0</v>
      </c>
      <c r="J226" s="96">
        <f t="shared" si="104"/>
        <v>0</v>
      </c>
      <c r="K226" s="36">
        <f t="shared" si="105"/>
        <v>0</v>
      </c>
      <c r="L226" s="96">
        <f t="shared" si="106"/>
        <v>0</v>
      </c>
      <c r="N226" s="160"/>
    </row>
    <row r="227" spans="1:14" ht="24" x14ac:dyDescent="0.2">
      <c r="A227" s="37"/>
      <c r="B227" s="37"/>
      <c r="C227" s="71" t="s">
        <v>168</v>
      </c>
      <c r="D227" s="39"/>
      <c r="E227" s="39">
        <f>SUM(E228:E277)</f>
        <v>25232164.600000005</v>
      </c>
      <c r="F227" s="148">
        <f>SUM(F228:F277)</f>
        <v>6015709</v>
      </c>
      <c r="G227" s="148">
        <f t="shared" ref="G227:H227" si="107">SUM(G228:G277)</f>
        <v>1389482</v>
      </c>
      <c r="H227" s="148">
        <f t="shared" si="107"/>
        <v>651060</v>
      </c>
      <c r="I227" s="39">
        <f t="shared" si="103"/>
        <v>2040542</v>
      </c>
      <c r="J227" s="92">
        <f>I227/F227%</f>
        <v>33.920224532137446</v>
      </c>
      <c r="K227" s="39">
        <f>E227+I227</f>
        <v>27272706.600000005</v>
      </c>
      <c r="L227" s="39"/>
      <c r="N227" s="160"/>
    </row>
    <row r="228" spans="1:14" ht="42" customHeight="1" x14ac:dyDescent="0.2">
      <c r="A228" s="37">
        <v>2045646</v>
      </c>
      <c r="B228" s="37">
        <v>21451</v>
      </c>
      <c r="C228" s="35" t="s">
        <v>169</v>
      </c>
      <c r="D228" s="36">
        <v>13117817</v>
      </c>
      <c r="E228" s="36">
        <v>11976184.199999999</v>
      </c>
      <c r="F228" s="127">
        <v>922599</v>
      </c>
      <c r="G228" s="127">
        <v>0</v>
      </c>
      <c r="H228" s="36">
        <v>36000</v>
      </c>
      <c r="I228" s="36">
        <f t="shared" si="103"/>
        <v>36000</v>
      </c>
      <c r="J228" s="96">
        <f>I228/F228%</f>
        <v>3.9020202709953078</v>
      </c>
      <c r="K228" s="36">
        <f>E228+I228</f>
        <v>12012184.199999999</v>
      </c>
      <c r="L228" s="96">
        <f>K228/D228%</f>
        <v>91.571518340284811</v>
      </c>
      <c r="N228" s="160"/>
    </row>
    <row r="229" spans="1:14" ht="54" customHeight="1" x14ac:dyDescent="0.2">
      <c r="A229" s="37">
        <v>2112824</v>
      </c>
      <c r="B229" s="37">
        <v>29852</v>
      </c>
      <c r="C229" s="35" t="s">
        <v>356</v>
      </c>
      <c r="D229" s="36">
        <v>7832628</v>
      </c>
      <c r="E229" s="36">
        <v>4630371.1399999997</v>
      </c>
      <c r="F229" s="127">
        <v>16000</v>
      </c>
      <c r="G229" s="127">
        <v>16000</v>
      </c>
      <c r="H229" s="36"/>
      <c r="I229" s="36">
        <f t="shared" si="103"/>
        <v>16000</v>
      </c>
      <c r="J229" s="96">
        <f t="shared" ref="J229:J230" si="108">I229/F229%</f>
        <v>100</v>
      </c>
      <c r="K229" s="36">
        <f t="shared" ref="K229:K230" si="109">E229+I229</f>
        <v>4646371.1399999997</v>
      </c>
      <c r="L229" s="96">
        <f t="shared" ref="L229:L230" si="110">K229/D229%</f>
        <v>59.320717644192982</v>
      </c>
      <c r="N229" s="160"/>
    </row>
    <row r="230" spans="1:14" ht="54" customHeight="1" x14ac:dyDescent="0.2">
      <c r="A230" s="37">
        <v>2171360</v>
      </c>
      <c r="B230" s="37">
        <v>111982</v>
      </c>
      <c r="C230" s="35" t="s">
        <v>357</v>
      </c>
      <c r="D230" s="36">
        <v>11542757.890000001</v>
      </c>
      <c r="E230" s="36">
        <v>4791202.3</v>
      </c>
      <c r="F230" s="127">
        <v>16000</v>
      </c>
      <c r="G230" s="127">
        <v>16000</v>
      </c>
      <c r="H230" s="36"/>
      <c r="I230" s="36">
        <f t="shared" si="103"/>
        <v>16000</v>
      </c>
      <c r="J230" s="96">
        <f t="shared" si="108"/>
        <v>100</v>
      </c>
      <c r="K230" s="36">
        <f t="shared" si="109"/>
        <v>4807202.3</v>
      </c>
      <c r="L230" s="96">
        <f t="shared" si="110"/>
        <v>41.646912685959485</v>
      </c>
      <c r="N230" s="160"/>
    </row>
    <row r="231" spans="1:14" ht="53.25" customHeight="1" x14ac:dyDescent="0.2">
      <c r="A231" s="37">
        <v>2251577</v>
      </c>
      <c r="B231" s="37">
        <v>304009</v>
      </c>
      <c r="C231" s="35" t="s">
        <v>170</v>
      </c>
      <c r="D231" s="36">
        <v>9131790.1400000006</v>
      </c>
      <c r="E231" s="36">
        <v>761015.19</v>
      </c>
      <c r="F231" s="127">
        <v>684329</v>
      </c>
      <c r="G231" s="127">
        <v>168102</v>
      </c>
      <c r="H231" s="36"/>
      <c r="I231" s="36">
        <f t="shared" si="103"/>
        <v>168102</v>
      </c>
      <c r="J231" s="96">
        <f t="shared" ref="J231:J262" si="111">I231/F231%</f>
        <v>24.564500408429279</v>
      </c>
      <c r="K231" s="36">
        <f t="shared" ref="K231:K262" si="112">E231+I231</f>
        <v>929117.19</v>
      </c>
      <c r="L231" s="96">
        <f t="shared" ref="L231:L277" si="113">K231/D231%</f>
        <v>10.174535066571295</v>
      </c>
      <c r="N231" s="160"/>
    </row>
    <row r="232" spans="1:14" ht="79.5" customHeight="1" x14ac:dyDescent="0.2">
      <c r="A232" s="37">
        <v>2314281</v>
      </c>
      <c r="B232" s="37">
        <v>351861</v>
      </c>
      <c r="C232" s="35" t="s">
        <v>171</v>
      </c>
      <c r="D232" s="36">
        <v>302534.2</v>
      </c>
      <c r="E232" s="36">
        <v>57301.68</v>
      </c>
      <c r="F232" s="127">
        <v>4050</v>
      </c>
      <c r="G232" s="127">
        <v>0</v>
      </c>
      <c r="H232" s="36"/>
      <c r="I232" s="36">
        <f t="shared" si="103"/>
        <v>0</v>
      </c>
      <c r="J232" s="96">
        <f t="shared" si="111"/>
        <v>0</v>
      </c>
      <c r="K232" s="36">
        <f t="shared" si="112"/>
        <v>57301.68</v>
      </c>
      <c r="L232" s="96">
        <f t="shared" si="113"/>
        <v>18.94056275290529</v>
      </c>
      <c r="N232" s="160"/>
    </row>
    <row r="233" spans="1:14" ht="92.25" customHeight="1" x14ac:dyDescent="0.2">
      <c r="A233" s="37">
        <v>2314292</v>
      </c>
      <c r="B233" s="37">
        <v>351872</v>
      </c>
      <c r="C233" s="35" t="s">
        <v>172</v>
      </c>
      <c r="D233" s="36">
        <v>302534.2</v>
      </c>
      <c r="E233" s="36">
        <v>57301.68</v>
      </c>
      <c r="F233" s="127">
        <v>4050</v>
      </c>
      <c r="G233" s="127">
        <v>0</v>
      </c>
      <c r="H233" s="36"/>
      <c r="I233" s="36">
        <f t="shared" si="103"/>
        <v>0</v>
      </c>
      <c r="J233" s="96">
        <f t="shared" si="111"/>
        <v>0</v>
      </c>
      <c r="K233" s="36">
        <f t="shared" si="112"/>
        <v>57301.68</v>
      </c>
      <c r="L233" s="96">
        <f t="shared" si="113"/>
        <v>18.94056275290529</v>
      </c>
      <c r="N233" s="160"/>
    </row>
    <row r="234" spans="1:14" ht="80.25" customHeight="1" x14ac:dyDescent="0.2">
      <c r="A234" s="37">
        <v>2314303</v>
      </c>
      <c r="B234" s="37">
        <v>351883</v>
      </c>
      <c r="C234" s="35" t="s">
        <v>173</v>
      </c>
      <c r="D234" s="36">
        <v>302534.2</v>
      </c>
      <c r="E234" s="36">
        <v>180428.18</v>
      </c>
      <c r="F234" s="127">
        <v>78190</v>
      </c>
      <c r="G234" s="127">
        <v>0</v>
      </c>
      <c r="H234" s="36"/>
      <c r="I234" s="36">
        <f t="shared" si="103"/>
        <v>0</v>
      </c>
      <c r="J234" s="96">
        <f t="shared" si="111"/>
        <v>0</v>
      </c>
      <c r="K234" s="36">
        <f t="shared" si="112"/>
        <v>180428.18</v>
      </c>
      <c r="L234" s="96">
        <f t="shared" si="113"/>
        <v>59.638936688810716</v>
      </c>
      <c r="N234" s="160"/>
    </row>
    <row r="235" spans="1:14" ht="87" customHeight="1" x14ac:dyDescent="0.2">
      <c r="A235" s="37">
        <v>2314313</v>
      </c>
      <c r="B235" s="37">
        <v>351893</v>
      </c>
      <c r="C235" s="35" t="s">
        <v>174</v>
      </c>
      <c r="D235" s="36">
        <v>302534.2</v>
      </c>
      <c r="E235" s="36">
        <v>180428.18</v>
      </c>
      <c r="F235" s="127">
        <v>80572</v>
      </c>
      <c r="G235" s="127">
        <v>0</v>
      </c>
      <c r="H235" s="36"/>
      <c r="I235" s="36">
        <f t="shared" si="103"/>
        <v>0</v>
      </c>
      <c r="J235" s="96">
        <f t="shared" si="111"/>
        <v>0</v>
      </c>
      <c r="K235" s="36">
        <f t="shared" si="112"/>
        <v>180428.18</v>
      </c>
      <c r="L235" s="96">
        <f t="shared" si="113"/>
        <v>59.638936688810716</v>
      </c>
      <c r="N235" s="160"/>
    </row>
    <row r="236" spans="1:14" ht="78.75" customHeight="1" x14ac:dyDescent="0.2">
      <c r="A236" s="37">
        <v>2314325</v>
      </c>
      <c r="B236" s="37">
        <v>351905</v>
      </c>
      <c r="C236" s="35" t="s">
        <v>175</v>
      </c>
      <c r="D236" s="36">
        <v>168541</v>
      </c>
      <c r="E236" s="36">
        <v>66528.679999999993</v>
      </c>
      <c r="F236" s="127">
        <v>2250</v>
      </c>
      <c r="G236" s="127">
        <v>0</v>
      </c>
      <c r="H236" s="36"/>
      <c r="I236" s="36">
        <f t="shared" si="103"/>
        <v>0</v>
      </c>
      <c r="J236" s="96">
        <f t="shared" si="111"/>
        <v>0</v>
      </c>
      <c r="K236" s="36">
        <f t="shared" si="112"/>
        <v>66528.679999999993</v>
      </c>
      <c r="L236" s="96">
        <f t="shared" si="113"/>
        <v>39.473291365305762</v>
      </c>
      <c r="N236" s="160"/>
    </row>
    <row r="237" spans="1:14" ht="92.25" customHeight="1" x14ac:dyDescent="0.2">
      <c r="A237" s="37">
        <v>2314509</v>
      </c>
      <c r="B237" s="37">
        <v>352080</v>
      </c>
      <c r="C237" s="35" t="s">
        <v>381</v>
      </c>
      <c r="D237" s="36">
        <v>274536.18</v>
      </c>
      <c r="E237" s="36">
        <v>268452.39</v>
      </c>
      <c r="F237" s="127">
        <v>1093</v>
      </c>
      <c r="G237" s="127">
        <v>0</v>
      </c>
      <c r="H237" s="36"/>
      <c r="I237" s="36">
        <f t="shared" si="103"/>
        <v>0</v>
      </c>
      <c r="J237" s="96">
        <f t="shared" si="111"/>
        <v>0</v>
      </c>
      <c r="K237" s="36">
        <f t="shared" si="112"/>
        <v>268452.39</v>
      </c>
      <c r="L237" s="96">
        <f t="shared" si="113"/>
        <v>97.78397513945157</v>
      </c>
      <c r="N237" s="160"/>
    </row>
    <row r="238" spans="1:14" ht="89.25" customHeight="1" x14ac:dyDescent="0.2">
      <c r="A238" s="37">
        <v>2314518</v>
      </c>
      <c r="B238" s="37">
        <v>352089</v>
      </c>
      <c r="C238" s="35" t="s">
        <v>382</v>
      </c>
      <c r="D238" s="36">
        <v>274536.18</v>
      </c>
      <c r="E238" s="36">
        <v>268452.39</v>
      </c>
      <c r="F238" s="127">
        <v>1093</v>
      </c>
      <c r="G238" s="127">
        <v>0</v>
      </c>
      <c r="H238" s="36"/>
      <c r="I238" s="36">
        <f t="shared" si="103"/>
        <v>0</v>
      </c>
      <c r="J238" s="96">
        <f t="shared" si="111"/>
        <v>0</v>
      </c>
      <c r="K238" s="36">
        <f t="shared" si="112"/>
        <v>268452.39</v>
      </c>
      <c r="L238" s="96">
        <f t="shared" si="113"/>
        <v>97.78397513945157</v>
      </c>
      <c r="N238" s="160"/>
    </row>
    <row r="239" spans="1:14" ht="89.25" customHeight="1" x14ac:dyDescent="0.2">
      <c r="A239" s="37">
        <v>2314690</v>
      </c>
      <c r="B239" s="37">
        <v>352256</v>
      </c>
      <c r="C239" s="35" t="s">
        <v>331</v>
      </c>
      <c r="D239" s="36">
        <v>274536.18</v>
      </c>
      <c r="E239" s="36">
        <v>268452.39</v>
      </c>
      <c r="F239" s="128">
        <v>1093</v>
      </c>
      <c r="G239" s="128">
        <v>0</v>
      </c>
      <c r="H239" s="36"/>
      <c r="I239" s="36">
        <f t="shared" si="103"/>
        <v>0</v>
      </c>
      <c r="J239" s="96">
        <f t="shared" si="111"/>
        <v>0</v>
      </c>
      <c r="K239" s="36">
        <f t="shared" si="112"/>
        <v>268452.39</v>
      </c>
      <c r="L239" s="96">
        <f t="shared" si="113"/>
        <v>97.78397513945157</v>
      </c>
      <c r="N239" s="160"/>
    </row>
    <row r="240" spans="1:14" ht="102.75" customHeight="1" x14ac:dyDescent="0.2">
      <c r="A240" s="37">
        <v>2314696</v>
      </c>
      <c r="B240" s="37">
        <v>352262</v>
      </c>
      <c r="C240" s="35" t="s">
        <v>383</v>
      </c>
      <c r="D240" s="36">
        <v>274536.18</v>
      </c>
      <c r="E240" s="36">
        <v>268452.39</v>
      </c>
      <c r="F240" s="127">
        <v>1093</v>
      </c>
      <c r="G240" s="127">
        <v>0</v>
      </c>
      <c r="H240" s="36"/>
      <c r="I240" s="36">
        <f t="shared" si="103"/>
        <v>0</v>
      </c>
      <c r="J240" s="96">
        <f t="shared" si="111"/>
        <v>0</v>
      </c>
      <c r="K240" s="36">
        <f t="shared" si="112"/>
        <v>268452.39</v>
      </c>
      <c r="L240" s="96">
        <f t="shared" si="113"/>
        <v>97.78397513945157</v>
      </c>
      <c r="N240" s="160"/>
    </row>
    <row r="241" spans="1:14" ht="90.75" customHeight="1" x14ac:dyDescent="0.2">
      <c r="A241" s="37">
        <v>2314700</v>
      </c>
      <c r="B241" s="37">
        <v>352266</v>
      </c>
      <c r="C241" s="35" t="s">
        <v>332</v>
      </c>
      <c r="D241" s="36">
        <v>274536.18</v>
      </c>
      <c r="E241" s="36">
        <v>268452.39</v>
      </c>
      <c r="F241" s="127">
        <v>1093</v>
      </c>
      <c r="G241" s="127">
        <v>0</v>
      </c>
      <c r="H241" s="36"/>
      <c r="I241" s="36">
        <f t="shared" si="103"/>
        <v>0</v>
      </c>
      <c r="J241" s="96">
        <f t="shared" si="111"/>
        <v>0</v>
      </c>
      <c r="K241" s="36">
        <f t="shared" si="112"/>
        <v>268452.39</v>
      </c>
      <c r="L241" s="96">
        <f t="shared" si="113"/>
        <v>97.78397513945157</v>
      </c>
      <c r="N241" s="160"/>
    </row>
    <row r="242" spans="1:14" ht="89.25" customHeight="1" x14ac:dyDescent="0.2">
      <c r="A242" s="37">
        <v>2314759</v>
      </c>
      <c r="B242" s="37">
        <v>352317</v>
      </c>
      <c r="C242" s="35" t="s">
        <v>333</v>
      </c>
      <c r="D242" s="36">
        <v>270424.90000000002</v>
      </c>
      <c r="E242" s="36">
        <v>264706.39</v>
      </c>
      <c r="F242" s="127">
        <v>1093</v>
      </c>
      <c r="G242" s="127">
        <v>0</v>
      </c>
      <c r="H242" s="36"/>
      <c r="I242" s="36">
        <f t="shared" si="103"/>
        <v>0</v>
      </c>
      <c r="J242" s="96">
        <f t="shared" si="111"/>
        <v>0</v>
      </c>
      <c r="K242" s="36">
        <f t="shared" si="112"/>
        <v>264706.39</v>
      </c>
      <c r="L242" s="96">
        <f t="shared" si="113"/>
        <v>97.885361148326197</v>
      </c>
      <c r="N242" s="160"/>
    </row>
    <row r="243" spans="1:14" ht="89.25" customHeight="1" x14ac:dyDescent="0.2">
      <c r="A243" s="37">
        <v>2314778</v>
      </c>
      <c r="B243" s="37">
        <v>352335</v>
      </c>
      <c r="C243" s="35" t="s">
        <v>334</v>
      </c>
      <c r="D243" s="36">
        <v>144571.4</v>
      </c>
      <c r="E243" s="36">
        <v>138091.39000000001</v>
      </c>
      <c r="F243" s="127">
        <v>4593</v>
      </c>
      <c r="G243" s="127">
        <v>0</v>
      </c>
      <c r="H243" s="36"/>
      <c r="I243" s="36">
        <f t="shared" si="103"/>
        <v>0</v>
      </c>
      <c r="J243" s="96">
        <f t="shared" si="111"/>
        <v>0</v>
      </c>
      <c r="K243" s="36">
        <f t="shared" si="112"/>
        <v>138091.39000000001</v>
      </c>
      <c r="L243" s="96">
        <f t="shared" si="113"/>
        <v>95.517778758454313</v>
      </c>
      <c r="N243" s="160"/>
    </row>
    <row r="244" spans="1:14" ht="89.25" customHeight="1" x14ac:dyDescent="0.2">
      <c r="A244" s="37">
        <v>2315192</v>
      </c>
      <c r="B244" s="37">
        <v>352751</v>
      </c>
      <c r="C244" s="35" t="s">
        <v>335</v>
      </c>
      <c r="D244" s="36">
        <v>209221.5</v>
      </c>
      <c r="E244" s="36">
        <v>52860.39</v>
      </c>
      <c r="F244" s="127">
        <v>4587</v>
      </c>
      <c r="G244" s="127">
        <v>0</v>
      </c>
      <c r="H244" s="36"/>
      <c r="I244" s="36">
        <f t="shared" si="103"/>
        <v>0</v>
      </c>
      <c r="J244" s="96">
        <f t="shared" si="111"/>
        <v>0</v>
      </c>
      <c r="K244" s="36">
        <f t="shared" si="112"/>
        <v>52860.39</v>
      </c>
      <c r="L244" s="96">
        <f t="shared" si="113"/>
        <v>25.26527627418788</v>
      </c>
      <c r="N244" s="160"/>
    </row>
    <row r="245" spans="1:14" ht="89.25" customHeight="1" x14ac:dyDescent="0.2">
      <c r="A245" s="37">
        <v>2315208</v>
      </c>
      <c r="B245" s="37">
        <v>352767</v>
      </c>
      <c r="C245" s="35" t="s">
        <v>336</v>
      </c>
      <c r="D245" s="36">
        <v>209221.5</v>
      </c>
      <c r="E245" s="36">
        <v>54660.39</v>
      </c>
      <c r="F245" s="127">
        <v>2787</v>
      </c>
      <c r="G245" s="127">
        <v>0</v>
      </c>
      <c r="H245" s="36"/>
      <c r="I245" s="36">
        <f t="shared" si="103"/>
        <v>0</v>
      </c>
      <c r="J245" s="96">
        <f t="shared" si="111"/>
        <v>0</v>
      </c>
      <c r="K245" s="36">
        <f t="shared" si="112"/>
        <v>54660.39</v>
      </c>
      <c r="L245" s="96">
        <f t="shared" si="113"/>
        <v>26.125608505817993</v>
      </c>
      <c r="N245" s="160"/>
    </row>
    <row r="246" spans="1:14" ht="89.25" customHeight="1" x14ac:dyDescent="0.2">
      <c r="A246" s="37">
        <v>2315259</v>
      </c>
      <c r="B246" s="37">
        <v>352780</v>
      </c>
      <c r="C246" s="35" t="s">
        <v>384</v>
      </c>
      <c r="D246" s="36">
        <v>299924.55</v>
      </c>
      <c r="E246" s="36">
        <v>177963.18</v>
      </c>
      <c r="F246" s="127">
        <v>62414</v>
      </c>
      <c r="G246" s="127">
        <v>0</v>
      </c>
      <c r="H246" s="36"/>
      <c r="I246" s="36">
        <f t="shared" si="103"/>
        <v>0</v>
      </c>
      <c r="J246" s="96">
        <f t="shared" si="111"/>
        <v>0</v>
      </c>
      <c r="K246" s="36">
        <f t="shared" si="112"/>
        <v>177963.18</v>
      </c>
      <c r="L246" s="96">
        <f t="shared" si="113"/>
        <v>59.335982999724429</v>
      </c>
      <c r="N246" s="160"/>
    </row>
    <row r="247" spans="1:14" ht="89.25" customHeight="1" x14ac:dyDescent="0.2">
      <c r="A247" s="37">
        <v>2315331</v>
      </c>
      <c r="B247" s="37">
        <v>352790</v>
      </c>
      <c r="C247" s="35" t="s">
        <v>308</v>
      </c>
      <c r="D247" s="36">
        <v>299924.55</v>
      </c>
      <c r="E247" s="36">
        <v>54836.68</v>
      </c>
      <c r="F247" s="127">
        <v>4050</v>
      </c>
      <c r="G247" s="127">
        <v>0</v>
      </c>
      <c r="H247" s="36"/>
      <c r="I247" s="36">
        <f t="shared" si="103"/>
        <v>0</v>
      </c>
      <c r="J247" s="96">
        <f t="shared" si="111"/>
        <v>0</v>
      </c>
      <c r="K247" s="36">
        <f t="shared" si="112"/>
        <v>54836.68</v>
      </c>
      <c r="L247" s="96">
        <f t="shared" si="113"/>
        <v>18.28349163147865</v>
      </c>
      <c r="N247" s="160"/>
    </row>
    <row r="248" spans="1:14" ht="61.5" customHeight="1" x14ac:dyDescent="0.2">
      <c r="A248" s="37">
        <v>2426383</v>
      </c>
      <c r="B248" s="37"/>
      <c r="C248" s="35" t="s">
        <v>176</v>
      </c>
      <c r="D248" s="36">
        <v>25000</v>
      </c>
      <c r="E248" s="36">
        <v>0</v>
      </c>
      <c r="F248" s="127">
        <v>22800</v>
      </c>
      <c r="G248" s="127">
        <v>22800</v>
      </c>
      <c r="H248" s="36"/>
      <c r="I248" s="36">
        <f t="shared" si="103"/>
        <v>22800</v>
      </c>
      <c r="J248" s="96">
        <f t="shared" si="111"/>
        <v>100</v>
      </c>
      <c r="K248" s="36">
        <f t="shared" si="112"/>
        <v>22800</v>
      </c>
      <c r="L248" s="96">
        <f t="shared" si="113"/>
        <v>91.2</v>
      </c>
      <c r="N248" s="160"/>
    </row>
    <row r="249" spans="1:14" ht="79.5" customHeight="1" x14ac:dyDescent="0.2">
      <c r="A249" s="37">
        <v>2426387</v>
      </c>
      <c r="B249" s="37"/>
      <c r="C249" s="35" t="s">
        <v>177</v>
      </c>
      <c r="D249" s="36">
        <v>75000</v>
      </c>
      <c r="E249" s="36">
        <v>0</v>
      </c>
      <c r="F249" s="127">
        <v>22800</v>
      </c>
      <c r="G249" s="127">
        <v>22800</v>
      </c>
      <c r="H249" s="36"/>
      <c r="I249" s="36">
        <f t="shared" si="103"/>
        <v>22800</v>
      </c>
      <c r="J249" s="96">
        <f t="shared" si="111"/>
        <v>100</v>
      </c>
      <c r="K249" s="36">
        <f t="shared" si="112"/>
        <v>22800</v>
      </c>
      <c r="L249" s="96">
        <f t="shared" si="113"/>
        <v>30.4</v>
      </c>
      <c r="N249" s="160"/>
    </row>
    <row r="250" spans="1:14" ht="67.5" customHeight="1" x14ac:dyDescent="0.2">
      <c r="A250" s="37">
        <v>2426392</v>
      </c>
      <c r="B250" s="37"/>
      <c r="C250" s="35" t="s">
        <v>178</v>
      </c>
      <c r="D250" s="36">
        <v>32500</v>
      </c>
      <c r="E250" s="36">
        <v>20000</v>
      </c>
      <c r="F250" s="127">
        <v>11400</v>
      </c>
      <c r="G250" s="127">
        <v>11400</v>
      </c>
      <c r="H250" s="36"/>
      <c r="I250" s="36">
        <f t="shared" si="103"/>
        <v>11400</v>
      </c>
      <c r="J250" s="96">
        <f t="shared" si="111"/>
        <v>100</v>
      </c>
      <c r="K250" s="36">
        <f t="shared" si="112"/>
        <v>31400</v>
      </c>
      <c r="L250" s="96">
        <f t="shared" si="113"/>
        <v>96.615384615384613</v>
      </c>
      <c r="N250" s="160"/>
    </row>
    <row r="251" spans="1:14" ht="55.5" customHeight="1" x14ac:dyDescent="0.2">
      <c r="A251" s="37">
        <v>2426394</v>
      </c>
      <c r="B251" s="37"/>
      <c r="C251" s="35" t="s">
        <v>179</v>
      </c>
      <c r="D251" s="36">
        <v>12500</v>
      </c>
      <c r="E251" s="36">
        <v>0</v>
      </c>
      <c r="F251" s="127">
        <v>11400</v>
      </c>
      <c r="G251" s="127">
        <v>11400</v>
      </c>
      <c r="H251" s="36"/>
      <c r="I251" s="36">
        <f t="shared" si="103"/>
        <v>11400</v>
      </c>
      <c r="J251" s="96">
        <f t="shared" si="111"/>
        <v>100</v>
      </c>
      <c r="K251" s="36">
        <f t="shared" si="112"/>
        <v>11400</v>
      </c>
      <c r="L251" s="96">
        <f t="shared" si="113"/>
        <v>91.2</v>
      </c>
      <c r="N251" s="160"/>
    </row>
    <row r="252" spans="1:14" ht="78.75" customHeight="1" x14ac:dyDescent="0.2">
      <c r="A252" s="37">
        <v>2426400</v>
      </c>
      <c r="B252" s="37"/>
      <c r="C252" s="35" t="s">
        <v>180</v>
      </c>
      <c r="D252" s="36">
        <v>27500</v>
      </c>
      <c r="E252" s="36">
        <v>12789</v>
      </c>
      <c r="F252" s="127">
        <v>11400</v>
      </c>
      <c r="G252" s="127">
        <v>11400</v>
      </c>
      <c r="H252" s="36"/>
      <c r="I252" s="36">
        <f t="shared" si="103"/>
        <v>11400</v>
      </c>
      <c r="J252" s="96">
        <f t="shared" si="111"/>
        <v>100</v>
      </c>
      <c r="K252" s="36">
        <f t="shared" si="112"/>
        <v>24189</v>
      </c>
      <c r="L252" s="96">
        <f t="shared" si="113"/>
        <v>87.96</v>
      </c>
      <c r="N252" s="160"/>
    </row>
    <row r="253" spans="1:14" ht="48" x14ac:dyDescent="0.2">
      <c r="A253" s="37">
        <v>2426401</v>
      </c>
      <c r="B253" s="37"/>
      <c r="C253" s="35" t="s">
        <v>181</v>
      </c>
      <c r="D253" s="36">
        <v>12500</v>
      </c>
      <c r="E253" s="36">
        <v>0</v>
      </c>
      <c r="F253" s="127">
        <v>11400</v>
      </c>
      <c r="G253" s="127">
        <v>11400</v>
      </c>
      <c r="H253" s="36"/>
      <c r="I253" s="36">
        <f t="shared" si="103"/>
        <v>11400</v>
      </c>
      <c r="J253" s="96">
        <f t="shared" si="111"/>
        <v>100</v>
      </c>
      <c r="K253" s="36">
        <f t="shared" si="112"/>
        <v>11400</v>
      </c>
      <c r="L253" s="96">
        <f t="shared" si="113"/>
        <v>91.2</v>
      </c>
      <c r="N253" s="160"/>
    </row>
    <row r="254" spans="1:14" ht="60" x14ac:dyDescent="0.2">
      <c r="A254" s="37">
        <v>2426402</v>
      </c>
      <c r="B254" s="37"/>
      <c r="C254" s="35" t="s">
        <v>182</v>
      </c>
      <c r="D254" s="36">
        <v>30000</v>
      </c>
      <c r="E254" s="36">
        <v>12789</v>
      </c>
      <c r="F254" s="127">
        <v>7400</v>
      </c>
      <c r="G254" s="127">
        <v>7400</v>
      </c>
      <c r="H254" s="36"/>
      <c r="I254" s="36">
        <f t="shared" si="103"/>
        <v>7400</v>
      </c>
      <c r="J254" s="96">
        <f t="shared" si="111"/>
        <v>100</v>
      </c>
      <c r="K254" s="36">
        <f t="shared" si="112"/>
        <v>20189</v>
      </c>
      <c r="L254" s="96">
        <f t="shared" si="113"/>
        <v>67.296666666666667</v>
      </c>
      <c r="N254" s="160"/>
    </row>
    <row r="255" spans="1:14" ht="78" customHeight="1" x14ac:dyDescent="0.2">
      <c r="A255" s="37">
        <v>2426404</v>
      </c>
      <c r="B255" s="37"/>
      <c r="C255" s="35" t="s">
        <v>183</v>
      </c>
      <c r="D255" s="36">
        <v>42500</v>
      </c>
      <c r="E255" s="36">
        <v>12789</v>
      </c>
      <c r="F255" s="127">
        <v>18800</v>
      </c>
      <c r="G255" s="127">
        <v>18800</v>
      </c>
      <c r="H255" s="36"/>
      <c r="I255" s="36">
        <f t="shared" si="103"/>
        <v>18800</v>
      </c>
      <c r="J255" s="96">
        <f t="shared" si="111"/>
        <v>100</v>
      </c>
      <c r="K255" s="36">
        <f t="shared" si="112"/>
        <v>31589</v>
      </c>
      <c r="L255" s="96">
        <f t="shared" si="113"/>
        <v>74.327058823529413</v>
      </c>
      <c r="N255" s="160"/>
    </row>
    <row r="256" spans="1:14" ht="79.5" customHeight="1" x14ac:dyDescent="0.2">
      <c r="A256" s="37">
        <v>2426406</v>
      </c>
      <c r="B256" s="37"/>
      <c r="C256" s="35" t="s">
        <v>184</v>
      </c>
      <c r="D256" s="36">
        <v>27500</v>
      </c>
      <c r="E256" s="36">
        <v>12789</v>
      </c>
      <c r="F256" s="127">
        <v>11400</v>
      </c>
      <c r="G256" s="127">
        <v>11400</v>
      </c>
      <c r="H256" s="36"/>
      <c r="I256" s="36">
        <f t="shared" si="103"/>
        <v>11400</v>
      </c>
      <c r="J256" s="96">
        <f t="shared" si="111"/>
        <v>100</v>
      </c>
      <c r="K256" s="36">
        <f t="shared" si="112"/>
        <v>24189</v>
      </c>
      <c r="L256" s="96">
        <f t="shared" si="113"/>
        <v>87.96</v>
      </c>
      <c r="N256" s="160"/>
    </row>
    <row r="257" spans="1:14" ht="75" customHeight="1" x14ac:dyDescent="0.2">
      <c r="A257" s="37">
        <v>2426408</v>
      </c>
      <c r="B257" s="37"/>
      <c r="C257" s="35" t="s">
        <v>185</v>
      </c>
      <c r="D257" s="36">
        <v>40000</v>
      </c>
      <c r="E257" s="36">
        <v>12789</v>
      </c>
      <c r="F257" s="127">
        <v>22800</v>
      </c>
      <c r="G257" s="127">
        <v>22800</v>
      </c>
      <c r="H257" s="36"/>
      <c r="I257" s="36">
        <f t="shared" si="103"/>
        <v>22800</v>
      </c>
      <c r="J257" s="96">
        <f t="shared" si="111"/>
        <v>100</v>
      </c>
      <c r="K257" s="36">
        <f t="shared" si="112"/>
        <v>35589</v>
      </c>
      <c r="L257" s="96">
        <f t="shared" si="113"/>
        <v>88.972499999999997</v>
      </c>
      <c r="N257" s="160"/>
    </row>
    <row r="258" spans="1:14" ht="74.25" customHeight="1" x14ac:dyDescent="0.2">
      <c r="A258" s="37">
        <v>2426414</v>
      </c>
      <c r="B258" s="37"/>
      <c r="C258" s="35" t="s">
        <v>186</v>
      </c>
      <c r="D258" s="36">
        <v>27500</v>
      </c>
      <c r="E258" s="36">
        <v>12789</v>
      </c>
      <c r="F258" s="127">
        <v>11400</v>
      </c>
      <c r="G258" s="127">
        <v>11400</v>
      </c>
      <c r="H258" s="36"/>
      <c r="I258" s="36">
        <f t="shared" si="103"/>
        <v>11400</v>
      </c>
      <c r="J258" s="96">
        <f t="shared" si="111"/>
        <v>100</v>
      </c>
      <c r="K258" s="36">
        <f t="shared" si="112"/>
        <v>24189</v>
      </c>
      <c r="L258" s="96">
        <f t="shared" si="113"/>
        <v>87.96</v>
      </c>
      <c r="N258" s="160"/>
    </row>
    <row r="259" spans="1:14" ht="54" customHeight="1" x14ac:dyDescent="0.2">
      <c r="A259" s="37">
        <v>2426422</v>
      </c>
      <c r="B259" s="37"/>
      <c r="C259" s="35" t="s">
        <v>187</v>
      </c>
      <c r="D259" s="36">
        <v>12500</v>
      </c>
      <c r="E259" s="36">
        <v>0</v>
      </c>
      <c r="F259" s="127">
        <v>11400</v>
      </c>
      <c r="G259" s="127">
        <v>11400</v>
      </c>
      <c r="H259" s="36"/>
      <c r="I259" s="36">
        <f t="shared" si="103"/>
        <v>11400</v>
      </c>
      <c r="J259" s="96">
        <f t="shared" si="111"/>
        <v>100</v>
      </c>
      <c r="K259" s="36">
        <f t="shared" si="112"/>
        <v>11400</v>
      </c>
      <c r="L259" s="96">
        <f t="shared" si="113"/>
        <v>91.2</v>
      </c>
      <c r="N259" s="160"/>
    </row>
    <row r="260" spans="1:14" ht="48" x14ac:dyDescent="0.2">
      <c r="A260" s="37">
        <v>2426431</v>
      </c>
      <c r="B260" s="37"/>
      <c r="C260" s="35" t="s">
        <v>188</v>
      </c>
      <c r="D260" s="36">
        <v>12500</v>
      </c>
      <c r="E260" s="36">
        <v>0</v>
      </c>
      <c r="F260" s="127">
        <v>11400</v>
      </c>
      <c r="G260" s="127">
        <v>11400</v>
      </c>
      <c r="H260" s="36"/>
      <c r="I260" s="36">
        <f t="shared" si="103"/>
        <v>11400</v>
      </c>
      <c r="J260" s="96">
        <f t="shared" si="111"/>
        <v>100</v>
      </c>
      <c r="K260" s="36">
        <f t="shared" si="112"/>
        <v>11400</v>
      </c>
      <c r="L260" s="96">
        <f t="shared" si="113"/>
        <v>91.2</v>
      </c>
      <c r="N260" s="160"/>
    </row>
    <row r="261" spans="1:14" ht="81.75" customHeight="1" x14ac:dyDescent="0.2">
      <c r="A261" s="37">
        <v>2426435</v>
      </c>
      <c r="B261" s="37"/>
      <c r="C261" s="35" t="s">
        <v>189</v>
      </c>
      <c r="D261" s="36">
        <v>30000</v>
      </c>
      <c r="E261" s="36">
        <v>12789</v>
      </c>
      <c r="F261" s="127">
        <v>7400</v>
      </c>
      <c r="G261" s="127">
        <v>7400</v>
      </c>
      <c r="H261" s="36"/>
      <c r="I261" s="36">
        <f t="shared" si="103"/>
        <v>7400</v>
      </c>
      <c r="J261" s="96">
        <f t="shared" si="111"/>
        <v>100</v>
      </c>
      <c r="K261" s="36">
        <f t="shared" si="112"/>
        <v>20189</v>
      </c>
      <c r="L261" s="96">
        <f t="shared" si="113"/>
        <v>67.296666666666667</v>
      </c>
      <c r="N261" s="160"/>
    </row>
    <row r="262" spans="1:14" ht="65.25" customHeight="1" x14ac:dyDescent="0.2">
      <c r="A262" s="37">
        <v>2426446</v>
      </c>
      <c r="B262" s="37"/>
      <c r="C262" s="35" t="s">
        <v>190</v>
      </c>
      <c r="D262" s="36">
        <v>12500</v>
      </c>
      <c r="E262" s="36">
        <v>0</v>
      </c>
      <c r="F262" s="127">
        <v>11400</v>
      </c>
      <c r="G262" s="127">
        <v>11400</v>
      </c>
      <c r="H262" s="36"/>
      <c r="I262" s="36">
        <f t="shared" si="103"/>
        <v>11400</v>
      </c>
      <c r="J262" s="96">
        <f t="shared" si="111"/>
        <v>100</v>
      </c>
      <c r="K262" s="36">
        <f t="shared" si="112"/>
        <v>11400</v>
      </c>
      <c r="L262" s="96">
        <f t="shared" si="113"/>
        <v>91.2</v>
      </c>
      <c r="N262" s="160"/>
    </row>
    <row r="263" spans="1:14" ht="62.25" customHeight="1" x14ac:dyDescent="0.2">
      <c r="A263" s="37">
        <v>2426447</v>
      </c>
      <c r="B263" s="37"/>
      <c r="C263" s="35" t="s">
        <v>191</v>
      </c>
      <c r="D263" s="36">
        <v>12500</v>
      </c>
      <c r="E263" s="36">
        <v>0</v>
      </c>
      <c r="F263" s="127">
        <v>11400</v>
      </c>
      <c r="G263" s="127">
        <v>11400</v>
      </c>
      <c r="H263" s="36"/>
      <c r="I263" s="36">
        <f t="shared" si="103"/>
        <v>11400</v>
      </c>
      <c r="J263" s="96">
        <f t="shared" ref="J263:J286" si="114">I263/F263%</f>
        <v>100</v>
      </c>
      <c r="K263" s="36">
        <f t="shared" ref="K263:K286" si="115">E263+I263</f>
        <v>11400</v>
      </c>
      <c r="L263" s="96">
        <f t="shared" si="113"/>
        <v>91.2</v>
      </c>
      <c r="N263" s="160"/>
    </row>
    <row r="264" spans="1:14" ht="97.5" customHeight="1" x14ac:dyDescent="0.2">
      <c r="A264" s="37">
        <v>2426449</v>
      </c>
      <c r="B264" s="37"/>
      <c r="C264" s="35" t="s">
        <v>337</v>
      </c>
      <c r="D264" s="36">
        <v>1123000</v>
      </c>
      <c r="E264" s="36">
        <v>336500</v>
      </c>
      <c r="F264" s="127">
        <v>743880</v>
      </c>
      <c r="G264" s="127">
        <v>743880</v>
      </c>
      <c r="H264" s="36"/>
      <c r="I264" s="36">
        <f t="shared" si="103"/>
        <v>743880</v>
      </c>
      <c r="J264" s="96">
        <f t="shared" si="114"/>
        <v>100</v>
      </c>
      <c r="K264" s="36">
        <f t="shared" si="115"/>
        <v>1080380</v>
      </c>
      <c r="L264" s="96">
        <f t="shared" si="113"/>
        <v>96.204808548530721</v>
      </c>
      <c r="N264" s="160"/>
    </row>
    <row r="265" spans="1:14" ht="66" customHeight="1" x14ac:dyDescent="0.2">
      <c r="A265" s="37">
        <v>2426631</v>
      </c>
      <c r="B265" s="37"/>
      <c r="C265" s="35" t="s">
        <v>192</v>
      </c>
      <c r="D265" s="36">
        <v>75000</v>
      </c>
      <c r="E265" s="36">
        <v>0</v>
      </c>
      <c r="F265" s="127">
        <v>22800</v>
      </c>
      <c r="G265" s="127">
        <v>22800</v>
      </c>
      <c r="H265" s="36"/>
      <c r="I265" s="36">
        <f t="shared" si="103"/>
        <v>22800</v>
      </c>
      <c r="J265" s="96">
        <f t="shared" si="114"/>
        <v>100</v>
      </c>
      <c r="K265" s="36">
        <f t="shared" si="115"/>
        <v>22800</v>
      </c>
      <c r="L265" s="96">
        <f t="shared" si="113"/>
        <v>30.4</v>
      </c>
      <c r="N265" s="160"/>
    </row>
    <row r="266" spans="1:14" ht="65.25" customHeight="1" x14ac:dyDescent="0.2">
      <c r="A266" s="37">
        <v>2426806</v>
      </c>
      <c r="B266" s="37"/>
      <c r="C266" s="35" t="s">
        <v>193</v>
      </c>
      <c r="D266" s="36">
        <v>12500</v>
      </c>
      <c r="E266" s="36">
        <v>0</v>
      </c>
      <c r="F266" s="127">
        <v>11400</v>
      </c>
      <c r="G266" s="127">
        <v>11400</v>
      </c>
      <c r="H266" s="36"/>
      <c r="I266" s="36">
        <f t="shared" si="103"/>
        <v>11400</v>
      </c>
      <c r="J266" s="96">
        <f t="shared" si="114"/>
        <v>100</v>
      </c>
      <c r="K266" s="36">
        <f t="shared" si="115"/>
        <v>11400</v>
      </c>
      <c r="L266" s="96">
        <f t="shared" si="113"/>
        <v>91.2</v>
      </c>
      <c r="N266" s="160"/>
    </row>
    <row r="267" spans="1:14" ht="93" customHeight="1" x14ac:dyDescent="0.2">
      <c r="A267" s="37">
        <v>2440055</v>
      </c>
      <c r="B267" s="37"/>
      <c r="C267" s="35" t="s">
        <v>338</v>
      </c>
      <c r="D267" s="36">
        <v>2272000</v>
      </c>
      <c r="E267" s="36">
        <v>0</v>
      </c>
      <c r="F267" s="127">
        <v>2272000</v>
      </c>
      <c r="G267" s="127">
        <v>195300</v>
      </c>
      <c r="H267" s="36">
        <v>502000</v>
      </c>
      <c r="I267" s="36">
        <f t="shared" ref="I267:I330" si="116">SUM(G267:H267)</f>
        <v>697300</v>
      </c>
      <c r="J267" s="96">
        <f t="shared" si="114"/>
        <v>30.691021126760564</v>
      </c>
      <c r="K267" s="36">
        <f t="shared" si="115"/>
        <v>697300</v>
      </c>
      <c r="L267" s="96">
        <f t="shared" si="113"/>
        <v>30.691021126760564</v>
      </c>
      <c r="N267" s="160"/>
    </row>
    <row r="268" spans="1:14" ht="89.25" customHeight="1" x14ac:dyDescent="0.2">
      <c r="A268" s="37">
        <v>2440148</v>
      </c>
      <c r="B268" s="37"/>
      <c r="C268" s="35" t="s">
        <v>194</v>
      </c>
      <c r="D268" s="36">
        <v>90700</v>
      </c>
      <c r="E268" s="36">
        <v>0</v>
      </c>
      <c r="F268" s="127">
        <v>90700</v>
      </c>
      <c r="G268" s="127">
        <v>0</v>
      </c>
      <c r="H268" s="36">
        <v>22612</v>
      </c>
      <c r="I268" s="36">
        <f t="shared" si="116"/>
        <v>22612</v>
      </c>
      <c r="J268" s="96">
        <f t="shared" si="114"/>
        <v>24.930540242557882</v>
      </c>
      <c r="K268" s="36">
        <f t="shared" si="115"/>
        <v>22612</v>
      </c>
      <c r="L268" s="96">
        <f t="shared" si="113"/>
        <v>24.930540242557882</v>
      </c>
      <c r="N268" s="160"/>
    </row>
    <row r="269" spans="1:14" ht="66" customHeight="1" x14ac:dyDescent="0.2">
      <c r="A269" s="37">
        <v>2440155</v>
      </c>
      <c r="B269" s="37"/>
      <c r="C269" s="35" t="s">
        <v>195</v>
      </c>
      <c r="D269" s="36">
        <v>200000</v>
      </c>
      <c r="E269" s="36">
        <v>0</v>
      </c>
      <c r="F269" s="127">
        <v>200000</v>
      </c>
      <c r="G269" s="127">
        <v>0</v>
      </c>
      <c r="H269" s="36"/>
      <c r="I269" s="36">
        <f t="shared" si="116"/>
        <v>0</v>
      </c>
      <c r="J269" s="96">
        <f t="shared" si="114"/>
        <v>0</v>
      </c>
      <c r="K269" s="36">
        <f t="shared" si="115"/>
        <v>0</v>
      </c>
      <c r="L269" s="96">
        <f t="shared" si="113"/>
        <v>0</v>
      </c>
      <c r="N269" s="160"/>
    </row>
    <row r="270" spans="1:14" ht="53.25" customHeight="1" x14ac:dyDescent="0.2">
      <c r="A270" s="37">
        <v>2440158</v>
      </c>
      <c r="B270" s="37"/>
      <c r="C270" s="35" t="s">
        <v>196</v>
      </c>
      <c r="D270" s="36">
        <v>23000</v>
      </c>
      <c r="E270" s="36">
        <v>0</v>
      </c>
      <c r="F270" s="127">
        <v>23000</v>
      </c>
      <c r="G270" s="127">
        <v>0</v>
      </c>
      <c r="H270" s="36">
        <v>22612</v>
      </c>
      <c r="I270" s="36">
        <f t="shared" si="116"/>
        <v>22612</v>
      </c>
      <c r="J270" s="96">
        <f t="shared" si="114"/>
        <v>98.313043478260866</v>
      </c>
      <c r="K270" s="36">
        <f t="shared" si="115"/>
        <v>22612</v>
      </c>
      <c r="L270" s="96">
        <f t="shared" si="113"/>
        <v>98.313043478260866</v>
      </c>
      <c r="N270" s="160"/>
    </row>
    <row r="271" spans="1:14" ht="89.25" customHeight="1" x14ac:dyDescent="0.2">
      <c r="A271" s="37">
        <v>2440165</v>
      </c>
      <c r="B271" s="37"/>
      <c r="C271" s="35" t="s">
        <v>197</v>
      </c>
      <c r="D271" s="36">
        <v>58400</v>
      </c>
      <c r="E271" s="36">
        <v>0</v>
      </c>
      <c r="F271" s="127">
        <v>58400</v>
      </c>
      <c r="G271" s="127">
        <v>0</v>
      </c>
      <c r="H271" s="36">
        <v>22612</v>
      </c>
      <c r="I271" s="36">
        <f t="shared" si="116"/>
        <v>22612</v>
      </c>
      <c r="J271" s="96">
        <f t="shared" si="114"/>
        <v>38.719178082191782</v>
      </c>
      <c r="K271" s="36">
        <f t="shared" si="115"/>
        <v>22612</v>
      </c>
      <c r="L271" s="96">
        <f t="shared" si="113"/>
        <v>38.719178082191782</v>
      </c>
      <c r="N271" s="160"/>
    </row>
    <row r="272" spans="1:14" ht="78" customHeight="1" x14ac:dyDescent="0.2">
      <c r="A272" s="37">
        <v>2440175</v>
      </c>
      <c r="B272" s="37"/>
      <c r="C272" s="35" t="s">
        <v>198</v>
      </c>
      <c r="D272" s="36">
        <v>73000</v>
      </c>
      <c r="E272" s="36">
        <v>0</v>
      </c>
      <c r="F272" s="127">
        <v>73000</v>
      </c>
      <c r="G272" s="127">
        <v>0</v>
      </c>
      <c r="H272" s="36">
        <v>22612</v>
      </c>
      <c r="I272" s="36">
        <f t="shared" si="116"/>
        <v>22612</v>
      </c>
      <c r="J272" s="96">
        <f t="shared" si="114"/>
        <v>30.975342465753425</v>
      </c>
      <c r="K272" s="36">
        <f t="shared" si="115"/>
        <v>22612</v>
      </c>
      <c r="L272" s="96">
        <f t="shared" si="113"/>
        <v>30.975342465753425</v>
      </c>
      <c r="N272" s="160"/>
    </row>
    <row r="273" spans="1:14" ht="66.75" customHeight="1" x14ac:dyDescent="0.2">
      <c r="A273" s="37">
        <v>2440180</v>
      </c>
      <c r="B273" s="37"/>
      <c r="C273" s="35" t="s">
        <v>199</v>
      </c>
      <c r="D273" s="36">
        <v>40700</v>
      </c>
      <c r="E273" s="36">
        <v>0</v>
      </c>
      <c r="F273" s="127">
        <v>40700</v>
      </c>
      <c r="G273" s="127">
        <v>0</v>
      </c>
      <c r="H273" s="36">
        <v>22612</v>
      </c>
      <c r="I273" s="36">
        <f t="shared" si="116"/>
        <v>22612</v>
      </c>
      <c r="J273" s="96">
        <f t="shared" si="114"/>
        <v>55.557739557739559</v>
      </c>
      <c r="K273" s="36">
        <f t="shared" si="115"/>
        <v>22612</v>
      </c>
      <c r="L273" s="96">
        <f t="shared" si="113"/>
        <v>55.557739557739559</v>
      </c>
      <c r="N273" s="160"/>
    </row>
    <row r="274" spans="1:14" ht="72.75" customHeight="1" x14ac:dyDescent="0.2">
      <c r="A274" s="37">
        <v>2440192</v>
      </c>
      <c r="B274" s="37"/>
      <c r="C274" s="35" t="s">
        <v>200</v>
      </c>
      <c r="D274" s="36">
        <v>85400</v>
      </c>
      <c r="E274" s="36">
        <v>0</v>
      </c>
      <c r="F274" s="127">
        <v>85400</v>
      </c>
      <c r="G274" s="127">
        <v>0</v>
      </c>
      <c r="H274" s="36"/>
      <c r="I274" s="36">
        <f t="shared" si="116"/>
        <v>0</v>
      </c>
      <c r="J274" s="96">
        <f t="shared" si="114"/>
        <v>0</v>
      </c>
      <c r="K274" s="36">
        <f t="shared" si="115"/>
        <v>0</v>
      </c>
      <c r="L274" s="96">
        <f t="shared" si="113"/>
        <v>0</v>
      </c>
      <c r="N274" s="160"/>
    </row>
    <row r="275" spans="1:14" ht="65.25" customHeight="1" x14ac:dyDescent="0.2">
      <c r="A275" s="37">
        <v>2440195</v>
      </c>
      <c r="B275" s="37"/>
      <c r="C275" s="35" t="s">
        <v>201</v>
      </c>
      <c r="D275" s="36">
        <v>50000</v>
      </c>
      <c r="E275" s="36">
        <v>0</v>
      </c>
      <c r="F275" s="127">
        <v>50000</v>
      </c>
      <c r="G275" s="127">
        <v>0</v>
      </c>
      <c r="H275" s="36"/>
      <c r="I275" s="36">
        <f t="shared" si="116"/>
        <v>0</v>
      </c>
      <c r="J275" s="96">
        <f t="shared" si="114"/>
        <v>0</v>
      </c>
      <c r="K275" s="36">
        <f t="shared" si="115"/>
        <v>0</v>
      </c>
      <c r="L275" s="96">
        <f t="shared" si="113"/>
        <v>0</v>
      </c>
      <c r="N275" s="160"/>
    </row>
    <row r="276" spans="1:14" ht="63" customHeight="1" x14ac:dyDescent="0.2">
      <c r="A276" s="37">
        <v>2440199</v>
      </c>
      <c r="B276" s="37"/>
      <c r="C276" s="35" t="s">
        <v>202</v>
      </c>
      <c r="D276" s="36">
        <v>17700</v>
      </c>
      <c r="E276" s="36">
        <v>0</v>
      </c>
      <c r="F276" s="127">
        <v>17700</v>
      </c>
      <c r="G276" s="127">
        <v>0</v>
      </c>
      <c r="H276" s="36"/>
      <c r="I276" s="36">
        <f t="shared" si="116"/>
        <v>0</v>
      </c>
      <c r="J276" s="96">
        <f t="shared" si="114"/>
        <v>0</v>
      </c>
      <c r="K276" s="36">
        <f t="shared" si="115"/>
        <v>0</v>
      </c>
      <c r="L276" s="96">
        <f t="shared" si="113"/>
        <v>0</v>
      </c>
      <c r="N276" s="160"/>
    </row>
    <row r="277" spans="1:14" ht="89.25" customHeight="1" x14ac:dyDescent="0.2">
      <c r="A277" s="37">
        <v>2440204</v>
      </c>
      <c r="B277" s="37"/>
      <c r="C277" s="35" t="s">
        <v>203</v>
      </c>
      <c r="D277" s="36">
        <v>217700</v>
      </c>
      <c r="E277" s="36">
        <v>0</v>
      </c>
      <c r="F277" s="127">
        <v>217700</v>
      </c>
      <c r="G277" s="127">
        <v>0</v>
      </c>
      <c r="H277" s="36"/>
      <c r="I277" s="36">
        <f t="shared" si="116"/>
        <v>0</v>
      </c>
      <c r="J277" s="96">
        <f t="shared" si="114"/>
        <v>0</v>
      </c>
      <c r="K277" s="36">
        <f t="shared" si="115"/>
        <v>0</v>
      </c>
      <c r="L277" s="96">
        <f t="shared" si="113"/>
        <v>0</v>
      </c>
      <c r="N277" s="160"/>
    </row>
    <row r="278" spans="1:14" ht="24" x14ac:dyDescent="0.2">
      <c r="A278" s="37"/>
      <c r="B278" s="37"/>
      <c r="C278" s="71" t="s">
        <v>204</v>
      </c>
      <c r="D278" s="39"/>
      <c r="E278" s="39">
        <f>SUM(E279:E296)</f>
        <v>34422720.869999997</v>
      </c>
      <c r="F278" s="39">
        <f>SUM(F279:F296)</f>
        <v>7096158</v>
      </c>
      <c r="G278" s="39">
        <f t="shared" ref="G278:H278" si="117">SUM(G279:G296)</f>
        <v>962221</v>
      </c>
      <c r="H278" s="39">
        <f t="shared" si="117"/>
        <v>80229</v>
      </c>
      <c r="I278" s="39">
        <f t="shared" si="116"/>
        <v>1042450</v>
      </c>
      <c r="J278" s="92">
        <f t="shared" si="114"/>
        <v>14.690343704297453</v>
      </c>
      <c r="K278" s="39">
        <f t="shared" si="115"/>
        <v>35465170.869999997</v>
      </c>
      <c r="L278" s="39"/>
      <c r="N278" s="160"/>
    </row>
    <row r="279" spans="1:14" ht="65.25" customHeight="1" x14ac:dyDescent="0.2">
      <c r="A279" s="37">
        <v>2057397</v>
      </c>
      <c r="B279" s="37">
        <v>66385</v>
      </c>
      <c r="C279" s="35" t="s">
        <v>25</v>
      </c>
      <c r="D279" s="36">
        <v>15078978.33</v>
      </c>
      <c r="E279" s="36">
        <v>12927191.369999999</v>
      </c>
      <c r="F279" s="36">
        <v>1125454</v>
      </c>
      <c r="G279" s="36">
        <v>171860</v>
      </c>
      <c r="H279" s="36">
        <v>50800</v>
      </c>
      <c r="I279" s="36">
        <f t="shared" si="116"/>
        <v>222660</v>
      </c>
      <c r="J279" s="96">
        <f t="shared" si="114"/>
        <v>19.784016050411655</v>
      </c>
      <c r="K279" s="36">
        <f t="shared" si="115"/>
        <v>13149851.369999999</v>
      </c>
      <c r="L279" s="96">
        <f t="shared" ref="L279:L296" si="118">K279/D279%</f>
        <v>87.206514143189949</v>
      </c>
      <c r="N279" s="160"/>
    </row>
    <row r="280" spans="1:14" ht="78" customHeight="1" x14ac:dyDescent="0.2">
      <c r="A280" s="37">
        <v>2092092</v>
      </c>
      <c r="B280" s="37">
        <v>108527</v>
      </c>
      <c r="C280" s="35" t="s">
        <v>205</v>
      </c>
      <c r="D280" s="36">
        <v>2725244.36</v>
      </c>
      <c r="E280" s="36">
        <v>2412374.2999999998</v>
      </c>
      <c r="F280" s="127">
        <v>170543</v>
      </c>
      <c r="G280" s="127">
        <v>170542</v>
      </c>
      <c r="H280" s="36"/>
      <c r="I280" s="36">
        <f t="shared" si="116"/>
        <v>170542</v>
      </c>
      <c r="J280" s="96">
        <f t="shared" si="114"/>
        <v>99.999413637616314</v>
      </c>
      <c r="K280" s="36">
        <f t="shared" si="115"/>
        <v>2582916.2999999998</v>
      </c>
      <c r="L280" s="96">
        <f t="shared" si="118"/>
        <v>94.777420253059432</v>
      </c>
      <c r="N280" s="160"/>
    </row>
    <row r="281" spans="1:14" ht="42" customHeight="1" x14ac:dyDescent="0.2">
      <c r="A281" s="37">
        <v>2112841</v>
      </c>
      <c r="B281" s="37">
        <v>111234</v>
      </c>
      <c r="C281" s="35" t="s">
        <v>206</v>
      </c>
      <c r="D281" s="36">
        <v>21413189.73</v>
      </c>
      <c r="E281" s="36">
        <v>9223879.8699999992</v>
      </c>
      <c r="F281" s="36">
        <v>2703355</v>
      </c>
      <c r="G281" s="36">
        <v>37152</v>
      </c>
      <c r="H281" s="36">
        <v>29429</v>
      </c>
      <c r="I281" s="36">
        <f t="shared" si="116"/>
        <v>66581</v>
      </c>
      <c r="J281" s="96">
        <f t="shared" si="114"/>
        <v>2.4629025784626881</v>
      </c>
      <c r="K281" s="36">
        <f t="shared" si="115"/>
        <v>9290460.8699999992</v>
      </c>
      <c r="L281" s="96">
        <f t="shared" si="118"/>
        <v>43.386627527911038</v>
      </c>
      <c r="N281" s="160"/>
    </row>
    <row r="282" spans="1:14" ht="81" customHeight="1" x14ac:dyDescent="0.2">
      <c r="A282" s="37">
        <v>2131911</v>
      </c>
      <c r="B282" s="37">
        <v>143125</v>
      </c>
      <c r="C282" s="35" t="s">
        <v>207</v>
      </c>
      <c r="D282" s="36">
        <v>13168445</v>
      </c>
      <c r="E282" s="36">
        <v>9859275.3300000001</v>
      </c>
      <c r="F282" s="36">
        <v>1643897</v>
      </c>
      <c r="G282" s="36">
        <v>551317</v>
      </c>
      <c r="H282" s="36"/>
      <c r="I282" s="36">
        <f t="shared" si="116"/>
        <v>551317</v>
      </c>
      <c r="J282" s="96">
        <f t="shared" si="114"/>
        <v>33.537198498446067</v>
      </c>
      <c r="K282" s="36">
        <f t="shared" si="115"/>
        <v>10410592.33</v>
      </c>
      <c r="L282" s="96">
        <f t="shared" si="118"/>
        <v>79.057112134348429</v>
      </c>
      <c r="N282" s="160"/>
    </row>
    <row r="283" spans="1:14" ht="89.25" customHeight="1" x14ac:dyDescent="0.2">
      <c r="A283" s="37">
        <v>2308740</v>
      </c>
      <c r="B283" s="37">
        <v>347184</v>
      </c>
      <c r="C283" s="35" t="s">
        <v>208</v>
      </c>
      <c r="D283" s="36">
        <v>258213</v>
      </c>
      <c r="E283" s="36">
        <v>0</v>
      </c>
      <c r="F283" s="127">
        <v>103233</v>
      </c>
      <c r="G283" s="127">
        <v>0</v>
      </c>
      <c r="H283" s="36"/>
      <c r="I283" s="36">
        <f t="shared" si="116"/>
        <v>0</v>
      </c>
      <c r="J283" s="96">
        <f t="shared" si="114"/>
        <v>0</v>
      </c>
      <c r="K283" s="36">
        <f t="shared" si="115"/>
        <v>0</v>
      </c>
      <c r="L283" s="96">
        <f t="shared" si="118"/>
        <v>0</v>
      </c>
      <c r="N283" s="160"/>
    </row>
    <row r="284" spans="1:14" ht="89.25" customHeight="1" x14ac:dyDescent="0.2">
      <c r="A284" s="37">
        <v>2309511</v>
      </c>
      <c r="B284" s="37">
        <v>347892</v>
      </c>
      <c r="C284" s="35" t="s">
        <v>385</v>
      </c>
      <c r="D284" s="36">
        <v>256676</v>
      </c>
      <c r="E284" s="36">
        <v>0</v>
      </c>
      <c r="F284" s="127">
        <v>256676</v>
      </c>
      <c r="G284" s="127">
        <v>0</v>
      </c>
      <c r="H284" s="36"/>
      <c r="I284" s="36">
        <f t="shared" si="116"/>
        <v>0</v>
      </c>
      <c r="J284" s="96">
        <f t="shared" si="114"/>
        <v>0</v>
      </c>
      <c r="K284" s="36">
        <f t="shared" si="115"/>
        <v>0</v>
      </c>
      <c r="L284" s="96">
        <f t="shared" si="118"/>
        <v>0</v>
      </c>
      <c r="N284" s="160"/>
    </row>
    <row r="285" spans="1:14" ht="89.25" customHeight="1" x14ac:dyDescent="0.2">
      <c r="A285" s="37">
        <v>2440134</v>
      </c>
      <c r="B285" s="37"/>
      <c r="C285" s="35" t="s">
        <v>209</v>
      </c>
      <c r="D285" s="36">
        <v>172000</v>
      </c>
      <c r="E285" s="36">
        <v>0</v>
      </c>
      <c r="F285" s="127">
        <v>172000</v>
      </c>
      <c r="G285" s="127">
        <v>10450</v>
      </c>
      <c r="H285" s="36"/>
      <c r="I285" s="36">
        <f t="shared" si="116"/>
        <v>10450</v>
      </c>
      <c r="J285" s="96">
        <f t="shared" si="114"/>
        <v>6.0755813953488369</v>
      </c>
      <c r="K285" s="36">
        <f t="shared" si="115"/>
        <v>10450</v>
      </c>
      <c r="L285" s="96">
        <f t="shared" si="118"/>
        <v>6.0755813953488369</v>
      </c>
      <c r="N285" s="160"/>
    </row>
    <row r="286" spans="1:14" ht="89.25" customHeight="1" x14ac:dyDescent="0.2">
      <c r="A286" s="37">
        <v>2440151</v>
      </c>
      <c r="B286" s="37"/>
      <c r="C286" s="35" t="s">
        <v>386</v>
      </c>
      <c r="D286" s="36">
        <v>97000</v>
      </c>
      <c r="E286" s="36">
        <v>0</v>
      </c>
      <c r="F286" s="127">
        <v>97000</v>
      </c>
      <c r="G286" s="127">
        <v>0</v>
      </c>
      <c r="H286" s="36"/>
      <c r="I286" s="36">
        <f t="shared" si="116"/>
        <v>0</v>
      </c>
      <c r="J286" s="96">
        <f t="shared" si="114"/>
        <v>0</v>
      </c>
      <c r="K286" s="36">
        <f t="shared" si="115"/>
        <v>0</v>
      </c>
      <c r="L286" s="96">
        <f t="shared" si="118"/>
        <v>0</v>
      </c>
      <c r="N286" s="160"/>
    </row>
    <row r="287" spans="1:14" ht="72" x14ac:dyDescent="0.2">
      <c r="A287" s="37">
        <v>2440159</v>
      </c>
      <c r="B287" s="37"/>
      <c r="C287" s="35" t="s">
        <v>210</v>
      </c>
      <c r="D287" s="36">
        <v>18000</v>
      </c>
      <c r="E287" s="36">
        <v>0</v>
      </c>
      <c r="F287" s="127">
        <v>18000</v>
      </c>
      <c r="G287" s="127">
        <v>10450</v>
      </c>
      <c r="H287" s="36"/>
      <c r="I287" s="36">
        <f t="shared" si="116"/>
        <v>10450</v>
      </c>
      <c r="J287" s="96">
        <f t="shared" ref="J287:J318" si="119">I287/F287%</f>
        <v>58.055555555555557</v>
      </c>
      <c r="K287" s="36">
        <f t="shared" ref="K287:K318" si="120">E287+I287</f>
        <v>10450</v>
      </c>
      <c r="L287" s="96">
        <f t="shared" si="118"/>
        <v>58.055555555555557</v>
      </c>
      <c r="N287" s="160"/>
    </row>
    <row r="288" spans="1:14" ht="81" customHeight="1" x14ac:dyDescent="0.2">
      <c r="A288" s="37">
        <v>2440177</v>
      </c>
      <c r="B288" s="37"/>
      <c r="C288" s="35" t="s">
        <v>211</v>
      </c>
      <c r="D288" s="36">
        <v>15000</v>
      </c>
      <c r="E288" s="36">
        <v>0</v>
      </c>
      <c r="F288" s="127">
        <v>15000</v>
      </c>
      <c r="G288" s="127">
        <v>0</v>
      </c>
      <c r="H288" s="36"/>
      <c r="I288" s="36">
        <f t="shared" si="116"/>
        <v>0</v>
      </c>
      <c r="J288" s="96">
        <f t="shared" si="119"/>
        <v>0</v>
      </c>
      <c r="K288" s="36">
        <f t="shared" si="120"/>
        <v>0</v>
      </c>
      <c r="L288" s="96">
        <f t="shared" si="118"/>
        <v>0</v>
      </c>
      <c r="N288" s="160"/>
    </row>
    <row r="289" spans="1:14" ht="84" x14ac:dyDescent="0.2">
      <c r="A289" s="37">
        <v>2440207</v>
      </c>
      <c r="B289" s="37"/>
      <c r="C289" s="35" t="s">
        <v>212</v>
      </c>
      <c r="D289" s="36">
        <v>71000</v>
      </c>
      <c r="E289" s="36">
        <v>0</v>
      </c>
      <c r="F289" s="127">
        <v>71000</v>
      </c>
      <c r="G289" s="127">
        <v>10450</v>
      </c>
      <c r="H289" s="36"/>
      <c r="I289" s="36">
        <f t="shared" si="116"/>
        <v>10450</v>
      </c>
      <c r="J289" s="96">
        <f t="shared" si="119"/>
        <v>14.71830985915493</v>
      </c>
      <c r="K289" s="36">
        <f t="shared" si="120"/>
        <v>10450</v>
      </c>
      <c r="L289" s="96">
        <f t="shared" si="118"/>
        <v>14.71830985915493</v>
      </c>
      <c r="N289" s="160"/>
    </row>
    <row r="290" spans="1:14" ht="72" x14ac:dyDescent="0.2">
      <c r="A290" s="37">
        <v>2440211</v>
      </c>
      <c r="B290" s="37"/>
      <c r="C290" s="35" t="s">
        <v>213</v>
      </c>
      <c r="D290" s="36">
        <v>230000</v>
      </c>
      <c r="E290" s="36">
        <v>0</v>
      </c>
      <c r="F290" s="127">
        <v>230000</v>
      </c>
      <c r="G290" s="127">
        <v>0</v>
      </c>
      <c r="H290" s="36"/>
      <c r="I290" s="36">
        <f t="shared" si="116"/>
        <v>0</v>
      </c>
      <c r="J290" s="96">
        <f t="shared" si="119"/>
        <v>0</v>
      </c>
      <c r="K290" s="36">
        <f t="shared" si="120"/>
        <v>0</v>
      </c>
      <c r="L290" s="96">
        <f t="shared" si="118"/>
        <v>0</v>
      </c>
      <c r="N290" s="160"/>
    </row>
    <row r="291" spans="1:14" ht="94.5" customHeight="1" x14ac:dyDescent="0.2">
      <c r="A291" s="37">
        <v>2440214</v>
      </c>
      <c r="B291" s="37"/>
      <c r="C291" s="35" t="s">
        <v>339</v>
      </c>
      <c r="D291" s="36">
        <v>260000</v>
      </c>
      <c r="E291" s="36">
        <v>0</v>
      </c>
      <c r="F291" s="127">
        <v>260000</v>
      </c>
      <c r="G291" s="127">
        <v>0</v>
      </c>
      <c r="H291" s="36"/>
      <c r="I291" s="36">
        <f t="shared" si="116"/>
        <v>0</v>
      </c>
      <c r="J291" s="96">
        <f t="shared" si="119"/>
        <v>0</v>
      </c>
      <c r="K291" s="36">
        <f t="shared" si="120"/>
        <v>0</v>
      </c>
      <c r="L291" s="96">
        <f t="shared" si="118"/>
        <v>0</v>
      </c>
      <c r="N291" s="160"/>
    </row>
    <row r="292" spans="1:14" ht="68.25" customHeight="1" x14ac:dyDescent="0.2">
      <c r="A292" s="37">
        <v>2440217</v>
      </c>
      <c r="B292" s="37"/>
      <c r="C292" s="35" t="s">
        <v>214</v>
      </c>
      <c r="D292" s="36">
        <v>15000</v>
      </c>
      <c r="E292" s="36">
        <v>0</v>
      </c>
      <c r="F292" s="127">
        <v>15000</v>
      </c>
      <c r="G292" s="127">
        <v>0</v>
      </c>
      <c r="H292" s="36"/>
      <c r="I292" s="36">
        <f t="shared" si="116"/>
        <v>0</v>
      </c>
      <c r="J292" s="96">
        <f t="shared" si="119"/>
        <v>0</v>
      </c>
      <c r="K292" s="36">
        <f t="shared" si="120"/>
        <v>0</v>
      </c>
      <c r="L292" s="96">
        <f t="shared" si="118"/>
        <v>0</v>
      </c>
      <c r="N292" s="160"/>
    </row>
    <row r="293" spans="1:14" ht="79.5" customHeight="1" x14ac:dyDescent="0.2">
      <c r="A293" s="37">
        <v>2440221</v>
      </c>
      <c r="B293" s="37"/>
      <c r="C293" s="35" t="s">
        <v>215</v>
      </c>
      <c r="D293" s="36">
        <v>32000</v>
      </c>
      <c r="E293" s="36">
        <v>0</v>
      </c>
      <c r="F293" s="127">
        <v>32000</v>
      </c>
      <c r="G293" s="127">
        <v>0</v>
      </c>
      <c r="H293" s="36"/>
      <c r="I293" s="36">
        <f t="shared" si="116"/>
        <v>0</v>
      </c>
      <c r="J293" s="96">
        <f t="shared" si="119"/>
        <v>0</v>
      </c>
      <c r="K293" s="36">
        <f t="shared" si="120"/>
        <v>0</v>
      </c>
      <c r="L293" s="96">
        <f t="shared" si="118"/>
        <v>0</v>
      </c>
      <c r="N293" s="160"/>
    </row>
    <row r="294" spans="1:14" ht="77.25" customHeight="1" x14ac:dyDescent="0.2">
      <c r="A294" s="37">
        <v>2440226</v>
      </c>
      <c r="B294" s="37"/>
      <c r="C294" s="35" t="s">
        <v>216</v>
      </c>
      <c r="D294" s="36">
        <v>15000</v>
      </c>
      <c r="E294" s="36">
        <v>0</v>
      </c>
      <c r="F294" s="127">
        <v>15000</v>
      </c>
      <c r="G294" s="127">
        <v>0</v>
      </c>
      <c r="H294" s="36"/>
      <c r="I294" s="36">
        <f t="shared" si="116"/>
        <v>0</v>
      </c>
      <c r="J294" s="96">
        <f t="shared" si="119"/>
        <v>0</v>
      </c>
      <c r="K294" s="36">
        <f t="shared" si="120"/>
        <v>0</v>
      </c>
      <c r="L294" s="96">
        <f t="shared" si="118"/>
        <v>0</v>
      </c>
      <c r="N294" s="160"/>
    </row>
    <row r="295" spans="1:14" ht="75.75" customHeight="1" x14ac:dyDescent="0.2">
      <c r="A295" s="37">
        <v>2440227</v>
      </c>
      <c r="B295" s="37"/>
      <c r="C295" s="35" t="s">
        <v>217</v>
      </c>
      <c r="D295" s="36">
        <v>32000</v>
      </c>
      <c r="E295" s="36">
        <v>0</v>
      </c>
      <c r="F295" s="127">
        <v>32000</v>
      </c>
      <c r="G295" s="127">
        <v>0</v>
      </c>
      <c r="H295" s="36"/>
      <c r="I295" s="36">
        <f t="shared" si="116"/>
        <v>0</v>
      </c>
      <c r="J295" s="96">
        <f t="shared" si="119"/>
        <v>0</v>
      </c>
      <c r="K295" s="36">
        <f t="shared" si="120"/>
        <v>0</v>
      </c>
      <c r="L295" s="96">
        <f t="shared" si="118"/>
        <v>0</v>
      </c>
      <c r="N295" s="160"/>
    </row>
    <row r="296" spans="1:14" ht="93" customHeight="1" x14ac:dyDescent="0.2">
      <c r="A296" s="37">
        <v>2440275</v>
      </c>
      <c r="B296" s="37"/>
      <c r="C296" s="35" t="s">
        <v>340</v>
      </c>
      <c r="D296" s="36">
        <v>136000</v>
      </c>
      <c r="E296" s="36">
        <v>0</v>
      </c>
      <c r="F296" s="127">
        <v>136000</v>
      </c>
      <c r="G296" s="127">
        <v>0</v>
      </c>
      <c r="H296" s="36"/>
      <c r="I296" s="36">
        <f t="shared" si="116"/>
        <v>0</v>
      </c>
      <c r="J296" s="96">
        <f t="shared" si="119"/>
        <v>0</v>
      </c>
      <c r="K296" s="36">
        <f t="shared" si="120"/>
        <v>0</v>
      </c>
      <c r="L296" s="96">
        <f t="shared" si="118"/>
        <v>0</v>
      </c>
      <c r="N296" s="160"/>
    </row>
    <row r="297" spans="1:14" ht="33" customHeight="1" x14ac:dyDescent="0.2">
      <c r="A297" s="37"/>
      <c r="B297" s="37"/>
      <c r="C297" s="71" t="s">
        <v>218</v>
      </c>
      <c r="D297" s="39"/>
      <c r="E297" s="39">
        <f>SUM(E298:E355)</f>
        <v>3055492.84</v>
      </c>
      <c r="F297" s="39">
        <f>SUM(F298:F355)</f>
        <v>4967714</v>
      </c>
      <c r="G297" s="39">
        <f t="shared" ref="G297:H297" si="121">SUM(G298:G355)</f>
        <v>1759844</v>
      </c>
      <c r="H297" s="39">
        <f t="shared" si="121"/>
        <v>72940</v>
      </c>
      <c r="I297" s="39">
        <f t="shared" si="116"/>
        <v>1832784</v>
      </c>
      <c r="J297" s="92">
        <f t="shared" si="119"/>
        <v>36.89391136446261</v>
      </c>
      <c r="K297" s="39">
        <f t="shared" si="120"/>
        <v>4888276.84</v>
      </c>
      <c r="L297" s="39"/>
      <c r="N297" s="160"/>
    </row>
    <row r="298" spans="1:14" ht="63" customHeight="1" x14ac:dyDescent="0.2">
      <c r="A298" s="37">
        <v>2424545</v>
      </c>
      <c r="B298" s="37"/>
      <c r="C298" s="35" t="s">
        <v>219</v>
      </c>
      <c r="D298" s="36">
        <v>383386</v>
      </c>
      <c r="E298" s="36">
        <v>38058.29</v>
      </c>
      <c r="F298" s="127">
        <v>342525</v>
      </c>
      <c r="G298" s="127">
        <v>342525</v>
      </c>
      <c r="H298" s="36"/>
      <c r="I298" s="36">
        <f t="shared" si="116"/>
        <v>342525</v>
      </c>
      <c r="J298" s="96">
        <f t="shared" si="119"/>
        <v>100</v>
      </c>
      <c r="K298" s="36">
        <f t="shared" si="120"/>
        <v>380583.29</v>
      </c>
      <c r="L298" s="96">
        <f t="shared" ref="L298:L329" si="122">K298/D298%</f>
        <v>99.268958699587358</v>
      </c>
      <c r="N298" s="160"/>
    </row>
    <row r="299" spans="1:14" ht="63" customHeight="1" x14ac:dyDescent="0.2">
      <c r="A299" s="37">
        <v>2424719</v>
      </c>
      <c r="B299" s="37"/>
      <c r="C299" s="35" t="s">
        <v>220</v>
      </c>
      <c r="D299" s="36">
        <v>621722</v>
      </c>
      <c r="E299" s="36">
        <v>186516.41</v>
      </c>
      <c r="F299" s="127">
        <v>435206</v>
      </c>
      <c r="G299" s="127">
        <v>435205</v>
      </c>
      <c r="H299" s="36"/>
      <c r="I299" s="36">
        <f t="shared" si="116"/>
        <v>435205</v>
      </c>
      <c r="J299" s="96">
        <f t="shared" si="119"/>
        <v>99.999770223756101</v>
      </c>
      <c r="K299" s="36">
        <f t="shared" si="120"/>
        <v>621721.41</v>
      </c>
      <c r="L299" s="96">
        <f t="shared" si="122"/>
        <v>99.999905102280437</v>
      </c>
      <c r="N299" s="160"/>
    </row>
    <row r="300" spans="1:14" ht="78.75" customHeight="1" x14ac:dyDescent="0.2">
      <c r="A300" s="37">
        <v>2424728</v>
      </c>
      <c r="B300" s="37"/>
      <c r="C300" s="35" t="s">
        <v>221</v>
      </c>
      <c r="D300" s="36">
        <v>645546</v>
      </c>
      <c r="E300" s="36">
        <v>196363.64</v>
      </c>
      <c r="F300" s="127">
        <v>458182</v>
      </c>
      <c r="G300" s="127">
        <v>347055</v>
      </c>
      <c r="H300" s="36"/>
      <c r="I300" s="36">
        <f t="shared" si="116"/>
        <v>347055</v>
      </c>
      <c r="J300" s="96">
        <f t="shared" si="119"/>
        <v>75.746100894404407</v>
      </c>
      <c r="K300" s="36">
        <f t="shared" si="120"/>
        <v>543418.64</v>
      </c>
      <c r="L300" s="96">
        <f t="shared" si="122"/>
        <v>84.179692849154051</v>
      </c>
      <c r="N300" s="160"/>
    </row>
    <row r="301" spans="1:14" ht="66.75" customHeight="1" x14ac:dyDescent="0.2">
      <c r="A301" s="37">
        <v>2424765</v>
      </c>
      <c r="B301" s="37"/>
      <c r="C301" s="35" t="s">
        <v>222</v>
      </c>
      <c r="D301" s="36">
        <v>650082</v>
      </c>
      <c r="E301" s="36">
        <v>0</v>
      </c>
      <c r="F301" s="127">
        <v>650082</v>
      </c>
      <c r="G301" s="127">
        <v>0</v>
      </c>
      <c r="H301" s="36"/>
      <c r="I301" s="36">
        <f t="shared" si="116"/>
        <v>0</v>
      </c>
      <c r="J301" s="96">
        <f t="shared" si="119"/>
        <v>0</v>
      </c>
      <c r="K301" s="36">
        <f t="shared" si="120"/>
        <v>0</v>
      </c>
      <c r="L301" s="96">
        <f t="shared" si="122"/>
        <v>0</v>
      </c>
      <c r="N301" s="160"/>
    </row>
    <row r="302" spans="1:14" ht="66.75" customHeight="1" x14ac:dyDescent="0.2">
      <c r="A302" s="37">
        <v>2424768</v>
      </c>
      <c r="B302" s="37"/>
      <c r="C302" s="35" t="s">
        <v>223</v>
      </c>
      <c r="D302" s="36">
        <v>550855</v>
      </c>
      <c r="E302" s="36">
        <v>164656.5</v>
      </c>
      <c r="F302" s="127">
        <v>384199</v>
      </c>
      <c r="G302" s="127">
        <v>384199</v>
      </c>
      <c r="H302" s="36"/>
      <c r="I302" s="36">
        <f t="shared" si="116"/>
        <v>384199</v>
      </c>
      <c r="J302" s="96">
        <f t="shared" si="119"/>
        <v>100</v>
      </c>
      <c r="K302" s="36">
        <f t="shared" si="120"/>
        <v>548855.5</v>
      </c>
      <c r="L302" s="96">
        <f t="shared" si="122"/>
        <v>99.637018816203891</v>
      </c>
      <c r="N302" s="160"/>
    </row>
    <row r="303" spans="1:14" ht="60" x14ac:dyDescent="0.2">
      <c r="A303" s="37">
        <v>2424777</v>
      </c>
      <c r="B303" s="37"/>
      <c r="C303" s="35" t="s">
        <v>224</v>
      </c>
      <c r="D303" s="36">
        <v>77803</v>
      </c>
      <c r="E303" s="36">
        <v>2424778</v>
      </c>
      <c r="F303" s="127">
        <v>54180</v>
      </c>
      <c r="G303" s="127">
        <v>54180</v>
      </c>
      <c r="H303" s="36"/>
      <c r="I303" s="36">
        <f t="shared" si="116"/>
        <v>54180</v>
      </c>
      <c r="J303" s="96">
        <f t="shared" si="119"/>
        <v>100.00000000000001</v>
      </c>
      <c r="K303" s="36">
        <f t="shared" si="120"/>
        <v>2478958</v>
      </c>
      <c r="L303" s="96">
        <f t="shared" si="122"/>
        <v>3186.1984756371862</v>
      </c>
      <c r="N303" s="160"/>
    </row>
    <row r="304" spans="1:14" ht="48" x14ac:dyDescent="0.2">
      <c r="A304" s="37">
        <v>2424778</v>
      </c>
      <c r="B304" s="37"/>
      <c r="C304" s="35" t="s">
        <v>225</v>
      </c>
      <c r="D304" s="36">
        <v>151139</v>
      </c>
      <c r="E304" s="36">
        <v>45120</v>
      </c>
      <c r="F304" s="127">
        <v>105280</v>
      </c>
      <c r="G304" s="127">
        <v>105280</v>
      </c>
      <c r="H304" s="36"/>
      <c r="I304" s="36">
        <f t="shared" si="116"/>
        <v>105280</v>
      </c>
      <c r="J304" s="96">
        <f t="shared" si="119"/>
        <v>100</v>
      </c>
      <c r="K304" s="36">
        <f t="shared" si="120"/>
        <v>150400</v>
      </c>
      <c r="L304" s="96">
        <f t="shared" si="122"/>
        <v>99.511046123105217</v>
      </c>
      <c r="N304" s="160"/>
    </row>
    <row r="305" spans="1:14" ht="48" x14ac:dyDescent="0.2">
      <c r="A305" s="37">
        <v>2440172</v>
      </c>
      <c r="B305" s="37"/>
      <c r="C305" s="35" t="s">
        <v>226</v>
      </c>
      <c r="D305" s="36">
        <v>8945</v>
      </c>
      <c r="E305" s="36">
        <v>0</v>
      </c>
      <c r="F305" s="127">
        <v>9000</v>
      </c>
      <c r="G305" s="127">
        <v>0</v>
      </c>
      <c r="H305" s="36"/>
      <c r="I305" s="36">
        <f t="shared" si="116"/>
        <v>0</v>
      </c>
      <c r="J305" s="96">
        <f t="shared" si="119"/>
        <v>0</v>
      </c>
      <c r="K305" s="36">
        <f t="shared" si="120"/>
        <v>0</v>
      </c>
      <c r="L305" s="96">
        <f t="shared" si="122"/>
        <v>0</v>
      </c>
      <c r="N305" s="160"/>
    </row>
    <row r="306" spans="1:14" ht="48" x14ac:dyDescent="0.2">
      <c r="A306" s="37">
        <v>2440181</v>
      </c>
      <c r="B306" s="37"/>
      <c r="C306" s="35" t="s">
        <v>227</v>
      </c>
      <c r="D306" s="36">
        <v>8945</v>
      </c>
      <c r="E306" s="36">
        <v>0</v>
      </c>
      <c r="F306" s="127">
        <v>9000</v>
      </c>
      <c r="G306" s="127">
        <v>0</v>
      </c>
      <c r="H306" s="36"/>
      <c r="I306" s="36">
        <f t="shared" si="116"/>
        <v>0</v>
      </c>
      <c r="J306" s="96">
        <f t="shared" si="119"/>
        <v>0</v>
      </c>
      <c r="K306" s="36">
        <f t="shared" si="120"/>
        <v>0</v>
      </c>
      <c r="L306" s="96">
        <f t="shared" si="122"/>
        <v>0</v>
      </c>
      <c r="N306" s="160"/>
    </row>
    <row r="307" spans="1:14" ht="48" x14ac:dyDescent="0.2">
      <c r="A307" s="37">
        <v>2440189</v>
      </c>
      <c r="B307" s="37"/>
      <c r="C307" s="35" t="s">
        <v>228</v>
      </c>
      <c r="D307" s="36">
        <v>8945</v>
      </c>
      <c r="E307" s="36">
        <v>0</v>
      </c>
      <c r="F307" s="127">
        <v>9000</v>
      </c>
      <c r="G307" s="127">
        <v>0</v>
      </c>
      <c r="H307" s="36"/>
      <c r="I307" s="36">
        <f t="shared" si="116"/>
        <v>0</v>
      </c>
      <c r="J307" s="96">
        <f t="shared" si="119"/>
        <v>0</v>
      </c>
      <c r="K307" s="36">
        <f t="shared" si="120"/>
        <v>0</v>
      </c>
      <c r="L307" s="96">
        <f t="shared" si="122"/>
        <v>0</v>
      </c>
      <c r="N307" s="160"/>
    </row>
    <row r="308" spans="1:14" ht="60" x14ac:dyDescent="0.2">
      <c r="A308" s="37">
        <v>2440191</v>
      </c>
      <c r="B308" s="37"/>
      <c r="C308" s="35" t="s">
        <v>229</v>
      </c>
      <c r="D308" s="36">
        <v>40820</v>
      </c>
      <c r="E308" s="36">
        <v>0</v>
      </c>
      <c r="F308" s="127">
        <v>40900</v>
      </c>
      <c r="G308" s="127">
        <v>0</v>
      </c>
      <c r="H308" s="36"/>
      <c r="I308" s="36">
        <f t="shared" si="116"/>
        <v>0</v>
      </c>
      <c r="J308" s="96">
        <f t="shared" si="119"/>
        <v>0</v>
      </c>
      <c r="K308" s="36">
        <f t="shared" si="120"/>
        <v>0</v>
      </c>
      <c r="L308" s="96">
        <f t="shared" si="122"/>
        <v>0</v>
      </c>
      <c r="N308" s="160"/>
    </row>
    <row r="309" spans="1:14" ht="51" customHeight="1" x14ac:dyDescent="0.2">
      <c r="A309" s="37">
        <v>2440196</v>
      </c>
      <c r="B309" s="37"/>
      <c r="C309" s="35" t="s">
        <v>230</v>
      </c>
      <c r="D309" s="36">
        <v>8945</v>
      </c>
      <c r="E309" s="36">
        <v>0</v>
      </c>
      <c r="F309" s="127">
        <v>9000</v>
      </c>
      <c r="G309" s="127">
        <v>0</v>
      </c>
      <c r="H309" s="36"/>
      <c r="I309" s="36">
        <f t="shared" si="116"/>
        <v>0</v>
      </c>
      <c r="J309" s="96">
        <f t="shared" si="119"/>
        <v>0</v>
      </c>
      <c r="K309" s="36">
        <f t="shared" si="120"/>
        <v>0</v>
      </c>
      <c r="L309" s="96">
        <f t="shared" si="122"/>
        <v>0</v>
      </c>
      <c r="N309" s="160"/>
    </row>
    <row r="310" spans="1:14" ht="61.5" customHeight="1" x14ac:dyDescent="0.2">
      <c r="A310" s="37">
        <v>2440206</v>
      </c>
      <c r="B310" s="37"/>
      <c r="C310" s="35" t="s">
        <v>231</v>
      </c>
      <c r="D310" s="36">
        <v>8945</v>
      </c>
      <c r="E310" s="36">
        <v>0</v>
      </c>
      <c r="F310" s="127">
        <v>9000</v>
      </c>
      <c r="G310" s="127">
        <v>0</v>
      </c>
      <c r="H310" s="36"/>
      <c r="I310" s="36">
        <f t="shared" si="116"/>
        <v>0</v>
      </c>
      <c r="J310" s="96">
        <f t="shared" si="119"/>
        <v>0</v>
      </c>
      <c r="K310" s="36">
        <f t="shared" si="120"/>
        <v>0</v>
      </c>
      <c r="L310" s="96">
        <f t="shared" si="122"/>
        <v>0</v>
      </c>
      <c r="N310" s="160"/>
    </row>
    <row r="311" spans="1:14" ht="75" customHeight="1" x14ac:dyDescent="0.2">
      <c r="A311" s="37">
        <v>2440213</v>
      </c>
      <c r="B311" s="37"/>
      <c r="C311" s="35" t="s">
        <v>232</v>
      </c>
      <c r="D311" s="36">
        <v>49765</v>
      </c>
      <c r="E311" s="36">
        <v>0</v>
      </c>
      <c r="F311" s="127">
        <v>49900</v>
      </c>
      <c r="G311" s="127">
        <v>0</v>
      </c>
      <c r="H311" s="36"/>
      <c r="I311" s="36">
        <f t="shared" si="116"/>
        <v>0</v>
      </c>
      <c r="J311" s="96">
        <f t="shared" si="119"/>
        <v>0</v>
      </c>
      <c r="K311" s="36">
        <f t="shared" si="120"/>
        <v>0</v>
      </c>
      <c r="L311" s="96">
        <f t="shared" si="122"/>
        <v>0</v>
      </c>
      <c r="N311" s="160"/>
    </row>
    <row r="312" spans="1:14" ht="48" x14ac:dyDescent="0.2">
      <c r="A312" s="37">
        <v>2440222</v>
      </c>
      <c r="B312" s="37"/>
      <c r="C312" s="35" t="s">
        <v>233</v>
      </c>
      <c r="D312" s="36">
        <v>8945</v>
      </c>
      <c r="E312" s="36">
        <v>0</v>
      </c>
      <c r="F312" s="127">
        <v>9000</v>
      </c>
      <c r="G312" s="127">
        <v>0</v>
      </c>
      <c r="H312" s="36"/>
      <c r="I312" s="36">
        <f t="shared" si="116"/>
        <v>0</v>
      </c>
      <c r="J312" s="96">
        <f t="shared" si="119"/>
        <v>0</v>
      </c>
      <c r="K312" s="36">
        <f t="shared" si="120"/>
        <v>0</v>
      </c>
      <c r="L312" s="96">
        <f t="shared" si="122"/>
        <v>0</v>
      </c>
      <c r="N312" s="160"/>
    </row>
    <row r="313" spans="1:14" ht="48" x14ac:dyDescent="0.2">
      <c r="A313" s="37">
        <v>2440224</v>
      </c>
      <c r="B313" s="37"/>
      <c r="C313" s="35" t="s">
        <v>234</v>
      </c>
      <c r="D313" s="36">
        <v>8945</v>
      </c>
      <c r="E313" s="36">
        <v>0</v>
      </c>
      <c r="F313" s="127">
        <v>9000</v>
      </c>
      <c r="G313" s="127">
        <v>0</v>
      </c>
      <c r="H313" s="36"/>
      <c r="I313" s="36">
        <f t="shared" si="116"/>
        <v>0</v>
      </c>
      <c r="J313" s="96">
        <f t="shared" si="119"/>
        <v>0</v>
      </c>
      <c r="K313" s="36">
        <f t="shared" si="120"/>
        <v>0</v>
      </c>
      <c r="L313" s="96">
        <f t="shared" si="122"/>
        <v>0</v>
      </c>
      <c r="N313" s="160"/>
    </row>
    <row r="314" spans="1:14" ht="38.25" customHeight="1" x14ac:dyDescent="0.2">
      <c r="A314" s="37">
        <v>2440228</v>
      </c>
      <c r="B314" s="37"/>
      <c r="C314" s="35" t="s">
        <v>235</v>
      </c>
      <c r="D314" s="36">
        <v>8945</v>
      </c>
      <c r="E314" s="36">
        <v>0</v>
      </c>
      <c r="F314" s="127">
        <v>9000</v>
      </c>
      <c r="G314" s="127">
        <v>0</v>
      </c>
      <c r="H314" s="36"/>
      <c r="I314" s="36">
        <f t="shared" si="116"/>
        <v>0</v>
      </c>
      <c r="J314" s="96">
        <f t="shared" si="119"/>
        <v>0</v>
      </c>
      <c r="K314" s="36">
        <f t="shared" si="120"/>
        <v>0</v>
      </c>
      <c r="L314" s="96">
        <f t="shared" si="122"/>
        <v>0</v>
      </c>
      <c r="N314" s="160"/>
    </row>
    <row r="315" spans="1:14" ht="42" customHeight="1" x14ac:dyDescent="0.2">
      <c r="A315" s="37">
        <v>2440229</v>
      </c>
      <c r="B315" s="37"/>
      <c r="C315" s="35" t="s">
        <v>236</v>
      </c>
      <c r="D315" s="36">
        <v>8945</v>
      </c>
      <c r="E315" s="36">
        <v>0</v>
      </c>
      <c r="F315" s="127">
        <v>9000</v>
      </c>
      <c r="G315" s="127">
        <v>0</v>
      </c>
      <c r="H315" s="36"/>
      <c r="I315" s="36">
        <f t="shared" si="116"/>
        <v>0</v>
      </c>
      <c r="J315" s="96">
        <f t="shared" si="119"/>
        <v>0</v>
      </c>
      <c r="K315" s="36">
        <f t="shared" si="120"/>
        <v>0</v>
      </c>
      <c r="L315" s="96">
        <f t="shared" si="122"/>
        <v>0</v>
      </c>
      <c r="N315" s="160"/>
    </row>
    <row r="316" spans="1:14" ht="45" customHeight="1" x14ac:dyDescent="0.2">
      <c r="A316" s="37">
        <v>2440254</v>
      </c>
      <c r="B316" s="37"/>
      <c r="C316" s="35" t="s">
        <v>237</v>
      </c>
      <c r="D316" s="36">
        <v>8945</v>
      </c>
      <c r="E316" s="36">
        <v>0</v>
      </c>
      <c r="F316" s="127">
        <v>9000</v>
      </c>
      <c r="G316" s="127">
        <v>0</v>
      </c>
      <c r="H316" s="36"/>
      <c r="I316" s="36">
        <f t="shared" si="116"/>
        <v>0</v>
      </c>
      <c r="J316" s="96">
        <f t="shared" si="119"/>
        <v>0</v>
      </c>
      <c r="K316" s="36">
        <f t="shared" si="120"/>
        <v>0</v>
      </c>
      <c r="L316" s="96">
        <f t="shared" si="122"/>
        <v>0</v>
      </c>
      <c r="N316" s="160"/>
    </row>
    <row r="317" spans="1:14" ht="53.25" customHeight="1" x14ac:dyDescent="0.2">
      <c r="A317" s="37">
        <v>2440255</v>
      </c>
      <c r="B317" s="37"/>
      <c r="C317" s="35" t="s">
        <v>238</v>
      </c>
      <c r="D317" s="36">
        <v>8945</v>
      </c>
      <c r="E317" s="36">
        <v>0</v>
      </c>
      <c r="F317" s="127">
        <v>9000</v>
      </c>
      <c r="G317" s="127">
        <v>0</v>
      </c>
      <c r="H317" s="36"/>
      <c r="I317" s="36">
        <f t="shared" si="116"/>
        <v>0</v>
      </c>
      <c r="J317" s="96">
        <f t="shared" si="119"/>
        <v>0</v>
      </c>
      <c r="K317" s="36">
        <f t="shared" si="120"/>
        <v>0</v>
      </c>
      <c r="L317" s="96">
        <f t="shared" si="122"/>
        <v>0</v>
      </c>
      <c r="N317" s="160"/>
    </row>
    <row r="318" spans="1:14" ht="53.25" customHeight="1" x14ac:dyDescent="0.2">
      <c r="A318" s="37">
        <v>2440256</v>
      </c>
      <c r="B318" s="37"/>
      <c r="C318" s="35" t="s">
        <v>239</v>
      </c>
      <c r="D318" s="36">
        <v>8945</v>
      </c>
      <c r="E318" s="36">
        <v>0</v>
      </c>
      <c r="F318" s="127">
        <v>9000</v>
      </c>
      <c r="G318" s="127">
        <v>0</v>
      </c>
      <c r="H318" s="36"/>
      <c r="I318" s="36">
        <f t="shared" si="116"/>
        <v>0</v>
      </c>
      <c r="J318" s="96">
        <f t="shared" si="119"/>
        <v>0</v>
      </c>
      <c r="K318" s="36">
        <f t="shared" si="120"/>
        <v>0</v>
      </c>
      <c r="L318" s="96">
        <f t="shared" si="122"/>
        <v>0</v>
      </c>
      <c r="N318" s="160"/>
    </row>
    <row r="319" spans="1:14" ht="61.5" customHeight="1" x14ac:dyDescent="0.2">
      <c r="A319" s="37">
        <v>2440257</v>
      </c>
      <c r="B319" s="37"/>
      <c r="C319" s="35" t="s">
        <v>240</v>
      </c>
      <c r="D319" s="36">
        <v>8945</v>
      </c>
      <c r="E319" s="36">
        <v>0</v>
      </c>
      <c r="F319" s="127">
        <v>9000</v>
      </c>
      <c r="G319" s="127">
        <v>0</v>
      </c>
      <c r="H319" s="36"/>
      <c r="I319" s="36">
        <f t="shared" si="116"/>
        <v>0</v>
      </c>
      <c r="J319" s="96">
        <f t="shared" ref="J319:J350" si="123">I319/F319%</f>
        <v>0</v>
      </c>
      <c r="K319" s="36">
        <f t="shared" ref="K319:K355" si="124">E319+I319</f>
        <v>0</v>
      </c>
      <c r="L319" s="96">
        <f t="shared" si="122"/>
        <v>0</v>
      </c>
      <c r="N319" s="160"/>
    </row>
    <row r="320" spans="1:14" ht="63" customHeight="1" x14ac:dyDescent="0.2">
      <c r="A320" s="37">
        <v>2440259</v>
      </c>
      <c r="B320" s="37"/>
      <c r="C320" s="35" t="s">
        <v>241</v>
      </c>
      <c r="D320" s="36">
        <v>49765</v>
      </c>
      <c r="E320" s="36">
        <v>0</v>
      </c>
      <c r="F320" s="127">
        <v>49900</v>
      </c>
      <c r="G320" s="127">
        <v>0</v>
      </c>
      <c r="H320" s="36"/>
      <c r="I320" s="36">
        <f t="shared" si="116"/>
        <v>0</v>
      </c>
      <c r="J320" s="96">
        <f t="shared" si="123"/>
        <v>0</v>
      </c>
      <c r="K320" s="36">
        <f t="shared" si="124"/>
        <v>0</v>
      </c>
      <c r="L320" s="96">
        <f t="shared" si="122"/>
        <v>0</v>
      </c>
      <c r="N320" s="160"/>
    </row>
    <row r="321" spans="1:14" ht="39.75" customHeight="1" x14ac:dyDescent="0.2">
      <c r="A321" s="37">
        <v>2440260</v>
      </c>
      <c r="B321" s="37"/>
      <c r="C321" s="35" t="s">
        <v>242</v>
      </c>
      <c r="D321" s="36">
        <v>8945</v>
      </c>
      <c r="E321" s="36">
        <v>0</v>
      </c>
      <c r="F321" s="127">
        <v>9000</v>
      </c>
      <c r="G321" s="127">
        <v>0</v>
      </c>
      <c r="H321" s="36"/>
      <c r="I321" s="36">
        <f t="shared" si="116"/>
        <v>0</v>
      </c>
      <c r="J321" s="96">
        <f t="shared" si="123"/>
        <v>0</v>
      </c>
      <c r="K321" s="36">
        <f t="shared" si="124"/>
        <v>0</v>
      </c>
      <c r="L321" s="96">
        <f t="shared" si="122"/>
        <v>0</v>
      </c>
      <c r="N321" s="160"/>
    </row>
    <row r="322" spans="1:14" ht="48" x14ac:dyDescent="0.2">
      <c r="A322" s="37">
        <v>2440261</v>
      </c>
      <c r="B322" s="37"/>
      <c r="C322" s="35" t="s">
        <v>243</v>
      </c>
      <c r="D322" s="36">
        <v>8945</v>
      </c>
      <c r="E322" s="36">
        <v>0</v>
      </c>
      <c r="F322" s="127">
        <v>9000</v>
      </c>
      <c r="G322" s="127">
        <v>0</v>
      </c>
      <c r="H322" s="36"/>
      <c r="I322" s="36">
        <f t="shared" si="116"/>
        <v>0</v>
      </c>
      <c r="J322" s="96">
        <f t="shared" si="123"/>
        <v>0</v>
      </c>
      <c r="K322" s="36">
        <f t="shared" si="124"/>
        <v>0</v>
      </c>
      <c r="L322" s="96">
        <f t="shared" si="122"/>
        <v>0</v>
      </c>
      <c r="N322" s="160"/>
    </row>
    <row r="323" spans="1:14" ht="60" x14ac:dyDescent="0.2">
      <c r="A323" s="37">
        <v>2440262</v>
      </c>
      <c r="B323" s="37"/>
      <c r="C323" s="35" t="s">
        <v>244</v>
      </c>
      <c r="D323" s="36">
        <v>8945</v>
      </c>
      <c r="E323" s="36">
        <v>0</v>
      </c>
      <c r="F323" s="127">
        <v>9000</v>
      </c>
      <c r="G323" s="127">
        <v>0</v>
      </c>
      <c r="H323" s="36"/>
      <c r="I323" s="36">
        <f t="shared" si="116"/>
        <v>0</v>
      </c>
      <c r="J323" s="96">
        <f t="shared" si="123"/>
        <v>0</v>
      </c>
      <c r="K323" s="36">
        <f t="shared" si="124"/>
        <v>0</v>
      </c>
      <c r="L323" s="96">
        <f t="shared" si="122"/>
        <v>0</v>
      </c>
      <c r="N323" s="160"/>
    </row>
    <row r="324" spans="1:14" ht="54" customHeight="1" x14ac:dyDescent="0.2">
      <c r="A324" s="37">
        <v>2440265</v>
      </c>
      <c r="B324" s="37"/>
      <c r="C324" s="35" t="s">
        <v>245</v>
      </c>
      <c r="D324" s="36">
        <v>8945</v>
      </c>
      <c r="E324" s="36">
        <v>0</v>
      </c>
      <c r="F324" s="127">
        <v>9000</v>
      </c>
      <c r="G324" s="127">
        <v>0</v>
      </c>
      <c r="H324" s="36"/>
      <c r="I324" s="36">
        <f t="shared" si="116"/>
        <v>0</v>
      </c>
      <c r="J324" s="96">
        <f t="shared" si="123"/>
        <v>0</v>
      </c>
      <c r="K324" s="36">
        <f t="shared" si="124"/>
        <v>0</v>
      </c>
      <c r="L324" s="96">
        <f t="shared" si="122"/>
        <v>0</v>
      </c>
      <c r="N324" s="160"/>
    </row>
    <row r="325" spans="1:14" ht="52.5" customHeight="1" x14ac:dyDescent="0.2">
      <c r="A325" s="37">
        <v>2440266</v>
      </c>
      <c r="B325" s="37"/>
      <c r="C325" s="35" t="s">
        <v>246</v>
      </c>
      <c r="D325" s="36">
        <v>8945</v>
      </c>
      <c r="E325" s="36">
        <v>0</v>
      </c>
      <c r="F325" s="127">
        <v>9000</v>
      </c>
      <c r="G325" s="127">
        <v>0</v>
      </c>
      <c r="H325" s="36"/>
      <c r="I325" s="36">
        <f t="shared" si="116"/>
        <v>0</v>
      </c>
      <c r="J325" s="96">
        <f t="shared" si="123"/>
        <v>0</v>
      </c>
      <c r="K325" s="36">
        <f t="shared" si="124"/>
        <v>0</v>
      </c>
      <c r="L325" s="96">
        <f t="shared" si="122"/>
        <v>0</v>
      </c>
      <c r="N325" s="160"/>
    </row>
    <row r="326" spans="1:14" ht="54" customHeight="1" x14ac:dyDescent="0.2">
      <c r="A326" s="37">
        <v>2440272</v>
      </c>
      <c r="B326" s="37"/>
      <c r="C326" s="35" t="s">
        <v>247</v>
      </c>
      <c r="D326" s="36">
        <v>8945</v>
      </c>
      <c r="E326" s="36">
        <v>0</v>
      </c>
      <c r="F326" s="127">
        <v>9000</v>
      </c>
      <c r="G326" s="127">
        <v>0</v>
      </c>
      <c r="H326" s="36"/>
      <c r="I326" s="36">
        <f t="shared" si="116"/>
        <v>0</v>
      </c>
      <c r="J326" s="96">
        <f t="shared" si="123"/>
        <v>0</v>
      </c>
      <c r="K326" s="36">
        <f t="shared" si="124"/>
        <v>0</v>
      </c>
      <c r="L326" s="96">
        <f t="shared" si="122"/>
        <v>0</v>
      </c>
      <c r="N326" s="160"/>
    </row>
    <row r="327" spans="1:14" ht="50.25" customHeight="1" x14ac:dyDescent="0.2">
      <c r="A327" s="37">
        <v>2440273</v>
      </c>
      <c r="B327" s="37"/>
      <c r="C327" s="35" t="s">
        <v>248</v>
      </c>
      <c r="D327" s="36">
        <v>8945</v>
      </c>
      <c r="E327" s="36">
        <v>0</v>
      </c>
      <c r="F327" s="127">
        <v>9000</v>
      </c>
      <c r="G327" s="127">
        <v>0</v>
      </c>
      <c r="H327" s="36"/>
      <c r="I327" s="36">
        <f t="shared" si="116"/>
        <v>0</v>
      </c>
      <c r="J327" s="96">
        <f t="shared" si="123"/>
        <v>0</v>
      </c>
      <c r="K327" s="36">
        <f t="shared" si="124"/>
        <v>0</v>
      </c>
      <c r="L327" s="96">
        <f t="shared" si="122"/>
        <v>0</v>
      </c>
      <c r="N327" s="160"/>
    </row>
    <row r="328" spans="1:14" ht="44.25" customHeight="1" x14ac:dyDescent="0.2">
      <c r="A328" s="37">
        <v>2440274</v>
      </c>
      <c r="B328" s="37"/>
      <c r="C328" s="35" t="s">
        <v>249</v>
      </c>
      <c r="D328" s="36">
        <v>8945</v>
      </c>
      <c r="E328" s="36">
        <v>0</v>
      </c>
      <c r="F328" s="127">
        <v>9000</v>
      </c>
      <c r="G328" s="127">
        <v>0</v>
      </c>
      <c r="H328" s="36"/>
      <c r="I328" s="36">
        <f t="shared" si="116"/>
        <v>0</v>
      </c>
      <c r="J328" s="96">
        <f t="shared" si="123"/>
        <v>0</v>
      </c>
      <c r="K328" s="36">
        <f t="shared" si="124"/>
        <v>0</v>
      </c>
      <c r="L328" s="96">
        <f t="shared" si="122"/>
        <v>0</v>
      </c>
      <c r="N328" s="160"/>
    </row>
    <row r="329" spans="1:14" ht="45.75" customHeight="1" x14ac:dyDescent="0.2">
      <c r="A329" s="37">
        <v>2440276</v>
      </c>
      <c r="B329" s="37"/>
      <c r="C329" s="35" t="s">
        <v>250</v>
      </c>
      <c r="D329" s="36">
        <v>8945</v>
      </c>
      <c r="E329" s="36">
        <v>0</v>
      </c>
      <c r="F329" s="127">
        <v>9000</v>
      </c>
      <c r="G329" s="127">
        <v>0</v>
      </c>
      <c r="H329" s="36"/>
      <c r="I329" s="36">
        <f t="shared" si="116"/>
        <v>0</v>
      </c>
      <c r="J329" s="96">
        <f t="shared" si="123"/>
        <v>0</v>
      </c>
      <c r="K329" s="36">
        <f t="shared" si="124"/>
        <v>0</v>
      </c>
      <c r="L329" s="96">
        <f t="shared" si="122"/>
        <v>0</v>
      </c>
      <c r="N329" s="160"/>
    </row>
    <row r="330" spans="1:14" ht="63.75" customHeight="1" x14ac:dyDescent="0.2">
      <c r="A330" s="37">
        <v>2440277</v>
      </c>
      <c r="B330" s="37"/>
      <c r="C330" s="35" t="s">
        <v>251</v>
      </c>
      <c r="D330" s="36">
        <v>8945</v>
      </c>
      <c r="E330" s="36">
        <v>0</v>
      </c>
      <c r="F330" s="127">
        <v>9000</v>
      </c>
      <c r="G330" s="127">
        <v>0</v>
      </c>
      <c r="H330" s="36"/>
      <c r="I330" s="36">
        <f t="shared" si="116"/>
        <v>0</v>
      </c>
      <c r="J330" s="96">
        <f t="shared" si="123"/>
        <v>0</v>
      </c>
      <c r="K330" s="36">
        <f t="shared" si="124"/>
        <v>0</v>
      </c>
      <c r="L330" s="96">
        <f t="shared" ref="L330:L355" si="125">K330/D330%</f>
        <v>0</v>
      </c>
      <c r="N330" s="160"/>
    </row>
    <row r="331" spans="1:14" ht="75.75" customHeight="1" x14ac:dyDescent="0.2">
      <c r="A331" s="37">
        <v>2440282</v>
      </c>
      <c r="B331" s="37"/>
      <c r="C331" s="35" t="s">
        <v>252</v>
      </c>
      <c r="D331" s="36">
        <v>8945</v>
      </c>
      <c r="E331" s="36">
        <v>0</v>
      </c>
      <c r="F331" s="127">
        <v>9000</v>
      </c>
      <c r="G331" s="127">
        <v>0</v>
      </c>
      <c r="H331" s="36"/>
      <c r="I331" s="36">
        <f t="shared" ref="I331:I355" si="126">SUM(G331:H331)</f>
        <v>0</v>
      </c>
      <c r="J331" s="96">
        <f t="shared" si="123"/>
        <v>0</v>
      </c>
      <c r="K331" s="36">
        <f t="shared" si="124"/>
        <v>0</v>
      </c>
      <c r="L331" s="96">
        <f t="shared" si="125"/>
        <v>0</v>
      </c>
      <c r="N331" s="160"/>
    </row>
    <row r="332" spans="1:14" ht="60" x14ac:dyDescent="0.2">
      <c r="A332" s="37">
        <v>2440285</v>
      </c>
      <c r="B332" s="37"/>
      <c r="C332" s="35" t="s">
        <v>253</v>
      </c>
      <c r="D332" s="36">
        <v>8945</v>
      </c>
      <c r="E332" s="36">
        <v>0</v>
      </c>
      <c r="F332" s="127">
        <v>9000</v>
      </c>
      <c r="G332" s="127">
        <v>0</v>
      </c>
      <c r="H332" s="36"/>
      <c r="I332" s="36">
        <f t="shared" si="126"/>
        <v>0</v>
      </c>
      <c r="J332" s="96">
        <f t="shared" si="123"/>
        <v>0</v>
      </c>
      <c r="K332" s="36">
        <f t="shared" si="124"/>
        <v>0</v>
      </c>
      <c r="L332" s="96">
        <f t="shared" si="125"/>
        <v>0</v>
      </c>
      <c r="N332" s="160"/>
    </row>
    <row r="333" spans="1:14" ht="47.25" customHeight="1" x14ac:dyDescent="0.2">
      <c r="A333" s="37">
        <v>2440286</v>
      </c>
      <c r="B333" s="37"/>
      <c r="C333" s="35" t="s">
        <v>254</v>
      </c>
      <c r="D333" s="36">
        <v>8945</v>
      </c>
      <c r="E333" s="36">
        <v>0</v>
      </c>
      <c r="F333" s="127">
        <v>9000</v>
      </c>
      <c r="G333" s="127">
        <v>0</v>
      </c>
      <c r="H333" s="36"/>
      <c r="I333" s="36">
        <f t="shared" si="126"/>
        <v>0</v>
      </c>
      <c r="J333" s="96">
        <f t="shared" si="123"/>
        <v>0</v>
      </c>
      <c r="K333" s="36">
        <f t="shared" si="124"/>
        <v>0</v>
      </c>
      <c r="L333" s="96">
        <f t="shared" si="125"/>
        <v>0</v>
      </c>
      <c r="N333" s="160"/>
    </row>
    <row r="334" spans="1:14" ht="64.5" customHeight="1" x14ac:dyDescent="0.2">
      <c r="A334" s="37">
        <v>2440288</v>
      </c>
      <c r="B334" s="37"/>
      <c r="C334" s="35" t="s">
        <v>255</v>
      </c>
      <c r="D334" s="36">
        <v>8945</v>
      </c>
      <c r="E334" s="36">
        <v>0</v>
      </c>
      <c r="F334" s="127">
        <v>9000</v>
      </c>
      <c r="G334" s="127">
        <v>0</v>
      </c>
      <c r="H334" s="36"/>
      <c r="I334" s="36">
        <f t="shared" si="126"/>
        <v>0</v>
      </c>
      <c r="J334" s="96">
        <f t="shared" si="123"/>
        <v>0</v>
      </c>
      <c r="K334" s="36">
        <f t="shared" si="124"/>
        <v>0</v>
      </c>
      <c r="L334" s="96">
        <f t="shared" si="125"/>
        <v>0</v>
      </c>
      <c r="N334" s="160"/>
    </row>
    <row r="335" spans="1:14" ht="48" x14ac:dyDescent="0.2">
      <c r="A335" s="37">
        <v>2440290</v>
      </c>
      <c r="B335" s="37"/>
      <c r="C335" s="35" t="s">
        <v>256</v>
      </c>
      <c r="D335" s="36">
        <v>8945</v>
      </c>
      <c r="E335" s="36">
        <v>0</v>
      </c>
      <c r="F335" s="127">
        <v>9000</v>
      </c>
      <c r="G335" s="127">
        <v>0</v>
      </c>
      <c r="H335" s="36"/>
      <c r="I335" s="36">
        <f t="shared" si="126"/>
        <v>0</v>
      </c>
      <c r="J335" s="96">
        <f t="shared" si="123"/>
        <v>0</v>
      </c>
      <c r="K335" s="36">
        <f t="shared" si="124"/>
        <v>0</v>
      </c>
      <c r="L335" s="96">
        <f t="shared" si="125"/>
        <v>0</v>
      </c>
      <c r="N335" s="160"/>
    </row>
    <row r="336" spans="1:14" ht="82.5" customHeight="1" x14ac:dyDescent="0.2">
      <c r="A336" s="37">
        <v>2440292</v>
      </c>
      <c r="B336" s="37"/>
      <c r="C336" s="35" t="s">
        <v>257</v>
      </c>
      <c r="D336" s="36">
        <v>297915</v>
      </c>
      <c r="E336" s="36">
        <v>0</v>
      </c>
      <c r="F336" s="127">
        <v>299300</v>
      </c>
      <c r="G336" s="127">
        <v>0</v>
      </c>
      <c r="H336" s="36"/>
      <c r="I336" s="36">
        <f t="shared" si="126"/>
        <v>0</v>
      </c>
      <c r="J336" s="96">
        <f t="shared" si="123"/>
        <v>0</v>
      </c>
      <c r="K336" s="36">
        <f t="shared" si="124"/>
        <v>0</v>
      </c>
      <c r="L336" s="96">
        <f t="shared" si="125"/>
        <v>0</v>
      </c>
      <c r="N336" s="160"/>
    </row>
    <row r="337" spans="1:14" ht="54" customHeight="1" x14ac:dyDescent="0.2">
      <c r="A337" s="37">
        <v>2440293</v>
      </c>
      <c r="B337" s="28"/>
      <c r="C337" s="35" t="s">
        <v>258</v>
      </c>
      <c r="D337" s="36">
        <v>40820</v>
      </c>
      <c r="E337" s="36">
        <v>0</v>
      </c>
      <c r="F337" s="127">
        <v>40900</v>
      </c>
      <c r="G337" s="127">
        <v>0</v>
      </c>
      <c r="H337" s="36"/>
      <c r="I337" s="36">
        <f t="shared" si="126"/>
        <v>0</v>
      </c>
      <c r="J337" s="96">
        <f t="shared" si="123"/>
        <v>0</v>
      </c>
      <c r="K337" s="36">
        <f t="shared" si="124"/>
        <v>0</v>
      </c>
      <c r="L337" s="96">
        <f t="shared" si="125"/>
        <v>0</v>
      </c>
      <c r="N337" s="160"/>
    </row>
    <row r="338" spans="1:14" ht="66.75" customHeight="1" x14ac:dyDescent="0.2">
      <c r="A338" s="37">
        <v>2440299</v>
      </c>
      <c r="B338" s="28"/>
      <c r="C338" s="35" t="s">
        <v>259</v>
      </c>
      <c r="D338" s="36">
        <v>40820</v>
      </c>
      <c r="E338" s="36">
        <v>0</v>
      </c>
      <c r="F338" s="127">
        <v>40900</v>
      </c>
      <c r="G338" s="127">
        <v>0</v>
      </c>
      <c r="H338" s="36"/>
      <c r="I338" s="36">
        <f t="shared" si="126"/>
        <v>0</v>
      </c>
      <c r="J338" s="96">
        <f t="shared" si="123"/>
        <v>0</v>
      </c>
      <c r="K338" s="36">
        <f t="shared" si="124"/>
        <v>0</v>
      </c>
      <c r="L338" s="96">
        <f t="shared" si="125"/>
        <v>0</v>
      </c>
      <c r="N338" s="160"/>
    </row>
    <row r="339" spans="1:14" ht="90.75" customHeight="1" x14ac:dyDescent="0.2">
      <c r="A339" s="37">
        <v>2440301</v>
      </c>
      <c r="B339" s="28"/>
      <c r="C339" s="35" t="s">
        <v>260</v>
      </c>
      <c r="D339" s="36">
        <v>289995</v>
      </c>
      <c r="E339" s="36">
        <v>0</v>
      </c>
      <c r="F339" s="127">
        <v>291400</v>
      </c>
      <c r="G339" s="127">
        <v>0</v>
      </c>
      <c r="H339" s="36">
        <v>31350</v>
      </c>
      <c r="I339" s="36">
        <f t="shared" si="126"/>
        <v>31350</v>
      </c>
      <c r="J339" s="96">
        <f t="shared" si="123"/>
        <v>10.758407687028139</v>
      </c>
      <c r="K339" s="36">
        <f t="shared" si="124"/>
        <v>31350</v>
      </c>
      <c r="L339" s="96">
        <f t="shared" si="125"/>
        <v>10.81053121605545</v>
      </c>
      <c r="N339" s="160"/>
    </row>
    <row r="340" spans="1:14" ht="54" customHeight="1" x14ac:dyDescent="0.2">
      <c r="A340" s="37">
        <v>2440305</v>
      </c>
      <c r="B340" s="28"/>
      <c r="C340" s="35" t="s">
        <v>261</v>
      </c>
      <c r="D340" s="36">
        <v>8945</v>
      </c>
      <c r="E340" s="36">
        <v>0</v>
      </c>
      <c r="F340" s="127">
        <v>9000</v>
      </c>
      <c r="G340" s="127">
        <v>0</v>
      </c>
      <c r="H340" s="36"/>
      <c r="I340" s="36">
        <f t="shared" si="126"/>
        <v>0</v>
      </c>
      <c r="J340" s="96">
        <f t="shared" si="123"/>
        <v>0</v>
      </c>
      <c r="K340" s="36">
        <f t="shared" si="124"/>
        <v>0</v>
      </c>
      <c r="L340" s="96">
        <f t="shared" si="125"/>
        <v>0</v>
      </c>
      <c r="N340" s="160"/>
    </row>
    <row r="341" spans="1:14" ht="62.25" customHeight="1" x14ac:dyDescent="0.2">
      <c r="A341" s="37">
        <v>2440306</v>
      </c>
      <c r="B341" s="28"/>
      <c r="C341" s="35" t="s">
        <v>262</v>
      </c>
      <c r="D341" s="36">
        <v>8945</v>
      </c>
      <c r="E341" s="36">
        <v>0</v>
      </c>
      <c r="F341" s="127">
        <v>9000</v>
      </c>
      <c r="G341" s="127">
        <v>0</v>
      </c>
      <c r="H341" s="36"/>
      <c r="I341" s="36">
        <f t="shared" si="126"/>
        <v>0</v>
      </c>
      <c r="J341" s="96">
        <f t="shared" si="123"/>
        <v>0</v>
      </c>
      <c r="K341" s="36">
        <f t="shared" si="124"/>
        <v>0</v>
      </c>
      <c r="L341" s="96">
        <f t="shared" si="125"/>
        <v>0</v>
      </c>
      <c r="N341" s="160"/>
    </row>
    <row r="342" spans="1:14" ht="42" customHeight="1" x14ac:dyDescent="0.2">
      <c r="A342" s="37">
        <v>2440310</v>
      </c>
      <c r="B342" s="28"/>
      <c r="C342" s="35" t="s">
        <v>263</v>
      </c>
      <c r="D342" s="36">
        <v>8945</v>
      </c>
      <c r="E342" s="36">
        <v>0</v>
      </c>
      <c r="F342" s="127">
        <v>9000</v>
      </c>
      <c r="G342" s="127">
        <v>0</v>
      </c>
      <c r="H342" s="36"/>
      <c r="I342" s="36">
        <f t="shared" si="126"/>
        <v>0</v>
      </c>
      <c r="J342" s="96">
        <f t="shared" si="123"/>
        <v>0</v>
      </c>
      <c r="K342" s="36">
        <f t="shared" si="124"/>
        <v>0</v>
      </c>
      <c r="L342" s="96">
        <f t="shared" si="125"/>
        <v>0</v>
      </c>
      <c r="N342" s="160"/>
    </row>
    <row r="343" spans="1:14" ht="50.25" customHeight="1" x14ac:dyDescent="0.2">
      <c r="A343" s="37">
        <v>2440312</v>
      </c>
      <c r="B343" s="28"/>
      <c r="C343" s="35" t="s">
        <v>264</v>
      </c>
      <c r="D343" s="36">
        <v>8945</v>
      </c>
      <c r="E343" s="36">
        <v>0</v>
      </c>
      <c r="F343" s="127">
        <v>9000</v>
      </c>
      <c r="G343" s="127">
        <v>0</v>
      </c>
      <c r="H343" s="36"/>
      <c r="I343" s="36">
        <f t="shared" si="126"/>
        <v>0</v>
      </c>
      <c r="J343" s="96">
        <f t="shared" si="123"/>
        <v>0</v>
      </c>
      <c r="K343" s="36">
        <f t="shared" si="124"/>
        <v>0</v>
      </c>
      <c r="L343" s="96">
        <f t="shared" si="125"/>
        <v>0</v>
      </c>
      <c r="N343" s="160"/>
    </row>
    <row r="344" spans="1:14" ht="42.75" customHeight="1" x14ac:dyDescent="0.2">
      <c r="A344" s="37">
        <v>2440314</v>
      </c>
      <c r="B344" s="28"/>
      <c r="C344" s="35" t="s">
        <v>265</v>
      </c>
      <c r="D344" s="36">
        <v>8945</v>
      </c>
      <c r="E344" s="36">
        <v>0</v>
      </c>
      <c r="F344" s="127">
        <v>9000</v>
      </c>
      <c r="G344" s="127">
        <v>0</v>
      </c>
      <c r="H344" s="36"/>
      <c r="I344" s="36">
        <f t="shared" si="126"/>
        <v>0</v>
      </c>
      <c r="J344" s="96">
        <f t="shared" si="123"/>
        <v>0</v>
      </c>
      <c r="K344" s="36">
        <f t="shared" si="124"/>
        <v>0</v>
      </c>
      <c r="L344" s="96">
        <f t="shared" si="125"/>
        <v>0</v>
      </c>
      <c r="N344" s="160"/>
    </row>
    <row r="345" spans="1:14" ht="51.75" customHeight="1" x14ac:dyDescent="0.2">
      <c r="A345" s="37">
        <v>2440316</v>
      </c>
      <c r="B345" s="28"/>
      <c r="C345" s="35" t="s">
        <v>266</v>
      </c>
      <c r="D345" s="36">
        <v>8945</v>
      </c>
      <c r="E345" s="36">
        <v>0</v>
      </c>
      <c r="F345" s="127">
        <v>9000</v>
      </c>
      <c r="G345" s="127">
        <v>0</v>
      </c>
      <c r="H345" s="36"/>
      <c r="I345" s="36">
        <f t="shared" si="126"/>
        <v>0</v>
      </c>
      <c r="J345" s="96">
        <f t="shared" si="123"/>
        <v>0</v>
      </c>
      <c r="K345" s="36">
        <f t="shared" si="124"/>
        <v>0</v>
      </c>
      <c r="L345" s="96">
        <f t="shared" si="125"/>
        <v>0</v>
      </c>
      <c r="N345" s="160"/>
    </row>
    <row r="346" spans="1:14" ht="55.5" customHeight="1" x14ac:dyDescent="0.2">
      <c r="A346" s="37">
        <v>2440317</v>
      </c>
      <c r="B346" s="28"/>
      <c r="C346" s="35" t="s">
        <v>267</v>
      </c>
      <c r="D346" s="36">
        <v>8945</v>
      </c>
      <c r="E346" s="36">
        <v>0</v>
      </c>
      <c r="F346" s="127">
        <v>9000</v>
      </c>
      <c r="G346" s="127">
        <v>0</v>
      </c>
      <c r="H346" s="36"/>
      <c r="I346" s="36">
        <f t="shared" si="126"/>
        <v>0</v>
      </c>
      <c r="J346" s="96">
        <f t="shared" si="123"/>
        <v>0</v>
      </c>
      <c r="K346" s="36">
        <f t="shared" si="124"/>
        <v>0</v>
      </c>
      <c r="L346" s="96">
        <f t="shared" si="125"/>
        <v>0</v>
      </c>
      <c r="N346" s="160"/>
    </row>
    <row r="347" spans="1:14" ht="51.75" customHeight="1" x14ac:dyDescent="0.2">
      <c r="A347" s="37">
        <v>2440318</v>
      </c>
      <c r="B347" s="28"/>
      <c r="C347" s="35" t="s">
        <v>268</v>
      </c>
      <c r="D347" s="36">
        <v>8945</v>
      </c>
      <c r="E347" s="36">
        <v>0</v>
      </c>
      <c r="F347" s="127">
        <v>9000</v>
      </c>
      <c r="G347" s="127">
        <v>0</v>
      </c>
      <c r="H347" s="36"/>
      <c r="I347" s="36">
        <f t="shared" si="126"/>
        <v>0</v>
      </c>
      <c r="J347" s="96">
        <f t="shared" si="123"/>
        <v>0</v>
      </c>
      <c r="K347" s="36">
        <f t="shared" si="124"/>
        <v>0</v>
      </c>
      <c r="L347" s="96">
        <f t="shared" si="125"/>
        <v>0</v>
      </c>
      <c r="N347" s="160"/>
    </row>
    <row r="348" spans="1:14" ht="50.25" customHeight="1" x14ac:dyDescent="0.2">
      <c r="A348" s="37">
        <v>2440322</v>
      </c>
      <c r="B348" s="28"/>
      <c r="C348" s="35" t="s">
        <v>269</v>
      </c>
      <c r="D348" s="36">
        <v>8945</v>
      </c>
      <c r="E348" s="36">
        <v>0</v>
      </c>
      <c r="F348" s="127">
        <v>9000</v>
      </c>
      <c r="G348" s="127">
        <v>0</v>
      </c>
      <c r="H348" s="36"/>
      <c r="I348" s="36">
        <f t="shared" si="126"/>
        <v>0</v>
      </c>
      <c r="J348" s="96">
        <f t="shared" si="123"/>
        <v>0</v>
      </c>
      <c r="K348" s="36">
        <f t="shared" si="124"/>
        <v>0</v>
      </c>
      <c r="L348" s="96">
        <f t="shared" si="125"/>
        <v>0</v>
      </c>
      <c r="N348" s="160"/>
    </row>
    <row r="349" spans="1:14" ht="50.25" customHeight="1" x14ac:dyDescent="0.2">
      <c r="A349" s="37">
        <v>2440324</v>
      </c>
      <c r="B349" s="28"/>
      <c r="C349" s="35" t="s">
        <v>270</v>
      </c>
      <c r="D349" s="36">
        <v>8945</v>
      </c>
      <c r="E349" s="36">
        <v>0</v>
      </c>
      <c r="F349" s="127">
        <v>9000</v>
      </c>
      <c r="G349" s="127">
        <v>0</v>
      </c>
      <c r="H349" s="36"/>
      <c r="I349" s="36">
        <f t="shared" si="126"/>
        <v>0</v>
      </c>
      <c r="J349" s="96">
        <f t="shared" si="123"/>
        <v>0</v>
      </c>
      <c r="K349" s="36">
        <f t="shared" si="124"/>
        <v>0</v>
      </c>
      <c r="L349" s="96">
        <f t="shared" si="125"/>
        <v>0</v>
      </c>
      <c r="N349" s="160"/>
    </row>
    <row r="350" spans="1:14" ht="54.75" customHeight="1" x14ac:dyDescent="0.2">
      <c r="A350" s="37">
        <v>2440327</v>
      </c>
      <c r="B350" s="37"/>
      <c r="C350" s="35" t="s">
        <v>271</v>
      </c>
      <c r="D350" s="36">
        <v>8945</v>
      </c>
      <c r="E350" s="36">
        <v>0</v>
      </c>
      <c r="F350" s="127">
        <v>9000</v>
      </c>
      <c r="G350" s="127">
        <v>0</v>
      </c>
      <c r="H350" s="36"/>
      <c r="I350" s="36">
        <f t="shared" si="126"/>
        <v>0</v>
      </c>
      <c r="J350" s="96">
        <f t="shared" si="123"/>
        <v>0</v>
      </c>
      <c r="K350" s="36">
        <f t="shared" si="124"/>
        <v>0</v>
      </c>
      <c r="L350" s="96">
        <f t="shared" si="125"/>
        <v>0</v>
      </c>
      <c r="N350" s="160"/>
    </row>
    <row r="351" spans="1:14" ht="51" customHeight="1" x14ac:dyDescent="0.2">
      <c r="A351" s="37">
        <v>2440329</v>
      </c>
      <c r="B351" s="37"/>
      <c r="C351" s="35" t="s">
        <v>272</v>
      </c>
      <c r="D351" s="36">
        <v>8945</v>
      </c>
      <c r="E351" s="36">
        <v>0</v>
      </c>
      <c r="F351" s="127">
        <v>9000</v>
      </c>
      <c r="G351" s="127">
        <v>0</v>
      </c>
      <c r="H351" s="36"/>
      <c r="I351" s="36">
        <f t="shared" si="126"/>
        <v>0</v>
      </c>
      <c r="J351" s="96">
        <f t="shared" ref="J351:J355" si="127">I351/F351%</f>
        <v>0</v>
      </c>
      <c r="K351" s="36">
        <f t="shared" si="124"/>
        <v>0</v>
      </c>
      <c r="L351" s="96">
        <f t="shared" si="125"/>
        <v>0</v>
      </c>
      <c r="N351" s="160"/>
    </row>
    <row r="352" spans="1:14" ht="51.75" customHeight="1" x14ac:dyDescent="0.2">
      <c r="A352" s="37">
        <v>2440330</v>
      </c>
      <c r="B352" s="37"/>
      <c r="C352" s="35" t="s">
        <v>273</v>
      </c>
      <c r="D352" s="36">
        <v>8945</v>
      </c>
      <c r="E352" s="36">
        <v>0</v>
      </c>
      <c r="F352" s="127">
        <v>6500</v>
      </c>
      <c r="G352" s="127">
        <v>0</v>
      </c>
      <c r="H352" s="36"/>
      <c r="I352" s="36">
        <f t="shared" si="126"/>
        <v>0</v>
      </c>
      <c r="J352" s="96">
        <f t="shared" si="127"/>
        <v>0</v>
      </c>
      <c r="K352" s="36">
        <f t="shared" si="124"/>
        <v>0</v>
      </c>
      <c r="L352" s="96">
        <f t="shared" si="125"/>
        <v>0</v>
      </c>
      <c r="N352" s="160"/>
    </row>
    <row r="353" spans="1:14" ht="75.75" customHeight="1" x14ac:dyDescent="0.2">
      <c r="A353" s="37">
        <v>2440334</v>
      </c>
      <c r="B353" s="37"/>
      <c r="C353" s="35" t="s">
        <v>274</v>
      </c>
      <c r="D353" s="36">
        <v>8945</v>
      </c>
      <c r="E353" s="36">
        <v>0</v>
      </c>
      <c r="F353" s="127">
        <v>9000</v>
      </c>
      <c r="G353" s="127">
        <v>0</v>
      </c>
      <c r="H353" s="36"/>
      <c r="I353" s="36">
        <f t="shared" si="126"/>
        <v>0</v>
      </c>
      <c r="J353" s="96">
        <f t="shared" si="127"/>
        <v>0</v>
      </c>
      <c r="K353" s="36">
        <f t="shared" si="124"/>
        <v>0</v>
      </c>
      <c r="L353" s="96">
        <f t="shared" si="125"/>
        <v>0</v>
      </c>
      <c r="N353" s="160"/>
    </row>
    <row r="354" spans="1:14" ht="69" customHeight="1" x14ac:dyDescent="0.2">
      <c r="A354" s="37">
        <v>2440338</v>
      </c>
      <c r="B354" s="37"/>
      <c r="C354" s="35" t="s">
        <v>275</v>
      </c>
      <c r="D354" s="36">
        <v>127400</v>
      </c>
      <c r="E354" s="36">
        <v>0</v>
      </c>
      <c r="F354" s="127">
        <v>127500</v>
      </c>
      <c r="G354" s="127">
        <v>0</v>
      </c>
      <c r="H354" s="36">
        <v>8300</v>
      </c>
      <c r="I354" s="36">
        <f t="shared" si="126"/>
        <v>8300</v>
      </c>
      <c r="J354" s="96">
        <f t="shared" si="127"/>
        <v>6.5098039215686274</v>
      </c>
      <c r="K354" s="36">
        <f t="shared" si="124"/>
        <v>8300</v>
      </c>
      <c r="L354" s="96">
        <f t="shared" si="125"/>
        <v>6.5149136577708004</v>
      </c>
      <c r="N354" s="160"/>
    </row>
    <row r="355" spans="1:14" ht="99" customHeight="1" x14ac:dyDescent="0.2">
      <c r="A355" s="37">
        <v>2440344</v>
      </c>
      <c r="B355" s="37"/>
      <c r="C355" s="35" t="s">
        <v>276</v>
      </c>
      <c r="D355" s="36">
        <v>1219490</v>
      </c>
      <c r="E355" s="36">
        <v>0</v>
      </c>
      <c r="F355" s="127">
        <v>1221860</v>
      </c>
      <c r="G355" s="127">
        <v>91400</v>
      </c>
      <c r="H355" s="36">
        <v>33290</v>
      </c>
      <c r="I355" s="36">
        <f t="shared" si="126"/>
        <v>124690</v>
      </c>
      <c r="J355" s="96">
        <f t="shared" si="127"/>
        <v>10.204933462098767</v>
      </c>
      <c r="K355" s="36">
        <f t="shared" si="124"/>
        <v>124690</v>
      </c>
      <c r="L355" s="96">
        <f t="shared" si="125"/>
        <v>10.224766090742852</v>
      </c>
      <c r="N355" s="160"/>
    </row>
    <row r="356" spans="1:14" s="45" customFormat="1" ht="12" x14ac:dyDescent="0.2">
      <c r="A356" s="138" t="s">
        <v>415</v>
      </c>
      <c r="B356" s="138"/>
      <c r="C356" s="139"/>
      <c r="D356" s="140"/>
      <c r="E356" s="140"/>
      <c r="F356" s="32"/>
      <c r="G356" s="59"/>
      <c r="H356" s="56"/>
      <c r="I356" s="56"/>
      <c r="J356" s="57"/>
      <c r="K356" s="58"/>
      <c r="L356" s="57"/>
      <c r="M356" s="117"/>
      <c r="N356" s="116"/>
    </row>
    <row r="357" spans="1:14" s="45" customFormat="1" ht="12" x14ac:dyDescent="0.2">
      <c r="A357" s="141" t="s">
        <v>6</v>
      </c>
      <c r="B357" s="141"/>
      <c r="C357" s="142"/>
      <c r="D357" s="140"/>
      <c r="E357" s="140"/>
      <c r="F357" s="70"/>
      <c r="G357" s="59"/>
      <c r="H357" s="56"/>
      <c r="I357" s="56"/>
      <c r="J357" s="57"/>
      <c r="K357" s="58"/>
      <c r="L357" s="57"/>
      <c r="M357" s="117"/>
      <c r="N357" s="116"/>
    </row>
    <row r="358" spans="1:14" ht="20.25" customHeight="1" x14ac:dyDescent="0.2">
      <c r="A358" s="143"/>
      <c r="B358" s="143"/>
      <c r="C358" s="172" t="s">
        <v>11</v>
      </c>
      <c r="D358" s="173"/>
      <c r="E358" s="173"/>
    </row>
    <row r="359" spans="1:14" ht="20.25" customHeight="1" x14ac:dyDescent="0.2"/>
    <row r="360" spans="1:14" ht="20.25" customHeight="1" x14ac:dyDescent="0.2"/>
    <row r="361" spans="1:14" ht="20.25" customHeight="1" x14ac:dyDescent="0.2"/>
    <row r="362" spans="1:14" ht="20.25" customHeight="1" x14ac:dyDescent="0.2"/>
    <row r="363" spans="1:14" ht="20.25" customHeight="1" x14ac:dyDescent="0.2"/>
    <row r="364" spans="1:14" ht="20.25" customHeight="1" x14ac:dyDescent="0.2"/>
    <row r="365" spans="1:14" ht="20.25" customHeight="1" x14ac:dyDescent="0.2"/>
    <row r="366" spans="1:14" ht="20.25" customHeight="1" x14ac:dyDescent="0.2"/>
    <row r="367" spans="1:14" ht="20.25" customHeight="1" x14ac:dyDescent="0.2"/>
    <row r="368" spans="1:14"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row r="1239" ht="20.25" customHeight="1" x14ac:dyDescent="0.2"/>
    <row r="1240" ht="20.25" customHeight="1" x14ac:dyDescent="0.2"/>
    <row r="1241" ht="20.25" customHeight="1" x14ac:dyDescent="0.2"/>
    <row r="1242" ht="20.25" customHeight="1" x14ac:dyDescent="0.2"/>
    <row r="1243" ht="20.25" customHeight="1" x14ac:dyDescent="0.2"/>
    <row r="1244" ht="20.25" customHeight="1" x14ac:dyDescent="0.2"/>
    <row r="1245" ht="20.25" customHeight="1" x14ac:dyDescent="0.2"/>
    <row r="1246" ht="20.25" customHeight="1" x14ac:dyDescent="0.2"/>
    <row r="1247" ht="20.25" customHeight="1" x14ac:dyDescent="0.2"/>
    <row r="1248" ht="20.25" customHeight="1" x14ac:dyDescent="0.2"/>
    <row r="1249" ht="20.25" customHeight="1" x14ac:dyDescent="0.2"/>
    <row r="1250" ht="20.25" customHeight="1" x14ac:dyDescent="0.2"/>
    <row r="1251" ht="20.25" customHeight="1" x14ac:dyDescent="0.2"/>
    <row r="1252" ht="20.25" customHeight="1" x14ac:dyDescent="0.2"/>
    <row r="1253" ht="20.25" customHeight="1" x14ac:dyDescent="0.2"/>
    <row r="1254" ht="20.25" customHeight="1" x14ac:dyDescent="0.2"/>
    <row r="1255" ht="20.25" customHeight="1" x14ac:dyDescent="0.2"/>
    <row r="1256" ht="20.25" customHeight="1" x14ac:dyDescent="0.2"/>
    <row r="1257" ht="20.25" customHeight="1" x14ac:dyDescent="0.2"/>
    <row r="1258" ht="20.25" customHeight="1" x14ac:dyDescent="0.2"/>
    <row r="1259" ht="20.25" customHeight="1" x14ac:dyDescent="0.2"/>
    <row r="1260" ht="20.25" customHeight="1" x14ac:dyDescent="0.2"/>
    <row r="1261" ht="20.25" customHeight="1" x14ac:dyDescent="0.2"/>
    <row r="1262" ht="20.25" customHeight="1" x14ac:dyDescent="0.2"/>
    <row r="1263" ht="20.25" customHeight="1" x14ac:dyDescent="0.2"/>
    <row r="1264" ht="20.25" customHeight="1" x14ac:dyDescent="0.2"/>
    <row r="1265" ht="20.25" customHeight="1" x14ac:dyDescent="0.2"/>
    <row r="1266" ht="20.25" customHeight="1" x14ac:dyDescent="0.2"/>
    <row r="1267" ht="20.25" customHeight="1" x14ac:dyDescent="0.2"/>
    <row r="1268" ht="20.25" customHeight="1" x14ac:dyDescent="0.2"/>
    <row r="1269" ht="20.25" customHeight="1" x14ac:dyDescent="0.2"/>
    <row r="1270" ht="20.25" customHeight="1" x14ac:dyDescent="0.2"/>
    <row r="1271" ht="20.25" customHeight="1" x14ac:dyDescent="0.2"/>
    <row r="1272" ht="20.25" customHeight="1" x14ac:dyDescent="0.2"/>
    <row r="1273" ht="20.25" customHeight="1" x14ac:dyDescent="0.2"/>
    <row r="1274" ht="20.25" customHeight="1" x14ac:dyDescent="0.2"/>
    <row r="1275" ht="20.25" customHeight="1" x14ac:dyDescent="0.2"/>
    <row r="1276" ht="20.25" customHeight="1" x14ac:dyDescent="0.2"/>
  </sheetData>
  <mergeCells count="11">
    <mergeCell ref="C358:E358"/>
    <mergeCell ref="F4:J4"/>
    <mergeCell ref="A4:A5"/>
    <mergeCell ref="C4:C5"/>
    <mergeCell ref="A1:L1"/>
    <mergeCell ref="A2:L2"/>
    <mergeCell ref="K4:K5"/>
    <mergeCell ref="L4:L5"/>
    <mergeCell ref="D4:D5"/>
    <mergeCell ref="E4:E5"/>
    <mergeCell ref="B4:B5"/>
  </mergeCells>
  <phoneticPr fontId="6" type="noConversion"/>
  <hyperlinks>
    <hyperlink ref="C358" r:id="rId1"/>
  </hyperlinks>
  <pageMargins left="0.78740157480314965" right="0" top="0.59055118110236227" bottom="0.3937007874015748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306"/>
  <sheetViews>
    <sheetView tabSelected="1" zoomScaleNormal="100" workbookViewId="0">
      <pane xSplit="3" ySplit="7" topLeftCell="D8" activePane="bottomRight" state="frozen"/>
      <selection pane="topRight" activeCell="C1" sqref="C1"/>
      <selection pane="bottomLeft" activeCell="A8" sqref="A8"/>
      <selection pane="bottomRight" activeCell="D4" sqref="D4:D5"/>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87" t="s">
        <v>42</v>
      </c>
      <c r="B1" s="187"/>
      <c r="C1" s="187"/>
      <c r="D1" s="187"/>
      <c r="E1" s="187"/>
      <c r="F1" s="187"/>
      <c r="G1" s="187"/>
      <c r="H1" s="187"/>
      <c r="I1" s="187"/>
      <c r="J1" s="187"/>
      <c r="K1" s="187"/>
      <c r="L1" s="187"/>
    </row>
    <row r="2" spans="1:12" ht="18" customHeight="1" x14ac:dyDescent="0.2">
      <c r="A2" s="178" t="s">
        <v>420</v>
      </c>
      <c r="B2" s="178"/>
      <c r="C2" s="178"/>
      <c r="D2" s="178"/>
      <c r="E2" s="178"/>
      <c r="F2" s="178"/>
      <c r="G2" s="178"/>
      <c r="H2" s="178"/>
      <c r="I2" s="178"/>
      <c r="J2" s="178"/>
      <c r="K2" s="178"/>
      <c r="L2" s="178"/>
    </row>
    <row r="3" spans="1:12" ht="25.5" customHeight="1" x14ac:dyDescent="0.2">
      <c r="C3" s="30"/>
      <c r="D3" s="30"/>
      <c r="E3" s="30"/>
      <c r="F3" s="44"/>
      <c r="G3" s="30"/>
      <c r="H3" s="30"/>
      <c r="I3" s="65"/>
      <c r="J3" s="61"/>
      <c r="K3" s="68"/>
      <c r="L3" s="131"/>
    </row>
    <row r="4" spans="1:12" ht="20.25" customHeight="1" x14ac:dyDescent="0.2">
      <c r="A4" s="197" t="s">
        <v>390</v>
      </c>
      <c r="B4" s="199" t="s">
        <v>341</v>
      </c>
      <c r="C4" s="190" t="s">
        <v>5</v>
      </c>
      <c r="D4" s="190" t="s">
        <v>38</v>
      </c>
      <c r="E4" s="195" t="s">
        <v>98</v>
      </c>
      <c r="F4" s="192" t="s">
        <v>97</v>
      </c>
      <c r="G4" s="193"/>
      <c r="H4" s="193"/>
      <c r="I4" s="193"/>
      <c r="J4" s="194"/>
      <c r="K4" s="185" t="s">
        <v>8</v>
      </c>
      <c r="L4" s="188" t="s">
        <v>39</v>
      </c>
    </row>
    <row r="5" spans="1:12" s="33" customFormat="1" ht="65.25" customHeight="1" thickBot="1" x14ac:dyDescent="0.25">
      <c r="A5" s="198"/>
      <c r="B5" s="200"/>
      <c r="C5" s="191"/>
      <c r="D5" s="191"/>
      <c r="E5" s="196"/>
      <c r="F5" s="19" t="s">
        <v>289</v>
      </c>
      <c r="G5" s="21" t="s">
        <v>414</v>
      </c>
      <c r="H5" s="22" t="s">
        <v>413</v>
      </c>
      <c r="I5" s="20" t="s">
        <v>100</v>
      </c>
      <c r="J5" s="23" t="s">
        <v>7</v>
      </c>
      <c r="K5" s="186"/>
      <c r="L5" s="189"/>
    </row>
    <row r="6" spans="1:12" s="82" customFormat="1" ht="18.75" customHeight="1" x14ac:dyDescent="0.25">
      <c r="A6" s="80"/>
      <c r="B6" s="136"/>
      <c r="C6" s="78" t="s">
        <v>10</v>
      </c>
      <c r="D6" s="81"/>
      <c r="E6" s="107">
        <f t="shared" ref="E6" si="0">E7+E18</f>
        <v>183139690.69</v>
      </c>
      <c r="F6" s="107">
        <f t="shared" ref="F6:G6" si="1">F7+F18</f>
        <v>134830885</v>
      </c>
      <c r="G6" s="107">
        <f t="shared" si="1"/>
        <v>96770102</v>
      </c>
      <c r="H6" s="107">
        <f t="shared" ref="H6" si="2">H7+H18</f>
        <v>11454033</v>
      </c>
      <c r="I6" s="107">
        <f>SUM(G6:H6)</f>
        <v>108224135</v>
      </c>
      <c r="J6" s="108">
        <f t="shared" ref="J6:J8" si="3">I6/F6%</f>
        <v>80.266576163169134</v>
      </c>
      <c r="K6" s="107">
        <f>E6+I6</f>
        <v>291363825.69</v>
      </c>
      <c r="L6" s="132"/>
    </row>
    <row r="7" spans="1:12" ht="21.75" customHeight="1" x14ac:dyDescent="0.2">
      <c r="A7" s="83"/>
      <c r="B7" s="83"/>
      <c r="C7" s="71" t="s">
        <v>44</v>
      </c>
      <c r="D7" s="39"/>
      <c r="E7" s="39">
        <f>SUM(E8:E17)</f>
        <v>16067903.540000001</v>
      </c>
      <c r="F7" s="39">
        <f>SUM(F8:F17)</f>
        <v>7500399</v>
      </c>
      <c r="G7" s="39">
        <f>SUM(G8:G17)</f>
        <v>2772731</v>
      </c>
      <c r="H7" s="39">
        <f t="shared" ref="H7" si="4">SUM(H8:H17)</f>
        <v>124231</v>
      </c>
      <c r="I7" s="39">
        <f>SUM(G7:H7)</f>
        <v>2896962</v>
      </c>
      <c r="J7" s="72">
        <f t="shared" si="3"/>
        <v>38.624105197603484</v>
      </c>
      <c r="K7" s="39">
        <f t="shared" ref="K7:K8" si="5">E7+I7</f>
        <v>18964865.539999999</v>
      </c>
      <c r="L7" s="92"/>
    </row>
    <row r="8" spans="1:12" ht="30" customHeight="1" x14ac:dyDescent="0.2">
      <c r="A8" s="37"/>
      <c r="B8" s="37"/>
      <c r="C8" s="35" t="s">
        <v>103</v>
      </c>
      <c r="D8" s="127"/>
      <c r="E8" s="127"/>
      <c r="F8" s="127">
        <v>32000</v>
      </c>
      <c r="G8" s="127">
        <v>32000</v>
      </c>
      <c r="H8" s="127"/>
      <c r="I8" s="127">
        <f t="shared" ref="I8:I33" si="6">SUM(G8:H8)</f>
        <v>32000</v>
      </c>
      <c r="J8" s="129">
        <f t="shared" si="3"/>
        <v>100</v>
      </c>
      <c r="K8" s="127">
        <f t="shared" si="5"/>
        <v>32000</v>
      </c>
      <c r="L8" s="133"/>
    </row>
    <row r="9" spans="1:12" ht="30" customHeight="1" x14ac:dyDescent="0.2">
      <c r="A9" s="37">
        <v>2160305</v>
      </c>
      <c r="B9" s="130">
        <v>159771</v>
      </c>
      <c r="C9" s="85" t="s">
        <v>43</v>
      </c>
      <c r="D9" s="127"/>
      <c r="E9" s="127">
        <v>217719.09</v>
      </c>
      <c r="F9" s="127">
        <v>103162</v>
      </c>
      <c r="G9" s="127">
        <v>85135</v>
      </c>
      <c r="H9" s="127"/>
      <c r="I9" s="127">
        <f t="shared" si="6"/>
        <v>85135</v>
      </c>
      <c r="J9" s="129">
        <f t="shared" ref="J9:J18" si="7">I9/F9%</f>
        <v>82.525542350865635</v>
      </c>
      <c r="K9" s="127">
        <f t="shared" ref="K9:K18" si="8">E9+I9</f>
        <v>302854.08999999997</v>
      </c>
      <c r="L9" s="133"/>
    </row>
    <row r="10" spans="1:12" ht="48" x14ac:dyDescent="0.2">
      <c r="A10" s="37">
        <v>2172722</v>
      </c>
      <c r="B10" s="37">
        <v>238150</v>
      </c>
      <c r="C10" s="35" t="s">
        <v>277</v>
      </c>
      <c r="D10" s="127">
        <v>8620328.3599999994</v>
      </c>
      <c r="E10" s="127">
        <v>7018309.5800000001</v>
      </c>
      <c r="F10" s="127">
        <v>681912</v>
      </c>
      <c r="G10" s="127">
        <v>421987</v>
      </c>
      <c r="H10" s="127"/>
      <c r="I10" s="127">
        <f t="shared" si="6"/>
        <v>421987</v>
      </c>
      <c r="J10" s="129">
        <f t="shared" si="7"/>
        <v>61.882911578033529</v>
      </c>
      <c r="K10" s="127">
        <f t="shared" si="8"/>
        <v>7440296.5800000001</v>
      </c>
      <c r="L10" s="133">
        <f t="shared" ref="L10:L17" si="9">K10/D10%</f>
        <v>86.311057645140565</v>
      </c>
    </row>
    <row r="11" spans="1:12" ht="60" x14ac:dyDescent="0.2">
      <c r="A11" s="37">
        <v>2178584</v>
      </c>
      <c r="B11" s="37">
        <v>227100</v>
      </c>
      <c r="C11" s="35" t="s">
        <v>278</v>
      </c>
      <c r="D11" s="127">
        <v>13590587</v>
      </c>
      <c r="E11" s="127">
        <v>8013406.3799999999</v>
      </c>
      <c r="F11" s="127">
        <v>100318</v>
      </c>
      <c r="G11" s="127">
        <v>0</v>
      </c>
      <c r="H11" s="127"/>
      <c r="I11" s="127">
        <f t="shared" si="6"/>
        <v>0</v>
      </c>
      <c r="J11" s="129">
        <f t="shared" si="7"/>
        <v>0</v>
      </c>
      <c r="K11" s="127">
        <f t="shared" si="8"/>
        <v>8013406.3799999999</v>
      </c>
      <c r="L11" s="133">
        <f t="shared" si="9"/>
        <v>58.962915876996334</v>
      </c>
    </row>
    <row r="12" spans="1:12" ht="39.75" customHeight="1" x14ac:dyDescent="0.2">
      <c r="A12" s="37">
        <v>2271925</v>
      </c>
      <c r="B12" s="37">
        <v>317848</v>
      </c>
      <c r="C12" s="35" t="s">
        <v>342</v>
      </c>
      <c r="D12" s="127"/>
      <c r="E12" s="127">
        <v>0</v>
      </c>
      <c r="F12" s="127">
        <v>175000</v>
      </c>
      <c r="G12" s="127">
        <v>62807</v>
      </c>
      <c r="H12" s="127">
        <v>90651</v>
      </c>
      <c r="I12" s="127">
        <f t="shared" si="6"/>
        <v>153458</v>
      </c>
      <c r="J12" s="129">
        <f t="shared" si="7"/>
        <v>87.690285714285707</v>
      </c>
      <c r="K12" s="127">
        <f t="shared" si="8"/>
        <v>153458</v>
      </c>
      <c r="L12" s="133"/>
    </row>
    <row r="13" spans="1:12" ht="79.5" customHeight="1" x14ac:dyDescent="0.2">
      <c r="A13" s="37">
        <v>2306009</v>
      </c>
      <c r="B13" s="37"/>
      <c r="C13" s="35" t="s">
        <v>279</v>
      </c>
      <c r="D13" s="127">
        <v>16323171.6</v>
      </c>
      <c r="E13" s="127">
        <v>0</v>
      </c>
      <c r="F13" s="127">
        <v>380309</v>
      </c>
      <c r="G13" s="127">
        <v>0</v>
      </c>
      <c r="H13" s="127"/>
      <c r="I13" s="127">
        <f t="shared" si="6"/>
        <v>0</v>
      </c>
      <c r="J13" s="129">
        <f t="shared" si="7"/>
        <v>0</v>
      </c>
      <c r="K13" s="127">
        <f t="shared" si="8"/>
        <v>0</v>
      </c>
      <c r="L13" s="133">
        <f t="shared" si="9"/>
        <v>0</v>
      </c>
    </row>
    <row r="14" spans="1:12" ht="72" x14ac:dyDescent="0.2">
      <c r="A14" s="37">
        <v>2427612</v>
      </c>
      <c r="B14" s="37"/>
      <c r="C14" s="35" t="s">
        <v>280</v>
      </c>
      <c r="D14" s="127">
        <v>1330841.8</v>
      </c>
      <c r="E14" s="127">
        <v>522000</v>
      </c>
      <c r="F14" s="127">
        <v>796973</v>
      </c>
      <c r="G14" s="127">
        <v>40714</v>
      </c>
      <c r="H14" s="127"/>
      <c r="I14" s="127">
        <f t="shared" si="6"/>
        <v>40714</v>
      </c>
      <c r="J14" s="129">
        <f t="shared" si="7"/>
        <v>5.1085795880161564</v>
      </c>
      <c r="K14" s="127">
        <f t="shared" si="8"/>
        <v>562714</v>
      </c>
      <c r="L14" s="133">
        <f t="shared" si="9"/>
        <v>42.282561308188548</v>
      </c>
    </row>
    <row r="15" spans="1:12" ht="96" x14ac:dyDescent="0.2">
      <c r="A15" s="37">
        <v>2427710</v>
      </c>
      <c r="B15" s="37"/>
      <c r="C15" s="35" t="s">
        <v>369</v>
      </c>
      <c r="D15" s="127">
        <v>6202228</v>
      </c>
      <c r="E15" s="127">
        <v>296468.49</v>
      </c>
      <c r="F15" s="127">
        <v>2580861</v>
      </c>
      <c r="G15" s="127">
        <v>2130088</v>
      </c>
      <c r="H15" s="127"/>
      <c r="I15" s="127">
        <f t="shared" si="6"/>
        <v>2130088</v>
      </c>
      <c r="J15" s="129">
        <f t="shared" si="7"/>
        <v>82.534007061984354</v>
      </c>
      <c r="K15" s="127">
        <f t="shared" si="8"/>
        <v>2426556.4900000002</v>
      </c>
      <c r="L15" s="133">
        <f t="shared" si="9"/>
        <v>39.12394852301464</v>
      </c>
    </row>
    <row r="16" spans="1:12" ht="63" customHeight="1" x14ac:dyDescent="0.2">
      <c r="A16" s="37">
        <v>2432185</v>
      </c>
      <c r="B16" s="37"/>
      <c r="C16" s="35" t="s">
        <v>281</v>
      </c>
      <c r="D16" s="127">
        <v>320000</v>
      </c>
      <c r="E16" s="127">
        <v>0</v>
      </c>
      <c r="F16" s="127">
        <v>96000</v>
      </c>
      <c r="G16" s="127">
        <v>0</v>
      </c>
      <c r="H16" s="127"/>
      <c r="I16" s="127">
        <f t="shared" si="6"/>
        <v>0</v>
      </c>
      <c r="J16" s="129">
        <f t="shared" si="7"/>
        <v>0</v>
      </c>
      <c r="K16" s="127">
        <f t="shared" si="8"/>
        <v>0</v>
      </c>
      <c r="L16" s="133">
        <f t="shared" si="9"/>
        <v>0</v>
      </c>
    </row>
    <row r="17" spans="1:12" ht="95.25" customHeight="1" x14ac:dyDescent="0.2">
      <c r="A17" s="37">
        <v>2443550</v>
      </c>
      <c r="B17" s="37"/>
      <c r="C17" s="35" t="s">
        <v>368</v>
      </c>
      <c r="D17" s="127">
        <v>13511427.77</v>
      </c>
      <c r="E17" s="127">
        <v>0</v>
      </c>
      <c r="F17" s="127">
        <v>2553864</v>
      </c>
      <c r="G17" s="127">
        <v>0</v>
      </c>
      <c r="H17" s="127">
        <v>33580</v>
      </c>
      <c r="I17" s="127">
        <f t="shared" si="6"/>
        <v>33580</v>
      </c>
      <c r="J17" s="129">
        <f t="shared" si="7"/>
        <v>1.3148703298217916</v>
      </c>
      <c r="K17" s="127">
        <f t="shared" si="8"/>
        <v>33580</v>
      </c>
      <c r="L17" s="133">
        <f t="shared" si="9"/>
        <v>0.24853035942329579</v>
      </c>
    </row>
    <row r="18" spans="1:12" ht="28.5" customHeight="1" x14ac:dyDescent="0.2">
      <c r="A18" s="37"/>
      <c r="B18" s="37"/>
      <c r="C18" s="71" t="s">
        <v>45</v>
      </c>
      <c r="D18" s="39"/>
      <c r="E18" s="39">
        <f>SUM(E19:E35)</f>
        <v>167071787.15000001</v>
      </c>
      <c r="F18" s="39">
        <f t="shared" ref="F18:H18" si="10">SUM(F19:F35)</f>
        <v>127330486</v>
      </c>
      <c r="G18" s="39">
        <f t="shared" si="10"/>
        <v>93997371</v>
      </c>
      <c r="H18" s="39">
        <f t="shared" si="10"/>
        <v>11329802</v>
      </c>
      <c r="I18" s="39">
        <f t="shared" si="6"/>
        <v>105327173</v>
      </c>
      <c r="J18" s="72">
        <f t="shared" si="7"/>
        <v>82.719524843406305</v>
      </c>
      <c r="K18" s="39">
        <f t="shared" si="8"/>
        <v>272398960.14999998</v>
      </c>
      <c r="L18" s="92"/>
    </row>
    <row r="19" spans="1:12" ht="51.75" customHeight="1" x14ac:dyDescent="0.2">
      <c r="A19" s="37">
        <v>2193990</v>
      </c>
      <c r="B19" s="37">
        <v>143957</v>
      </c>
      <c r="C19" s="35" t="s">
        <v>282</v>
      </c>
      <c r="D19" s="127">
        <v>321292063.25</v>
      </c>
      <c r="E19" s="127">
        <v>167071787.15000001</v>
      </c>
      <c r="F19" s="127">
        <v>121476215</v>
      </c>
      <c r="G19" s="127">
        <v>93654745</v>
      </c>
      <c r="H19" s="127">
        <v>11154254</v>
      </c>
      <c r="I19" s="127">
        <f t="shared" si="6"/>
        <v>104808999</v>
      </c>
      <c r="J19" s="129">
        <f t="shared" ref="J19:J30" si="11">I19/F19%</f>
        <v>86.279440794232855</v>
      </c>
      <c r="K19" s="127">
        <f t="shared" ref="K19:K30" si="12">E19+I19</f>
        <v>271880786.14999998</v>
      </c>
      <c r="L19" s="133">
        <f t="shared" ref="L19:L30" si="13">K19/D19%</f>
        <v>84.621071370333638</v>
      </c>
    </row>
    <row r="20" spans="1:12" ht="55.5" customHeight="1" x14ac:dyDescent="0.2">
      <c r="A20" s="37">
        <v>2381342</v>
      </c>
      <c r="B20" s="37"/>
      <c r="C20" s="35" t="s">
        <v>283</v>
      </c>
      <c r="D20" s="127">
        <v>10861642.74</v>
      </c>
      <c r="E20" s="127">
        <v>0</v>
      </c>
      <c r="F20" s="127">
        <v>241327</v>
      </c>
      <c r="G20" s="127">
        <v>24133</v>
      </c>
      <c r="H20" s="127">
        <v>72398</v>
      </c>
      <c r="I20" s="127">
        <f t="shared" si="6"/>
        <v>96531</v>
      </c>
      <c r="J20" s="129">
        <f t="shared" si="11"/>
        <v>40.000082875103075</v>
      </c>
      <c r="K20" s="127">
        <f t="shared" si="12"/>
        <v>96531</v>
      </c>
      <c r="L20" s="133">
        <f t="shared" si="13"/>
        <v>0.88873296895051435</v>
      </c>
    </row>
    <row r="21" spans="1:12" ht="90" customHeight="1" x14ac:dyDescent="0.2">
      <c r="A21" s="37">
        <v>2423756</v>
      </c>
      <c r="B21" s="37"/>
      <c r="C21" s="35" t="s">
        <v>284</v>
      </c>
      <c r="D21" s="127">
        <v>9348961.9900000002</v>
      </c>
      <c r="E21" s="127">
        <v>0</v>
      </c>
      <c r="F21" s="127">
        <v>314493</v>
      </c>
      <c r="G21" s="127">
        <v>0</v>
      </c>
      <c r="H21" s="127"/>
      <c r="I21" s="127">
        <f t="shared" si="6"/>
        <v>0</v>
      </c>
      <c r="J21" s="129">
        <f t="shared" si="11"/>
        <v>0</v>
      </c>
      <c r="K21" s="127">
        <f t="shared" si="12"/>
        <v>0</v>
      </c>
      <c r="L21" s="133">
        <f t="shared" si="13"/>
        <v>0</v>
      </c>
    </row>
    <row r="22" spans="1:12" ht="75" customHeight="1" x14ac:dyDescent="0.2">
      <c r="A22" s="37">
        <v>2425167</v>
      </c>
      <c r="B22" s="37"/>
      <c r="C22" s="35" t="s">
        <v>285</v>
      </c>
      <c r="D22" s="127">
        <v>6017217.29</v>
      </c>
      <c r="E22" s="127">
        <v>0</v>
      </c>
      <c r="F22" s="127">
        <v>151279</v>
      </c>
      <c r="G22" s="127">
        <v>0</v>
      </c>
      <c r="H22" s="127"/>
      <c r="I22" s="127">
        <f t="shared" si="6"/>
        <v>0</v>
      </c>
      <c r="J22" s="129">
        <f t="shared" si="11"/>
        <v>0</v>
      </c>
      <c r="K22" s="127">
        <f t="shared" si="12"/>
        <v>0</v>
      </c>
      <c r="L22" s="133">
        <f t="shared" si="13"/>
        <v>0</v>
      </c>
    </row>
    <row r="23" spans="1:12" ht="65.25" customHeight="1" x14ac:dyDescent="0.2">
      <c r="A23" s="37">
        <v>2425169</v>
      </c>
      <c r="B23" s="37"/>
      <c r="C23" s="35" t="s">
        <v>286</v>
      </c>
      <c r="D23" s="127">
        <v>4204395.2</v>
      </c>
      <c r="E23" s="127">
        <v>0</v>
      </c>
      <c r="F23" s="127">
        <v>358566</v>
      </c>
      <c r="G23" s="127">
        <v>0</v>
      </c>
      <c r="H23" s="127"/>
      <c r="I23" s="127">
        <f t="shared" si="6"/>
        <v>0</v>
      </c>
      <c r="J23" s="129">
        <f t="shared" si="11"/>
        <v>0</v>
      </c>
      <c r="K23" s="127">
        <f t="shared" si="12"/>
        <v>0</v>
      </c>
      <c r="L23" s="133">
        <f t="shared" si="13"/>
        <v>0</v>
      </c>
    </row>
    <row r="24" spans="1:12" ht="87" customHeight="1" x14ac:dyDescent="0.2">
      <c r="A24" s="37">
        <v>2426266</v>
      </c>
      <c r="B24" s="37"/>
      <c r="C24" s="35" t="s">
        <v>287</v>
      </c>
      <c r="D24" s="127">
        <v>3637120</v>
      </c>
      <c r="E24" s="127">
        <v>0</v>
      </c>
      <c r="F24" s="127">
        <v>140084</v>
      </c>
      <c r="G24" s="127">
        <v>0</v>
      </c>
      <c r="H24" s="127"/>
      <c r="I24" s="127">
        <f t="shared" si="6"/>
        <v>0</v>
      </c>
      <c r="J24" s="129">
        <f t="shared" si="11"/>
        <v>0</v>
      </c>
      <c r="K24" s="127">
        <f t="shared" si="12"/>
        <v>0</v>
      </c>
      <c r="L24" s="133">
        <f t="shared" si="13"/>
        <v>0</v>
      </c>
    </row>
    <row r="25" spans="1:12" ht="86.25" customHeight="1" x14ac:dyDescent="0.2">
      <c r="A25" s="37">
        <v>2426269</v>
      </c>
      <c r="B25" s="37"/>
      <c r="C25" s="35" t="s">
        <v>367</v>
      </c>
      <c r="D25" s="127">
        <v>4065672</v>
      </c>
      <c r="E25" s="127">
        <v>0</v>
      </c>
      <c r="F25" s="127">
        <v>37623</v>
      </c>
      <c r="G25" s="127">
        <v>0</v>
      </c>
      <c r="H25" s="127"/>
      <c r="I25" s="127">
        <f t="shared" si="6"/>
        <v>0</v>
      </c>
      <c r="J25" s="129">
        <f t="shared" si="11"/>
        <v>0</v>
      </c>
      <c r="K25" s="127">
        <f t="shared" si="12"/>
        <v>0</v>
      </c>
      <c r="L25" s="133">
        <f t="shared" si="13"/>
        <v>0</v>
      </c>
    </row>
    <row r="26" spans="1:12" ht="104.25" customHeight="1" x14ac:dyDescent="0.2">
      <c r="A26" s="37">
        <v>2426273</v>
      </c>
      <c r="B26" s="37"/>
      <c r="C26" s="35" t="s">
        <v>387</v>
      </c>
      <c r="D26" s="127">
        <v>7422920.4500000002</v>
      </c>
      <c r="E26" s="127">
        <v>0</v>
      </c>
      <c r="F26" s="127">
        <v>343835</v>
      </c>
      <c r="G26" s="127">
        <v>137534</v>
      </c>
      <c r="H26" s="127">
        <v>103150</v>
      </c>
      <c r="I26" s="127">
        <f t="shared" si="6"/>
        <v>240684</v>
      </c>
      <c r="J26" s="129">
        <f t="shared" si="11"/>
        <v>69.999854581412592</v>
      </c>
      <c r="K26" s="127">
        <f t="shared" si="12"/>
        <v>240684</v>
      </c>
      <c r="L26" s="133">
        <f t="shared" si="13"/>
        <v>3.242443477890161</v>
      </c>
    </row>
    <row r="27" spans="1:12" ht="72" x14ac:dyDescent="0.2">
      <c r="A27" s="37">
        <v>2433516</v>
      </c>
      <c r="B27" s="37"/>
      <c r="C27" s="35" t="s">
        <v>288</v>
      </c>
      <c r="D27" s="127">
        <v>125000</v>
      </c>
      <c r="E27" s="127">
        <v>0</v>
      </c>
      <c r="F27" s="127">
        <v>125000</v>
      </c>
      <c r="G27" s="127">
        <v>125000</v>
      </c>
      <c r="H27" s="127"/>
      <c r="I27" s="127">
        <f t="shared" si="6"/>
        <v>125000</v>
      </c>
      <c r="J27" s="129">
        <f t="shared" si="11"/>
        <v>100</v>
      </c>
      <c r="K27" s="127">
        <f t="shared" si="12"/>
        <v>125000</v>
      </c>
      <c r="L27" s="133">
        <f t="shared" si="13"/>
        <v>100</v>
      </c>
    </row>
    <row r="28" spans="1:12" ht="91.5" customHeight="1" x14ac:dyDescent="0.2">
      <c r="A28" s="37">
        <v>2438739</v>
      </c>
      <c r="B28" s="37"/>
      <c r="C28" s="35" t="s">
        <v>364</v>
      </c>
      <c r="D28" s="127">
        <v>1428500</v>
      </c>
      <c r="E28" s="127">
        <v>0</v>
      </c>
      <c r="F28" s="127">
        <v>1428500</v>
      </c>
      <c r="G28" s="127">
        <v>0</v>
      </c>
      <c r="H28" s="127"/>
      <c r="I28" s="127">
        <f t="shared" si="6"/>
        <v>0</v>
      </c>
      <c r="J28" s="129">
        <f t="shared" si="11"/>
        <v>0</v>
      </c>
      <c r="K28" s="127">
        <f t="shared" si="12"/>
        <v>0</v>
      </c>
      <c r="L28" s="133">
        <f t="shared" si="13"/>
        <v>0</v>
      </c>
    </row>
    <row r="29" spans="1:12" ht="94.5" customHeight="1" x14ac:dyDescent="0.2">
      <c r="A29" s="37">
        <v>2438759</v>
      </c>
      <c r="B29" s="37"/>
      <c r="C29" s="35" t="s">
        <v>365</v>
      </c>
      <c r="D29" s="127">
        <v>1351600</v>
      </c>
      <c r="E29" s="127">
        <v>0</v>
      </c>
      <c r="F29" s="127">
        <v>1345601</v>
      </c>
      <c r="G29" s="127">
        <v>0</v>
      </c>
      <c r="H29" s="127"/>
      <c r="I29" s="127">
        <f t="shared" si="6"/>
        <v>0</v>
      </c>
      <c r="J29" s="129">
        <f t="shared" si="11"/>
        <v>0</v>
      </c>
      <c r="K29" s="127">
        <f t="shared" si="12"/>
        <v>0</v>
      </c>
      <c r="L29" s="133">
        <f t="shared" si="13"/>
        <v>0</v>
      </c>
    </row>
    <row r="30" spans="1:12" ht="100.5" customHeight="1" x14ac:dyDescent="0.2">
      <c r="A30" s="37">
        <v>2438764</v>
      </c>
      <c r="B30" s="37"/>
      <c r="C30" s="35" t="s">
        <v>388</v>
      </c>
      <c r="D30" s="127">
        <v>302878</v>
      </c>
      <c r="E30" s="127">
        <v>0</v>
      </c>
      <c r="F30" s="127">
        <v>302878</v>
      </c>
      <c r="G30" s="127">
        <v>0</v>
      </c>
      <c r="H30" s="127"/>
      <c r="I30" s="127">
        <f t="shared" si="6"/>
        <v>0</v>
      </c>
      <c r="J30" s="129">
        <f t="shared" si="11"/>
        <v>0</v>
      </c>
      <c r="K30" s="127">
        <f t="shared" si="12"/>
        <v>0</v>
      </c>
      <c r="L30" s="133">
        <f t="shared" si="13"/>
        <v>0</v>
      </c>
    </row>
    <row r="31" spans="1:12" ht="99.75" customHeight="1" x14ac:dyDescent="0.2">
      <c r="A31" s="37">
        <v>2449628</v>
      </c>
      <c r="B31" s="37"/>
      <c r="C31" s="35" t="s">
        <v>366</v>
      </c>
      <c r="D31" s="127">
        <v>85549</v>
      </c>
      <c r="E31" s="127">
        <v>0</v>
      </c>
      <c r="F31" s="127">
        <v>85549</v>
      </c>
      <c r="G31" s="127">
        <v>55959</v>
      </c>
      <c r="H31" s="127"/>
      <c r="I31" s="127">
        <f t="shared" si="6"/>
        <v>55959</v>
      </c>
      <c r="J31" s="129">
        <f t="shared" ref="J31" si="14">I31/F31%</f>
        <v>65.41163543700101</v>
      </c>
      <c r="K31" s="127">
        <f t="shared" ref="K31" si="15">E31+I31</f>
        <v>55959</v>
      </c>
      <c r="L31" s="133">
        <f t="shared" ref="L31" si="16">K31/D31%</f>
        <v>65.41163543700101</v>
      </c>
    </row>
    <row r="32" spans="1:12" ht="75.75" customHeight="1" x14ac:dyDescent="0.2">
      <c r="A32" s="37">
        <v>2462000</v>
      </c>
      <c r="B32" s="37"/>
      <c r="C32" s="35" t="s">
        <v>401</v>
      </c>
      <c r="D32" s="127">
        <v>1704742.55</v>
      </c>
      <c r="E32" s="127"/>
      <c r="F32" s="127">
        <v>204743</v>
      </c>
      <c r="G32" s="127"/>
      <c r="H32" s="127"/>
      <c r="I32" s="127">
        <f t="shared" si="6"/>
        <v>0</v>
      </c>
      <c r="J32" s="129">
        <f t="shared" ref="J32:J33" si="17">I32/F32%</f>
        <v>0</v>
      </c>
      <c r="K32" s="127">
        <f t="shared" ref="K32:K33" si="18">E32+I32</f>
        <v>0</v>
      </c>
      <c r="L32" s="133">
        <f t="shared" ref="L32:L33" si="19">K32/D32%</f>
        <v>0</v>
      </c>
    </row>
    <row r="33" spans="1:185" ht="76.5" customHeight="1" x14ac:dyDescent="0.2">
      <c r="A33" s="37">
        <v>2462679</v>
      </c>
      <c r="B33" s="37"/>
      <c r="C33" s="35" t="s">
        <v>402</v>
      </c>
      <c r="D33" s="127">
        <v>60600</v>
      </c>
      <c r="E33" s="127"/>
      <c r="F33" s="127">
        <v>60600</v>
      </c>
      <c r="G33" s="127"/>
      <c r="H33" s="127"/>
      <c r="I33" s="127">
        <f t="shared" si="6"/>
        <v>0</v>
      </c>
      <c r="J33" s="129">
        <f t="shared" si="17"/>
        <v>0</v>
      </c>
      <c r="K33" s="127">
        <f t="shared" si="18"/>
        <v>0</v>
      </c>
      <c r="L33" s="133">
        <f t="shared" si="19"/>
        <v>0</v>
      </c>
    </row>
    <row r="34" spans="1:185" ht="79.5" customHeight="1" x14ac:dyDescent="0.2">
      <c r="A34" s="37">
        <v>2465028</v>
      </c>
      <c r="B34" s="37"/>
      <c r="C34" s="35" t="s">
        <v>418</v>
      </c>
      <c r="D34" s="127">
        <v>523148.63</v>
      </c>
      <c r="E34" s="127"/>
      <c r="F34" s="127">
        <v>523149</v>
      </c>
      <c r="G34" s="127"/>
      <c r="H34" s="127"/>
      <c r="I34" s="127">
        <f t="shared" ref="I34:I35" si="20">SUM(G34:H34)</f>
        <v>0</v>
      </c>
      <c r="J34" s="129">
        <f t="shared" ref="J34:J35" si="21">I34/F34%</f>
        <v>0</v>
      </c>
      <c r="K34" s="127">
        <f t="shared" ref="K34:K35" si="22">E34+I34</f>
        <v>0</v>
      </c>
      <c r="L34" s="133">
        <f t="shared" ref="L34:L35" si="23">K34/D34%</f>
        <v>0</v>
      </c>
    </row>
    <row r="35" spans="1:185" ht="100.5" customHeight="1" x14ac:dyDescent="0.2">
      <c r="A35" s="37">
        <v>2465092</v>
      </c>
      <c r="B35" s="37"/>
      <c r="C35" s="35" t="s">
        <v>419</v>
      </c>
      <c r="D35" s="127">
        <v>191042.81</v>
      </c>
      <c r="E35" s="127"/>
      <c r="F35" s="127">
        <v>191044</v>
      </c>
      <c r="G35" s="127"/>
      <c r="H35" s="127"/>
      <c r="I35" s="127">
        <f t="shared" si="20"/>
        <v>0</v>
      </c>
      <c r="J35" s="129">
        <f t="shared" si="21"/>
        <v>0</v>
      </c>
      <c r="K35" s="127">
        <f t="shared" si="22"/>
        <v>0</v>
      </c>
      <c r="L35" s="133">
        <f t="shared" si="23"/>
        <v>0</v>
      </c>
    </row>
    <row r="37" spans="1:185" s="41" customFormat="1" ht="9.75" customHeight="1" x14ac:dyDescent="0.2">
      <c r="A37" s="86" t="s">
        <v>415</v>
      </c>
      <c r="B37" s="86"/>
      <c r="C37" s="87"/>
      <c r="D37" s="88"/>
      <c r="E37" s="88"/>
      <c r="F37" s="109"/>
      <c r="G37" s="144"/>
      <c r="H37" s="31"/>
      <c r="I37" s="31"/>
      <c r="J37" s="31"/>
      <c r="K37" s="31"/>
      <c r="M37" s="34"/>
      <c r="N37" s="34"/>
      <c r="O37" s="34"/>
      <c r="P37" s="34"/>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row>
    <row r="38" spans="1:185" s="41" customFormat="1" x14ac:dyDescent="0.2">
      <c r="A38" s="89" t="s">
        <v>6</v>
      </c>
      <c r="B38" s="89"/>
      <c r="C38" s="90"/>
      <c r="D38" s="88"/>
      <c r="E38" s="88"/>
      <c r="F38" s="109"/>
      <c r="G38" s="144"/>
      <c r="H38" s="31"/>
      <c r="I38" s="31"/>
      <c r="J38" s="31"/>
      <c r="K38" s="31"/>
      <c r="M38" s="34"/>
      <c r="N38" s="34"/>
      <c r="O38" s="34"/>
      <c r="P38" s="34"/>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row>
    <row r="39" spans="1:185" s="41" customFormat="1" x14ac:dyDescent="0.2">
      <c r="A39" s="91"/>
      <c r="B39" s="91"/>
      <c r="C39" s="166" t="s">
        <v>11</v>
      </c>
      <c r="D39" s="167"/>
      <c r="E39" s="167"/>
      <c r="F39" s="145"/>
      <c r="G39" s="144"/>
      <c r="H39" s="31"/>
      <c r="I39" s="31"/>
      <c r="J39" s="31"/>
      <c r="K39" s="105"/>
      <c r="M39" s="106"/>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row>
    <row r="40" spans="1:185" ht="48" customHeight="1" x14ac:dyDescent="0.2">
      <c r="A40" s="146"/>
      <c r="B40" s="146"/>
      <c r="C40" s="109" t="s">
        <v>363</v>
      </c>
      <c r="D40" s="109"/>
      <c r="E40" s="109"/>
      <c r="F40" s="109"/>
      <c r="G40" s="144"/>
      <c r="H40" s="43"/>
      <c r="M40" s="106"/>
    </row>
    <row r="41" spans="1:185" ht="45" x14ac:dyDescent="0.2">
      <c r="A41" s="146"/>
      <c r="B41" s="146"/>
      <c r="C41" s="109" t="s">
        <v>343</v>
      </c>
      <c r="D41" s="109"/>
      <c r="E41" s="109"/>
      <c r="F41" s="109"/>
      <c r="G41" s="144"/>
      <c r="M41" s="106"/>
    </row>
    <row r="42" spans="1:185" x14ac:dyDescent="0.2">
      <c r="C42" s="99"/>
      <c r="D42" s="99"/>
      <c r="G42" s="31"/>
      <c r="M42" s="106"/>
    </row>
    <row r="43" spans="1:185" x14ac:dyDescent="0.2">
      <c r="C43" s="99"/>
      <c r="D43" s="99"/>
      <c r="G43" s="31"/>
      <c r="M43" s="106"/>
    </row>
    <row r="44" spans="1:185" x14ac:dyDescent="0.2">
      <c r="C44" s="99"/>
      <c r="D44" s="99"/>
      <c r="G44" s="31"/>
      <c r="M44" s="106"/>
    </row>
    <row r="45" spans="1:185" x14ac:dyDescent="0.2">
      <c r="C45" s="100"/>
      <c r="D45" s="99"/>
      <c r="G45" s="31"/>
    </row>
    <row r="46" spans="1:185" x14ac:dyDescent="0.2">
      <c r="G46" s="31"/>
    </row>
    <row r="47" spans="1:185" ht="15" x14ac:dyDescent="0.25">
      <c r="C47" s="101"/>
      <c r="G47" s="31"/>
    </row>
    <row r="48" spans="1:185" ht="15" x14ac:dyDescent="0.25">
      <c r="C48" s="137"/>
      <c r="G48" s="31"/>
    </row>
    <row r="49" spans="3:7" x14ac:dyDescent="0.2">
      <c r="C49" s="104"/>
      <c r="G49" s="31"/>
    </row>
    <row r="50" spans="3:7" x14ac:dyDescent="0.2">
      <c r="G50" s="31"/>
    </row>
    <row r="51" spans="3:7" x14ac:dyDescent="0.2">
      <c r="G51" s="31"/>
    </row>
    <row r="52" spans="3:7" x14ac:dyDescent="0.2">
      <c r="G52" s="31"/>
    </row>
    <row r="53" spans="3:7" x14ac:dyDescent="0.2">
      <c r="G53" s="31"/>
    </row>
    <row r="54" spans="3:7" x14ac:dyDescent="0.2">
      <c r="G54" s="31"/>
    </row>
    <row r="55" spans="3:7" x14ac:dyDescent="0.2">
      <c r="G55" s="31"/>
    </row>
    <row r="56" spans="3:7" x14ac:dyDescent="0.2">
      <c r="G56" s="31"/>
    </row>
    <row r="57" spans="3:7" x14ac:dyDescent="0.2">
      <c r="G57" s="31"/>
    </row>
    <row r="58" spans="3:7" x14ac:dyDescent="0.2">
      <c r="G58" s="31"/>
    </row>
    <row r="59" spans="3:7" x14ac:dyDescent="0.2">
      <c r="G59" s="31"/>
    </row>
    <row r="60" spans="3:7" x14ac:dyDescent="0.2">
      <c r="G60" s="31"/>
    </row>
    <row r="61" spans="3:7" x14ac:dyDescent="0.2">
      <c r="G61" s="31"/>
    </row>
    <row r="62" spans="3:7" x14ac:dyDescent="0.2">
      <c r="G62" s="31"/>
    </row>
    <row r="63" spans="3:7" x14ac:dyDescent="0.2">
      <c r="G63" s="31"/>
    </row>
    <row r="64" spans="3: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G86" s="31"/>
    </row>
    <row r="87" spans="4:7" x14ac:dyDescent="0.2">
      <c r="G87" s="31"/>
    </row>
    <row r="88" spans="4:7" x14ac:dyDescent="0.2">
      <c r="G88" s="31"/>
    </row>
    <row r="89" spans="4:7" x14ac:dyDescent="0.2">
      <c r="G89" s="31"/>
    </row>
    <row r="90" spans="4:7" x14ac:dyDescent="0.2">
      <c r="G90" s="31"/>
    </row>
    <row r="91" spans="4:7" x14ac:dyDescent="0.2">
      <c r="G91" s="31"/>
    </row>
    <row r="92" spans="4:7" x14ac:dyDescent="0.2">
      <c r="D92" s="60"/>
      <c r="E92" s="60"/>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G161" s="31"/>
    </row>
    <row r="162" spans="5:7" x14ac:dyDescent="0.2">
      <c r="G162" s="31"/>
    </row>
    <row r="163" spans="5:7" x14ac:dyDescent="0.2">
      <c r="G163" s="31"/>
    </row>
    <row r="164" spans="5:7" x14ac:dyDescent="0.2">
      <c r="G164" s="31"/>
    </row>
    <row r="165" spans="5:7" x14ac:dyDescent="0.2">
      <c r="G165" s="31"/>
    </row>
    <row r="166" spans="5:7" x14ac:dyDescent="0.2">
      <c r="G166" s="31"/>
    </row>
    <row r="167" spans="5:7" x14ac:dyDescent="0.2">
      <c r="E167" s="79"/>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182" spans="7:7" x14ac:dyDescent="0.2">
      <c r="G182" s="31"/>
    </row>
    <row r="183" spans="7:7" x14ac:dyDescent="0.2">
      <c r="G183" s="31"/>
    </row>
    <row r="184" spans="7:7" x14ac:dyDescent="0.2">
      <c r="G184" s="31"/>
    </row>
    <row r="185" spans="7:7" x14ac:dyDescent="0.2">
      <c r="G185" s="31"/>
    </row>
    <row r="306" spans="5:5" x14ac:dyDescent="0.2">
      <c r="E306" s="79"/>
    </row>
  </sheetData>
  <mergeCells count="11">
    <mergeCell ref="C39:E39"/>
    <mergeCell ref="K4:K5"/>
    <mergeCell ref="A1:L1"/>
    <mergeCell ref="L4:L5"/>
    <mergeCell ref="A2:L2"/>
    <mergeCell ref="D4:D5"/>
    <mergeCell ref="F4:J4"/>
    <mergeCell ref="E4:E5"/>
    <mergeCell ref="A4:A5"/>
    <mergeCell ref="C4:C5"/>
    <mergeCell ref="B4:B5"/>
  </mergeCells>
  <hyperlinks>
    <hyperlink ref="C39" r:id="rId1"/>
  </hyperlinks>
  <pageMargins left="0.78740157480314965" right="0" top="0.59055118110236227" bottom="0.39370078740157483" header="0.31496062992125984"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2019-11-04T21:37:59Z</cp:lastPrinted>
  <dcterms:created xsi:type="dcterms:W3CDTF">2009-03-02T15:11:29Z</dcterms:created>
  <dcterms:modified xsi:type="dcterms:W3CDTF">2019-11-04T22:00:54Z</dcterms:modified>
</cp:coreProperties>
</file>