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INFORMACION 2\PORTAL  TRANSP . SAIP\PORTAL TRANSPARENCIA\INFORMAC. para el PORTAL.Comunicaciones\Transparencia Deveng 2020\"/>
    </mc:Choice>
  </mc:AlternateContent>
  <bookViews>
    <workbookView xWindow="180" yWindow="-120" windowWidth="14910" windowHeight="12615"/>
  </bookViews>
  <sheets>
    <sheet name="CONSOLIDADO" sheetId="11" r:id="rId1"/>
    <sheet name="PLIEGO MINSA" sheetId="5" r:id="rId2"/>
    <sheet name="UE ADSCRITAS AL PLIEGO MINSA" sheetId="9" r:id="rId3"/>
  </sheets>
  <definedNames>
    <definedName name="_xlnm._FilterDatabase" localSheetId="1" hidden="1">'PLIEGO MINSA'!$A$5:$N$89</definedName>
    <definedName name="_xlnm._FilterDatabase" localSheetId="2" hidden="1">'UE ADSCRITAS AL PLIEGO MINSA'!#REF!</definedName>
    <definedName name="_xlnm.Print_Area" localSheetId="0">CONSOLIDADO!$B$2:$E$26</definedName>
    <definedName name="_xlnm.Print_Area" localSheetId="1">'PLIEGO MINSA'!$A$1:$K$89</definedName>
    <definedName name="_xlnm.Print_Area" localSheetId="2">'UE ADSCRITAS AL PLIEGO MINSA'!$A$1:$K$29</definedName>
    <definedName name="_xlnm.Print_Titles" localSheetId="1">'PLIEGO MINSA'!$4:$5</definedName>
    <definedName name="_xlnm.Print_Titles" localSheetId="2">'UE ADSCRITAS AL PLIEGO MINSA'!$5:$5</definedName>
  </definedNames>
  <calcPr calcId="152511"/>
</workbook>
</file>

<file path=xl/calcChain.xml><?xml version="1.0" encoding="utf-8"?>
<calcChain xmlns="http://schemas.openxmlformats.org/spreadsheetml/2006/main">
  <c r="J75" i="5" l="1"/>
  <c r="K75" i="5" s="1"/>
  <c r="H75" i="5"/>
  <c r="I75" i="5" s="1"/>
  <c r="J74" i="5"/>
  <c r="K74" i="5" s="1"/>
  <c r="H74" i="5"/>
  <c r="I74" i="5" s="1"/>
  <c r="G85" i="5"/>
  <c r="F85" i="5"/>
  <c r="H24" i="9"/>
  <c r="I24" i="9" s="1"/>
  <c r="H23" i="9"/>
  <c r="I23" i="9" s="1"/>
  <c r="H20" i="9"/>
  <c r="I20" i="9" s="1"/>
  <c r="G15" i="9"/>
  <c r="F15" i="9"/>
  <c r="H15" i="9" s="1"/>
  <c r="D15" i="9"/>
  <c r="E15" i="9"/>
  <c r="G7" i="9"/>
  <c r="H22" i="9"/>
  <c r="H21" i="9"/>
  <c r="H19" i="9"/>
  <c r="H18" i="9"/>
  <c r="H17" i="9"/>
  <c r="H16" i="9"/>
  <c r="H14" i="9"/>
  <c r="H13" i="9"/>
  <c r="H12" i="9"/>
  <c r="H11" i="9"/>
  <c r="H10" i="9"/>
  <c r="H9" i="9"/>
  <c r="H8" i="9"/>
  <c r="G83" i="5"/>
  <c r="F83" i="5"/>
  <c r="E83" i="5"/>
  <c r="H69" i="5"/>
  <c r="I69" i="5" s="1"/>
  <c r="H68" i="5"/>
  <c r="I68" i="5" s="1"/>
  <c r="J67" i="5"/>
  <c r="K67" i="5" s="1"/>
  <c r="H67" i="5"/>
  <c r="I67" i="5" s="1"/>
  <c r="H66" i="5"/>
  <c r="I66" i="5" s="1"/>
  <c r="J65" i="5"/>
  <c r="K65" i="5" s="1"/>
  <c r="H65" i="5"/>
  <c r="I65" i="5" s="1"/>
  <c r="H64" i="5"/>
  <c r="I64" i="5" s="1"/>
  <c r="J63" i="5"/>
  <c r="K63" i="5" s="1"/>
  <c r="H63" i="5"/>
  <c r="I63" i="5" s="1"/>
  <c r="H62" i="5"/>
  <c r="I62" i="5" s="1"/>
  <c r="J61" i="5"/>
  <c r="K61" i="5" s="1"/>
  <c r="H61" i="5"/>
  <c r="I61" i="5" s="1"/>
  <c r="H60" i="5"/>
  <c r="I60" i="5" s="1"/>
  <c r="J59" i="5"/>
  <c r="K59" i="5" s="1"/>
  <c r="H59" i="5"/>
  <c r="I59" i="5" s="1"/>
  <c r="H58" i="5"/>
  <c r="I58" i="5" s="1"/>
  <c r="J57" i="5"/>
  <c r="K57" i="5" s="1"/>
  <c r="H57" i="5"/>
  <c r="I57" i="5" s="1"/>
  <c r="H56" i="5"/>
  <c r="I56" i="5" s="1"/>
  <c r="H52" i="5"/>
  <c r="J52" i="5" s="1"/>
  <c r="K52" i="5" s="1"/>
  <c r="J49" i="5"/>
  <c r="K49" i="5" s="1"/>
  <c r="H49" i="5"/>
  <c r="I49" i="5" s="1"/>
  <c r="H39" i="5"/>
  <c r="I39" i="5" s="1"/>
  <c r="J36" i="5"/>
  <c r="K36" i="5" s="1"/>
  <c r="H36" i="5"/>
  <c r="I36" i="5" s="1"/>
  <c r="H35" i="5"/>
  <c r="I35" i="5" s="1"/>
  <c r="J34" i="5"/>
  <c r="K34" i="5" s="1"/>
  <c r="H34" i="5"/>
  <c r="I34" i="5" s="1"/>
  <c r="H33" i="5"/>
  <c r="I33" i="5" s="1"/>
  <c r="H28" i="5"/>
  <c r="I28" i="5" s="1"/>
  <c r="H23" i="5"/>
  <c r="I23" i="5" s="1"/>
  <c r="H22" i="5"/>
  <c r="I22" i="5" s="1"/>
  <c r="H20" i="5"/>
  <c r="I20" i="5" s="1"/>
  <c r="H19" i="5"/>
  <c r="I19" i="5" s="1"/>
  <c r="H17" i="5"/>
  <c r="I17" i="5" s="1"/>
  <c r="H16" i="5"/>
  <c r="I16" i="5" s="1"/>
  <c r="G26" i="5"/>
  <c r="G24" i="5"/>
  <c r="G21" i="5"/>
  <c r="F21" i="5"/>
  <c r="D21" i="5"/>
  <c r="G18" i="5"/>
  <c r="F18" i="5"/>
  <c r="H18" i="5" s="1"/>
  <c r="D15" i="11" s="1"/>
  <c r="D18" i="5"/>
  <c r="G15" i="5"/>
  <c r="F15" i="5"/>
  <c r="D15" i="5"/>
  <c r="H14" i="5"/>
  <c r="J14" i="5" s="1"/>
  <c r="K14" i="5" s="1"/>
  <c r="H13" i="5"/>
  <c r="J13" i="5" s="1"/>
  <c r="K13" i="5" s="1"/>
  <c r="H12" i="5"/>
  <c r="I12" i="5" s="1"/>
  <c r="H11" i="5"/>
  <c r="I11" i="5" s="1"/>
  <c r="G7" i="5"/>
  <c r="F7" i="5"/>
  <c r="D7" i="5"/>
  <c r="J39" i="5" l="1"/>
  <c r="K39" i="5" s="1"/>
  <c r="H21" i="5"/>
  <c r="J21" i="5" s="1"/>
  <c r="J16" i="5"/>
  <c r="K16" i="5" s="1"/>
  <c r="J56" i="5"/>
  <c r="K56" i="5" s="1"/>
  <c r="J58" i="5"/>
  <c r="K58" i="5" s="1"/>
  <c r="J60" i="5"/>
  <c r="K60" i="5" s="1"/>
  <c r="J62" i="5"/>
  <c r="K62" i="5" s="1"/>
  <c r="J64" i="5"/>
  <c r="K64" i="5" s="1"/>
  <c r="J66" i="5"/>
  <c r="K66" i="5" s="1"/>
  <c r="J68" i="5"/>
  <c r="K68" i="5" s="1"/>
  <c r="J28" i="5"/>
  <c r="G6" i="9"/>
  <c r="J24" i="9"/>
  <c r="K24" i="9" s="1"/>
  <c r="J20" i="9"/>
  <c r="K20" i="9" s="1"/>
  <c r="J23" i="9"/>
  <c r="K23" i="9" s="1"/>
  <c r="J69" i="5"/>
  <c r="K69" i="5" s="1"/>
  <c r="J35" i="5"/>
  <c r="K35" i="5" s="1"/>
  <c r="J33" i="5"/>
  <c r="K33" i="5" s="1"/>
  <c r="J23" i="5"/>
  <c r="K23" i="5" s="1"/>
  <c r="J22" i="5"/>
  <c r="K22" i="5" s="1"/>
  <c r="J20" i="5"/>
  <c r="K20" i="5" s="1"/>
  <c r="J19" i="5"/>
  <c r="K19" i="5" s="1"/>
  <c r="J17" i="5"/>
  <c r="K17" i="5" s="1"/>
  <c r="G6" i="5"/>
  <c r="H15" i="5"/>
  <c r="D14" i="11" s="1"/>
  <c r="J12" i="5"/>
  <c r="K12" i="5" s="1"/>
  <c r="J11" i="5"/>
  <c r="K11" i="5" s="1"/>
  <c r="I52" i="5"/>
  <c r="J18" i="5"/>
  <c r="I13" i="5"/>
  <c r="I14" i="5"/>
  <c r="E21" i="5"/>
  <c r="E18" i="5"/>
  <c r="E15" i="5"/>
  <c r="E7" i="5"/>
  <c r="H8" i="5"/>
  <c r="H9" i="5"/>
  <c r="H10" i="5"/>
  <c r="H25" i="5"/>
  <c r="H27" i="5"/>
  <c r="H29" i="5"/>
  <c r="H30" i="5"/>
  <c r="H31" i="5"/>
  <c r="H32" i="5"/>
  <c r="H37" i="5"/>
  <c r="H38" i="5"/>
  <c r="H40" i="5"/>
  <c r="H41" i="5"/>
  <c r="H42" i="5"/>
  <c r="H43" i="5"/>
  <c r="H44" i="5"/>
  <c r="H45" i="5"/>
  <c r="H46" i="5"/>
  <c r="H47" i="5"/>
  <c r="H48" i="5"/>
  <c r="H50" i="5"/>
  <c r="H51" i="5"/>
  <c r="H53" i="5"/>
  <c r="H54" i="5"/>
  <c r="H55" i="5"/>
  <c r="H70" i="5"/>
  <c r="H71" i="5"/>
  <c r="H72" i="5"/>
  <c r="H73" i="5"/>
  <c r="H76" i="5"/>
  <c r="H77" i="5"/>
  <c r="H78" i="5"/>
  <c r="H79" i="5"/>
  <c r="H80" i="5"/>
  <c r="H81" i="5"/>
  <c r="H82" i="5"/>
  <c r="H84" i="5"/>
  <c r="H86" i="5"/>
  <c r="D16" i="11" l="1"/>
  <c r="I15" i="5"/>
  <c r="C14" i="11"/>
  <c r="E14" i="11" s="1"/>
  <c r="I18" i="5"/>
  <c r="C15" i="11"/>
  <c r="E15" i="11" s="1"/>
  <c r="I21" i="5"/>
  <c r="C16" i="11"/>
  <c r="J15" i="5"/>
  <c r="F7" i="9"/>
  <c r="H7" i="9" s="1"/>
  <c r="D7" i="9"/>
  <c r="E85" i="5"/>
  <c r="D85" i="5"/>
  <c r="D83" i="5"/>
  <c r="E24" i="5"/>
  <c r="D24" i="5"/>
  <c r="H7" i="5"/>
  <c r="I17" i="9"/>
  <c r="J9" i="9"/>
  <c r="K9" i="9" s="1"/>
  <c r="I22" i="9"/>
  <c r="I21" i="9"/>
  <c r="J19" i="9"/>
  <c r="K19" i="9" s="1"/>
  <c r="J18" i="9"/>
  <c r="K18" i="9" s="1"/>
  <c r="J17" i="9"/>
  <c r="K17" i="9" s="1"/>
  <c r="J16" i="9"/>
  <c r="K16" i="9" s="1"/>
  <c r="J14" i="9"/>
  <c r="K14" i="9" s="1"/>
  <c r="J13" i="9"/>
  <c r="K13" i="9" s="1"/>
  <c r="I12" i="9"/>
  <c r="J11" i="9"/>
  <c r="K11" i="9" s="1"/>
  <c r="J10" i="9"/>
  <c r="I9" i="9"/>
  <c r="E16" i="11" l="1"/>
  <c r="I19" i="9"/>
  <c r="I10" i="9"/>
  <c r="J21" i="9"/>
  <c r="K21" i="9" s="1"/>
  <c r="I11" i="9"/>
  <c r="J12" i="9"/>
  <c r="K12" i="9" s="1"/>
  <c r="I18" i="9"/>
  <c r="D6" i="9"/>
  <c r="I13" i="9"/>
  <c r="J22" i="9"/>
  <c r="K22" i="9" s="1"/>
  <c r="I14" i="9"/>
  <c r="I16" i="9"/>
  <c r="J86" i="5" l="1"/>
  <c r="J84" i="5"/>
  <c r="I82" i="5"/>
  <c r="J81" i="5"/>
  <c r="K81" i="5" s="1"/>
  <c r="J80" i="5"/>
  <c r="K80" i="5" s="1"/>
  <c r="J79" i="5"/>
  <c r="K79" i="5" s="1"/>
  <c r="I78" i="5"/>
  <c r="I77" i="5"/>
  <c r="J76" i="5"/>
  <c r="K76" i="5" s="1"/>
  <c r="I73" i="5"/>
  <c r="I72" i="5"/>
  <c r="I71" i="5"/>
  <c r="J70" i="5"/>
  <c r="K70" i="5" s="1"/>
  <c r="I55" i="5"/>
  <c r="J54" i="5"/>
  <c r="K54" i="5" s="1"/>
  <c r="I53" i="5"/>
  <c r="I51" i="5"/>
  <c r="I50" i="5"/>
  <c r="J48" i="5"/>
  <c r="K48" i="5" s="1"/>
  <c r="J47" i="5"/>
  <c r="K47" i="5" s="1"/>
  <c r="J46" i="5"/>
  <c r="K46" i="5" s="1"/>
  <c r="I45" i="5"/>
  <c r="I44" i="5"/>
  <c r="J43" i="5"/>
  <c r="K43" i="5" s="1"/>
  <c r="I42" i="5"/>
  <c r="I41" i="5"/>
  <c r="I40" i="5"/>
  <c r="J38" i="5"/>
  <c r="K38" i="5" s="1"/>
  <c r="J37" i="5"/>
  <c r="K37" i="5" s="1"/>
  <c r="J32" i="5"/>
  <c r="K32" i="5" s="1"/>
  <c r="J31" i="5"/>
  <c r="K31" i="5" s="1"/>
  <c r="I30" i="5"/>
  <c r="J29" i="5"/>
  <c r="J27" i="5"/>
  <c r="J25" i="5"/>
  <c r="K25" i="5" s="1"/>
  <c r="J10" i="5"/>
  <c r="K10" i="5" s="1"/>
  <c r="J9" i="5"/>
  <c r="J8" i="5"/>
  <c r="J82" i="5" l="1"/>
  <c r="K82" i="5" s="1"/>
  <c r="J78" i="5"/>
  <c r="K78" i="5" s="1"/>
  <c r="J72" i="5"/>
  <c r="K72" i="5" s="1"/>
  <c r="J55" i="5"/>
  <c r="K55" i="5" s="1"/>
  <c r="J50" i="5"/>
  <c r="K50" i="5" s="1"/>
  <c r="J45" i="5"/>
  <c r="K45" i="5" s="1"/>
  <c r="I43" i="5"/>
  <c r="J77" i="5"/>
  <c r="K77" i="5" s="1"/>
  <c r="I31" i="5"/>
  <c r="I76" i="5"/>
  <c r="I54" i="5"/>
  <c r="J53" i="5"/>
  <c r="K53" i="5" s="1"/>
  <c r="I37" i="5"/>
  <c r="I46" i="5"/>
  <c r="I79" i="5"/>
  <c r="J73" i="5"/>
  <c r="K73" i="5" s="1"/>
  <c r="J51" i="5"/>
  <c r="K51" i="5" s="1"/>
  <c r="J42" i="5"/>
  <c r="K42" i="5" s="1"/>
  <c r="J30" i="5"/>
  <c r="K30" i="5" s="1"/>
  <c r="I32" i="5"/>
  <c r="J44" i="5"/>
  <c r="K44" i="5" s="1"/>
  <c r="I8" i="5"/>
  <c r="I38" i="5"/>
  <c r="I47" i="5"/>
  <c r="I70" i="5"/>
  <c r="I80" i="5"/>
  <c r="J41" i="5"/>
  <c r="K41" i="5" s="1"/>
  <c r="I48" i="5"/>
  <c r="I81" i="5"/>
  <c r="J71" i="5"/>
  <c r="K71" i="5" s="1"/>
  <c r="J40" i="5"/>
  <c r="K40" i="5" s="1"/>
  <c r="E7" i="9" l="1"/>
  <c r="H85" i="5" l="1"/>
  <c r="H83" i="5"/>
  <c r="F26" i="5"/>
  <c r="H26" i="5" s="1"/>
  <c r="F24" i="5"/>
  <c r="D26" i="5"/>
  <c r="D6" i="5" s="1"/>
  <c r="E26" i="5"/>
  <c r="E6" i="5" s="1"/>
  <c r="H24" i="5" l="1"/>
  <c r="F6" i="5"/>
  <c r="J26" i="5"/>
  <c r="F6" i="9"/>
  <c r="H6" i="9" s="1"/>
  <c r="D19" i="11"/>
  <c r="J83" i="5"/>
  <c r="C19" i="11"/>
  <c r="H6" i="5" l="1"/>
  <c r="E19" i="11"/>
  <c r="J7" i="5" l="1"/>
  <c r="J8" i="9" l="1"/>
  <c r="K8" i="9" s="1"/>
  <c r="I15" i="9" l="1"/>
  <c r="I8" i="9"/>
  <c r="J85" i="5"/>
  <c r="K86" i="5"/>
  <c r="K84" i="5"/>
  <c r="I29" i="5"/>
  <c r="K9" i="5"/>
  <c r="K29" i="5" l="1"/>
  <c r="J15" i="9"/>
  <c r="I26" i="5"/>
  <c r="I10" i="5"/>
  <c r="D20" i="11"/>
  <c r="I86" i="5"/>
  <c r="I84" i="5"/>
  <c r="I27" i="5"/>
  <c r="I9" i="5"/>
  <c r="E6" i="9" l="1"/>
  <c r="I83" i="5" l="1"/>
  <c r="I85" i="5"/>
  <c r="C20" i="11"/>
  <c r="J6" i="9" l="1"/>
  <c r="J24" i="5" l="1"/>
  <c r="J6" i="5"/>
  <c r="D17" i="11"/>
  <c r="C13" i="11" l="1"/>
  <c r="E20" i="11" l="1"/>
  <c r="C17" i="11" l="1"/>
  <c r="I25" i="5"/>
  <c r="I24" i="5" l="1"/>
  <c r="E17" i="11"/>
  <c r="C18" i="11"/>
  <c r="C12" i="11" s="1"/>
  <c r="D18" i="11" l="1"/>
  <c r="E18" i="11" l="1"/>
  <c r="C22" i="11" l="1"/>
  <c r="C21" i="11" l="1"/>
  <c r="D21" i="11" l="1"/>
  <c r="E21" i="11" s="1"/>
  <c r="J7" i="9"/>
  <c r="I7" i="9"/>
  <c r="D22" i="11" l="1"/>
  <c r="E22" i="11" l="1"/>
  <c r="I6" i="9"/>
  <c r="C11" i="11" l="1"/>
  <c r="I7" i="5" l="1"/>
  <c r="I6" i="5" l="1"/>
  <c r="D13" i="11"/>
  <c r="E13" i="11" s="1"/>
  <c r="D12" i="11" l="1"/>
  <c r="D11" i="11" l="1"/>
  <c r="E12" i="11"/>
  <c r="E11" i="11" l="1"/>
  <c r="E10" i="11"/>
</calcChain>
</file>

<file path=xl/sharedStrings.xml><?xml version="1.0" encoding="utf-8"?>
<sst xmlns="http://schemas.openxmlformats.org/spreadsheetml/2006/main" count="160" uniqueCount="144">
  <si>
    <t>Sector 11: SALUD</t>
  </si>
  <si>
    <t>Pliego</t>
  </si>
  <si>
    <t>PIM</t>
  </si>
  <si>
    <t>011: M. DE SALUD</t>
  </si>
  <si>
    <r>
      <t xml:space="preserve">Incluye: </t>
    </r>
    <r>
      <rPr>
        <b/>
        <sz val="10"/>
        <rFont val="Arial"/>
        <family val="2"/>
      </rPr>
      <t>Sólo Proyectos</t>
    </r>
  </si>
  <si>
    <t>Unidad Ejecutora / Nombre del Proyecto</t>
  </si>
  <si>
    <t>Página Web: www.mef.gob.pe</t>
  </si>
  <si>
    <t>%      Avance Ejecución</t>
  </si>
  <si>
    <t>Ejecución Total Acumulada del PIP</t>
  </si>
  <si>
    <t>TOTAL PLIEGO 011: MINISTERIO DE SALUD</t>
  </si>
  <si>
    <t>TOTAL UE ADSCRITAS AL PLIEGO MINSA</t>
  </si>
  <si>
    <t>http://apps5.mineco.gob.pe/transparencia/Navegador/default.aspx</t>
  </si>
  <si>
    <t>131: INSTITUTO NACIONAL DE SALUD</t>
  </si>
  <si>
    <t>2285573: MEJORAMIENTO DE LOS SERVICIOS DE SALUD DEL ESTABLECIMIENTO DE SALUD PROGRESO, DEL DISTRITO DE CHIMBOTE, PROVINCIA DE SANTA, DEPARTAMENTO DE ANCASH</t>
  </si>
  <si>
    <t>2284722: MEJORAMIENTO DE LOS SERVICIOS DE SALUD DEL HOSPITAL DISTRITAL DE PACASMAYO, DISTRITO DE PACASMAYO, PROVINCIA DE PACASMAYO - LA LIBERTAD</t>
  </si>
  <si>
    <t xml:space="preserve">       028-144: HOSPITAL NACIONAL DOS DE MAYO</t>
  </si>
  <si>
    <t xml:space="preserve">       125-1655: PROGRAMA NACIONAL DE INVERSIONES EN SALUD</t>
  </si>
  <si>
    <t>2335179: MEJORAMIENTO DE LOS SERVICIOS DE SALUD DEL HOSPITAL DE ESPINAR, DISTRITO Y PROVINCIA DE ESPINAR, DEPARTAMENTO DE CUSCO</t>
  </si>
  <si>
    <t>2343128: MEJORAMIENTO DE LOS SERVICIOS DE SALUD DEL CENTRO DE SALUD MACHUPICCHU, DISTRITO DE MACHUPICCHU, PROVINCIA DE URUBAMBA, DEPARTAMENTO DE CUSCO</t>
  </si>
  <si>
    <t>2303995: MEJORAMIENTO DE LOS SERVICIOS DE SALUD DEL HOSPITAL SANTA ROSA DE PUERTO MALDONADO DISTRITO Y PROVINCIA DE TAMBOPATA, DEPARTAMENTO DE MADRE DE DIOS</t>
  </si>
  <si>
    <t>Función 20: SALUD</t>
  </si>
  <si>
    <t>2386577: MEJORAMIENTO DE LOS SERVICIOS DE SALUD DEL HOSPITAL DE APOYO YUNGAY, DISTRITO Y PROVINCIA DE YUNGAY, DEPARTAMENTO ANCASH</t>
  </si>
  <si>
    <t>CONSOLIDADO GENERAL DE LA EJECUCIÓN DEL SECTOR SALUD</t>
  </si>
  <si>
    <t xml:space="preserve">       144-1684: DIRECCIÓN DE REDES INTEGRADAS DE SALUD LIMA NORTE</t>
  </si>
  <si>
    <t xml:space="preserve">       145-1685: DIRECCIÓN DE REDES INTEGRADAS DE SALUD LIMA SUR</t>
  </si>
  <si>
    <t>136: INSTITUTO NACIONAL DE ENFERMEDADES NEOPLÁSICAS - INEN</t>
  </si>
  <si>
    <t xml:space="preserve">     001-117: ADMINISTRACIÓN CENTRAL - MINSA</t>
  </si>
  <si>
    <t>EJECUCIÓN DE LOS PROYECTOS DE INVERSIÓN DE LAS UNIDADES EJECUTORAS DEL PLIEGO 011</t>
  </si>
  <si>
    <t>Monto de Inversión Total</t>
  </si>
  <si>
    <t>%
Avance  Ejecución respecto al Monto de Inv. Total</t>
  </si>
  <si>
    <t>EJECUCIÓN DE LOS PROYECTOS DE INVERSIÓN DE LAS UNIDADES EJECUTORAS DE LOS PLIEGOS ADSCRITOS</t>
  </si>
  <si>
    <t>PLIEGO 131: INSTITUTO NACIONAL DE SALUD</t>
  </si>
  <si>
    <t>PLIEGO 136: INSTITUTO NACIONAL DE ENFERMEDADES NEOPLÁSICAS - INEN</t>
  </si>
  <si>
    <r>
      <rPr>
        <sz val="8"/>
        <rFont val="Arial"/>
        <family val="2"/>
      </rPr>
      <t xml:space="preserve">        </t>
    </r>
    <r>
      <rPr>
        <u/>
        <sz val="8"/>
        <rFont val="Arial"/>
        <family val="2"/>
      </rPr>
      <t>http://apps5.mineco.gob.pe/transparencia/Navegador/default.aspx</t>
    </r>
  </si>
  <si>
    <t>2088779: FORTALECIMIENTO DE LA ATENCION DE LOS SERVICIOS DE EMERGENCIA Y SERVICIOS ESPECIALIZADOS - NUEVO HOSPITAL EMERGENCIAS VILLA EL SALVADOR</t>
  </si>
  <si>
    <t>2088781: FORTALECIMIENTO DE LA ATENCION DE LOS SERVICIOS DE EMERGENCIAS Y SERVICIOS ESPECIALIZADOS - NUEVO HOSPITAL DE LIMA ESTE - VITARTE</t>
  </si>
  <si>
    <t>2178583: MEJORAMIENTO DE LA CAPACIDAD RESOLUTIVA DEL SERVICIO DE NEUROCIRUGIA Y DE LA SALA DE OPERACIONES DEL HOSPITAL DOS DE MAYO</t>
  </si>
  <si>
    <t>2001621: ESTUDIOS DE PRE-INVERSION</t>
  </si>
  <si>
    <t>2183907: MEJORAMIENTO Y AMPLIACION DE LOS SERVICIOS DE SALUD DEL HOSPITAL QUILLABAMBA DISTRITO DE SANTA ANA, PROVINCIA DE LA CONVENCION Y DEPARTAMENTO DE CUSCO</t>
  </si>
  <si>
    <t>2343407: MEJORAMIENTO Y AMPLIACION DE LOS SERVICIOS DE SALUD DEL ESTABLECIMIENTO DE SALUD CHALLHUAHUACHO, DEL DISTRITO DE CHALLHUAHUACHO, PROVINCIA DE COTABAMBAS, DEPARTAMENTO DE APURIMAC</t>
  </si>
  <si>
    <t>2344420: MEJORAMIENTO DE LOS SERVICIOS DE SALUD DEL CENTRO DE SALUD COTABAMBAS, DISTRITO DE COTABAMBAS, PROVINCIA DE COTABAMBAS, DEPARTAMENTO DE APURIMAC</t>
  </si>
  <si>
    <t>2344621: MEJORAMIENTO DE LOS SERVICIOS DE SALUD DEL HOSPITAL SAN MARTIN DE PORRES DE IBERIA, DISTRITO DE IBERIA, PROVINCIA DE TAHUAMANU - MADRE DE DIOS</t>
  </si>
  <si>
    <t>2346750: MEJORAMIENTO DE LOS SERVICIOS DE SALUD DEL HOSPITAL BAMBAMARCA, CENTRO POBLADO DE BAMBAMARCA - DISTRITO DE BAMBAMARCA - PROVINCIA DE HUALGAYOC - REGION CAJAMARCA</t>
  </si>
  <si>
    <t>2347056: MEJORAMIENTO DE LOS SERVICIOS DE SALUD DEL CENTRO DE SALUD LA RAMADA, DISTRITO LA RAMADA, PROVINCIA CUTERVO, DEPARTAMENTO CAJAMARCA CENTRO POBLADO DE LA RAMADA - DISTRITO DE LA RAMADA - PROVINCIA DE CUTERVO - REGION CAJAMARCA</t>
  </si>
  <si>
    <t>2354781: MEJORAMIENTO DE LOS SERVICIOS DE SALUD DEL HOSPITAL REGIONAL ZACARIAS CORREA VALDIVIA DE HUANCAVELICA; DISTRITO DE ASCENSION, PROVINCIA DE HUANCAVELICA Y DEPARTAMENTO DE HUANCAVELICA</t>
  </si>
  <si>
    <t>2362485: MEJORAMIENTO Y AMPLIACION LOS SERVICIOS DE SALUD DEL HOSPITAL DE APOYO DE CARAZ SAN JUAN DE DIOS, BARRIO DE MANCHURIA, CENTRO POBLADO DE CARAZ - DISTRITO DE CARAZ - PROVINCIA DE HUAYLAS, DEPARTAMENTO DE ANCASH</t>
  </si>
  <si>
    <t>2372478: MEJORAMIENTO DE LOS SERVICIOS DE SALUD DEL CENTRO DE SALUD HAQUIRA, DISTRITO HAQUIRA, PROVINCIA COTABAMBAS, DEPARTAMENTO APURIMAC</t>
  </si>
  <si>
    <t>2386533: MEJORAMIENTO Y AMPLIACION DE LOS SERVICIOS DE SALUD DEL HOSPITAL DE APOYO DE POMABAMBA ANTONIO CALDAS DOMINGUEZ, BARRIO DE HUAJTACHACRA, DISTRITO Y PROVINCIA DE POMABAMBA, DEPARTAMENTO DE ANCASH</t>
  </si>
  <si>
    <t>Unidad Ejecutora 144-1684: DIRECCION DE REDES INTEGRADAS DE SALUD LIMA NORTE</t>
  </si>
  <si>
    <t>2251577: MEJORAMIENTO DE LOS SERVICIOS EN SALUD PUESTO DE SALUD LUIS ENRIQUE, CARABAYLLO, RED DE SALUD VI TUPAC AMARU, LIMA</t>
  </si>
  <si>
    <t>Unidad Ejecutora 145-1685: DIRECCION DE REDES INTEGRADAS DE SALUD LIMA SUR</t>
  </si>
  <si>
    <t>2112841: FORTALECIMIENTO DE LA CAPACIDAD RESOLUTIVA DEL CENTRO DE SALUD I-4 VILLA MARIA DEL TRIUNFO DE LA DISA II LIMA SUR</t>
  </si>
  <si>
    <t>2172722: MEJORAMIENTO Y AMPLIACION DEL LABORATORIO QUIMICO TOXICOLOGICO OCUPACIONAL Y AMBIENTAL DEL CENSOPAS-INS, SEDE CHORRILLOS</t>
  </si>
  <si>
    <t>2432185: ADQUISICION DE SOFTWARE PARA LA GESTION; EN EL(LA) INSTITUTO NACIONAL DE SALUD EN LA LOCALIDAD CHORRILLOS, DISTRITO DE CHORRILLOS, PROVINCIA LIMA, DEPARTAMENTO LIMA</t>
  </si>
  <si>
    <t>2193990: AMPLIACION DE LA CAPACIDAD DE RESPUESTA EN EL TRATAMIENTO AMBULATORIO DEL CANCER DEL INSTITUTO NACIONAL DE ENFERMEDADES NEOPLASICAS, LIMA - PERU</t>
  </si>
  <si>
    <t>Unidad Ejecutora 001-117: ADMINISTRACION CENTRAL - MINSA</t>
  </si>
  <si>
    <t>Unidad Ejecutora 028-144: HOSPITAL NACIONAL DOS DE MAYO</t>
  </si>
  <si>
    <t>Unidad Ejecutora 125-1655: PROGRAMA NACIONAL DE INVERSIONES EN SALUD</t>
  </si>
  <si>
    <t>2412981: RECUPERACION DE LOS SERVICIOS DE SALUD DEL PUESTO DE SALUD SAN PEDRO - DISTRITO DE CHULUCANAS - PROVINCIA DE MORROPON - DEPARTAMENTO DE PIURA</t>
  </si>
  <si>
    <t>2416127: CREACION DE REDES INTEGRADAS DE SALUD</t>
  </si>
  <si>
    <t>2443550: REMODELACION DE EDIFICIO DE LABORATORIO Y LABORATORIO ESPECIFICO; ADQUISICION DE MESA TECNICA, LAVADORA SEMIAUTOMATICA, AUTOCLAVE FRONTERA, HORNO DE DESPIROGENADO, LLENADORA SEMIAUTOMATICA DE VIALES, CERRADORA SEMIAUTOMATICA DE VIALES</t>
  </si>
  <si>
    <t>2427710: ADQUISICION DE AGITADOR MAGNETICO, ANALIZADORES DE HEMATOLOGIA, BALANZAS ANALITICAS, CENTRIFUGAS, CROMATOGRAFO LIQUIDO, GABINETES O ESTACIONES PARA FLUJO LAMINAR, INCUBADORA PARA CULTIVO MICROBIOLOGICO, MICRO CENTRIFUGAS, MICROSCOPIO BINOCULAR</t>
  </si>
  <si>
    <t>2438764: ADQUISICION DE CONGELADORES VERTICALES, CONGELADORES VERTICALES, CAMARA DE FLUJO LAMINAR, CENTRIFUGAS DE PISO REFRIGERADAS, CITOCENTRIFUGA, AUTOCLAVES O ESTERILIZADORES DE VAPOR Y MICROTOMO DE ROTACION; EN EL(LA) EESS INSTITUTO NACIONAL DE ENFERMEDADES NEOPLASICAS</t>
  </si>
  <si>
    <t xml:space="preserve">
Código Unificado
</t>
  </si>
  <si>
    <t>Código Unificado</t>
  </si>
  <si>
    <t>2426269: ADQUISICION DE MAQUINAS LAVADORAS O SECADORAS COMBINADAS TIPO LAVANDERIA Y ; REMODELACION DE PUESTOS PARA EQUIPOS DE LAVANDERIA; EN EL(LA) EESS INSTITUTO NACIONAL DE ENFERMEDADES NEOPLASICAS - SURQUILLO EN LA LOCALIDAD SURQUILLO, DISTRITO DE SURQUILL</t>
  </si>
  <si>
    <t>Ppto. 2020                    (PIM)</t>
  </si>
  <si>
    <t>2285839: MEJORAMIENTO Y AMPLIACION DE LOS SERVICIOS DE SALUD DEL ESTABLECIMIENTO DE SALUD LLATA, DISTRITO DE LLATA, PROVINCIA DE HUAMALIES - REGION HUANUCO</t>
  </si>
  <si>
    <t>2286124: MEJORAMIENTO DE LOS SERVICIOS DE SALUD DEL ESTABLECIMIENTO DE SALUD HUARI, DISTRITO Y PROVINCIA DE HUARI DEPARTAMENTO DE ANCASH</t>
  </si>
  <si>
    <t>2194935: MEJORAMIENTO DE LOS SERVICIOS DE SALUD DEL HOSPITAL DE HUARMEY, DISTRITO DE HUARMEY, PROVINCIA DE HUARMEY-REGION ANCASH</t>
  </si>
  <si>
    <t>2327370: MEJORAMIENTO DE LA CAPACIDAD RESOLUTIVA DE LOS ESTABLECIMIENTOS DE SALUD DE LA PROVINCIA DE CHUMBIVILCAS, MEDIANTE LA INSTALACION DE SERVICIOS DE ATENCION PRE-HOSPITALARIA Y TELESALUD, EN EL MARCO DE LAS RIAPS. DEPARTAMENTO DE CUSCO</t>
  </si>
  <si>
    <t>2414624: MEJORAMIENTO Y AMPLIACION DE LOS SERVICIOS DE SALUD DEL HOSPITAL NACIONAL SERGIO ENRIQUE BERNALES LOCALIDAD DE COLLIQUE DEL DISTRITO DE COMAS - PROVINCIA DE LIMA - DEPARTAMENTO DE LIMA</t>
  </si>
  <si>
    <t>2427401: MEJORAMIENTO Y AMPLIACION DE LOS SERVICIOS DE SALUD DEL ESTABLECIMIENTO ESTRATEGICO DE SALUD JESUS DISTRITO DE JESUS - PROVINCIA DE LAURICOCHA - DEPARTAMENTO DE HUANUCO</t>
  </si>
  <si>
    <t>2430241: MEJORAMIENTO DEL MODELO DE GESTION, ORGANIZACION Y PRESTACION DE LOS SERVICIOS DE SALUD EN LAS REDES INTEGRADAS DE SALUD EN LIMA METROPOLITANA Y REGIONES PRIORIZADAS DISTRITO DE - TODOS - - PROVINCIA DE - TODOS - - DEPARTAMENTO DE -MUL.DEP-</t>
  </si>
  <si>
    <t>2430242: MEJORAMIENTO Y AMPLIACION DEL SISTEMA UNICO DE INFORMACION EN SALUD</t>
  </si>
  <si>
    <t>2430246: MEJORAMIENTO DE LOS SERVICIOS MEDICOS DE APOYO EN LIMA METROPOLITANA, DISTRITO DE COMAS - PROVINCIA DE LIMA - DEPARTAMENTO DE LIMA</t>
  </si>
  <si>
    <t>2430247: MEJORAMIENTO DE LA GESTION DE PRODUCTOS FARMACEUTICOS Y DISPOSITIVOS MEDICOS A NIVEL DE LIMA METROPOLITANA - DISTRITO DE COMAS - PROVINCIA DE LIMA - DEPARTAMENTO DE LIMA</t>
  </si>
  <si>
    <t>2466074: MEJORAMIENTO Y AMPLIACION DE LOS SERVICIOS DE SALUD DE LA RED INTEGRADA EN SALUD COMAS DISTRITO DE COMAS - PROVINCIA DE LIMA - DEPARTAMENTO DE LIMA</t>
  </si>
  <si>
    <t>2466086: MEJORAMIENTO Y AMPLIACION DE LOS SERVICIOS DE SALUD DEL PRIMER NIVEL DE ATENCION DE LA RIS PUENTE PIEDRA 4 DISTRITOS DE LA PROVINCIA DE LIMA - DEPARTAMENTO DE LIMA</t>
  </si>
  <si>
    <t>2466354: MEJORAMIENTO Y AMPLIACION DE LOS SERVICIOS DE SALUD DE LA RED INTEGRADA DE SALUD 5 DIRIS LIMA CENTRO SAN JUAN DE LURIGANCHO DEL DISTRITO DE SAN JUAN DE LURIGANCHO - PROVINCIA DE LIMA - DEPARTAMENTO DE LIMA</t>
  </si>
  <si>
    <t>2466581: MEJORAMIENTO Y AMPLIACION DE LOS SERVICIOS DE SALUD DEL PRIMER NIVEL DE ATENCION DE LA RED INTEGRADA DE SALUD VILLA EL SALVADOR DEL DISTRITO DE VILLA EL SALVADOR - PROVINCIA DE LIMA - DEPARTAMENTO DE LIMA</t>
  </si>
  <si>
    <t>2466660: MEJORAMIENTO DE LA GESTION DE PRODUCTOS FARMACEUTICOS Y DISPOSITIVOS MEDICOS EN REGIONES PRIORIZADAS EN LA PROVINCIA DE TRUJILLO DEL DEPARTAMENTO DE LA LIBERTAD; LA PROVINCIA DE HUANCAVELICA DEL DEPARTAMENTO DE HUANCAVELICA Y LA PROVINCIA DE MOYOBAMB</t>
  </si>
  <si>
    <t>2466669: MEJORAMIENTO Y AMPLIACION DE LOS SERVICIOS DE SALUD DEL PRIMER NIVEL DE ATENCION DE LA RED INTEGRADA DE SALUD (RIS) 2 - TRUJILLO, 5 DISTRITOS DE LA PROVINCIA DE TRUJILLO - DEPARTAMENTO DE LA LIBERTAD</t>
  </si>
  <si>
    <t>2466824: MEJORAMIENTO Y AMPLIACION DE LOS SERVICIOS DE SALUD DEL PRIMER NIVEL DE ATENCION DE LA RED INTEGRADA DE SALUD ATE, VITARTE DEL DISTRITO DE ATE - PROVINCIA DE LIMA - DEPARTAMENTO DE LIMA</t>
  </si>
  <si>
    <t>2178584: MEJORAMIENTO DE LAS AREAS TECNICAS Y AREAS DE INVESTIGACION DEL CENTRO NACIONAL DE SALUD PUBLICA DEL INSTITUTO NACIONAL DE SALUD SEDE CHORRILLOS</t>
  </si>
  <si>
    <t>2461958: RENOVACION DE CERCO PERIMETRICO; EN EL(LA) INSTITUTO NACIONAL DE SALUD EN LA LOCALIDAD CHORRILLOS, DISTRITO DE CHORRILLOS, PROVINCIA LIMA, DEPARTAMENTO LIMA</t>
  </si>
  <si>
    <t>2381303: REPOSICION DE LOS ASCENSORES DEL EDIFICIO CENTRAL DEL INSTITUTO NACIONAL DE ENFERMEDADES NEOPLASICAS, LIMA - PERU</t>
  </si>
  <si>
    <t>2425169: RENOVACION DE CALDERO; EN EL(LA) EESS INSTITUTO NACIONAL DE ENFERMEDADES NEOPLASICAS - SURQUILLO EN LA LOCALIDAD SURQUILLO, DISTRITO DE SURQUILLO, PROVINCIA LIMA, DEPARTAMENTO LIMA</t>
  </si>
  <si>
    <t>2432107: ADQUISICION DE CALIBRADORES, CENTRIFUGAS DE MESA REFRIGERADAS, MICROSCOPIO TRINOCULAR Y CONGELADORA; EN EL(LA) EESS INSTITUTO NACIONAL DE ENFERMEDADES NEOPLASICAS EN LA LOCALIDAD SURQUILLO, DISTRITO DE SURQUILLO, PROVINCIA LIMA, DEPARTAMENTO LIMA</t>
  </si>
  <si>
    <r>
      <t xml:space="preserve">Año de Ejecución: </t>
    </r>
    <r>
      <rPr>
        <b/>
        <sz val="10"/>
        <rFont val="Arial"/>
        <family val="2"/>
      </rPr>
      <t>2020</t>
    </r>
  </si>
  <si>
    <t>Ppto. Ejecución Acumulada al 2019</t>
  </si>
  <si>
    <t>AÑO 2020</t>
  </si>
  <si>
    <t>Ppto. Ejecución acumulada 2020</t>
  </si>
  <si>
    <t>Ppto 2020 (PIM)</t>
  </si>
  <si>
    <t>2271925: MEJORAMIENTO Y AMPLIACION DE LOS SERVICIOS DEL SISTEMA NACIONAL DE CIENCIA, TECNOLOGIA E INNOVACION TECNOLOGICA  1/</t>
  </si>
  <si>
    <t>Ejecución acumulada al 2020  (Devengado)</t>
  </si>
  <si>
    <t>Nivel de Ejecución     Mes Febrero  (Devengado)</t>
  </si>
  <si>
    <t>Ejecución acumulada al mes de Enero  (Devengado)</t>
  </si>
  <si>
    <t>2434724: ADQUISICION DE CENTROS O SERVICIOS MOVILES DE ATENCION DE SALUD; EN EL(LA) EESS HOSPITAL DE BAJA COMPLEJIDAD HUAYCAN - ATE DISTRITO DE ATE, PROVINCIA LIMA, DEPARTAMENTO LIMA</t>
  </si>
  <si>
    <t>2434744: ADQUISICION DE CENTROS O SERVICIOS MOVILES DE ATENCION DE SALUD; EN EL(LA) EESS HOSPITAL MARIA AUXILIADORA - SAN JUAN DE MIRAFLORES EN LA LOCALIDAD CIUDAD DE DIOS, DISTRITO DE SAN JUAN DE MIRAFLORES, PROVINCIA LIMA, DEPARTAMENTO LIMA</t>
  </si>
  <si>
    <t>2434748: ADQUISICION DE CENTROS O SERVICIOS MOVILES DE ATENCION DE SALUD; EN EL(LA) EESS HOSPITAL DE EMERGENCIAS VILLA EL SALVADOR - VILLA SALVADOR DISTRITO DE VILLA EL SALVADOR, PROVINCIA LIMA, DEPARTAMENTO LIMA</t>
  </si>
  <si>
    <t>2434750: ADQUISICION DE CENTROS O SERVICIOS MOVILES DE ATENCION DE SALUD; EN EL(LA) EESS HOSPITAL CARLOS LANFRANCO LA HOZ - PUENTE PIEDRA DISTRITO DE PUENTE PIEDRA, PROVINCIA LIMA, DEPARTAMENTO LIMA</t>
  </si>
  <si>
    <t>Unidad Ejecutora 005-121: INSTITUTO NACIONAL DE SALUD MENTAL</t>
  </si>
  <si>
    <t>2345252: REMODELACION DE AMBIENTE DE ALMACEN O ARCHIVO, REMODELACION DE AMBIENTE U OFICINA DE SEDE ADMINISTRATIVA Y CONSTRUCCION DE SALAS DE REUNIONES O USOS MULTIPLES EN EL(LA) EESS ESPECIALIZADO DE SALUD MENTAL HONORIO DELGADO-HIDEYO NOGUCHI EN EL DISTRITO DE SAN MARTIN DE PORRES, PROVINCIA LIMA, DEPARTAMENTO LIMA</t>
  </si>
  <si>
    <t>2432524: ADQUISICION DE ASCENSORES; EN EL(LA) EESS ESPECIALIZADO DE SALUD MENTAL HONORIO DELGADO-HIDEYO NOGUCHI - SAN MARTIN DE PORRES DISTRITO DE SAN MARTIN DE PORRES, PROVINCIA LIMA, DEPARTAMENTO LIMA</t>
  </si>
  <si>
    <t>Unidad Ejecutora 009-125: INSTITUTO NACIONAL DE REHABILITACION</t>
  </si>
  <si>
    <t>2438340: ADQUISICION DE SISTEMA DE DETECCION Y EXTINCION CONTRA INCENDIOS; EN EL(LA) EESS INSTITUTO NACIONAL DE REHABILITACION DRA. ADRIANA REBAZA FLORES AMISTAD PERU - JAPON - CHORRILLOS EN LA LOCALIDAD CHORRILLOS, DISTRITO DE CHORRILLOS, PROVINCIA LIMA, DEPARTAMENTO LIMA</t>
  </si>
  <si>
    <t>2439135: CONSTRUCCION DE AMBIENTE DE ALMACEN; EN EL(LA) EESS INSTITUTO NACIONAL DE REHABILITACION DRA. ADRIANA REBAZA FLORES AMISTAD PERU - JAPON - CHORRILLOS EN LA LOCALIDAD CHORRILLOS, DISTRITO DE CHORRILLOS, PROVINCIA LIMA, DEPARTAMENTO LIMA</t>
  </si>
  <si>
    <t>Unidad Ejecutora 027-143: HOSPITAL NACIONAL ARZOBISPO LOAYZA</t>
  </si>
  <si>
    <t>2466215: ADQUISICION DE VIDEO ARTROSCOPIO, DERMATOMO, MAQUINA DE ANESTESIA CON SISTEMA DE MONITOREO COMPLETO, MONITOR MULTI PARAMETRO, MONITOR MULTI PARAMETRO, MONITOR MULTI PARAMETRO, MONITOR MULTI PARAMETRO, INCUBADORA PARA BEBES, INCUBADORA PARA BEBES, MONITOR MULTI PARAMETRO, MONITOR MULTI PARAMETRO, LARINGOSCOPIOS O ACCESORIOS, LARINGOSCOPIOS O ACCESORIOS, LARINGOSCOPIOS O ACCESORIOS, LARINGOSCOPIOS O ACCESORIOS, LARINGOSCOPIOS O ACCESORIOS, LARINGOSCOPIOS O ACCESORIOS, LARINGOSCOPIOS O ACCESORIOS,</t>
  </si>
  <si>
    <t>2467162: ADQUISICION DE ASPIRADOR DE SECRECIONES, CAMARA CORNEAL, BRONCOSCOPIO, BRONCOSCOPIO, EQUIPO ECOGRAFO - ULTRASONIDO, MONITOR DE ENCEFALOGRAMA, MESA HIDRAULICA PARA OPERACION QUIRURGICA Y EQUIPO DE ANESTESIA; EN EL(LA) EESS HOSPITAL NACIONAL ARZOBISPO LOAYZA - LIMA EN LA LOCALIDAD LIMA, DISTRITO DE LIMA, PROVINCIA LIMA, DEPARTAMENTO LIMA</t>
  </si>
  <si>
    <t>2089754: EXPEDIENTES TECNICOS, ESTUDIOS DE PRE-INVERSION Y OTROS ESTUDIOS - PLAN INTEGRAL PARA LA RECONSTRUCCION CON CAMBIOS</t>
  </si>
  <si>
    <t>2321591: MEJORAMIENTO DE LOS SERVICIOS DE SALUD EN EL ESTABLECIMIENTO DE SALUD -HOSPITAL DE APOYO CHULUCANAS DISTRITO DE CHULUCANAS, PROVINCIA DE MORROPON, DEPARTAMENTO DE PIURA</t>
  </si>
  <si>
    <t>2335476: MEJORAMIENTO Y AMPLIACION DE LOS SERVICIOS DE SALUD DEL ESTABLECIMIENTO DE SALUD PARCONA EN EL DISTRITO DE PARCONA, PROVINCIA Y DEPARTAMENTO DE ICA</t>
  </si>
  <si>
    <t>2386498: MEJORAMIENTO DE LOS SERVICIOS DE SALUD DEL HOSPITAL DE APOYO RECUAY - DISTRITO RECUAY, PROVINCIA RECUAY, DEPARTAMENTO DE ANCASH</t>
  </si>
  <si>
    <t>2409087: RECUPERACION DE LOS SERVICIOS DE SALUD DEL PUESTO DE SALUD (I-1) SAPCHA - DISTRITO DE ACOCHACA - PROVINCIA DE ASUNCION - DEPARTAMENTO DE ANCASH</t>
  </si>
  <si>
    <t>2426613: RECUPERACION DE LOS SERVICIOS DE SALUD DEL PUESTO DE SALUD PUCHACA DEL CENTRO POBLADO DE PUCHACA ALTO, DISTRITO DE INCAHUASI, PROVINCIA DE FERREÑAFE - LAMBAYEQUE</t>
  </si>
  <si>
    <t>2426624: RECUPERACION DE LOS SERVICIOS DE SALUD DEL PUESTO DE SALUD CHIÑAMA, DEL CENTRO POBLADO DE CHIÑAMA, DISTRITO DE CAÑARIS, PROVINCIA DE FERREÑAFE - LAMBAYEQUE</t>
  </si>
  <si>
    <t>2426626: RECUPERACION DE LOS SERVICIOS DE SALUD DEL P.S. GRAN CHIMU I-2 PROVINCIA DE TRUJILLO, DISTRITO EL PORVENIR DEPARTAMENTO LA LIBERTAD.</t>
  </si>
  <si>
    <t>2426641: RECUPERACION DE LOS SERVICIOS DE SALUD DEL C.S SITABAMBA DISTRITO DE SITABAMBA, PROVINCIA DE SANTIAGO DE CHUCO DEPARTAMENTO LA LIBERTAD</t>
  </si>
  <si>
    <t>2426642: RECUPERACION DE LOS SERVICIOS DE SALAS DEL CENTRO DE SALUD SALAS, DISTRITO DE SALAS, PROVINCIA DE LAMBAYEQUE - LAMBAYEQUE</t>
  </si>
  <si>
    <t>2426646: RECUPERACION DE LOS SERVICIOS DE SALUD DEL PUESTO DE SALUD HUAYABAMBA, CENTRO POBLADO DE HUAYABAMBA, DISTRITO DE CAÑARIS, PROVINCIA DE FERREÑAFE - LAMBAYEQUE</t>
  </si>
  <si>
    <t>2426659: RECUPERACION DE LOS SERVICIOS DE SALUD DEL CENTRO DE SALUD ALTO PERU PROVINCIA DE ASCOPE DISTRITO DE CHICAMA DEPARTAMENTO LA LIBERTAD</t>
  </si>
  <si>
    <t>2426758: RECUPERACION DE LOS SERVICIOS DE SALUD DEL CENTRO DE SALUD MATERNO INFANTIL ANGASMARCA - ANGASMARCA DISTRITO DE ANGASMARCA, PROVINCIA DE SANTIAGO DE CHUCO DEPARTAMENTO DE LA LIBERTAD</t>
  </si>
  <si>
    <t>2426771: RECUPERACION DE LOS SERVICIOS DE SALUD DEL CENTRO DE SALUD DE EL FAIQUE, DEL DISTRITO DE SAN MIGUEL DE EL FAIQUE, PROVINCIA DE HUANCABAMBA - PIURA</t>
  </si>
  <si>
    <t>2426772: RECUPERACION DEL SERVICIO DE SALUD DEL P.S. SAMNE DISTRITO DE OTUZCO PROVINCIA DE OTUZCO DEPARTAMENTO LA LIBERTAD</t>
  </si>
  <si>
    <t>2426774: RECUPERACION DE LOS SERVICIOS DE SALUD DEL CENTRO DE SALUD LIMON DE PORCUYA. DISTRITO DE HUARMACA, PROVINCIA DE HUANCABAMBA - PIURA.</t>
  </si>
  <si>
    <t>2426775: RECUPERACION DE LOS SERVICIOS DE SALUD DEL ESTABLECIMEINTO DE SALUD RAMON CASTILLA - OTUZCO DISTRITO Y PROVINCIA DE OTUZCO DEPARTAMENTO DE LA LIBERTAD</t>
  </si>
  <si>
    <t>2428425: REHABILITACION DE LOS SERVICIOS DE SALUD DEL ESTABLECIMIENTO DE SALUD MAGDALENA NUEVA, DISTRITO DE CHIMBOTE, PROVINCIA SANTA, DEPARTAMENTO ANCASH</t>
  </si>
  <si>
    <t>2447725: REHABILITACION Y REPOSICION DEL CENTRO DE SALUD SAPILLICA, DISTRITO DE SAPILLICA, PROVINCIA DE AYABACA, REGION PIURA</t>
  </si>
  <si>
    <t>2451748: REHABILITACION Y REPOSICION DEL CENTRO DE SALUD LAS LOMAS, DISTRITO DE LAS LOMAS, PROVINCIA PIURA, REGION PIURA</t>
  </si>
  <si>
    <t>2426273: REMODELACION DE CAMA HOSPITALARIA PARA USO GENERAL; ADQUISICION DE CAMA HOSPITALARIA PARA USO GENERAL; EN EL(LA) EESS INSTITUTO NACIONAL DE ENFERMEDADES NEOPLASICAS - SURQUILLO EN LA LOCALIDAD SURQUILLO, DISTRITO DE SURQUILLO, PROVINCIA LIMA, DEPARTAMENTO LIMA</t>
  </si>
  <si>
    <t>2462000: REFORZAMIENTO ESTRUCTURAL DE BLOQUE DE INFRAESTRUCTURA; EN EL(LA) EESS INSTITUTO NACIONAL DE ENFERMEDADES NEOPLASICAS - SURQUILLO EN LA LOCALIDAD SURQUILLO, DISTRITO DE SURQUILLO, PROVINCIA LIMA, DEPARTAMENTO LIMA</t>
  </si>
  <si>
    <t>2471135: ADQUISICION DE UNIDADES DE BRAQUITERAPIA; EN EL(LA) EESS INSTITUTO NACIONAL DE ENFERMEDADES NEOPLASICAS - SURQUILLO EN LA LOCALIDAD SURQUILLO, DISTRITO DE SURQUILLO, PROVINCIA LIMA, DEPARTAMENTO LIMA</t>
  </si>
  <si>
    <t>AL PLIEGO DEL MINISTERIO DE SALUD AL MES DE FEBRERO 2020</t>
  </si>
  <si>
    <t>DEL MINISTERIO DE SALUD AL MES DE FEBRERO 2020</t>
  </si>
  <si>
    <t>AL MES DE FEBRERO 2020</t>
  </si>
  <si>
    <t>2426772:</t>
  </si>
  <si>
    <t>Nivel de Ejecución  mes de
Febrero (Devengado)</t>
  </si>
  <si>
    <t xml:space="preserve">     005-121: INSTITUTO NACIONAL DE SALUD MENTAL</t>
  </si>
  <si>
    <t xml:space="preserve">     009-125: INSTITUTO NACIONAL DE REHABILITACIÓN</t>
  </si>
  <si>
    <t xml:space="preserve">     027-143: HOSPITAL NACIONAL ARZOBISPO LOAYZA</t>
  </si>
  <si>
    <t>FUENTE DE INFORMACION: Transparencia Económica - Ministerio de Economía y Finanzas de fecha 04.03.2020</t>
  </si>
  <si>
    <t>1/     Proyecto   Multisectorial,   monto de   inversión   por 
S/ 330,000,000 que tiene como Unidad Formuladora a la
PCM - CONCYTEC, corresponde a Salud en el año 2020
un PIM de S/ 1,286,828.00</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</si>
</sst>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 #,##0.00_ ;_ * \-#,##0.00_ ;_ * &quot;-&quot;??_ ;_ @_ "/>
    <numFmt numFmtId="164" formatCode="_ * #,##0_ ;_ * \-#,##0_ ;_ * &quot;-&quot;??_ ;_ @_ "/>
    <numFmt numFmtId="165" formatCode="_(* #,##0_);_(* \(#,##0\);_(* &quot;-&quot;??_);_(@_)"/>
    <numFmt numFmtId="166" formatCode="#,##0.0"/>
    <numFmt numFmtId="167" formatCode="0.0"/>
    <numFmt numFmtId="168" formatCode="_ * #,##0.00_ ;_ * \-#,##0.00_ ;_ * \-??_ ;_ @_ "/>
  </numFmts>
  <fonts count="35" x14ac:knownFonts="1">
    <font>
      <sz val="11"/>
      <color theme="1"/>
      <name val="Calibri"/>
      <family val="2"/>
      <scheme val="minor"/>
    </font>
    <font>
      <sz val="11"/>
      <color indexed="8"/>
      <name val="Calibri"/>
      <family val="2"/>
    </font>
    <font>
      <sz val="11"/>
      <color indexed="8"/>
      <name val="Calibri"/>
      <family val="2"/>
    </font>
    <font>
      <sz val="11"/>
      <color indexed="8"/>
      <name val="Arial Black"/>
      <family val="2"/>
    </font>
    <font>
      <b/>
      <sz val="8"/>
      <name val="Arial"/>
      <family val="2"/>
    </font>
    <font>
      <sz val="8"/>
      <name val="Arial"/>
      <family val="2"/>
    </font>
    <font>
      <sz val="8"/>
      <name val="Arial"/>
      <family val="2"/>
    </font>
    <font>
      <sz val="10"/>
      <name val="Arial"/>
      <family val="2"/>
    </font>
    <font>
      <b/>
      <sz val="12"/>
      <name val="Verdana"/>
      <family val="2"/>
    </font>
    <font>
      <sz val="7"/>
      <name val="Arial"/>
      <family val="2"/>
    </font>
    <font>
      <b/>
      <sz val="10"/>
      <name val="Arial"/>
      <family val="2"/>
    </font>
    <font>
      <b/>
      <sz val="9"/>
      <color indexed="9"/>
      <name val="Arial"/>
      <family val="2"/>
    </font>
    <font>
      <sz val="12"/>
      <name val="Arial Black"/>
      <family val="2"/>
    </font>
    <font>
      <sz val="11"/>
      <name val="Arial Black"/>
      <family val="2"/>
    </font>
    <font>
      <sz val="9"/>
      <name val="Arial"/>
      <family val="2"/>
    </font>
    <font>
      <sz val="9"/>
      <color indexed="9"/>
      <name val="Arial"/>
      <family val="2"/>
    </font>
    <font>
      <b/>
      <sz val="11"/>
      <color indexed="8"/>
      <name val="Arial Black"/>
      <family val="2"/>
    </font>
    <font>
      <sz val="9"/>
      <color indexed="16"/>
      <name val="Arial"/>
      <family val="2"/>
    </font>
    <font>
      <b/>
      <sz val="9"/>
      <name val="Arial"/>
      <family val="2"/>
    </font>
    <font>
      <b/>
      <sz val="9"/>
      <color indexed="16"/>
      <name val="Arial"/>
      <family val="2"/>
    </font>
    <font>
      <sz val="9"/>
      <color indexed="8"/>
      <name val="Arial"/>
      <family val="2"/>
    </font>
    <font>
      <b/>
      <sz val="9"/>
      <color indexed="18"/>
      <name val="Arial"/>
      <family val="2"/>
    </font>
    <font>
      <b/>
      <sz val="9"/>
      <color indexed="8"/>
      <name val="Arial"/>
      <family val="2"/>
    </font>
    <font>
      <sz val="11"/>
      <color theme="1"/>
      <name val="Calibri"/>
      <family val="2"/>
      <scheme val="minor"/>
    </font>
    <font>
      <sz val="9"/>
      <color theme="1"/>
      <name val="Arial"/>
      <family val="2"/>
    </font>
    <font>
      <b/>
      <sz val="9"/>
      <color rgb="FFFF0000"/>
      <name val="Arial"/>
      <family val="2"/>
    </font>
    <font>
      <sz val="9"/>
      <color rgb="FFFF0000"/>
      <name val="Arial"/>
      <family val="2"/>
    </font>
    <font>
      <b/>
      <sz val="9"/>
      <color theme="1"/>
      <name val="Arial"/>
      <family val="2"/>
    </font>
    <font>
      <u/>
      <sz val="11"/>
      <color theme="10"/>
      <name val="Calibri"/>
      <family val="2"/>
      <scheme val="minor"/>
    </font>
    <font>
      <u/>
      <sz val="8"/>
      <name val="Arial"/>
      <family val="2"/>
    </font>
    <font>
      <sz val="7"/>
      <color indexed="8"/>
      <name val="Arial"/>
      <family val="2"/>
    </font>
    <font>
      <sz val="8"/>
      <color theme="1"/>
      <name val="Arial"/>
      <family val="2"/>
    </font>
    <font>
      <sz val="8"/>
      <color indexed="8"/>
      <name val="Arial"/>
      <family val="2"/>
    </font>
    <font>
      <b/>
      <sz val="7"/>
      <name val="Arial"/>
      <family val="2"/>
    </font>
    <font>
      <sz val="12"/>
      <name val="Arial"/>
      <family val="2"/>
    </font>
  </fonts>
  <fills count="7">
    <fill>
      <patternFill patternType="none"/>
    </fill>
    <fill>
      <patternFill patternType="gray125"/>
    </fill>
    <fill>
      <patternFill patternType="solid">
        <fgColor indexed="9"/>
        <bgColor indexed="64"/>
      </patternFill>
    </fill>
    <fill>
      <patternFill patternType="solid">
        <fgColor indexed="18"/>
        <bgColor indexed="64"/>
      </patternFill>
    </fill>
    <fill>
      <patternFill patternType="solid">
        <fgColor indexed="43"/>
        <bgColor indexed="64"/>
      </patternFill>
    </fill>
    <fill>
      <patternFill patternType="solid">
        <fgColor theme="0"/>
        <bgColor indexed="64"/>
      </patternFill>
    </fill>
    <fill>
      <patternFill patternType="solid">
        <fgColor theme="3" tint="0.59999389629810485"/>
        <bgColor indexed="64"/>
      </patternFill>
    </fill>
  </fills>
  <borders count="3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9"/>
      </left>
      <right style="thin">
        <color indexed="9"/>
      </right>
      <top/>
      <bottom style="medium">
        <color indexed="64"/>
      </bottom>
      <diagonal/>
    </border>
    <border>
      <left style="thin">
        <color indexed="9"/>
      </left>
      <right style="thin">
        <color indexed="9"/>
      </right>
      <top/>
      <bottom/>
      <diagonal/>
    </border>
    <border>
      <left style="medium">
        <color indexed="22"/>
      </left>
      <right style="medium">
        <color indexed="22"/>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style="thin">
        <color theme="0"/>
      </right>
      <top/>
      <bottom style="thin">
        <color indexed="64"/>
      </bottom>
      <diagonal/>
    </border>
    <border>
      <left style="thin">
        <color theme="0"/>
      </left>
      <right/>
      <top/>
      <bottom/>
      <diagonal/>
    </border>
    <border>
      <left style="thin">
        <color theme="0"/>
      </left>
      <right/>
      <top/>
      <bottom style="thin">
        <color indexed="64"/>
      </bottom>
      <diagonal/>
    </border>
    <border>
      <left/>
      <right style="thin">
        <color theme="0"/>
      </right>
      <top style="thin">
        <color theme="0"/>
      </top>
      <bottom/>
      <diagonal/>
    </border>
    <border>
      <left/>
      <right style="thin">
        <color theme="0"/>
      </right>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style="thin">
        <color theme="0"/>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theme="0"/>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12">
    <xf numFmtId="0" fontId="0" fillId="0" borderId="0"/>
    <xf numFmtId="43" fontId="2" fillId="0" borderId="0" applyFont="0" applyFill="0" applyBorder="0" applyAlignment="0" applyProtection="0"/>
    <xf numFmtId="43" fontId="1" fillId="0" borderId="0" applyFont="0" applyFill="0" applyBorder="0" applyAlignment="0" applyProtection="0"/>
    <xf numFmtId="168" fontId="1" fillId="0" borderId="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168" fontId="1" fillId="0" borderId="0" applyFill="0" applyBorder="0" applyAlignment="0" applyProtection="0"/>
    <xf numFmtId="0" fontId="1" fillId="0" borderId="0"/>
    <xf numFmtId="0" fontId="7" fillId="0" borderId="0"/>
    <xf numFmtId="0" fontId="7" fillId="0" borderId="0"/>
    <xf numFmtId="0" fontId="7" fillId="0" borderId="0"/>
    <xf numFmtId="0" fontId="28" fillId="0" borderId="0" applyNumberFormat="0" applyFill="0" applyBorder="0" applyAlignment="0" applyProtection="0"/>
  </cellStyleXfs>
  <cellXfs count="178">
    <xf numFmtId="0" fontId="0" fillId="0" borderId="0" xfId="0"/>
    <xf numFmtId="0" fontId="9" fillId="2" borderId="0" xfId="9" applyFont="1" applyFill="1"/>
    <xf numFmtId="0" fontId="4" fillId="2" borderId="0" xfId="9" applyFont="1" applyFill="1" applyAlignment="1">
      <alignment wrapText="1"/>
    </xf>
    <xf numFmtId="0" fontId="9" fillId="2" borderId="0" xfId="9" applyFont="1" applyFill="1" applyAlignment="1">
      <alignment horizontal="center"/>
    </xf>
    <xf numFmtId="0" fontId="12" fillId="0" borderId="0" xfId="0" applyFont="1" applyFill="1" applyBorder="1" applyAlignment="1">
      <alignment vertical="center" wrapText="1"/>
    </xf>
    <xf numFmtId="0" fontId="10" fillId="2" borderId="1" xfId="9" applyFont="1" applyFill="1" applyBorder="1" applyAlignment="1">
      <alignment horizontal="left" wrapText="1"/>
    </xf>
    <xf numFmtId="3" fontId="9" fillId="2" borderId="0" xfId="9" applyNumberFormat="1" applyFont="1" applyFill="1"/>
    <xf numFmtId="3" fontId="9" fillId="2" borderId="0" xfId="9" applyNumberFormat="1" applyFont="1" applyFill="1" applyAlignment="1">
      <alignment horizontal="center"/>
    </xf>
    <xf numFmtId="3" fontId="10" fillId="2" borderId="3" xfId="9" applyNumberFormat="1" applyFont="1" applyFill="1" applyBorder="1" applyAlignment="1">
      <alignment horizontal="right"/>
    </xf>
    <xf numFmtId="0" fontId="5" fillId="2" borderId="0" xfId="9" applyFont="1" applyFill="1"/>
    <xf numFmtId="0" fontId="10" fillId="5" borderId="1" xfId="9" applyFont="1" applyFill="1" applyBorder="1" applyAlignment="1">
      <alignment horizontal="left" wrapText="1"/>
    </xf>
    <xf numFmtId="3" fontId="10" fillId="5" borderId="4" xfId="9" applyNumberFormat="1" applyFont="1" applyFill="1" applyBorder="1" applyAlignment="1">
      <alignment horizontal="right"/>
    </xf>
    <xf numFmtId="0" fontId="14" fillId="2" borderId="5" xfId="9" applyFont="1" applyFill="1" applyBorder="1" applyAlignment="1">
      <alignment horizontal="left" wrapText="1"/>
    </xf>
    <xf numFmtId="3" fontId="14" fillId="5" borderId="2" xfId="9" applyNumberFormat="1" applyFont="1" applyFill="1" applyBorder="1" applyAlignment="1">
      <alignment horizontal="right"/>
    </xf>
    <xf numFmtId="167" fontId="14" fillId="5" borderId="6" xfId="9" applyNumberFormat="1" applyFont="1" applyFill="1" applyBorder="1" applyAlignment="1">
      <alignment horizontal="right"/>
    </xf>
    <xf numFmtId="43" fontId="9" fillId="2" borderId="0" xfId="1" applyFont="1" applyFill="1"/>
    <xf numFmtId="43" fontId="5" fillId="2" borderId="0" xfId="9" applyNumberFormat="1" applyFont="1" applyFill="1"/>
    <xf numFmtId="3" fontId="14" fillId="5" borderId="0" xfId="9" applyNumberFormat="1" applyFont="1" applyFill="1" applyBorder="1" applyAlignment="1">
      <alignment horizontal="right"/>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9" xfId="10" applyFont="1" applyFill="1" applyBorder="1" applyAlignment="1">
      <alignment horizontal="center" vertical="center" wrapText="1"/>
    </xf>
    <xf numFmtId="167" fontId="11" fillId="3" borderId="8" xfId="0" applyNumberFormat="1" applyFont="1" applyFill="1" applyBorder="1" applyAlignment="1">
      <alignment horizontal="center" vertical="center" wrapText="1"/>
    </xf>
    <xf numFmtId="167" fontId="11" fillId="3" borderId="18" xfId="10" applyNumberFormat="1" applyFont="1" applyFill="1" applyBorder="1" applyAlignment="1">
      <alignment horizontal="center" vertical="center" wrapText="1"/>
    </xf>
    <xf numFmtId="0" fontId="14" fillId="0" borderId="0" xfId="10" applyFont="1" applyFill="1" applyBorder="1"/>
    <xf numFmtId="0" fontId="14" fillId="0" borderId="0" xfId="10" applyFont="1" applyAlignment="1">
      <alignment horizontal="center" vertical="center" wrapText="1"/>
    </xf>
    <xf numFmtId="0" fontId="14" fillId="0" borderId="0" xfId="10" applyFont="1"/>
    <xf numFmtId="0" fontId="11" fillId="3" borderId="18" xfId="10" applyFont="1" applyFill="1" applyBorder="1" applyAlignment="1">
      <alignment horizontal="center" vertical="center" wrapText="1"/>
    </xf>
    <xf numFmtId="0" fontId="20" fillId="0" borderId="0" xfId="0" applyFont="1" applyAlignment="1">
      <alignment horizontal="center" vertical="center" wrapText="1"/>
    </xf>
    <xf numFmtId="0" fontId="24" fillId="0" borderId="0" xfId="0" applyFont="1"/>
    <xf numFmtId="0" fontId="20" fillId="0" borderId="0" xfId="0" applyFont="1" applyAlignment="1">
      <alignment vertical="center" wrapText="1"/>
    </xf>
    <xf numFmtId="0" fontId="20" fillId="0" borderId="0" xfId="0" applyFont="1"/>
    <xf numFmtId="0" fontId="24" fillId="0" borderId="0" xfId="0" applyFont="1" applyBorder="1"/>
    <xf numFmtId="0" fontId="21" fillId="0" borderId="2" xfId="0" applyFont="1" applyBorder="1" applyAlignment="1">
      <alignment horizontal="justify" vertical="center" wrapText="1"/>
    </xf>
    <xf numFmtId="3" fontId="21" fillId="0" borderId="2" xfId="0" applyNumberFormat="1" applyFont="1" applyBorder="1" applyAlignment="1">
      <alignment horizontal="right" vertical="center" wrapText="1"/>
    </xf>
    <xf numFmtId="0" fontId="19" fillId="0" borderId="2" xfId="0" applyFont="1" applyFill="1" applyBorder="1" applyAlignment="1">
      <alignment horizontal="center" vertical="center" wrapText="1"/>
    </xf>
    <xf numFmtId="165" fontId="18" fillId="6" borderId="2" xfId="2" applyNumberFormat="1" applyFont="1" applyFill="1" applyBorder="1" applyAlignment="1">
      <alignment horizontal="right" vertical="center" wrapText="1"/>
    </xf>
    <xf numFmtId="3" fontId="18" fillId="6" borderId="2" xfId="2" applyNumberFormat="1" applyFont="1" applyFill="1" applyBorder="1" applyAlignment="1">
      <alignment horizontal="right" vertical="center" wrapText="1"/>
    </xf>
    <xf numFmtId="49" fontId="19" fillId="2" borderId="2" xfId="0" applyNumberFormat="1" applyFont="1" applyFill="1" applyBorder="1" applyAlignment="1">
      <alignment vertical="center" wrapText="1"/>
    </xf>
    <xf numFmtId="167" fontId="24" fillId="0" borderId="0" xfId="0" applyNumberFormat="1" applyFont="1"/>
    <xf numFmtId="4" fontId="24" fillId="0" borderId="0" xfId="0" applyNumberFormat="1" applyFont="1"/>
    <xf numFmtId="3" fontId="24" fillId="0" borderId="0" xfId="0" applyNumberFormat="1" applyFont="1"/>
    <xf numFmtId="0" fontId="22" fillId="0" borderId="0" xfId="0" applyFont="1" applyAlignment="1">
      <alignment horizontal="center" vertical="center" wrapText="1"/>
    </xf>
    <xf numFmtId="0" fontId="14" fillId="2" borderId="0" xfId="10" applyFont="1" applyFill="1"/>
    <xf numFmtId="0" fontId="17" fillId="5" borderId="0" xfId="10" applyFont="1" applyFill="1" applyBorder="1" applyAlignment="1">
      <alignment horizontal="center" vertical="center" wrapText="1"/>
    </xf>
    <xf numFmtId="0" fontId="14" fillId="0" borderId="0" xfId="10" applyFont="1" applyAlignment="1">
      <alignment vertical="center" wrapText="1"/>
    </xf>
    <xf numFmtId="0" fontId="18" fillId="0" borderId="0" xfId="10" applyFont="1" applyAlignment="1">
      <alignment vertical="center" wrapText="1"/>
    </xf>
    <xf numFmtId="167" fontId="14" fillId="0" borderId="0" xfId="10" applyNumberFormat="1" applyFont="1"/>
    <xf numFmtId="167" fontId="14" fillId="0" borderId="0" xfId="10" applyNumberFormat="1" applyFont="1" applyAlignment="1">
      <alignment vertical="center"/>
    </xf>
    <xf numFmtId="0" fontId="25" fillId="0" borderId="0" xfId="0" applyFont="1" applyAlignment="1">
      <alignment horizontal="center" vertical="center" wrapText="1"/>
    </xf>
    <xf numFmtId="167" fontId="26" fillId="0" borderId="0" xfId="10" applyNumberFormat="1" applyFont="1" applyFill="1" applyBorder="1" applyAlignment="1">
      <alignment vertical="center"/>
    </xf>
    <xf numFmtId="167" fontId="14" fillId="2" borderId="0" xfId="10" applyNumberFormat="1" applyFont="1" applyFill="1" applyAlignment="1">
      <alignment horizontal="right"/>
    </xf>
    <xf numFmtId="0" fontId="18" fillId="2" borderId="0" xfId="10" applyFont="1" applyFill="1" applyAlignment="1">
      <alignment horizontal="right" wrapText="1"/>
    </xf>
    <xf numFmtId="0" fontId="26" fillId="0" borderId="0" xfId="0" applyFont="1" applyAlignment="1">
      <alignment vertical="center" wrapText="1"/>
    </xf>
    <xf numFmtId="167" fontId="26" fillId="0" borderId="0" xfId="0" applyNumberFormat="1" applyFont="1" applyAlignment="1">
      <alignment horizontal="center" vertical="center" wrapText="1"/>
    </xf>
    <xf numFmtId="0" fontId="14" fillId="0" borderId="0" xfId="10" applyFont="1" applyAlignment="1">
      <alignment horizontal="justify" vertical="top"/>
    </xf>
    <xf numFmtId="166" fontId="10" fillId="2" borderId="12" xfId="9" applyNumberFormat="1" applyFont="1" applyFill="1" applyBorder="1" applyAlignment="1">
      <alignment horizontal="right"/>
    </xf>
    <xf numFmtId="3" fontId="10" fillId="5" borderId="0" xfId="9" applyNumberFormat="1" applyFont="1" applyFill="1" applyBorder="1" applyAlignment="1">
      <alignment horizontal="right"/>
    </xf>
    <xf numFmtId="165" fontId="26" fillId="0" borderId="0" xfId="0" applyNumberFormat="1" applyFont="1" applyAlignment="1">
      <alignment horizontal="center" vertical="center" wrapText="1"/>
    </xf>
    <xf numFmtId="0" fontId="20" fillId="0" borderId="0" xfId="0" applyFont="1" applyAlignment="1">
      <alignment horizontal="justify" vertical="top" wrapText="1"/>
    </xf>
    <xf numFmtId="0" fontId="11" fillId="3" borderId="18" xfId="10" applyFont="1" applyFill="1" applyBorder="1" applyAlignment="1">
      <alignment horizontal="center" vertical="center" wrapText="1"/>
    </xf>
    <xf numFmtId="3" fontId="26" fillId="0" borderId="0" xfId="0" applyNumberFormat="1" applyFont="1" applyAlignment="1">
      <alignment horizontal="center" vertical="center" wrapText="1"/>
    </xf>
    <xf numFmtId="3" fontId="25" fillId="0" borderId="0" xfId="0" applyNumberFormat="1" applyFont="1" applyAlignment="1">
      <alignment horizontal="center" vertical="center" wrapText="1"/>
    </xf>
    <xf numFmtId="0" fontId="18" fillId="2" borderId="0" xfId="10" applyFont="1" applyFill="1" applyBorder="1" applyAlignment="1">
      <alignment horizontal="right" wrapText="1"/>
    </xf>
    <xf numFmtId="3" fontId="18" fillId="6" borderId="2" xfId="2" applyNumberFormat="1" applyFont="1" applyFill="1" applyBorder="1" applyAlignment="1">
      <alignment horizontal="left" vertical="center" wrapText="1"/>
    </xf>
    <xf numFmtId="166" fontId="18" fillId="6" borderId="2" xfId="2" applyNumberFormat="1" applyFont="1" applyFill="1" applyBorder="1" applyAlignment="1">
      <alignment horizontal="right" vertical="center" wrapText="1"/>
    </xf>
    <xf numFmtId="3" fontId="22" fillId="4" borderId="2" xfId="0" applyNumberFormat="1" applyFont="1" applyFill="1" applyBorder="1" applyAlignment="1">
      <alignment horizontal="right" vertical="center"/>
    </xf>
    <xf numFmtId="167" fontId="22" fillId="4" borderId="2" xfId="0" applyNumberFormat="1" applyFont="1" applyFill="1" applyBorder="1" applyAlignment="1">
      <alignment horizontal="right" vertical="center"/>
    </xf>
    <xf numFmtId="0" fontId="19" fillId="5" borderId="2" xfId="10" applyFont="1" applyFill="1" applyBorder="1" applyAlignment="1">
      <alignment horizontal="right" vertical="center" wrapText="1"/>
    </xf>
    <xf numFmtId="0" fontId="22" fillId="4" borderId="2" xfId="0" applyFont="1" applyFill="1" applyBorder="1" applyAlignment="1">
      <alignment horizontal="right" vertical="center"/>
    </xf>
    <xf numFmtId="0" fontId="14" fillId="0" borderId="0" xfId="10" applyFont="1" applyAlignment="1">
      <alignment horizontal="right"/>
    </xf>
    <xf numFmtId="0" fontId="22" fillId="4" borderId="10" xfId="0" applyFont="1" applyFill="1" applyBorder="1" applyAlignment="1">
      <alignment horizontal="left" vertical="center"/>
    </xf>
    <xf numFmtId="0" fontId="18" fillId="4" borderId="14" xfId="0" applyFont="1" applyFill="1" applyBorder="1" applyAlignment="1">
      <alignment horizontal="center" vertical="center" wrapText="1"/>
    </xf>
    <xf numFmtId="3" fontId="18" fillId="4" borderId="11" xfId="0" applyNumberFormat="1" applyFont="1" applyFill="1" applyBorder="1" applyAlignment="1">
      <alignment horizontal="right" vertical="center"/>
    </xf>
    <xf numFmtId="0" fontId="27" fillId="0" borderId="0" xfId="0" applyFont="1" applyBorder="1" applyAlignment="1">
      <alignment vertical="center"/>
    </xf>
    <xf numFmtId="0" fontId="24" fillId="0" borderId="10" xfId="0" applyFont="1" applyBorder="1" applyAlignment="1"/>
    <xf numFmtId="3" fontId="18" fillId="6" borderId="10" xfId="2" applyNumberFormat="1" applyFont="1" applyFill="1" applyBorder="1" applyAlignment="1">
      <alignment horizontal="right" vertical="center" wrapText="1"/>
    </xf>
    <xf numFmtId="0" fontId="5" fillId="0" borderId="0" xfId="10" applyFont="1" applyAlignment="1">
      <alignment vertical="center"/>
    </xf>
    <xf numFmtId="0" fontId="5" fillId="2" borderId="0" xfId="10" applyFont="1" applyFill="1" applyAlignment="1">
      <alignment horizontal="justify" vertical="top"/>
    </xf>
    <xf numFmtId="0" fontId="5" fillId="2" borderId="0" xfId="10" applyFont="1" applyFill="1" applyAlignment="1">
      <alignment horizontal="right" wrapText="1"/>
    </xf>
    <xf numFmtId="0" fontId="5" fillId="0" borderId="0" xfId="10" applyFont="1" applyBorder="1" applyAlignment="1">
      <alignment vertical="center"/>
    </xf>
    <xf numFmtId="0" fontId="5" fillId="2" borderId="0" xfId="10" applyFont="1" applyFill="1" applyBorder="1" applyAlignment="1">
      <alignment horizontal="justify" vertical="top"/>
    </xf>
    <xf numFmtId="3" fontId="4" fillId="0" borderId="0" xfId="10" applyNumberFormat="1" applyFont="1" applyBorder="1" applyAlignment="1">
      <alignment horizontal="right" vertical="center" wrapText="1"/>
    </xf>
    <xf numFmtId="167" fontId="18" fillId="6" borderId="2" xfId="2" applyNumberFormat="1" applyFont="1" applyFill="1" applyBorder="1" applyAlignment="1">
      <alignment horizontal="right" vertical="center" wrapText="1"/>
    </xf>
    <xf numFmtId="0" fontId="10" fillId="5" borderId="32" xfId="9" applyFont="1" applyFill="1" applyBorder="1" applyAlignment="1">
      <alignment horizontal="left" wrapText="1"/>
    </xf>
    <xf numFmtId="3" fontId="18" fillId="5" borderId="3" xfId="9" applyNumberFormat="1" applyFont="1" applyFill="1" applyBorder="1" applyAlignment="1">
      <alignment horizontal="right"/>
    </xf>
    <xf numFmtId="167" fontId="18" fillId="5" borderId="12" xfId="9" applyNumberFormat="1" applyFont="1" applyFill="1" applyBorder="1" applyAlignment="1">
      <alignment horizontal="right"/>
    </xf>
    <xf numFmtId="166" fontId="21" fillId="0" borderId="2" xfId="0" applyNumberFormat="1" applyFont="1" applyBorder="1" applyAlignment="1">
      <alignment horizontal="right" vertical="center" wrapText="1"/>
    </xf>
    <xf numFmtId="0" fontId="18" fillId="0" borderId="0" xfId="0" applyFont="1" applyAlignment="1">
      <alignment horizontal="center" vertical="center" wrapText="1"/>
    </xf>
    <xf numFmtId="166" fontId="18" fillId="6" borderId="10" xfId="2" applyNumberFormat="1" applyFont="1" applyFill="1" applyBorder="1" applyAlignment="1">
      <alignment horizontal="right" vertical="center" wrapText="1"/>
    </xf>
    <xf numFmtId="43" fontId="30" fillId="0" borderId="0" xfId="1" applyFont="1" applyAlignment="1">
      <alignment vertical="center" wrapText="1"/>
    </xf>
    <xf numFmtId="43" fontId="20" fillId="0" borderId="0" xfId="0" applyNumberFormat="1" applyFont="1" applyAlignment="1">
      <alignment vertical="center" wrapText="1"/>
    </xf>
    <xf numFmtId="4" fontId="0" fillId="0" borderId="0" xfId="0" applyNumberFormat="1"/>
    <xf numFmtId="0" fontId="10" fillId="2" borderId="34" xfId="9" applyFont="1" applyFill="1" applyBorder="1" applyAlignment="1">
      <alignment horizontal="left" wrapText="1"/>
    </xf>
    <xf numFmtId="167" fontId="18" fillId="5" borderId="35" xfId="9" applyNumberFormat="1" applyFont="1" applyFill="1" applyBorder="1" applyAlignment="1">
      <alignment horizontal="right"/>
    </xf>
    <xf numFmtId="166" fontId="20" fillId="0" borderId="0" xfId="0" applyNumberFormat="1" applyFont="1" applyAlignment="1">
      <alignment vertical="center" wrapText="1"/>
    </xf>
    <xf numFmtId="43" fontId="31" fillId="0" borderId="0" xfId="1" applyFont="1"/>
    <xf numFmtId="43" fontId="24" fillId="0" borderId="0" xfId="1" applyFont="1"/>
    <xf numFmtId="3" fontId="18" fillId="4" borderId="13" xfId="0" applyNumberFormat="1" applyFont="1" applyFill="1" applyBorder="1" applyAlignment="1">
      <alignment horizontal="right" vertical="center"/>
    </xf>
    <xf numFmtId="166" fontId="18" fillId="4" borderId="13" xfId="0" applyNumberFormat="1" applyFont="1" applyFill="1" applyBorder="1" applyAlignment="1">
      <alignment horizontal="right" vertical="center"/>
    </xf>
    <xf numFmtId="0" fontId="32" fillId="0" borderId="0" xfId="0" applyFont="1" applyAlignment="1">
      <alignment vertical="center" wrapText="1"/>
    </xf>
    <xf numFmtId="0" fontId="7" fillId="5" borderId="36" xfId="9" applyFont="1" applyFill="1" applyBorder="1" applyAlignment="1">
      <alignment horizontal="left" wrapText="1"/>
    </xf>
    <xf numFmtId="3" fontId="7" fillId="5" borderId="4" xfId="9" applyNumberFormat="1" applyFont="1" applyFill="1" applyBorder="1" applyAlignment="1">
      <alignment horizontal="right"/>
    </xf>
    <xf numFmtId="43" fontId="14" fillId="0" borderId="0" xfId="1" applyFont="1"/>
    <xf numFmtId="43" fontId="14" fillId="0" borderId="0" xfId="1" applyFont="1" applyFill="1" applyBorder="1"/>
    <xf numFmtId="43" fontId="14" fillId="0" borderId="0" xfId="1" applyFont="1" applyAlignment="1">
      <alignment horizontal="center" vertical="center" wrapText="1"/>
    </xf>
    <xf numFmtId="43" fontId="14" fillId="0" borderId="0" xfId="1" applyFont="1" applyAlignment="1">
      <alignment horizontal="right"/>
    </xf>
    <xf numFmtId="43" fontId="18" fillId="0" borderId="0" xfId="1" applyFont="1" applyFill="1" applyBorder="1" applyAlignment="1">
      <alignment horizontal="right" vertical="center" wrapText="1"/>
    </xf>
    <xf numFmtId="3" fontId="18" fillId="6" borderId="10" xfId="2" applyNumberFormat="1" applyFont="1" applyFill="1" applyBorder="1" applyAlignment="1">
      <alignment horizontal="left" vertical="center" wrapText="1"/>
    </xf>
    <xf numFmtId="165" fontId="18" fillId="6" borderId="2" xfId="2" applyNumberFormat="1" applyFont="1" applyFill="1" applyBorder="1" applyAlignment="1">
      <alignment horizontal="left" vertical="center" wrapText="1"/>
    </xf>
    <xf numFmtId="0" fontId="19" fillId="5" borderId="10" xfId="10" applyFont="1" applyFill="1" applyBorder="1" applyAlignment="1">
      <alignment horizontal="right" vertical="center" wrapText="1"/>
    </xf>
    <xf numFmtId="3" fontId="21" fillId="0" borderId="2" xfId="0" applyNumberFormat="1" applyFont="1" applyBorder="1" applyAlignment="1">
      <alignment vertical="center" wrapText="1"/>
    </xf>
    <xf numFmtId="166" fontId="21" fillId="0" borderId="2" xfId="0" applyNumberFormat="1" applyFont="1" applyBorder="1" applyAlignment="1">
      <alignment vertical="center" wrapText="1"/>
    </xf>
    <xf numFmtId="0" fontId="19" fillId="0" borderId="10" xfId="0" applyFont="1" applyFill="1" applyBorder="1" applyAlignment="1">
      <alignment horizontal="center" vertical="center" wrapText="1"/>
    </xf>
    <xf numFmtId="167" fontId="20" fillId="0" borderId="0" xfId="0" applyNumberFormat="1" applyFont="1" applyAlignment="1">
      <alignment horizontal="center" vertical="center" wrapText="1"/>
    </xf>
    <xf numFmtId="167" fontId="18" fillId="4" borderId="33" xfId="0" applyNumberFormat="1" applyFont="1" applyFill="1" applyBorder="1" applyAlignment="1">
      <alignment vertical="center" wrapText="1"/>
    </xf>
    <xf numFmtId="167" fontId="21" fillId="0" borderId="2" xfId="0" applyNumberFormat="1" applyFont="1" applyBorder="1" applyAlignment="1">
      <alignment vertical="center" wrapText="1"/>
    </xf>
    <xf numFmtId="3" fontId="33" fillId="6" borderId="10" xfId="2" applyNumberFormat="1" applyFont="1" applyFill="1" applyBorder="1" applyAlignment="1">
      <alignment horizontal="right" vertical="center" wrapText="1"/>
    </xf>
    <xf numFmtId="0" fontId="28" fillId="0" borderId="0" xfId="11"/>
    <xf numFmtId="0" fontId="14" fillId="0" borderId="0" xfId="10" applyFont="1" applyAlignment="1">
      <alignment vertical="center"/>
    </xf>
    <xf numFmtId="0" fontId="14" fillId="2" borderId="0" xfId="10" applyFont="1" applyFill="1" applyAlignment="1">
      <alignment horizontal="justify" vertical="top"/>
    </xf>
    <xf numFmtId="0" fontId="14" fillId="2" borderId="0" xfId="10" applyFont="1" applyFill="1" applyAlignment="1">
      <alignment horizontal="right" wrapText="1"/>
    </xf>
    <xf numFmtId="0" fontId="14" fillId="0" borderId="0" xfId="10" applyFont="1" applyBorder="1" applyAlignment="1">
      <alignment vertical="center"/>
    </xf>
    <xf numFmtId="0" fontId="14" fillId="2" borderId="0" xfId="10" applyFont="1" applyFill="1" applyBorder="1" applyAlignment="1">
      <alignment horizontal="justify" vertical="top"/>
    </xf>
    <xf numFmtId="3" fontId="18" fillId="0" borderId="0" xfId="10" applyNumberFormat="1" applyFont="1" applyBorder="1" applyAlignment="1">
      <alignment horizontal="right" vertical="center" wrapText="1"/>
    </xf>
    <xf numFmtId="0" fontId="31" fillId="0" borderId="0" xfId="0" applyFont="1"/>
    <xf numFmtId="0" fontId="32" fillId="5" borderId="0" xfId="0" applyFont="1" applyFill="1" applyAlignment="1">
      <alignment vertical="center" wrapText="1"/>
    </xf>
    <xf numFmtId="0" fontId="32" fillId="0" borderId="0" xfId="0" applyFont="1" applyAlignment="1">
      <alignment horizontal="center" vertical="center" wrapText="1"/>
    </xf>
    <xf numFmtId="3" fontId="18" fillId="6" borderId="4" xfId="2" applyNumberFormat="1" applyFont="1" applyFill="1" applyBorder="1" applyAlignment="1">
      <alignment horizontal="right" vertical="center" wrapText="1"/>
    </xf>
    <xf numFmtId="3" fontId="21" fillId="0" borderId="37" xfId="0" applyNumberFormat="1" applyFont="1" applyBorder="1" applyAlignment="1">
      <alignment horizontal="right" vertical="center" wrapText="1"/>
    </xf>
    <xf numFmtId="3" fontId="21" fillId="0" borderId="10" xfId="0" applyNumberFormat="1" applyFont="1" applyBorder="1" applyAlignment="1">
      <alignment horizontal="right" vertical="center" wrapText="1"/>
    </xf>
    <xf numFmtId="43" fontId="34" fillId="2" borderId="0" xfId="1" applyFont="1" applyFill="1"/>
    <xf numFmtId="3" fontId="21" fillId="0" borderId="0" xfId="0" applyNumberFormat="1" applyFont="1" applyBorder="1" applyAlignment="1">
      <alignment horizontal="right" vertical="center" wrapText="1"/>
    </xf>
    <xf numFmtId="0" fontId="34" fillId="2" borderId="0" xfId="9" applyFont="1" applyFill="1"/>
    <xf numFmtId="3" fontId="34" fillId="2" borderId="0" xfId="9" applyNumberFormat="1" applyFont="1" applyFill="1"/>
    <xf numFmtId="0" fontId="11" fillId="3" borderId="18" xfId="10" applyFont="1" applyFill="1" applyBorder="1" applyAlignment="1">
      <alignment horizontal="center" vertical="center" wrapText="1"/>
    </xf>
    <xf numFmtId="3" fontId="26" fillId="0" borderId="0" xfId="10" applyNumberFormat="1" applyFont="1" applyFill="1" applyBorder="1"/>
    <xf numFmtId="3" fontId="14" fillId="0" borderId="0" xfId="10" applyNumberFormat="1" applyFont="1" applyFill="1" applyAlignment="1">
      <alignment horizontal="right"/>
    </xf>
    <xf numFmtId="3" fontId="14" fillId="0" borderId="0" xfId="10" applyNumberFormat="1" applyFont="1" applyFill="1"/>
    <xf numFmtId="0" fontId="21" fillId="0" borderId="10" xfId="0" applyFont="1" applyBorder="1" applyAlignment="1">
      <alignment horizontal="justify" vertical="center" wrapText="1"/>
    </xf>
    <xf numFmtId="3" fontId="21" fillId="0" borderId="10" xfId="0" applyNumberFormat="1" applyFont="1" applyBorder="1" applyAlignment="1">
      <alignment vertical="center" wrapText="1"/>
    </xf>
    <xf numFmtId="166" fontId="21" fillId="0" borderId="10" xfId="0" applyNumberFormat="1" applyFont="1" applyBorder="1" applyAlignment="1">
      <alignment vertical="center" wrapText="1"/>
    </xf>
    <xf numFmtId="167" fontId="21" fillId="0" borderId="10" xfId="0" applyNumberFormat="1" applyFont="1" applyBorder="1" applyAlignment="1">
      <alignment vertical="center" wrapText="1"/>
    </xf>
    <xf numFmtId="43" fontId="7" fillId="2" borderId="0" xfId="1" applyFont="1" applyFill="1"/>
    <xf numFmtId="0" fontId="4" fillId="2" borderId="0" xfId="9" applyFont="1" applyFill="1" applyAlignment="1">
      <alignment wrapText="1"/>
    </xf>
    <xf numFmtId="0" fontId="8" fillId="2" borderId="0" xfId="9" applyFont="1" applyFill="1" applyAlignment="1">
      <alignment wrapText="1"/>
    </xf>
    <xf numFmtId="0" fontId="13" fillId="0" borderId="0" xfId="0" applyFont="1" applyFill="1" applyBorder="1" applyAlignment="1">
      <alignment horizontal="center" vertical="center" wrapText="1"/>
    </xf>
    <xf numFmtId="0" fontId="9" fillId="2" borderId="0" xfId="9" applyFont="1" applyFill="1" applyAlignment="1">
      <alignment wrapText="1"/>
    </xf>
    <xf numFmtId="3" fontId="29" fillId="0" borderId="0" xfId="11" applyNumberFormat="1" applyFont="1" applyBorder="1" applyAlignment="1">
      <alignment horizontal="left" vertical="center" wrapText="1"/>
    </xf>
    <xf numFmtId="3" fontId="4" fillId="0" borderId="0" xfId="10" applyNumberFormat="1" applyFont="1" applyBorder="1" applyAlignment="1">
      <alignment horizontal="left" vertical="center" wrapText="1"/>
    </xf>
    <xf numFmtId="0" fontId="10" fillId="6" borderId="15" xfId="9" applyFont="1" applyFill="1" applyBorder="1" applyAlignment="1">
      <alignment horizontal="center" vertical="center" wrapText="1"/>
    </xf>
    <xf numFmtId="0" fontId="10" fillId="6" borderId="15" xfId="9" applyFont="1" applyFill="1" applyBorder="1" applyAlignment="1">
      <alignment horizontal="center" vertical="center"/>
    </xf>
    <xf numFmtId="0" fontId="10" fillId="6" borderId="16" xfId="9" applyFont="1" applyFill="1" applyBorder="1" applyAlignment="1">
      <alignment horizontal="center" vertical="center" wrapText="1"/>
    </xf>
    <xf numFmtId="0" fontId="10" fillId="6" borderId="17" xfId="9" applyFont="1" applyFill="1" applyBorder="1" applyAlignment="1">
      <alignment horizontal="center" vertical="center" wrapText="1"/>
    </xf>
    <xf numFmtId="3" fontId="28" fillId="0" borderId="0" xfId="11" applyNumberFormat="1" applyBorder="1" applyAlignment="1">
      <alignment horizontal="left" vertical="center" wrapText="1"/>
    </xf>
    <xf numFmtId="3" fontId="18" fillId="0" borderId="0" xfId="10" applyNumberFormat="1" applyFont="1" applyBorder="1" applyAlignment="1">
      <alignment horizontal="left" vertical="center" wrapText="1"/>
    </xf>
    <xf numFmtId="0" fontId="11" fillId="3" borderId="18" xfId="10" applyFont="1" applyFill="1" applyBorder="1" applyAlignment="1">
      <alignment horizontal="center" vertical="center" wrapText="1"/>
    </xf>
    <xf numFmtId="0" fontId="15" fillId="3" borderId="19" xfId="10" applyFont="1" applyFill="1" applyBorder="1" applyAlignment="1">
      <alignment horizontal="center" vertical="center" wrapText="1"/>
    </xf>
    <xf numFmtId="0" fontId="15" fillId="3" borderId="31" xfId="10" applyFont="1" applyFill="1" applyBorder="1" applyAlignment="1">
      <alignment horizontal="center" vertical="center" wrapText="1"/>
    </xf>
    <xf numFmtId="0" fontId="3" fillId="0" borderId="0" xfId="0" applyFont="1" applyAlignment="1">
      <alignment horizontal="center" vertical="center" wrapText="1"/>
    </xf>
    <xf numFmtId="0" fontId="16" fillId="0" borderId="0" xfId="0" applyFont="1" applyAlignment="1">
      <alignment horizontal="center" vertical="center" wrapText="1"/>
    </xf>
    <xf numFmtId="3" fontId="11" fillId="3" borderId="20" xfId="10" applyNumberFormat="1" applyFont="1" applyFill="1" applyBorder="1" applyAlignment="1">
      <alignment horizontal="center" vertical="center" wrapText="1"/>
    </xf>
    <xf numFmtId="3" fontId="11" fillId="3" borderId="21" xfId="10" applyNumberFormat="1" applyFont="1" applyFill="1" applyBorder="1" applyAlignment="1">
      <alignment horizontal="center" vertical="center" wrapText="1"/>
    </xf>
    <xf numFmtId="167" fontId="11" fillId="3" borderId="22" xfId="10" applyNumberFormat="1" applyFont="1" applyFill="1" applyBorder="1" applyAlignment="1">
      <alignment horizontal="center" vertical="center" wrapText="1"/>
    </xf>
    <xf numFmtId="167" fontId="11" fillId="3" borderId="23" xfId="10" applyNumberFormat="1" applyFont="1" applyFill="1" applyBorder="1" applyAlignment="1">
      <alignment horizontal="center" vertical="center" wrapText="1"/>
    </xf>
    <xf numFmtId="0" fontId="11" fillId="3" borderId="24" xfId="10" applyFont="1" applyFill="1" applyBorder="1" applyAlignment="1">
      <alignment horizontal="center" vertical="center" wrapText="1"/>
    </xf>
    <xf numFmtId="0" fontId="11" fillId="3" borderId="25" xfId="10" applyFont="1" applyFill="1" applyBorder="1" applyAlignment="1">
      <alignment horizontal="center" vertical="center" wrapText="1"/>
    </xf>
    <xf numFmtId="4" fontId="11" fillId="3" borderId="20" xfId="10" applyNumberFormat="1" applyFont="1" applyFill="1" applyBorder="1" applyAlignment="1">
      <alignment horizontal="center" vertical="center" wrapText="1"/>
    </xf>
    <xf numFmtId="4" fontId="11" fillId="3" borderId="21" xfId="10" applyNumberFormat="1" applyFont="1" applyFill="1" applyBorder="1" applyAlignment="1">
      <alignment horizontal="center" vertical="center" wrapText="1"/>
    </xf>
    <xf numFmtId="0" fontId="3" fillId="0" borderId="0" xfId="0" applyFont="1" applyAlignment="1">
      <alignment horizontal="center" vertical="top" wrapText="1"/>
    </xf>
    <xf numFmtId="167" fontId="11" fillId="3" borderId="26" xfId="10" applyNumberFormat="1" applyFont="1" applyFill="1" applyBorder="1" applyAlignment="1">
      <alignment horizontal="center" vertical="center" wrapText="1"/>
    </xf>
    <xf numFmtId="167" fontId="11" fillId="3" borderId="27" xfId="10" applyNumberFormat="1" applyFont="1" applyFill="1" applyBorder="1" applyAlignment="1">
      <alignment horizontal="center" vertical="center" wrapText="1"/>
    </xf>
    <xf numFmtId="164" fontId="11" fillId="3" borderId="26" xfId="2" applyNumberFormat="1" applyFont="1" applyFill="1" applyBorder="1" applyAlignment="1">
      <alignment horizontal="center" vertical="center" wrapText="1"/>
    </xf>
    <xf numFmtId="164" fontId="11" fillId="3" borderId="20" xfId="2" applyNumberFormat="1" applyFont="1" applyFill="1" applyBorder="1" applyAlignment="1">
      <alignment horizontal="center" vertical="center" wrapText="1"/>
    </xf>
    <xf numFmtId="0" fontId="11" fillId="3" borderId="28" xfId="10" applyFont="1" applyFill="1" applyBorder="1" applyAlignment="1">
      <alignment horizontal="center" vertical="center" wrapText="1"/>
    </xf>
    <xf numFmtId="0" fontId="11" fillId="3" borderId="29" xfId="10" applyFont="1" applyFill="1" applyBorder="1" applyAlignment="1">
      <alignment horizontal="center" vertical="center" wrapText="1"/>
    </xf>
    <xf numFmtId="0" fontId="11" fillId="3" borderId="30" xfId="10" applyFont="1" applyFill="1" applyBorder="1" applyAlignment="1">
      <alignment horizontal="center" vertical="center" wrapText="1"/>
    </xf>
    <xf numFmtId="0" fontId="11" fillId="3" borderId="24" xfId="0" applyFont="1" applyFill="1" applyBorder="1" applyAlignment="1">
      <alignment horizontal="center" vertical="center" wrapText="1"/>
    </xf>
    <xf numFmtId="0" fontId="11" fillId="3" borderId="19" xfId="0" applyFont="1" applyFill="1" applyBorder="1" applyAlignment="1">
      <alignment horizontal="center" vertical="center" wrapText="1"/>
    </xf>
  </cellXfs>
  <cellStyles count="12">
    <cellStyle name="Hipervínculo" xfId="11" builtinId="8"/>
    <cellStyle name="Millares" xfId="1" builtinId="3"/>
    <cellStyle name="Millares 2" xfId="2"/>
    <cellStyle name="Millares 2 2" xfId="3"/>
    <cellStyle name="Millares 3" xfId="4"/>
    <cellStyle name="Millares 3 2" xfId="5"/>
    <cellStyle name="Millares 3 3" xfId="6"/>
    <cellStyle name="Normal" xfId="0" builtinId="0"/>
    <cellStyle name="Normal 2" xfId="7"/>
    <cellStyle name="Normal 4 2" xfId="8"/>
    <cellStyle name="Normal_opd" xfId="9"/>
    <cellStyle name="Normal_PROYECTOS EN EJECUCION EJERCICIO 2008 - DGIEM-transparencia"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apps5.mineco.gob.pe/transparencia/Navegador/default.aspx"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apps5.mineco.gob.pe/transparencia/Navegador/default.asp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apps5.mineco.gob.pe/transparencia/Navegador/default.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1:I31"/>
  <sheetViews>
    <sheetView tabSelected="1" workbookViewId="0">
      <selection activeCell="G12" sqref="G12"/>
    </sheetView>
  </sheetViews>
  <sheetFormatPr baseColWidth="10" defaultColWidth="11.42578125" defaultRowHeight="15" x14ac:dyDescent="0.2"/>
  <cols>
    <col min="1" max="1" width="4.140625" style="1" customWidth="1"/>
    <col min="2" max="2" width="64.85546875" style="1" customWidth="1"/>
    <col min="3" max="3" width="16.28515625" style="1" customWidth="1"/>
    <col min="4" max="4" width="16.5703125" style="1" customWidth="1"/>
    <col min="5" max="5" width="10.7109375" style="3" customWidth="1"/>
    <col min="6" max="6" width="12.5703125" style="1" bestFit="1" customWidth="1"/>
    <col min="7" max="7" width="23.85546875" style="132" customWidth="1"/>
    <col min="8" max="8" width="17.7109375" style="1" bestFit="1" customWidth="1"/>
    <col min="9" max="9" width="18.42578125" style="1" bestFit="1" customWidth="1"/>
    <col min="10" max="16384" width="11.42578125" style="1"/>
  </cols>
  <sheetData>
    <row r="1" spans="2:9" ht="6.75" customHeight="1" x14ac:dyDescent="0.2">
      <c r="B1" s="144"/>
      <c r="C1" s="144"/>
      <c r="D1" s="144"/>
    </row>
    <row r="2" spans="2:9" ht="15.75" customHeight="1" x14ac:dyDescent="0.2">
      <c r="B2" s="145" t="s">
        <v>22</v>
      </c>
      <c r="C2" s="145"/>
      <c r="D2" s="145"/>
      <c r="E2" s="145"/>
      <c r="F2" s="4"/>
    </row>
    <row r="3" spans="2:9" ht="15" customHeight="1" x14ac:dyDescent="0.2">
      <c r="B3" s="145" t="s">
        <v>136</v>
      </c>
      <c r="C3" s="145"/>
      <c r="D3" s="145"/>
      <c r="E3" s="145"/>
    </row>
    <row r="4" spans="2:9" x14ac:dyDescent="0.2">
      <c r="B4" s="146"/>
      <c r="C4" s="146"/>
      <c r="D4" s="146"/>
    </row>
    <row r="5" spans="2:9" ht="12.75" customHeight="1" x14ac:dyDescent="0.2">
      <c r="B5" s="143" t="s">
        <v>89</v>
      </c>
      <c r="C5" s="143"/>
      <c r="D5" s="143"/>
      <c r="F5" s="17"/>
    </row>
    <row r="6" spans="2:9" ht="12.75" customHeight="1" x14ac:dyDescent="0.2">
      <c r="B6" s="143" t="s">
        <v>4</v>
      </c>
      <c r="C6" s="143"/>
      <c r="D6" s="143"/>
      <c r="F6" s="17"/>
    </row>
    <row r="7" spans="2:9" ht="12.75" customHeight="1" thickBot="1" x14ac:dyDescent="0.25">
      <c r="B7" s="2"/>
      <c r="C7" s="2"/>
      <c r="D7" s="2"/>
      <c r="F7" s="17"/>
    </row>
    <row r="8" spans="2:9" ht="13.5" customHeight="1" thickBot="1" x14ac:dyDescent="0.25">
      <c r="B8" s="149" t="s">
        <v>1</v>
      </c>
      <c r="C8" s="150" t="s">
        <v>2</v>
      </c>
      <c r="D8" s="151" t="s">
        <v>95</v>
      </c>
      <c r="E8" s="149" t="s">
        <v>7</v>
      </c>
    </row>
    <row r="9" spans="2:9" ht="39" customHeight="1" thickBot="1" x14ac:dyDescent="0.25">
      <c r="B9" s="149"/>
      <c r="C9" s="150"/>
      <c r="D9" s="152"/>
      <c r="E9" s="149"/>
    </row>
    <row r="10" spans="2:9" s="9" customFormat="1" ht="27" customHeight="1" thickBot="1" x14ac:dyDescent="0.25">
      <c r="B10" s="5" t="s">
        <v>0</v>
      </c>
      <c r="C10" s="8">
        <v>892879913</v>
      </c>
      <c r="D10" s="8">
        <v>59472042</v>
      </c>
      <c r="E10" s="55">
        <f t="shared" ref="E10:E22" si="0">D10/C10%</f>
        <v>6.6606988391282123</v>
      </c>
      <c r="F10" s="16"/>
      <c r="G10" s="133"/>
    </row>
    <row r="11" spans="2:9" s="9" customFormat="1" ht="24.75" customHeight="1" thickBot="1" x14ac:dyDescent="0.25">
      <c r="B11" s="92" t="s">
        <v>20</v>
      </c>
      <c r="C11" s="8">
        <f>C12+C21+C22</f>
        <v>892823805</v>
      </c>
      <c r="D11" s="8">
        <f>D12+D21+D22</f>
        <v>59472041.550000004</v>
      </c>
      <c r="E11" s="55">
        <f>D11/C11%</f>
        <v>6.6611173690647734</v>
      </c>
      <c r="F11" s="16"/>
      <c r="G11" s="133"/>
    </row>
    <row r="12" spans="2:9" ht="18" customHeight="1" x14ac:dyDescent="0.2">
      <c r="B12" s="10" t="s">
        <v>3</v>
      </c>
      <c r="C12" s="11">
        <f>SUM(C13:C20)</f>
        <v>866947792</v>
      </c>
      <c r="D12" s="11">
        <f>SUM(D13:D20)</f>
        <v>55828475.550000004</v>
      </c>
      <c r="E12" s="93">
        <f t="shared" si="0"/>
        <v>6.4396583122043412</v>
      </c>
      <c r="F12" s="15"/>
    </row>
    <row r="13" spans="2:9" ht="20.100000000000001" customHeight="1" x14ac:dyDescent="0.2">
      <c r="B13" s="100" t="s">
        <v>26</v>
      </c>
      <c r="C13" s="101">
        <f>'PLIEGO MINSA'!E7</f>
        <v>108856091</v>
      </c>
      <c r="D13" s="101">
        <f>'PLIEGO MINSA'!H7</f>
        <v>22718602.600000001</v>
      </c>
      <c r="E13" s="14">
        <f t="shared" si="0"/>
        <v>20.87030903948223</v>
      </c>
      <c r="F13" s="15"/>
      <c r="G13" s="130"/>
      <c r="I13" s="130"/>
    </row>
    <row r="14" spans="2:9" ht="20.100000000000001" customHeight="1" x14ac:dyDescent="0.2">
      <c r="B14" s="100" t="s">
        <v>139</v>
      </c>
      <c r="C14" s="101">
        <f>'PLIEGO MINSA'!E15</f>
        <v>4092984</v>
      </c>
      <c r="D14" s="101">
        <f>'PLIEGO MINSA'!H15</f>
        <v>548878</v>
      </c>
      <c r="E14" s="14">
        <f t="shared" si="0"/>
        <v>13.41021611616366</v>
      </c>
      <c r="F14" s="15"/>
      <c r="G14" s="130"/>
      <c r="I14" s="130"/>
    </row>
    <row r="15" spans="2:9" ht="20.100000000000001" customHeight="1" x14ac:dyDescent="0.2">
      <c r="B15" s="100" t="s">
        <v>140</v>
      </c>
      <c r="C15" s="101">
        <f>'PLIEGO MINSA'!E18</f>
        <v>585635</v>
      </c>
      <c r="D15" s="101">
        <f>'PLIEGO MINSA'!H18</f>
        <v>39400</v>
      </c>
      <c r="E15" s="14">
        <f t="shared" si="0"/>
        <v>6.7277399745575313</v>
      </c>
      <c r="F15" s="15"/>
      <c r="G15" s="130"/>
      <c r="I15" s="130"/>
    </row>
    <row r="16" spans="2:9" ht="20.100000000000001" customHeight="1" x14ac:dyDescent="0.2">
      <c r="B16" s="100" t="s">
        <v>141</v>
      </c>
      <c r="C16" s="101">
        <f>'PLIEGO MINSA'!E21</f>
        <v>397000</v>
      </c>
      <c r="D16" s="101">
        <f>'PLIEGO MINSA'!H21</f>
        <v>0</v>
      </c>
      <c r="E16" s="14">
        <f t="shared" si="0"/>
        <v>0</v>
      </c>
      <c r="F16" s="15"/>
      <c r="G16" s="130"/>
      <c r="I16" s="130"/>
    </row>
    <row r="17" spans="2:9" ht="20.100000000000001" customHeight="1" x14ac:dyDescent="0.2">
      <c r="B17" s="12" t="s">
        <v>15</v>
      </c>
      <c r="C17" s="13">
        <f>'PLIEGO MINSA'!E24</f>
        <v>10496282</v>
      </c>
      <c r="D17" s="13">
        <f>'PLIEGO MINSA'!H24</f>
        <v>0</v>
      </c>
      <c r="E17" s="14">
        <f t="shared" si="0"/>
        <v>0</v>
      </c>
      <c r="F17" s="15"/>
      <c r="H17" s="142"/>
      <c r="I17" s="142"/>
    </row>
    <row r="18" spans="2:9" ht="20.100000000000001" customHeight="1" x14ac:dyDescent="0.2">
      <c r="B18" s="12" t="s">
        <v>16</v>
      </c>
      <c r="C18" s="13">
        <f>'PLIEGO MINSA'!E26</f>
        <v>732174738</v>
      </c>
      <c r="D18" s="13">
        <f>'PLIEGO MINSA'!H26</f>
        <v>32508237.950000003</v>
      </c>
      <c r="E18" s="14">
        <f t="shared" si="0"/>
        <v>4.439956237605128</v>
      </c>
      <c r="F18" s="15"/>
      <c r="H18" s="142"/>
      <c r="I18" s="142"/>
    </row>
    <row r="19" spans="2:9" ht="20.100000000000001" customHeight="1" x14ac:dyDescent="0.2">
      <c r="B19" s="12" t="s">
        <v>23</v>
      </c>
      <c r="C19" s="13">
        <f>'PLIEGO MINSA'!E83</f>
        <v>3035799</v>
      </c>
      <c r="D19" s="13">
        <f>'PLIEGO MINSA'!H83</f>
        <v>0</v>
      </c>
      <c r="E19" s="14">
        <f t="shared" si="0"/>
        <v>0</v>
      </c>
      <c r="F19" s="15"/>
      <c r="H19" s="142"/>
      <c r="I19" s="142"/>
    </row>
    <row r="20" spans="2:9" ht="20.100000000000001" customHeight="1" thickBot="1" x14ac:dyDescent="0.25">
      <c r="B20" s="12" t="s">
        <v>24</v>
      </c>
      <c r="C20" s="13">
        <f>'PLIEGO MINSA'!E85</f>
        <v>7309263</v>
      </c>
      <c r="D20" s="13">
        <f>'PLIEGO MINSA'!H85</f>
        <v>13357</v>
      </c>
      <c r="E20" s="14">
        <f t="shared" si="0"/>
        <v>0.18274072228622776</v>
      </c>
      <c r="F20" s="15"/>
      <c r="H20" s="142"/>
      <c r="I20" s="142"/>
    </row>
    <row r="21" spans="2:9" ht="17.25" customHeight="1" thickBot="1" x14ac:dyDescent="0.25">
      <c r="B21" s="83" t="s">
        <v>12</v>
      </c>
      <c r="C21" s="84">
        <f>'UE ADSCRITAS AL PLIEGO MINSA'!E7</f>
        <v>12101899</v>
      </c>
      <c r="D21" s="84">
        <f>'UE ADSCRITAS AL PLIEGO MINSA'!H7</f>
        <v>0</v>
      </c>
      <c r="E21" s="85">
        <f t="shared" si="0"/>
        <v>0</v>
      </c>
      <c r="F21" s="15"/>
    </row>
    <row r="22" spans="2:9" ht="19.5" customHeight="1" thickBot="1" x14ac:dyDescent="0.25">
      <c r="B22" s="83" t="s">
        <v>25</v>
      </c>
      <c r="C22" s="84">
        <f>'UE ADSCRITAS AL PLIEGO MINSA'!E15</f>
        <v>13774114</v>
      </c>
      <c r="D22" s="84">
        <f>'UE ADSCRITAS AL PLIEGO MINSA'!H15</f>
        <v>3643566</v>
      </c>
      <c r="E22" s="85">
        <f t="shared" si="0"/>
        <v>26.452271267683713</v>
      </c>
      <c r="F22" s="15"/>
    </row>
    <row r="23" spans="2:9" x14ac:dyDescent="0.2">
      <c r="C23" s="6"/>
      <c r="D23" s="56"/>
    </row>
    <row r="24" spans="2:9" x14ac:dyDescent="0.2">
      <c r="B24" s="76" t="s">
        <v>142</v>
      </c>
      <c r="C24" s="78"/>
      <c r="D24" s="78"/>
    </row>
    <row r="25" spans="2:9" ht="12.75" customHeight="1" x14ac:dyDescent="0.2">
      <c r="B25" s="79" t="s">
        <v>6</v>
      </c>
      <c r="C25" s="78"/>
      <c r="D25" s="78"/>
      <c r="E25" s="6"/>
    </row>
    <row r="26" spans="2:9" ht="15.75" customHeight="1" x14ac:dyDescent="0.2">
      <c r="B26" s="147" t="s">
        <v>33</v>
      </c>
      <c r="C26" s="148"/>
      <c r="D26" s="148"/>
      <c r="E26" s="7"/>
    </row>
    <row r="27" spans="2:9" x14ac:dyDescent="0.2">
      <c r="D27" s="6"/>
    </row>
    <row r="29" spans="2:9" x14ac:dyDescent="0.2">
      <c r="D29" s="6"/>
      <c r="E29" s="7"/>
    </row>
    <row r="30" spans="2:9" x14ac:dyDescent="0.2">
      <c r="D30" s="6"/>
    </row>
    <row r="31" spans="2:9" x14ac:dyDescent="0.2">
      <c r="E31" s="7"/>
    </row>
  </sheetData>
  <mergeCells count="11">
    <mergeCell ref="B26:D26"/>
    <mergeCell ref="B8:B9"/>
    <mergeCell ref="C8:C9"/>
    <mergeCell ref="D8:D9"/>
    <mergeCell ref="E8:E9"/>
    <mergeCell ref="B6:D6"/>
    <mergeCell ref="B1:D1"/>
    <mergeCell ref="B2:E2"/>
    <mergeCell ref="B3:E3"/>
    <mergeCell ref="B4:D4"/>
    <mergeCell ref="B5:D5"/>
  </mergeCells>
  <hyperlinks>
    <hyperlink ref="B26" r:id="rId1" display="http://apps5.mineco.gob.pe/transparencia/Navegador/default.aspx"/>
  </hyperlinks>
  <pageMargins left="0.59055118110236227" right="0" top="0.98425196850393704" bottom="0.98425196850393704" header="0" footer="0"/>
  <pageSetup paperSize="9" scale="85"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P1007"/>
  <sheetViews>
    <sheetView zoomScale="91" zoomScaleNormal="91" workbookViewId="0">
      <pane xSplit="2" ySplit="6" topLeftCell="C7" activePane="bottomRight" state="frozen"/>
      <selection pane="topRight" activeCell="C1" sqref="C1"/>
      <selection pane="bottomLeft" activeCell="A8" sqref="A8"/>
      <selection pane="bottomRight" activeCell="P7" sqref="P7"/>
    </sheetView>
  </sheetViews>
  <sheetFormatPr baseColWidth="10" defaultColWidth="11.42578125" defaultRowHeight="5.65" customHeight="1" x14ac:dyDescent="0.2"/>
  <cols>
    <col min="1" max="1" width="8.5703125" style="43" customWidth="1"/>
    <col min="2" max="2" width="41.42578125" style="54" customWidth="1"/>
    <col min="3" max="3" width="11.85546875" style="44" customWidth="1" collapsed="1"/>
    <col min="4" max="4" width="12.28515625" style="44" customWidth="1"/>
    <col min="5" max="5" width="13" style="45" customWidth="1"/>
    <col min="6" max="7" width="11.7109375" style="45" customWidth="1"/>
    <col min="8" max="8" width="11.28515625" style="25" customWidth="1"/>
    <col min="9" max="9" width="8.7109375" style="46" customWidth="1"/>
    <col min="10" max="10" width="12.28515625" style="137" customWidth="1"/>
    <col min="11" max="11" width="10.5703125" style="47" customWidth="1"/>
    <col min="12" max="12" width="19.140625" style="102" customWidth="1"/>
    <col min="13" max="13" width="14.140625" style="25" bestFit="1" customWidth="1"/>
    <col min="14" max="14" width="11.85546875" style="25" bestFit="1" customWidth="1"/>
    <col min="15" max="15" width="11.42578125" style="25"/>
    <col min="16" max="16" width="13.140625" style="25" bestFit="1" customWidth="1"/>
    <col min="17" max="16384" width="11.42578125" style="25"/>
  </cols>
  <sheetData>
    <row r="1" spans="1:13" s="23" customFormat="1" ht="18.75" customHeight="1" x14ac:dyDescent="0.2">
      <c r="A1" s="158" t="s">
        <v>27</v>
      </c>
      <c r="B1" s="158"/>
      <c r="C1" s="158"/>
      <c r="D1" s="158"/>
      <c r="E1" s="158"/>
      <c r="F1" s="158"/>
      <c r="G1" s="158"/>
      <c r="H1" s="158"/>
      <c r="I1" s="158"/>
      <c r="J1" s="158"/>
      <c r="K1" s="158"/>
      <c r="L1" s="103"/>
    </row>
    <row r="2" spans="1:13" s="23" customFormat="1" ht="18.75" customHeight="1" x14ac:dyDescent="0.2">
      <c r="A2" s="159" t="s">
        <v>135</v>
      </c>
      <c r="B2" s="159"/>
      <c r="C2" s="159"/>
      <c r="D2" s="159"/>
      <c r="E2" s="159"/>
      <c r="F2" s="159"/>
      <c r="G2" s="159"/>
      <c r="H2" s="159"/>
      <c r="I2" s="159"/>
      <c r="J2" s="159"/>
      <c r="K2" s="159"/>
      <c r="L2" s="103"/>
    </row>
    <row r="3" spans="1:13" s="23" customFormat="1" ht="18.75" customHeight="1" x14ac:dyDescent="0.2">
      <c r="A3" s="48"/>
      <c r="B3" s="58"/>
      <c r="C3" s="48"/>
      <c r="D3" s="48"/>
      <c r="E3" s="87"/>
      <c r="F3" s="48"/>
      <c r="G3" s="48"/>
      <c r="H3" s="61"/>
      <c r="I3" s="61"/>
      <c r="J3" s="135"/>
      <c r="K3" s="49"/>
      <c r="L3" s="103"/>
    </row>
    <row r="4" spans="1:13" s="23" customFormat="1" ht="13.5" customHeight="1" x14ac:dyDescent="0.2">
      <c r="A4" s="156" t="s">
        <v>63</v>
      </c>
      <c r="B4" s="156" t="s">
        <v>5</v>
      </c>
      <c r="C4" s="164" t="s">
        <v>28</v>
      </c>
      <c r="D4" s="164" t="s">
        <v>90</v>
      </c>
      <c r="E4" s="155" t="s">
        <v>91</v>
      </c>
      <c r="F4" s="155"/>
      <c r="G4" s="155"/>
      <c r="H4" s="155"/>
      <c r="I4" s="155"/>
      <c r="J4" s="160" t="s">
        <v>8</v>
      </c>
      <c r="K4" s="162" t="s">
        <v>29</v>
      </c>
      <c r="L4" s="103"/>
    </row>
    <row r="5" spans="1:13" s="24" customFormat="1" ht="75.75" customHeight="1" thickBot="1" x14ac:dyDescent="0.3">
      <c r="A5" s="157"/>
      <c r="B5" s="156"/>
      <c r="C5" s="165"/>
      <c r="D5" s="165"/>
      <c r="E5" s="59" t="s">
        <v>66</v>
      </c>
      <c r="F5" s="20" t="s">
        <v>97</v>
      </c>
      <c r="G5" s="134" t="s">
        <v>96</v>
      </c>
      <c r="H5" s="26" t="s">
        <v>92</v>
      </c>
      <c r="I5" s="22" t="s">
        <v>7</v>
      </c>
      <c r="J5" s="161"/>
      <c r="K5" s="163"/>
      <c r="L5" s="104"/>
    </row>
    <row r="6" spans="1:13" s="69" customFormat="1" ht="21.75" customHeight="1" x14ac:dyDescent="0.2">
      <c r="A6" s="67"/>
      <c r="B6" s="68" t="s">
        <v>9</v>
      </c>
      <c r="C6" s="68"/>
      <c r="D6" s="65">
        <f>D7+D15+D18+D21+D24+D26+D83+D85</f>
        <v>779373651.46999991</v>
      </c>
      <c r="E6" s="65">
        <f>E7+E15+E18+E21+E24+E26+E83+E85</f>
        <v>866947792</v>
      </c>
      <c r="F6" s="65">
        <f t="shared" ref="F6:G6" si="0">F7+F15+F18+F21+F24+F26+F83+F85</f>
        <v>21830826.719999999</v>
      </c>
      <c r="G6" s="65">
        <f t="shared" si="0"/>
        <v>33997648.830000006</v>
      </c>
      <c r="H6" s="65">
        <f>F6+G6</f>
        <v>55828475.550000004</v>
      </c>
      <c r="I6" s="66">
        <f t="shared" ref="I6:I10" si="1">H6/E6%</f>
        <v>6.4396583122043412</v>
      </c>
      <c r="J6" s="65">
        <f t="shared" ref="J6:J10" si="2">D6+H6</f>
        <v>835202127.01999986</v>
      </c>
      <c r="K6" s="68"/>
      <c r="L6" s="105"/>
    </row>
    <row r="7" spans="1:13" s="69" customFormat="1" ht="33.75" customHeight="1" x14ac:dyDescent="0.2">
      <c r="A7" s="109"/>
      <c r="B7" s="107" t="s">
        <v>55</v>
      </c>
      <c r="C7" s="116"/>
      <c r="D7" s="75">
        <f>SUM(D8:D14)</f>
        <v>473122064.11000001</v>
      </c>
      <c r="E7" s="75">
        <f>SUM(E8:E14)</f>
        <v>108856091</v>
      </c>
      <c r="F7" s="75">
        <f>SUM(F8:F14)</f>
        <v>0</v>
      </c>
      <c r="G7" s="75">
        <f>SUM(G8:G14)</f>
        <v>22718602.600000001</v>
      </c>
      <c r="H7" s="75">
        <f t="shared" ref="H7:H86" si="3">F7+G7</f>
        <v>22718602.600000001</v>
      </c>
      <c r="I7" s="88">
        <f t="shared" si="1"/>
        <v>20.87030903948223</v>
      </c>
      <c r="J7" s="75">
        <f t="shared" si="2"/>
        <v>495840666.71000004</v>
      </c>
      <c r="K7" s="107"/>
      <c r="L7" s="105"/>
    </row>
    <row r="8" spans="1:13" ht="33" customHeight="1" x14ac:dyDescent="0.2">
      <c r="A8" s="34"/>
      <c r="B8" s="32" t="s">
        <v>37</v>
      </c>
      <c r="C8" s="33"/>
      <c r="D8" s="33"/>
      <c r="E8" s="33">
        <v>61289852</v>
      </c>
      <c r="F8" s="33"/>
      <c r="G8" s="33"/>
      <c r="H8" s="33">
        <f t="shared" si="3"/>
        <v>0</v>
      </c>
      <c r="I8" s="86">
        <f t="shared" si="1"/>
        <v>0</v>
      </c>
      <c r="J8" s="33">
        <f t="shared" si="2"/>
        <v>0</v>
      </c>
      <c r="K8" s="86"/>
      <c r="M8" s="102"/>
    </row>
    <row r="9" spans="1:13" ht="53.25" customHeight="1" x14ac:dyDescent="0.2">
      <c r="A9" s="34">
        <v>2088779</v>
      </c>
      <c r="B9" s="32" t="s">
        <v>34</v>
      </c>
      <c r="C9" s="33">
        <v>255270770.75</v>
      </c>
      <c r="D9" s="33">
        <v>242323809.58000001</v>
      </c>
      <c r="E9" s="33">
        <v>12936823</v>
      </c>
      <c r="F9" s="33"/>
      <c r="G9" s="33"/>
      <c r="H9" s="33">
        <f t="shared" si="3"/>
        <v>0</v>
      </c>
      <c r="I9" s="86">
        <f t="shared" si="1"/>
        <v>0</v>
      </c>
      <c r="J9" s="33">
        <f t="shared" si="2"/>
        <v>242323809.58000001</v>
      </c>
      <c r="K9" s="86">
        <f>J9/C9%</f>
        <v>94.928145853925585</v>
      </c>
      <c r="M9" s="102"/>
    </row>
    <row r="10" spans="1:13" ht="54" customHeight="1" x14ac:dyDescent="0.2">
      <c r="A10" s="34">
        <v>2088781</v>
      </c>
      <c r="B10" s="32" t="s">
        <v>35</v>
      </c>
      <c r="C10" s="33">
        <v>307374423.68000001</v>
      </c>
      <c r="D10" s="33">
        <v>230798254.53</v>
      </c>
      <c r="E10" s="33">
        <v>11965128</v>
      </c>
      <c r="F10" s="33"/>
      <c r="G10" s="33">
        <v>54317.2</v>
      </c>
      <c r="H10" s="33">
        <f t="shared" si="3"/>
        <v>54317.2</v>
      </c>
      <c r="I10" s="86">
        <f t="shared" si="1"/>
        <v>0.4539625484992722</v>
      </c>
      <c r="J10" s="33">
        <f t="shared" si="2"/>
        <v>230852571.72999999</v>
      </c>
      <c r="K10" s="86">
        <f>J10/C10%</f>
        <v>75.10467818569542</v>
      </c>
    </row>
    <row r="11" spans="1:13" ht="66.75" customHeight="1" x14ac:dyDescent="0.2">
      <c r="A11" s="34">
        <v>2434724</v>
      </c>
      <c r="B11" s="32" t="s">
        <v>98</v>
      </c>
      <c r="C11" s="33">
        <v>6380000</v>
      </c>
      <c r="D11" s="33">
        <v>0</v>
      </c>
      <c r="E11" s="33">
        <v>5666072</v>
      </c>
      <c r="F11" s="33"/>
      <c r="G11" s="33">
        <v>5666071.3499999996</v>
      </c>
      <c r="H11" s="33">
        <f t="shared" si="3"/>
        <v>5666071.3499999996</v>
      </c>
      <c r="I11" s="86">
        <f t="shared" ref="I11:I15" si="4">H11/E11%</f>
        <v>99.999988528207894</v>
      </c>
      <c r="J11" s="33">
        <f t="shared" ref="J11:J15" si="5">D11+H11</f>
        <v>5666071.3499999996</v>
      </c>
      <c r="K11" s="86">
        <f t="shared" ref="K11:K14" si="6">J11/C11%</f>
        <v>88.809895768025072</v>
      </c>
    </row>
    <row r="12" spans="1:13" ht="84" x14ac:dyDescent="0.2">
      <c r="A12" s="34">
        <v>2434744</v>
      </c>
      <c r="B12" s="32" t="s">
        <v>99</v>
      </c>
      <c r="C12" s="33">
        <v>6380000</v>
      </c>
      <c r="D12" s="33">
        <v>0</v>
      </c>
      <c r="E12" s="33">
        <v>5666072</v>
      </c>
      <c r="F12" s="33"/>
      <c r="G12" s="33">
        <v>5666071.3499999996</v>
      </c>
      <c r="H12" s="33">
        <f t="shared" si="3"/>
        <v>5666071.3499999996</v>
      </c>
      <c r="I12" s="86">
        <f t="shared" si="4"/>
        <v>99.999988528207894</v>
      </c>
      <c r="J12" s="33">
        <f t="shared" si="5"/>
        <v>5666071.3499999996</v>
      </c>
      <c r="K12" s="86">
        <f t="shared" si="6"/>
        <v>88.809895768025072</v>
      </c>
    </row>
    <row r="13" spans="1:13" ht="77.25" customHeight="1" x14ac:dyDescent="0.2">
      <c r="A13" s="34">
        <v>2434748</v>
      </c>
      <c r="B13" s="32" t="s">
        <v>100</v>
      </c>
      <c r="C13" s="33">
        <v>6380000</v>
      </c>
      <c r="D13" s="33">
        <v>0</v>
      </c>
      <c r="E13" s="33">
        <v>5666072</v>
      </c>
      <c r="F13" s="33"/>
      <c r="G13" s="33">
        <v>5666071.3499999996</v>
      </c>
      <c r="H13" s="33">
        <f t="shared" si="3"/>
        <v>5666071.3499999996</v>
      </c>
      <c r="I13" s="86">
        <f t="shared" si="4"/>
        <v>99.999988528207894</v>
      </c>
      <c r="J13" s="33">
        <f t="shared" si="5"/>
        <v>5666071.3499999996</v>
      </c>
      <c r="K13" s="86">
        <f t="shared" si="6"/>
        <v>88.809895768025072</v>
      </c>
    </row>
    <row r="14" spans="1:13" ht="74.25" customHeight="1" x14ac:dyDescent="0.2">
      <c r="A14" s="34">
        <v>2434750</v>
      </c>
      <c r="B14" s="32" t="s">
        <v>101</v>
      </c>
      <c r="C14" s="33">
        <v>6380000</v>
      </c>
      <c r="D14" s="33">
        <v>0</v>
      </c>
      <c r="E14" s="33">
        <v>5666072</v>
      </c>
      <c r="F14" s="33"/>
      <c r="G14" s="33">
        <v>5666071.3499999996</v>
      </c>
      <c r="H14" s="33">
        <f t="shared" si="3"/>
        <v>5666071.3499999996</v>
      </c>
      <c r="I14" s="86">
        <f t="shared" si="4"/>
        <v>99.999988528207894</v>
      </c>
      <c r="J14" s="33">
        <f t="shared" si="5"/>
        <v>5666071.3499999996</v>
      </c>
      <c r="K14" s="86">
        <f t="shared" si="6"/>
        <v>88.809895768025072</v>
      </c>
    </row>
    <row r="15" spans="1:13" ht="24" x14ac:dyDescent="0.2">
      <c r="A15" s="34"/>
      <c r="B15" s="107" t="s">
        <v>102</v>
      </c>
      <c r="C15" s="107"/>
      <c r="D15" s="75">
        <f>SUM(D16:D17)</f>
        <v>1768130</v>
      </c>
      <c r="E15" s="75">
        <f>SUM(E16:E17)</f>
        <v>4092984</v>
      </c>
      <c r="F15" s="75">
        <f t="shared" ref="F15:G15" si="7">SUM(F16:F17)</f>
        <v>0</v>
      </c>
      <c r="G15" s="75">
        <f t="shared" si="7"/>
        <v>548878</v>
      </c>
      <c r="H15" s="75">
        <f t="shared" si="3"/>
        <v>548878</v>
      </c>
      <c r="I15" s="88">
        <f t="shared" si="4"/>
        <v>13.41021611616366</v>
      </c>
      <c r="J15" s="75">
        <f t="shared" si="5"/>
        <v>2317008</v>
      </c>
      <c r="K15" s="107"/>
    </row>
    <row r="16" spans="1:13" ht="74.25" customHeight="1" x14ac:dyDescent="0.2">
      <c r="A16" s="34">
        <v>2345252</v>
      </c>
      <c r="B16" s="32" t="s">
        <v>103</v>
      </c>
      <c r="C16" s="33">
        <v>5233673.4400000004</v>
      </c>
      <c r="D16" s="33">
        <v>1456160</v>
      </c>
      <c r="E16" s="33">
        <v>3667962</v>
      </c>
      <c r="F16" s="33"/>
      <c r="G16" s="33">
        <v>435029</v>
      </c>
      <c r="H16" s="33">
        <f t="shared" ref="H16:H17" si="8">F16+G16</f>
        <v>435029</v>
      </c>
      <c r="I16" s="86">
        <f t="shared" ref="I16:I17" si="9">H16/E16%</f>
        <v>11.860237374323942</v>
      </c>
      <c r="J16" s="33">
        <f t="shared" ref="J16:J17" si="10">D16+H16</f>
        <v>1891189</v>
      </c>
      <c r="K16" s="86">
        <f t="shared" ref="K16:K17" si="11">J16/C16%</f>
        <v>36.135021064669253</v>
      </c>
    </row>
    <row r="17" spans="1:16" ht="83.25" customHeight="1" x14ac:dyDescent="0.2">
      <c r="A17" s="34">
        <v>2432524</v>
      </c>
      <c r="B17" s="32" t="s">
        <v>104</v>
      </c>
      <c r="C17" s="33">
        <v>809754.12</v>
      </c>
      <c r="D17" s="33">
        <v>311970</v>
      </c>
      <c r="E17" s="33">
        <v>425022</v>
      </c>
      <c r="F17" s="33"/>
      <c r="G17" s="33">
        <v>113849</v>
      </c>
      <c r="H17" s="33">
        <f t="shared" si="8"/>
        <v>113849</v>
      </c>
      <c r="I17" s="86">
        <f t="shared" si="9"/>
        <v>26.786613398835822</v>
      </c>
      <c r="J17" s="33">
        <f t="shared" si="10"/>
        <v>425819</v>
      </c>
      <c r="K17" s="86">
        <f t="shared" si="11"/>
        <v>52.586209749695378</v>
      </c>
    </row>
    <row r="18" spans="1:16" ht="24" x14ac:dyDescent="0.2">
      <c r="A18" s="34"/>
      <c r="B18" s="107" t="s">
        <v>105</v>
      </c>
      <c r="C18" s="107"/>
      <c r="D18" s="75">
        <f>SUM(D19:D20)</f>
        <v>25160</v>
      </c>
      <c r="E18" s="75">
        <f>SUM(E19:E20)</f>
        <v>585635</v>
      </c>
      <c r="F18" s="75">
        <f t="shared" ref="F18:G18" si="12">SUM(F19:F20)</f>
        <v>0</v>
      </c>
      <c r="G18" s="75">
        <f t="shared" si="12"/>
        <v>39400</v>
      </c>
      <c r="H18" s="75">
        <f t="shared" si="3"/>
        <v>39400</v>
      </c>
      <c r="I18" s="88">
        <f t="shared" ref="I18:I20" si="13">H18/E18%</f>
        <v>6.7277399745575313</v>
      </c>
      <c r="J18" s="75">
        <f t="shared" ref="J18:J20" si="14">D18+H18</f>
        <v>64560</v>
      </c>
      <c r="K18" s="107"/>
    </row>
    <row r="19" spans="1:16" ht="103.5" customHeight="1" x14ac:dyDescent="0.2">
      <c r="A19" s="34">
        <v>2438340</v>
      </c>
      <c r="B19" s="32" t="s">
        <v>106</v>
      </c>
      <c r="C19" s="33">
        <v>417225.7</v>
      </c>
      <c r="D19" s="33">
        <v>14160</v>
      </c>
      <c r="E19" s="33">
        <v>403066</v>
      </c>
      <c r="F19" s="33"/>
      <c r="G19" s="33">
        <v>30400</v>
      </c>
      <c r="H19" s="33">
        <f t="shared" si="3"/>
        <v>30400</v>
      </c>
      <c r="I19" s="86">
        <f t="shared" si="13"/>
        <v>7.5421891203921945</v>
      </c>
      <c r="J19" s="33">
        <f t="shared" si="14"/>
        <v>44560</v>
      </c>
      <c r="K19" s="86">
        <f t="shared" ref="K19:K20" si="15">J19/C19%</f>
        <v>10.680070762659154</v>
      </c>
    </row>
    <row r="20" spans="1:16" ht="92.25" customHeight="1" x14ac:dyDescent="0.2">
      <c r="A20" s="34">
        <v>2439135</v>
      </c>
      <c r="B20" s="32" t="s">
        <v>107</v>
      </c>
      <c r="C20" s="33">
        <v>193568.84</v>
      </c>
      <c r="D20" s="33">
        <v>11000</v>
      </c>
      <c r="E20" s="33">
        <v>182569</v>
      </c>
      <c r="F20" s="33"/>
      <c r="G20" s="33">
        <v>9000</v>
      </c>
      <c r="H20" s="33">
        <f t="shared" si="3"/>
        <v>9000</v>
      </c>
      <c r="I20" s="86">
        <f t="shared" si="13"/>
        <v>4.92964303907016</v>
      </c>
      <c r="J20" s="33">
        <f t="shared" si="14"/>
        <v>20000</v>
      </c>
      <c r="K20" s="86">
        <f t="shared" si="15"/>
        <v>10.332241490934182</v>
      </c>
    </row>
    <row r="21" spans="1:16" ht="24" x14ac:dyDescent="0.2">
      <c r="A21" s="34"/>
      <c r="B21" s="107" t="s">
        <v>108</v>
      </c>
      <c r="C21" s="107"/>
      <c r="D21" s="75">
        <f>SUM(D22:D23)</f>
        <v>1980695.94</v>
      </c>
      <c r="E21" s="75">
        <f>SUM(E22:E23)</f>
        <v>397000</v>
      </c>
      <c r="F21" s="75">
        <f t="shared" ref="F21:G21" si="16">SUM(F22:F23)</f>
        <v>0</v>
      </c>
      <c r="G21" s="75">
        <f t="shared" si="16"/>
        <v>0</v>
      </c>
      <c r="H21" s="75">
        <f t="shared" si="3"/>
        <v>0</v>
      </c>
      <c r="I21" s="88">
        <f t="shared" ref="I21:I23" si="17">H21/E21%</f>
        <v>0</v>
      </c>
      <c r="J21" s="75">
        <f t="shared" ref="J21:J23" si="18">D21+H21</f>
        <v>1980695.94</v>
      </c>
      <c r="K21" s="107"/>
    </row>
    <row r="22" spans="1:16" ht="196.5" customHeight="1" x14ac:dyDescent="0.2">
      <c r="A22" s="34">
        <v>2466215</v>
      </c>
      <c r="B22" s="32" t="s">
        <v>109</v>
      </c>
      <c r="C22" s="33">
        <v>1480000</v>
      </c>
      <c r="D22" s="33">
        <v>1197388.5</v>
      </c>
      <c r="E22" s="33">
        <v>60000</v>
      </c>
      <c r="F22" s="33"/>
      <c r="G22" s="33">
        <v>0</v>
      </c>
      <c r="H22" s="33">
        <f t="shared" ref="H22:H23" si="19">F22+G22</f>
        <v>0</v>
      </c>
      <c r="I22" s="86">
        <f t="shared" si="17"/>
        <v>0</v>
      </c>
      <c r="J22" s="33">
        <f t="shared" si="18"/>
        <v>1197388.5</v>
      </c>
      <c r="K22" s="86">
        <f t="shared" ref="K22:K23" si="20">J22/C22%</f>
        <v>80.904628378378376</v>
      </c>
      <c r="P22" s="102"/>
    </row>
    <row r="23" spans="1:16" ht="135" customHeight="1" x14ac:dyDescent="0.2">
      <c r="A23" s="34">
        <v>2467162</v>
      </c>
      <c r="B23" s="32" t="s">
        <v>110</v>
      </c>
      <c r="C23" s="33">
        <v>1792500</v>
      </c>
      <c r="D23" s="33">
        <v>783307.44</v>
      </c>
      <c r="E23" s="33">
        <v>337000</v>
      </c>
      <c r="F23" s="33"/>
      <c r="G23" s="33">
        <v>0</v>
      </c>
      <c r="H23" s="33">
        <f t="shared" si="19"/>
        <v>0</v>
      </c>
      <c r="I23" s="86">
        <f t="shared" si="17"/>
        <v>0</v>
      </c>
      <c r="J23" s="33">
        <f t="shared" si="18"/>
        <v>783307.44</v>
      </c>
      <c r="K23" s="86">
        <f t="shared" si="20"/>
        <v>43.699159832635978</v>
      </c>
      <c r="P23" s="102"/>
    </row>
    <row r="24" spans="1:16" ht="26.25" customHeight="1" x14ac:dyDescent="0.2">
      <c r="A24" s="32"/>
      <c r="B24" s="63" t="s">
        <v>56</v>
      </c>
      <c r="C24" s="36"/>
      <c r="D24" s="36">
        <f>D25</f>
        <v>8175183.9500000002</v>
      </c>
      <c r="E24" s="36">
        <f>E25</f>
        <v>10496282</v>
      </c>
      <c r="F24" s="36">
        <f>SUM(F25:F25)</f>
        <v>0</v>
      </c>
      <c r="G24" s="36">
        <f>SUM(G25:G25)</f>
        <v>0</v>
      </c>
      <c r="H24" s="36">
        <f t="shared" si="3"/>
        <v>0</v>
      </c>
      <c r="I24" s="64">
        <f t="shared" ref="I24:I32" si="21">H24/E24%</f>
        <v>0</v>
      </c>
      <c r="J24" s="36">
        <f t="shared" ref="J24:J32" si="22">D24+H24</f>
        <v>8175183.9500000002</v>
      </c>
      <c r="K24" s="36"/>
      <c r="L24" s="106"/>
      <c r="P24" s="102"/>
    </row>
    <row r="25" spans="1:16" ht="54" customHeight="1" x14ac:dyDescent="0.2">
      <c r="A25" s="34">
        <v>2178583</v>
      </c>
      <c r="B25" s="32" t="s">
        <v>36</v>
      </c>
      <c r="C25" s="33">
        <v>18847634.600000001</v>
      </c>
      <c r="D25" s="33">
        <v>8175183.9500000002</v>
      </c>
      <c r="E25" s="33">
        <v>10496282</v>
      </c>
      <c r="F25" s="33"/>
      <c r="G25" s="33"/>
      <c r="H25" s="33">
        <f t="shared" si="3"/>
        <v>0</v>
      </c>
      <c r="I25" s="86">
        <f t="shared" si="21"/>
        <v>0</v>
      </c>
      <c r="J25" s="33">
        <f t="shared" si="22"/>
        <v>8175183.9500000002</v>
      </c>
      <c r="K25" s="86">
        <f>J25/C25%</f>
        <v>43.375119071970971</v>
      </c>
    </row>
    <row r="26" spans="1:16" ht="29.25" customHeight="1" x14ac:dyDescent="0.2">
      <c r="A26" s="37"/>
      <c r="B26" s="108" t="s">
        <v>57</v>
      </c>
      <c r="C26" s="35"/>
      <c r="D26" s="36">
        <f>SUM(D27:D82)</f>
        <v>284015377.29000002</v>
      </c>
      <c r="E26" s="36">
        <f>SUM(E27:E82)</f>
        <v>732174738</v>
      </c>
      <c r="F26" s="36">
        <f>SUM(F27:F82)</f>
        <v>21830826.719999999</v>
      </c>
      <c r="G26" s="36">
        <f>SUM(G27:G82)</f>
        <v>10677411.230000002</v>
      </c>
      <c r="H26" s="36">
        <f t="shared" si="3"/>
        <v>32508237.950000003</v>
      </c>
      <c r="I26" s="64">
        <f t="shared" si="21"/>
        <v>4.439956237605128</v>
      </c>
      <c r="J26" s="36">
        <f t="shared" si="22"/>
        <v>316523615.24000001</v>
      </c>
      <c r="K26" s="82"/>
    </row>
    <row r="27" spans="1:16" ht="29.25" customHeight="1" x14ac:dyDescent="0.2">
      <c r="A27" s="34"/>
      <c r="B27" s="32" t="s">
        <v>37</v>
      </c>
      <c r="C27" s="33"/>
      <c r="D27" s="33">
        <v>3457012</v>
      </c>
      <c r="E27" s="33">
        <v>2859369</v>
      </c>
      <c r="F27" s="33">
        <v>80125</v>
      </c>
      <c r="G27" s="33">
        <v>460471</v>
      </c>
      <c r="H27" s="33">
        <f t="shared" si="3"/>
        <v>540596</v>
      </c>
      <c r="I27" s="86">
        <f t="shared" si="21"/>
        <v>18.906129289364191</v>
      </c>
      <c r="J27" s="33">
        <f t="shared" si="22"/>
        <v>3997608</v>
      </c>
      <c r="K27" s="86"/>
    </row>
    <row r="28" spans="1:16" ht="69" customHeight="1" x14ac:dyDescent="0.2">
      <c r="A28" s="34">
        <v>2089754</v>
      </c>
      <c r="B28" s="32" t="s">
        <v>111</v>
      </c>
      <c r="C28" s="33"/>
      <c r="D28" s="33">
        <v>4388749</v>
      </c>
      <c r="E28" s="33">
        <v>26689349</v>
      </c>
      <c r="F28" s="33"/>
      <c r="G28" s="33">
        <v>196214.41</v>
      </c>
      <c r="H28" s="33">
        <f t="shared" ref="H28" si="23">F28+G28</f>
        <v>196214.41</v>
      </c>
      <c r="I28" s="86">
        <f t="shared" si="21"/>
        <v>0.73517870368437988</v>
      </c>
      <c r="J28" s="33">
        <f t="shared" si="22"/>
        <v>4584963.41</v>
      </c>
      <c r="K28" s="86"/>
    </row>
    <row r="29" spans="1:16" ht="69" customHeight="1" x14ac:dyDescent="0.2">
      <c r="A29" s="34">
        <v>2183907</v>
      </c>
      <c r="B29" s="32" t="s">
        <v>38</v>
      </c>
      <c r="C29" s="33">
        <v>147383183.22999999</v>
      </c>
      <c r="D29" s="33">
        <v>63590852.289999999</v>
      </c>
      <c r="E29" s="33">
        <v>59963942</v>
      </c>
      <c r="F29" s="33">
        <v>24110</v>
      </c>
      <c r="G29" s="33">
        <v>373958.02</v>
      </c>
      <c r="H29" s="33">
        <f t="shared" si="3"/>
        <v>398068.02</v>
      </c>
      <c r="I29" s="86">
        <f t="shared" si="21"/>
        <v>0.6638456491069249</v>
      </c>
      <c r="J29" s="33">
        <f t="shared" si="22"/>
        <v>63988920.310000002</v>
      </c>
      <c r="K29" s="86">
        <f>J29/C29%</f>
        <v>43.416703933000001</v>
      </c>
    </row>
    <row r="30" spans="1:16" ht="69" customHeight="1" x14ac:dyDescent="0.2">
      <c r="A30" s="34">
        <v>2194935</v>
      </c>
      <c r="B30" s="32" t="s">
        <v>69</v>
      </c>
      <c r="C30" s="33">
        <v>94313602</v>
      </c>
      <c r="D30" s="33">
        <v>0</v>
      </c>
      <c r="E30" s="33">
        <v>58271758</v>
      </c>
      <c r="F30" s="33"/>
      <c r="G30" s="33"/>
      <c r="H30" s="33">
        <f t="shared" si="3"/>
        <v>0</v>
      </c>
      <c r="I30" s="86">
        <f t="shared" si="21"/>
        <v>0</v>
      </c>
      <c r="J30" s="33">
        <f t="shared" si="22"/>
        <v>0</v>
      </c>
      <c r="K30" s="86">
        <f>J30/C30%</f>
        <v>0</v>
      </c>
    </row>
    <row r="31" spans="1:16" ht="53.25" customHeight="1" x14ac:dyDescent="0.2">
      <c r="A31" s="34">
        <v>2284722</v>
      </c>
      <c r="B31" s="32" t="s">
        <v>14</v>
      </c>
      <c r="C31" s="33">
        <v>71179687.920000002</v>
      </c>
      <c r="D31" s="33">
        <v>56172171.090000004</v>
      </c>
      <c r="E31" s="33">
        <v>28178520</v>
      </c>
      <c r="F31" s="33">
        <v>3266766</v>
      </c>
      <c r="G31" s="33">
        <v>1010104.17</v>
      </c>
      <c r="H31" s="33">
        <f t="shared" si="3"/>
        <v>4276870.17</v>
      </c>
      <c r="I31" s="86">
        <f t="shared" si="21"/>
        <v>15.177767214175903</v>
      </c>
      <c r="J31" s="33">
        <f t="shared" si="22"/>
        <v>60449041.260000005</v>
      </c>
      <c r="K31" s="86">
        <f>J31/C31%</f>
        <v>84.924566300346328</v>
      </c>
    </row>
    <row r="32" spans="1:16" ht="63" customHeight="1" x14ac:dyDescent="0.2">
      <c r="A32" s="34">
        <v>2285573</v>
      </c>
      <c r="B32" s="32" t="s">
        <v>13</v>
      </c>
      <c r="C32" s="33">
        <v>44719310.039999999</v>
      </c>
      <c r="D32" s="33">
        <v>5577760.0600000005</v>
      </c>
      <c r="E32" s="33">
        <v>12216128</v>
      </c>
      <c r="F32" s="33">
        <v>484227</v>
      </c>
      <c r="G32" s="33">
        <v>202873.54</v>
      </c>
      <c r="H32" s="33">
        <f t="shared" si="3"/>
        <v>687100.54</v>
      </c>
      <c r="I32" s="86">
        <f t="shared" si="21"/>
        <v>5.6245361869161821</v>
      </c>
      <c r="J32" s="33">
        <f t="shared" si="22"/>
        <v>6264860.6000000006</v>
      </c>
      <c r="K32" s="86">
        <f>J32/C32%</f>
        <v>14.009296195304181</v>
      </c>
    </row>
    <row r="33" spans="1:11" ht="48" x14ac:dyDescent="0.2">
      <c r="A33" s="34">
        <v>2285839</v>
      </c>
      <c r="B33" s="32" t="s">
        <v>67</v>
      </c>
      <c r="C33" s="33">
        <v>138389767.78</v>
      </c>
      <c r="D33" s="33">
        <v>0</v>
      </c>
      <c r="E33" s="33">
        <v>55964497</v>
      </c>
      <c r="F33" s="33"/>
      <c r="G33" s="33">
        <v>5317423.17</v>
      </c>
      <c r="H33" s="33">
        <f t="shared" ref="H33:H36" si="24">F33+G33</f>
        <v>5317423.17</v>
      </c>
      <c r="I33" s="86">
        <f t="shared" ref="I33:I36" si="25">H33/E33%</f>
        <v>9.501422249895322</v>
      </c>
      <c r="J33" s="33">
        <f t="shared" ref="J33:J36" si="26">D33+H33</f>
        <v>5317423.17</v>
      </c>
      <c r="K33" s="86">
        <f t="shared" ref="K33:K36" si="27">J33/C33%</f>
        <v>3.8423528381470922</v>
      </c>
    </row>
    <row r="34" spans="1:11" ht="48" x14ac:dyDescent="0.2">
      <c r="A34" s="34">
        <v>2286124</v>
      </c>
      <c r="B34" s="32" t="s">
        <v>68</v>
      </c>
      <c r="C34" s="33">
        <v>71944623</v>
      </c>
      <c r="D34" s="33">
        <v>0</v>
      </c>
      <c r="E34" s="33">
        <v>19183075</v>
      </c>
      <c r="F34" s="33"/>
      <c r="G34" s="33"/>
      <c r="H34" s="33">
        <f t="shared" si="24"/>
        <v>0</v>
      </c>
      <c r="I34" s="86">
        <f t="shared" si="25"/>
        <v>0</v>
      </c>
      <c r="J34" s="33">
        <f t="shared" si="26"/>
        <v>0</v>
      </c>
      <c r="K34" s="86">
        <f t="shared" si="27"/>
        <v>0</v>
      </c>
    </row>
    <row r="35" spans="1:11" ht="65.25" customHeight="1" x14ac:dyDescent="0.2">
      <c r="A35" s="34">
        <v>2303995</v>
      </c>
      <c r="B35" s="32" t="s">
        <v>19</v>
      </c>
      <c r="C35" s="33">
        <v>299767271</v>
      </c>
      <c r="D35" s="33">
        <v>1244301.42</v>
      </c>
      <c r="E35" s="33">
        <v>15210000</v>
      </c>
      <c r="F35" s="33">
        <v>79460</v>
      </c>
      <c r="G35" s="33">
        <v>47714</v>
      </c>
      <c r="H35" s="33">
        <f t="shared" si="24"/>
        <v>127174</v>
      </c>
      <c r="I35" s="86">
        <f t="shared" si="25"/>
        <v>0.83612097304404998</v>
      </c>
      <c r="J35" s="33">
        <f t="shared" si="26"/>
        <v>1371475.42</v>
      </c>
      <c r="K35" s="86">
        <f t="shared" si="27"/>
        <v>0.45751339545003228</v>
      </c>
    </row>
    <row r="36" spans="1:11" ht="60" x14ac:dyDescent="0.2">
      <c r="A36" s="34">
        <v>2321591</v>
      </c>
      <c r="B36" s="32" t="s">
        <v>112</v>
      </c>
      <c r="C36" s="33">
        <v>103449297.95</v>
      </c>
      <c r="D36" s="33">
        <v>1161854.46</v>
      </c>
      <c r="E36" s="33">
        <v>1383539</v>
      </c>
      <c r="F36" s="33"/>
      <c r="G36" s="33"/>
      <c r="H36" s="33">
        <f t="shared" si="24"/>
        <v>0</v>
      </c>
      <c r="I36" s="86">
        <f t="shared" si="25"/>
        <v>0</v>
      </c>
      <c r="J36" s="33">
        <f t="shared" si="26"/>
        <v>1161854.46</v>
      </c>
      <c r="K36" s="86">
        <f t="shared" si="27"/>
        <v>1.1231148814190672</v>
      </c>
    </row>
    <row r="37" spans="1:11" ht="90" customHeight="1" x14ac:dyDescent="0.2">
      <c r="A37" s="34">
        <v>2327370</v>
      </c>
      <c r="B37" s="32" t="s">
        <v>70</v>
      </c>
      <c r="C37" s="33">
        <v>3763095</v>
      </c>
      <c r="D37" s="33">
        <v>0</v>
      </c>
      <c r="E37" s="33">
        <v>3019250</v>
      </c>
      <c r="F37" s="33"/>
      <c r="G37" s="33"/>
      <c r="H37" s="33">
        <f t="shared" si="3"/>
        <v>0</v>
      </c>
      <c r="I37" s="86">
        <f>H37/E37%</f>
        <v>0</v>
      </c>
      <c r="J37" s="33">
        <f>D37+H37</f>
        <v>0</v>
      </c>
      <c r="K37" s="86">
        <f>J37/C37%</f>
        <v>0</v>
      </c>
    </row>
    <row r="38" spans="1:11" ht="54.75" customHeight="1" x14ac:dyDescent="0.2">
      <c r="A38" s="34">
        <v>2335179</v>
      </c>
      <c r="B38" s="32" t="s">
        <v>17</v>
      </c>
      <c r="C38" s="33">
        <v>123712430.72</v>
      </c>
      <c r="D38" s="33">
        <v>2307541.17</v>
      </c>
      <c r="E38" s="33">
        <v>41825187</v>
      </c>
      <c r="F38" s="33"/>
      <c r="G38" s="33"/>
      <c r="H38" s="33">
        <f t="shared" si="3"/>
        <v>0</v>
      </c>
      <c r="I38" s="86">
        <f>H38/E38%</f>
        <v>0</v>
      </c>
      <c r="J38" s="33">
        <f>D38+H38</f>
        <v>2307541.17</v>
      </c>
      <c r="K38" s="86">
        <f>J38/C38%</f>
        <v>1.8652460036313481</v>
      </c>
    </row>
    <row r="39" spans="1:11" ht="54.75" customHeight="1" x14ac:dyDescent="0.2">
      <c r="A39" s="34">
        <v>2335476</v>
      </c>
      <c r="B39" s="32" t="s">
        <v>113</v>
      </c>
      <c r="C39" s="33">
        <v>29393665.550000001</v>
      </c>
      <c r="D39" s="33">
        <v>1112936.1599999999</v>
      </c>
      <c r="E39" s="33">
        <v>134580</v>
      </c>
      <c r="F39" s="33"/>
      <c r="G39" s="33"/>
      <c r="H39" s="33">
        <f t="shared" ref="H39" si="28">F39+G39</f>
        <v>0</v>
      </c>
      <c r="I39" s="86">
        <f>H39/E39%</f>
        <v>0</v>
      </c>
      <c r="J39" s="33">
        <f>D39+H39</f>
        <v>1112936.1599999999</v>
      </c>
      <c r="K39" s="86">
        <f>J39/C39%</f>
        <v>3.7863129323113629</v>
      </c>
    </row>
    <row r="40" spans="1:11" ht="59.25" customHeight="1" x14ac:dyDescent="0.2">
      <c r="A40" s="34">
        <v>2343128</v>
      </c>
      <c r="B40" s="32" t="s">
        <v>18</v>
      </c>
      <c r="C40" s="33">
        <v>28597975.25</v>
      </c>
      <c r="D40" s="33">
        <v>2341285.02</v>
      </c>
      <c r="E40" s="33">
        <v>11557496</v>
      </c>
      <c r="F40" s="33"/>
      <c r="G40" s="33">
        <v>125516.38</v>
      </c>
      <c r="H40" s="33">
        <f t="shared" si="3"/>
        <v>125516.38</v>
      </c>
      <c r="I40" s="86">
        <f t="shared" ref="I40:I48" si="29">H40/E40%</f>
        <v>1.0860170749788709</v>
      </c>
      <c r="J40" s="33">
        <f t="shared" ref="J40:J48" si="30">D40+H40</f>
        <v>2466801.4</v>
      </c>
      <c r="K40" s="86">
        <f t="shared" ref="K40:K48" si="31">J40/C40%</f>
        <v>8.6257903870309836</v>
      </c>
    </row>
    <row r="41" spans="1:11" ht="65.25" customHeight="1" x14ac:dyDescent="0.2">
      <c r="A41" s="34">
        <v>2343407</v>
      </c>
      <c r="B41" s="32" t="s">
        <v>39</v>
      </c>
      <c r="C41" s="33">
        <v>77043359.329999998</v>
      </c>
      <c r="D41" s="33">
        <v>40572522.020000003</v>
      </c>
      <c r="E41" s="33">
        <v>34144504</v>
      </c>
      <c r="F41" s="33">
        <v>1495377.26</v>
      </c>
      <c r="G41" s="33">
        <v>425698.32</v>
      </c>
      <c r="H41" s="33">
        <f t="shared" si="3"/>
        <v>1921075.58</v>
      </c>
      <c r="I41" s="86">
        <f t="shared" si="29"/>
        <v>5.6263098154830429</v>
      </c>
      <c r="J41" s="33">
        <f t="shared" si="30"/>
        <v>42493597.600000001</v>
      </c>
      <c r="K41" s="86">
        <f t="shared" si="31"/>
        <v>55.155431914627556</v>
      </c>
    </row>
    <row r="42" spans="1:11" ht="54.75" customHeight="1" x14ac:dyDescent="0.2">
      <c r="A42" s="34">
        <v>2344420</v>
      </c>
      <c r="B42" s="32" t="s">
        <v>40</v>
      </c>
      <c r="C42" s="33">
        <v>40185810.020000003</v>
      </c>
      <c r="D42" s="33">
        <v>7359812.6299999999</v>
      </c>
      <c r="E42" s="33">
        <v>22805950</v>
      </c>
      <c r="F42" s="128">
        <v>5190547.0599999996</v>
      </c>
      <c r="G42" s="128">
        <v>350115.18</v>
      </c>
      <c r="H42" s="128">
        <f t="shared" si="3"/>
        <v>5540662.2399999993</v>
      </c>
      <c r="I42" s="86">
        <f t="shared" si="29"/>
        <v>24.29481008245655</v>
      </c>
      <c r="J42" s="128">
        <f t="shared" si="30"/>
        <v>12900474.869999999</v>
      </c>
      <c r="K42" s="86">
        <f t="shared" si="31"/>
        <v>32.10206504131579</v>
      </c>
    </row>
    <row r="43" spans="1:11" ht="53.25" customHeight="1" x14ac:dyDescent="0.2">
      <c r="A43" s="34">
        <v>2344621</v>
      </c>
      <c r="B43" s="32" t="s">
        <v>41</v>
      </c>
      <c r="C43" s="33">
        <v>102849342.17</v>
      </c>
      <c r="D43" s="33">
        <v>1850729.86</v>
      </c>
      <c r="E43" s="33">
        <v>14373824</v>
      </c>
      <c r="F43" s="128"/>
      <c r="G43" s="128"/>
      <c r="H43" s="128">
        <f t="shared" si="3"/>
        <v>0</v>
      </c>
      <c r="I43" s="86">
        <f t="shared" si="29"/>
        <v>0</v>
      </c>
      <c r="J43" s="128">
        <f t="shared" si="30"/>
        <v>1850729.86</v>
      </c>
      <c r="K43" s="86">
        <f t="shared" si="31"/>
        <v>1.7994571680788418</v>
      </c>
    </row>
    <row r="44" spans="1:11" ht="70.5" customHeight="1" x14ac:dyDescent="0.2">
      <c r="A44" s="34">
        <v>2346750</v>
      </c>
      <c r="B44" s="32" t="s">
        <v>42</v>
      </c>
      <c r="C44" s="33">
        <v>113121299.98</v>
      </c>
      <c r="D44" s="33">
        <v>893677.04</v>
      </c>
      <c r="E44" s="33">
        <v>1147497</v>
      </c>
      <c r="F44" s="128">
        <v>66500</v>
      </c>
      <c r="G44" s="128">
        <v>16000</v>
      </c>
      <c r="H44" s="128">
        <f t="shared" si="3"/>
        <v>82500</v>
      </c>
      <c r="I44" s="86">
        <f t="shared" si="29"/>
        <v>7.1895612798987711</v>
      </c>
      <c r="J44" s="128">
        <f t="shared" si="30"/>
        <v>976177.04</v>
      </c>
      <c r="K44" s="86">
        <f t="shared" si="31"/>
        <v>0.86294715510924058</v>
      </c>
    </row>
    <row r="45" spans="1:11" ht="89.25" customHeight="1" x14ac:dyDescent="0.2">
      <c r="A45" s="34">
        <v>2347056</v>
      </c>
      <c r="B45" s="32" t="s">
        <v>43</v>
      </c>
      <c r="C45" s="33">
        <v>36009269.159999996</v>
      </c>
      <c r="D45" s="33">
        <v>3841429.87</v>
      </c>
      <c r="E45" s="33">
        <v>18937981</v>
      </c>
      <c r="F45" s="33"/>
      <c r="G45" s="33">
        <v>95440.24</v>
      </c>
      <c r="H45" s="33">
        <f t="shared" si="3"/>
        <v>95440.24</v>
      </c>
      <c r="I45" s="86">
        <f t="shared" si="29"/>
        <v>0.50396206438268154</v>
      </c>
      <c r="J45" s="33">
        <f t="shared" si="30"/>
        <v>3936870.1100000003</v>
      </c>
      <c r="K45" s="86">
        <f t="shared" si="31"/>
        <v>10.932935329809956</v>
      </c>
    </row>
    <row r="46" spans="1:11" ht="69" customHeight="1" x14ac:dyDescent="0.2">
      <c r="A46" s="34">
        <v>2354781</v>
      </c>
      <c r="B46" s="32" t="s">
        <v>44</v>
      </c>
      <c r="C46" s="33">
        <v>339219888.24000001</v>
      </c>
      <c r="D46" s="33">
        <v>66116725.260000005</v>
      </c>
      <c r="E46" s="33">
        <v>62921698</v>
      </c>
      <c r="F46" s="33">
        <v>10894175</v>
      </c>
      <c r="G46" s="33">
        <v>349232</v>
      </c>
      <c r="H46" s="33">
        <f t="shared" si="3"/>
        <v>11243407</v>
      </c>
      <c r="I46" s="86">
        <f t="shared" si="29"/>
        <v>17.868886818661505</v>
      </c>
      <c r="J46" s="33">
        <f t="shared" si="30"/>
        <v>77360132.260000005</v>
      </c>
      <c r="K46" s="86">
        <f t="shared" si="31"/>
        <v>22.805305626793697</v>
      </c>
    </row>
    <row r="47" spans="1:11" ht="79.5" customHeight="1" x14ac:dyDescent="0.2">
      <c r="A47" s="34">
        <v>2362485</v>
      </c>
      <c r="B47" s="32" t="s">
        <v>45</v>
      </c>
      <c r="C47" s="33">
        <v>142786859.22999999</v>
      </c>
      <c r="D47" s="33">
        <v>656172.78</v>
      </c>
      <c r="E47" s="33">
        <v>48747997</v>
      </c>
      <c r="F47" s="33"/>
      <c r="G47" s="33"/>
      <c r="H47" s="33">
        <f t="shared" si="3"/>
        <v>0</v>
      </c>
      <c r="I47" s="86">
        <f t="shared" si="29"/>
        <v>0</v>
      </c>
      <c r="J47" s="33">
        <f t="shared" si="30"/>
        <v>656172.78</v>
      </c>
      <c r="K47" s="86">
        <f t="shared" si="31"/>
        <v>0.45954703642794037</v>
      </c>
    </row>
    <row r="48" spans="1:11" ht="57.75" customHeight="1" x14ac:dyDescent="0.2">
      <c r="A48" s="34">
        <v>2372478</v>
      </c>
      <c r="B48" s="32" t="s">
        <v>46</v>
      </c>
      <c r="C48" s="33">
        <v>37954448</v>
      </c>
      <c r="D48" s="33">
        <v>15386292.68</v>
      </c>
      <c r="E48" s="33">
        <v>16252578</v>
      </c>
      <c r="F48" s="33"/>
      <c r="G48" s="33">
        <v>948218</v>
      </c>
      <c r="H48" s="33">
        <f t="shared" si="3"/>
        <v>948218</v>
      </c>
      <c r="I48" s="86">
        <f t="shared" si="29"/>
        <v>5.8342621090635589</v>
      </c>
      <c r="J48" s="33">
        <f t="shared" si="30"/>
        <v>16334510.68</v>
      </c>
      <c r="K48" s="86">
        <f t="shared" si="31"/>
        <v>43.03714463190191</v>
      </c>
    </row>
    <row r="49" spans="1:11" ht="57.75" customHeight="1" x14ac:dyDescent="0.2">
      <c r="A49" s="34">
        <v>2386498</v>
      </c>
      <c r="B49" s="32" t="s">
        <v>114</v>
      </c>
      <c r="C49" s="33">
        <v>97397247.409999996</v>
      </c>
      <c r="D49" s="33">
        <v>1117532.98</v>
      </c>
      <c r="E49" s="33">
        <v>919062</v>
      </c>
      <c r="F49" s="33"/>
      <c r="G49" s="33"/>
      <c r="H49" s="33">
        <f t="shared" ref="H49" si="32">F49+G49</f>
        <v>0</v>
      </c>
      <c r="I49" s="86">
        <f t="shared" ref="I49" si="33">H49/E49%</f>
        <v>0</v>
      </c>
      <c r="J49" s="33">
        <f t="shared" ref="J49" si="34">D49+H49</f>
        <v>1117532.98</v>
      </c>
      <c r="K49" s="86">
        <f t="shared" ref="K49" si="35">J49/C49%</f>
        <v>1.14739688206554</v>
      </c>
    </row>
    <row r="50" spans="1:11" ht="75" customHeight="1" x14ac:dyDescent="0.2">
      <c r="A50" s="34">
        <v>2386533</v>
      </c>
      <c r="B50" s="32" t="s">
        <v>47</v>
      </c>
      <c r="C50" s="33">
        <v>122556061.31999999</v>
      </c>
      <c r="D50" s="33">
        <v>1103795.43</v>
      </c>
      <c r="E50" s="33">
        <v>37345220</v>
      </c>
      <c r="F50" s="33"/>
      <c r="G50" s="33">
        <v>80750</v>
      </c>
      <c r="H50" s="33">
        <f t="shared" si="3"/>
        <v>80750</v>
      </c>
      <c r="I50" s="86">
        <f t="shared" ref="I50:I55" si="36">H50/E50%</f>
        <v>0.2162257981074954</v>
      </c>
      <c r="J50" s="33">
        <f t="shared" ref="J50:J55" si="37">D50+H50</f>
        <v>1184545.43</v>
      </c>
      <c r="K50" s="86">
        <f t="shared" ref="K50:K55" si="38">J50/C50%</f>
        <v>0.96653353350438753</v>
      </c>
    </row>
    <row r="51" spans="1:11" ht="53.25" customHeight="1" x14ac:dyDescent="0.2">
      <c r="A51" s="34">
        <v>2386577</v>
      </c>
      <c r="B51" s="32" t="s">
        <v>21</v>
      </c>
      <c r="C51" s="33">
        <v>88231060.459999993</v>
      </c>
      <c r="D51" s="33">
        <v>1386171.01</v>
      </c>
      <c r="E51" s="33">
        <v>34238720</v>
      </c>
      <c r="F51" s="33"/>
      <c r="G51" s="33">
        <v>11500</v>
      </c>
      <c r="H51" s="33">
        <f t="shared" si="3"/>
        <v>11500</v>
      </c>
      <c r="I51" s="86">
        <f t="shared" si="36"/>
        <v>3.3587704213241615E-2</v>
      </c>
      <c r="J51" s="33">
        <f t="shared" si="37"/>
        <v>1397671.01</v>
      </c>
      <c r="K51" s="86">
        <f t="shared" si="38"/>
        <v>1.584103152238141</v>
      </c>
    </row>
    <row r="52" spans="1:11" ht="53.25" customHeight="1" x14ac:dyDescent="0.2">
      <c r="A52" s="34">
        <v>2409087</v>
      </c>
      <c r="B52" s="32" t="s">
        <v>115</v>
      </c>
      <c r="C52" s="33">
        <v>5774500.3600000003</v>
      </c>
      <c r="D52" s="33">
        <v>324156.15999999997</v>
      </c>
      <c r="E52" s="33">
        <v>5399650</v>
      </c>
      <c r="F52" s="33"/>
      <c r="G52" s="33"/>
      <c r="H52" s="33">
        <f t="shared" ref="H52" si="39">F52+G52</f>
        <v>0</v>
      </c>
      <c r="I52" s="86">
        <f t="shared" si="36"/>
        <v>0</v>
      </c>
      <c r="J52" s="33">
        <f t="shared" si="37"/>
        <v>324156.15999999997</v>
      </c>
      <c r="K52" s="86">
        <f t="shared" si="38"/>
        <v>5.6135793539027494</v>
      </c>
    </row>
    <row r="53" spans="1:11" ht="54.75" customHeight="1" x14ac:dyDescent="0.2">
      <c r="A53" s="34">
        <v>2412981</v>
      </c>
      <c r="B53" s="32" t="s">
        <v>58</v>
      </c>
      <c r="C53" s="33">
        <v>6762984.2199999997</v>
      </c>
      <c r="D53" s="33">
        <v>0</v>
      </c>
      <c r="E53" s="33">
        <v>6507323</v>
      </c>
      <c r="F53" s="33"/>
      <c r="G53" s="33"/>
      <c r="H53" s="33">
        <f t="shared" si="3"/>
        <v>0</v>
      </c>
      <c r="I53" s="86">
        <f t="shared" si="36"/>
        <v>0</v>
      </c>
      <c r="J53" s="33">
        <f t="shared" si="37"/>
        <v>0</v>
      </c>
      <c r="K53" s="86">
        <f t="shared" si="38"/>
        <v>0</v>
      </c>
    </row>
    <row r="54" spans="1:11" ht="68.25" customHeight="1" x14ac:dyDescent="0.2">
      <c r="A54" s="34">
        <v>2414624</v>
      </c>
      <c r="B54" s="32" t="s">
        <v>71</v>
      </c>
      <c r="C54" s="33">
        <v>701204473.24000001</v>
      </c>
      <c r="D54" s="33">
        <v>0</v>
      </c>
      <c r="E54" s="33">
        <v>6469311</v>
      </c>
      <c r="F54" s="33"/>
      <c r="G54" s="33"/>
      <c r="H54" s="33">
        <f t="shared" si="3"/>
        <v>0</v>
      </c>
      <c r="I54" s="86">
        <f t="shared" si="36"/>
        <v>0</v>
      </c>
      <c r="J54" s="33">
        <f t="shared" si="37"/>
        <v>0</v>
      </c>
      <c r="K54" s="86">
        <f t="shared" si="38"/>
        <v>0</v>
      </c>
    </row>
    <row r="55" spans="1:11" ht="30" customHeight="1" x14ac:dyDescent="0.2">
      <c r="A55" s="34">
        <v>2416127</v>
      </c>
      <c r="B55" s="32" t="s">
        <v>59</v>
      </c>
      <c r="C55" s="33">
        <v>69177499</v>
      </c>
      <c r="D55" s="33">
        <v>1882123.03</v>
      </c>
      <c r="E55" s="33">
        <v>10259175</v>
      </c>
      <c r="F55" s="33">
        <v>249539.4</v>
      </c>
      <c r="G55" s="33">
        <v>393917.31</v>
      </c>
      <c r="H55" s="33">
        <f t="shared" si="3"/>
        <v>643456.71</v>
      </c>
      <c r="I55" s="86">
        <f t="shared" si="36"/>
        <v>6.2720122232050821</v>
      </c>
      <c r="J55" s="33">
        <f t="shared" si="37"/>
        <v>2525579.7400000002</v>
      </c>
      <c r="K55" s="86">
        <f t="shared" si="38"/>
        <v>3.650868817908552</v>
      </c>
    </row>
    <row r="56" spans="1:11" ht="60" x14ac:dyDescent="0.2">
      <c r="A56" s="34">
        <v>2426613</v>
      </c>
      <c r="B56" s="32" t="s">
        <v>116</v>
      </c>
      <c r="C56" s="33">
        <v>704573.7</v>
      </c>
      <c r="D56" s="33">
        <v>0</v>
      </c>
      <c r="E56" s="33">
        <v>704574</v>
      </c>
      <c r="F56" s="33"/>
      <c r="G56" s="33"/>
      <c r="H56" s="33">
        <f t="shared" ref="H56:H69" si="40">F56+G56</f>
        <v>0</v>
      </c>
      <c r="I56" s="86">
        <f t="shared" ref="I56:I69" si="41">H56/E56%</f>
        <v>0</v>
      </c>
      <c r="J56" s="33">
        <f t="shared" ref="J56:J69" si="42">D56+H56</f>
        <v>0</v>
      </c>
      <c r="K56" s="86">
        <f t="shared" ref="K56:K69" si="43">J56/C56%</f>
        <v>0</v>
      </c>
    </row>
    <row r="57" spans="1:11" ht="60" x14ac:dyDescent="0.2">
      <c r="A57" s="34">
        <v>2426624</v>
      </c>
      <c r="B57" s="32" t="s">
        <v>117</v>
      </c>
      <c r="C57" s="33">
        <v>1203397.99</v>
      </c>
      <c r="D57" s="33">
        <v>0</v>
      </c>
      <c r="E57" s="33">
        <v>1203398</v>
      </c>
      <c r="F57" s="33"/>
      <c r="G57" s="33"/>
      <c r="H57" s="33">
        <f t="shared" si="40"/>
        <v>0</v>
      </c>
      <c r="I57" s="86">
        <f t="shared" si="41"/>
        <v>0</v>
      </c>
      <c r="J57" s="33">
        <f t="shared" si="42"/>
        <v>0</v>
      </c>
      <c r="K57" s="86">
        <f t="shared" si="43"/>
        <v>0</v>
      </c>
    </row>
    <row r="58" spans="1:11" ht="48" x14ac:dyDescent="0.2">
      <c r="A58" s="34">
        <v>2426626</v>
      </c>
      <c r="B58" s="32" t="s">
        <v>118</v>
      </c>
      <c r="C58" s="33">
        <v>1115946.9099999999</v>
      </c>
      <c r="D58" s="33">
        <v>0</v>
      </c>
      <c r="E58" s="33">
        <v>1115947</v>
      </c>
      <c r="F58" s="33"/>
      <c r="G58" s="33"/>
      <c r="H58" s="33">
        <f t="shared" si="40"/>
        <v>0</v>
      </c>
      <c r="I58" s="86">
        <f t="shared" si="41"/>
        <v>0</v>
      </c>
      <c r="J58" s="33">
        <f t="shared" si="42"/>
        <v>0</v>
      </c>
      <c r="K58" s="86">
        <f t="shared" si="43"/>
        <v>0</v>
      </c>
    </row>
    <row r="59" spans="1:11" ht="48" x14ac:dyDescent="0.2">
      <c r="A59" s="34">
        <v>2426641</v>
      </c>
      <c r="B59" s="32" t="s">
        <v>119</v>
      </c>
      <c r="C59" s="33">
        <v>680011.7</v>
      </c>
      <c r="D59" s="33">
        <v>30722.6</v>
      </c>
      <c r="E59" s="33">
        <v>649289</v>
      </c>
      <c r="F59" s="33"/>
      <c r="G59" s="33"/>
      <c r="H59" s="33">
        <f t="shared" si="40"/>
        <v>0</v>
      </c>
      <c r="I59" s="86">
        <f t="shared" si="41"/>
        <v>0</v>
      </c>
      <c r="J59" s="33">
        <f t="shared" si="42"/>
        <v>30722.6</v>
      </c>
      <c r="K59" s="86">
        <f t="shared" si="43"/>
        <v>4.5179516764196856</v>
      </c>
    </row>
    <row r="60" spans="1:11" ht="48" x14ac:dyDescent="0.2">
      <c r="A60" s="34">
        <v>2426642</v>
      </c>
      <c r="B60" s="32" t="s">
        <v>120</v>
      </c>
      <c r="C60" s="33">
        <v>2311285.27</v>
      </c>
      <c r="D60" s="33">
        <v>2032.77</v>
      </c>
      <c r="E60" s="33">
        <v>2309252</v>
      </c>
      <c r="F60" s="33"/>
      <c r="G60" s="33"/>
      <c r="H60" s="33">
        <f t="shared" si="40"/>
        <v>0</v>
      </c>
      <c r="I60" s="86">
        <f t="shared" si="41"/>
        <v>0</v>
      </c>
      <c r="J60" s="33">
        <f t="shared" si="42"/>
        <v>2032.77</v>
      </c>
      <c r="K60" s="86">
        <f t="shared" si="43"/>
        <v>8.794976658160418E-2</v>
      </c>
    </row>
    <row r="61" spans="1:11" ht="60" x14ac:dyDescent="0.2">
      <c r="A61" s="34">
        <v>2426646</v>
      </c>
      <c r="B61" s="32" t="s">
        <v>121</v>
      </c>
      <c r="C61" s="33">
        <v>2204980.04</v>
      </c>
      <c r="D61" s="33">
        <v>0</v>
      </c>
      <c r="E61" s="33">
        <v>2204980</v>
      </c>
      <c r="F61" s="33"/>
      <c r="G61" s="33"/>
      <c r="H61" s="33">
        <f t="shared" si="40"/>
        <v>0</v>
      </c>
      <c r="I61" s="86">
        <f t="shared" si="41"/>
        <v>0</v>
      </c>
      <c r="J61" s="33">
        <f t="shared" si="42"/>
        <v>0</v>
      </c>
      <c r="K61" s="86">
        <f t="shared" si="43"/>
        <v>0</v>
      </c>
    </row>
    <row r="62" spans="1:11" ht="48" x14ac:dyDescent="0.2">
      <c r="A62" s="34">
        <v>2426659</v>
      </c>
      <c r="B62" s="32" t="s">
        <v>122</v>
      </c>
      <c r="C62" s="33">
        <v>1447445.35</v>
      </c>
      <c r="D62" s="33">
        <v>0</v>
      </c>
      <c r="E62" s="33">
        <v>1447445</v>
      </c>
      <c r="F62" s="33"/>
      <c r="G62" s="33"/>
      <c r="H62" s="33">
        <f t="shared" si="40"/>
        <v>0</v>
      </c>
      <c r="I62" s="86">
        <f t="shared" si="41"/>
        <v>0</v>
      </c>
      <c r="J62" s="33">
        <f t="shared" si="42"/>
        <v>0</v>
      </c>
      <c r="K62" s="86">
        <f t="shared" si="43"/>
        <v>0</v>
      </c>
    </row>
    <row r="63" spans="1:11" ht="72" x14ac:dyDescent="0.2">
      <c r="A63" s="34">
        <v>2426758</v>
      </c>
      <c r="B63" s="32" t="s">
        <v>123</v>
      </c>
      <c r="C63" s="33">
        <v>2031451</v>
      </c>
      <c r="D63" s="33">
        <v>37018.5</v>
      </c>
      <c r="E63" s="33">
        <v>1988009</v>
      </c>
      <c r="F63" s="33"/>
      <c r="G63" s="33"/>
      <c r="H63" s="33">
        <f t="shared" si="40"/>
        <v>0</v>
      </c>
      <c r="I63" s="86">
        <f t="shared" si="41"/>
        <v>0</v>
      </c>
      <c r="J63" s="33">
        <f t="shared" si="42"/>
        <v>37018.5</v>
      </c>
      <c r="K63" s="86">
        <f t="shared" si="43"/>
        <v>1.822268910251835</v>
      </c>
    </row>
    <row r="64" spans="1:11" ht="48" x14ac:dyDescent="0.2">
      <c r="A64" s="34">
        <v>2426771</v>
      </c>
      <c r="B64" s="32" t="s">
        <v>124</v>
      </c>
      <c r="C64" s="33">
        <v>2737986</v>
      </c>
      <c r="D64" s="33">
        <v>50000</v>
      </c>
      <c r="E64" s="33">
        <v>2687986</v>
      </c>
      <c r="F64" s="33"/>
      <c r="G64" s="33"/>
      <c r="H64" s="33">
        <f t="shared" si="40"/>
        <v>0</v>
      </c>
      <c r="I64" s="86">
        <f t="shared" si="41"/>
        <v>0</v>
      </c>
      <c r="J64" s="33">
        <f t="shared" si="42"/>
        <v>50000</v>
      </c>
      <c r="K64" s="86">
        <f t="shared" si="43"/>
        <v>1.8261598123584268</v>
      </c>
    </row>
    <row r="65" spans="1:11" ht="48" x14ac:dyDescent="0.2">
      <c r="A65" s="34" t="s">
        <v>137</v>
      </c>
      <c r="B65" s="32" t="s">
        <v>125</v>
      </c>
      <c r="C65" s="33">
        <v>828524</v>
      </c>
      <c r="D65" s="33">
        <v>0</v>
      </c>
      <c r="E65" s="33">
        <v>828524</v>
      </c>
      <c r="F65" s="33"/>
      <c r="G65" s="33"/>
      <c r="H65" s="33">
        <f t="shared" si="40"/>
        <v>0</v>
      </c>
      <c r="I65" s="86">
        <f t="shared" si="41"/>
        <v>0</v>
      </c>
      <c r="J65" s="33">
        <f t="shared" si="42"/>
        <v>0</v>
      </c>
      <c r="K65" s="86">
        <f t="shared" si="43"/>
        <v>0</v>
      </c>
    </row>
    <row r="66" spans="1:11" ht="48" x14ac:dyDescent="0.2">
      <c r="A66" s="34">
        <v>2426774</v>
      </c>
      <c r="B66" s="32" t="s">
        <v>126</v>
      </c>
      <c r="C66" s="33">
        <v>3388944</v>
      </c>
      <c r="D66" s="33">
        <v>50000</v>
      </c>
      <c r="E66" s="33">
        <v>3338944</v>
      </c>
      <c r="F66" s="33"/>
      <c r="G66" s="33"/>
      <c r="H66" s="33">
        <f t="shared" si="40"/>
        <v>0</v>
      </c>
      <c r="I66" s="86">
        <f t="shared" si="41"/>
        <v>0</v>
      </c>
      <c r="J66" s="33">
        <f t="shared" si="42"/>
        <v>50000</v>
      </c>
      <c r="K66" s="86">
        <f t="shared" si="43"/>
        <v>1.4753858429056366</v>
      </c>
    </row>
    <row r="67" spans="1:11" ht="60" x14ac:dyDescent="0.2">
      <c r="A67" s="34">
        <v>2426775</v>
      </c>
      <c r="B67" s="32" t="s">
        <v>127</v>
      </c>
      <c r="C67" s="33">
        <v>1206437</v>
      </c>
      <c r="D67" s="33">
        <v>0</v>
      </c>
      <c r="E67" s="33">
        <v>1206437</v>
      </c>
      <c r="F67" s="33"/>
      <c r="G67" s="33"/>
      <c r="H67" s="33">
        <f t="shared" si="40"/>
        <v>0</v>
      </c>
      <c r="I67" s="86">
        <f t="shared" si="41"/>
        <v>0</v>
      </c>
      <c r="J67" s="33">
        <f t="shared" si="42"/>
        <v>0</v>
      </c>
      <c r="K67" s="86">
        <f t="shared" si="43"/>
        <v>0</v>
      </c>
    </row>
    <row r="68" spans="1:11" ht="63.75" customHeight="1" x14ac:dyDescent="0.2">
      <c r="A68" s="34">
        <v>2427401</v>
      </c>
      <c r="B68" s="32" t="s">
        <v>72</v>
      </c>
      <c r="C68" s="33">
        <v>24391701.239999998</v>
      </c>
      <c r="E68" s="33">
        <v>8730000</v>
      </c>
      <c r="F68" s="33"/>
      <c r="G68" s="33"/>
      <c r="H68" s="33">
        <f t="shared" si="40"/>
        <v>0</v>
      </c>
      <c r="I68" s="86">
        <f t="shared" si="41"/>
        <v>0</v>
      </c>
      <c r="J68" s="33">
        <f t="shared" si="42"/>
        <v>0</v>
      </c>
      <c r="K68" s="86">
        <f t="shared" si="43"/>
        <v>0</v>
      </c>
    </row>
    <row r="69" spans="1:11" ht="63.75" customHeight="1" x14ac:dyDescent="0.2">
      <c r="A69" s="34">
        <v>2428425</v>
      </c>
      <c r="B69" s="32" t="s">
        <v>128</v>
      </c>
      <c r="C69" s="129">
        <v>1410518.55</v>
      </c>
      <c r="D69" s="33">
        <v>0</v>
      </c>
      <c r="E69" s="33">
        <v>1410519</v>
      </c>
      <c r="F69" s="33"/>
      <c r="G69" s="33">
        <v>111257.49</v>
      </c>
      <c r="H69" s="33">
        <f t="shared" si="40"/>
        <v>111257.49</v>
      </c>
      <c r="I69" s="86">
        <f t="shared" si="41"/>
        <v>7.8876987832138381</v>
      </c>
      <c r="J69" s="33">
        <f t="shared" si="42"/>
        <v>111257.49</v>
      </c>
      <c r="K69" s="86">
        <f t="shared" si="43"/>
        <v>7.8877012996390592</v>
      </c>
    </row>
    <row r="70" spans="1:11" ht="94.5" customHeight="1" x14ac:dyDescent="0.2">
      <c r="A70" s="34">
        <v>2430241</v>
      </c>
      <c r="B70" s="32" t="s">
        <v>73</v>
      </c>
      <c r="C70" s="129">
        <v>55782756</v>
      </c>
      <c r="D70" s="33">
        <v>0</v>
      </c>
      <c r="E70" s="33">
        <v>6107568</v>
      </c>
      <c r="F70" s="33"/>
      <c r="G70" s="33"/>
      <c r="H70" s="33">
        <f t="shared" si="3"/>
        <v>0</v>
      </c>
      <c r="I70" s="86">
        <f t="shared" ref="I70:I75" si="44">H70/E70%</f>
        <v>0</v>
      </c>
      <c r="J70" s="33">
        <f t="shared" ref="J70:J75" si="45">D70+H70</f>
        <v>0</v>
      </c>
      <c r="K70" s="86">
        <f t="shared" ref="K70:K75" si="46">J70/C70%</f>
        <v>0</v>
      </c>
    </row>
    <row r="71" spans="1:11" ht="39" customHeight="1" x14ac:dyDescent="0.2">
      <c r="A71" s="34">
        <v>2430242</v>
      </c>
      <c r="B71" s="32" t="s">
        <v>74</v>
      </c>
      <c r="C71" s="129">
        <v>240075530.68000001</v>
      </c>
      <c r="D71" s="33">
        <v>0</v>
      </c>
      <c r="E71" s="33">
        <v>6346951</v>
      </c>
      <c r="F71" s="33"/>
      <c r="G71" s="33"/>
      <c r="H71" s="33">
        <f t="shared" si="3"/>
        <v>0</v>
      </c>
      <c r="I71" s="86">
        <f t="shared" si="44"/>
        <v>0</v>
      </c>
      <c r="J71" s="33">
        <f t="shared" si="45"/>
        <v>0</v>
      </c>
      <c r="K71" s="86">
        <f t="shared" si="46"/>
        <v>0</v>
      </c>
    </row>
    <row r="72" spans="1:11" ht="55.5" customHeight="1" x14ac:dyDescent="0.2">
      <c r="A72" s="34">
        <v>2430246</v>
      </c>
      <c r="B72" s="32" t="s">
        <v>75</v>
      </c>
      <c r="C72" s="33">
        <v>249064217.61000001</v>
      </c>
      <c r="D72" s="33">
        <v>0</v>
      </c>
      <c r="E72" s="33">
        <v>12784577</v>
      </c>
      <c r="F72" s="33"/>
      <c r="G72" s="33"/>
      <c r="H72" s="33">
        <f t="shared" si="3"/>
        <v>0</v>
      </c>
      <c r="I72" s="86">
        <f t="shared" si="44"/>
        <v>0</v>
      </c>
      <c r="J72" s="33">
        <f t="shared" si="45"/>
        <v>0</v>
      </c>
      <c r="K72" s="86">
        <f t="shared" si="46"/>
        <v>0</v>
      </c>
    </row>
    <row r="73" spans="1:11" ht="63.75" customHeight="1" x14ac:dyDescent="0.2">
      <c r="A73" s="34">
        <v>2430247</v>
      </c>
      <c r="B73" s="32" t="s">
        <v>76</v>
      </c>
      <c r="C73" s="33">
        <v>70717951</v>
      </c>
      <c r="D73" s="33">
        <v>0</v>
      </c>
      <c r="E73" s="33">
        <v>5439815</v>
      </c>
      <c r="F73" s="33"/>
      <c r="G73" s="33"/>
      <c r="H73" s="33">
        <f t="shared" si="3"/>
        <v>0</v>
      </c>
      <c r="I73" s="86">
        <f t="shared" si="44"/>
        <v>0</v>
      </c>
      <c r="J73" s="33">
        <f t="shared" si="45"/>
        <v>0</v>
      </c>
      <c r="K73" s="86">
        <f t="shared" si="46"/>
        <v>0</v>
      </c>
    </row>
    <row r="74" spans="1:11" ht="55.5" customHeight="1" x14ac:dyDescent="0.2">
      <c r="A74" s="34">
        <v>2447725</v>
      </c>
      <c r="B74" s="32" t="s">
        <v>129</v>
      </c>
      <c r="C74" s="33">
        <v>1988032.9</v>
      </c>
      <c r="D74" s="33">
        <v>0</v>
      </c>
      <c r="E74" s="33">
        <v>1988033</v>
      </c>
      <c r="F74" s="33"/>
      <c r="G74" s="33">
        <v>161008</v>
      </c>
      <c r="H74" s="33">
        <f t="shared" ref="H74" si="47">F74+G74</f>
        <v>161008</v>
      </c>
      <c r="I74" s="86">
        <f t="shared" si="44"/>
        <v>8.098859525973662</v>
      </c>
      <c r="J74" s="33">
        <f t="shared" si="45"/>
        <v>161008</v>
      </c>
      <c r="K74" s="86">
        <f t="shared" si="46"/>
        <v>8.0988599333542233</v>
      </c>
    </row>
    <row r="75" spans="1:11" ht="51.75" customHeight="1" x14ac:dyDescent="0.2">
      <c r="A75" s="34">
        <v>2451748</v>
      </c>
      <c r="B75" s="32" t="s">
        <v>130</v>
      </c>
      <c r="C75" s="33">
        <v>5747946.9299999997</v>
      </c>
      <c r="D75" s="33">
        <v>0</v>
      </c>
      <c r="E75" s="33">
        <v>5747947</v>
      </c>
      <c r="F75" s="33"/>
      <c r="G75" s="33"/>
      <c r="H75" s="33">
        <f t="shared" ref="H75" si="48">F75+G75</f>
        <v>0</v>
      </c>
      <c r="I75" s="86">
        <f t="shared" si="44"/>
        <v>0</v>
      </c>
      <c r="J75" s="33">
        <f t="shared" si="45"/>
        <v>0</v>
      </c>
      <c r="K75" s="86">
        <f t="shared" si="46"/>
        <v>0</v>
      </c>
    </row>
    <row r="76" spans="1:11" ht="60.75" customHeight="1" x14ac:dyDescent="0.2">
      <c r="A76" s="34">
        <v>2466074</v>
      </c>
      <c r="B76" s="32" t="s">
        <v>77</v>
      </c>
      <c r="C76" s="33">
        <v>52138285.030000001</v>
      </c>
      <c r="D76" s="33">
        <v>0</v>
      </c>
      <c r="E76" s="33">
        <v>23323</v>
      </c>
      <c r="F76" s="33"/>
      <c r="G76" s="33"/>
      <c r="H76" s="33">
        <f t="shared" si="3"/>
        <v>0</v>
      </c>
      <c r="I76" s="86">
        <f t="shared" ref="I76:I86" si="49">H76/E76%</f>
        <v>0</v>
      </c>
      <c r="J76" s="33">
        <f t="shared" ref="J76:J86" si="50">D76+H76</f>
        <v>0</v>
      </c>
      <c r="K76" s="86">
        <f t="shared" ref="K76:K82" si="51">J76/C76%</f>
        <v>0</v>
      </c>
    </row>
    <row r="77" spans="1:11" ht="62.25" customHeight="1" x14ac:dyDescent="0.2">
      <c r="A77" s="34">
        <v>2466086</v>
      </c>
      <c r="B77" s="32" t="s">
        <v>78</v>
      </c>
      <c r="C77" s="33">
        <v>83764850.739999995</v>
      </c>
      <c r="D77" s="33">
        <v>0</v>
      </c>
      <c r="E77" s="33">
        <v>23323</v>
      </c>
      <c r="F77" s="33"/>
      <c r="G77" s="33"/>
      <c r="H77" s="33">
        <f t="shared" si="3"/>
        <v>0</v>
      </c>
      <c r="I77" s="86">
        <f t="shared" si="49"/>
        <v>0</v>
      </c>
      <c r="J77" s="33">
        <f t="shared" si="50"/>
        <v>0</v>
      </c>
      <c r="K77" s="86">
        <f t="shared" si="51"/>
        <v>0</v>
      </c>
    </row>
    <row r="78" spans="1:11" ht="77.25" customHeight="1" x14ac:dyDescent="0.2">
      <c r="A78" s="34">
        <v>2466354</v>
      </c>
      <c r="B78" s="32" t="s">
        <v>79</v>
      </c>
      <c r="C78" s="33">
        <v>60902639.640000001</v>
      </c>
      <c r="D78" s="33">
        <v>0</v>
      </c>
      <c r="E78" s="33">
        <v>2837859</v>
      </c>
      <c r="F78" s="33"/>
      <c r="G78" s="33"/>
      <c r="H78" s="33">
        <f t="shared" si="3"/>
        <v>0</v>
      </c>
      <c r="I78" s="86">
        <f t="shared" si="49"/>
        <v>0</v>
      </c>
      <c r="J78" s="33">
        <f t="shared" si="50"/>
        <v>0</v>
      </c>
      <c r="K78" s="86">
        <f t="shared" si="51"/>
        <v>0</v>
      </c>
    </row>
    <row r="79" spans="1:11" ht="79.5" customHeight="1" x14ac:dyDescent="0.2">
      <c r="A79" s="34">
        <v>2466581</v>
      </c>
      <c r="B79" s="32" t="s">
        <v>80</v>
      </c>
      <c r="C79" s="33">
        <v>65337262</v>
      </c>
      <c r="D79" s="33">
        <v>0</v>
      </c>
      <c r="E79" s="33">
        <v>3434159</v>
      </c>
      <c r="F79" s="33"/>
      <c r="G79" s="33"/>
      <c r="H79" s="33">
        <f t="shared" si="3"/>
        <v>0</v>
      </c>
      <c r="I79" s="86">
        <f t="shared" si="49"/>
        <v>0</v>
      </c>
      <c r="J79" s="33">
        <f t="shared" si="50"/>
        <v>0</v>
      </c>
      <c r="K79" s="86">
        <f t="shared" si="51"/>
        <v>0</v>
      </c>
    </row>
    <row r="80" spans="1:11" ht="98.25" customHeight="1" x14ac:dyDescent="0.2">
      <c r="A80" s="34">
        <v>2466660</v>
      </c>
      <c r="B80" s="32" t="s">
        <v>81</v>
      </c>
      <c r="C80" s="33">
        <v>55965310</v>
      </c>
      <c r="D80" s="33">
        <v>0</v>
      </c>
      <c r="E80" s="33">
        <v>642053</v>
      </c>
      <c r="F80" s="33"/>
      <c r="G80" s="33"/>
      <c r="H80" s="33">
        <f t="shared" si="3"/>
        <v>0</v>
      </c>
      <c r="I80" s="86">
        <f t="shared" si="49"/>
        <v>0</v>
      </c>
      <c r="J80" s="33">
        <f t="shared" si="50"/>
        <v>0</v>
      </c>
      <c r="K80" s="86">
        <f t="shared" si="51"/>
        <v>0</v>
      </c>
    </row>
    <row r="81" spans="1:12" ht="66.75" customHeight="1" x14ac:dyDescent="0.2">
      <c r="A81" s="34">
        <v>2466669</v>
      </c>
      <c r="B81" s="32" t="s">
        <v>82</v>
      </c>
      <c r="C81" s="33">
        <v>53476383.159999996</v>
      </c>
      <c r="D81" s="33">
        <v>0</v>
      </c>
      <c r="E81" s="33">
        <v>23323</v>
      </c>
      <c r="F81" s="33"/>
      <c r="G81" s="33"/>
      <c r="H81" s="33">
        <f t="shared" si="3"/>
        <v>0</v>
      </c>
      <c r="I81" s="86">
        <f t="shared" si="49"/>
        <v>0</v>
      </c>
      <c r="J81" s="33">
        <f t="shared" si="50"/>
        <v>0</v>
      </c>
      <c r="K81" s="86">
        <f t="shared" si="51"/>
        <v>0</v>
      </c>
    </row>
    <row r="82" spans="1:12" ht="69.75" customHeight="1" x14ac:dyDescent="0.2">
      <c r="A82" s="34">
        <v>2466824</v>
      </c>
      <c r="B82" s="32" t="s">
        <v>83</v>
      </c>
      <c r="C82" s="33">
        <v>49315526.469999999</v>
      </c>
      <c r="D82" s="33">
        <v>0</v>
      </c>
      <c r="E82" s="33">
        <v>23323</v>
      </c>
      <c r="F82" s="33"/>
      <c r="G82" s="33"/>
      <c r="H82" s="33">
        <f t="shared" si="3"/>
        <v>0</v>
      </c>
      <c r="I82" s="86">
        <f t="shared" si="49"/>
        <v>0</v>
      </c>
      <c r="J82" s="33">
        <f t="shared" si="50"/>
        <v>0</v>
      </c>
      <c r="K82" s="86">
        <f t="shared" si="51"/>
        <v>0</v>
      </c>
    </row>
    <row r="83" spans="1:12" ht="30.75" customHeight="1" x14ac:dyDescent="0.2">
      <c r="A83" s="34"/>
      <c r="B83" s="63" t="s">
        <v>48</v>
      </c>
      <c r="C83" s="36"/>
      <c r="D83" s="127">
        <f>D84</f>
        <v>980943.65</v>
      </c>
      <c r="E83" s="127">
        <f>E84</f>
        <v>3035799</v>
      </c>
      <c r="F83" s="127">
        <f t="shared" ref="F83:G83" si="52">F84</f>
        <v>0</v>
      </c>
      <c r="G83" s="127">
        <f t="shared" si="52"/>
        <v>0</v>
      </c>
      <c r="H83" s="127">
        <f t="shared" si="3"/>
        <v>0</v>
      </c>
      <c r="I83" s="82">
        <f t="shared" si="49"/>
        <v>0</v>
      </c>
      <c r="J83" s="127">
        <f t="shared" si="50"/>
        <v>980943.65</v>
      </c>
      <c r="K83" s="36"/>
    </row>
    <row r="84" spans="1:12" ht="53.25" customHeight="1" x14ac:dyDescent="0.2">
      <c r="A84" s="34">
        <v>2251577</v>
      </c>
      <c r="B84" s="32" t="s">
        <v>49</v>
      </c>
      <c r="C84" s="33">
        <v>9131790.1400000006</v>
      </c>
      <c r="D84" s="33">
        <v>980943.65</v>
      </c>
      <c r="E84" s="33">
        <v>3035799</v>
      </c>
      <c r="F84" s="33"/>
      <c r="G84" s="33"/>
      <c r="H84" s="33">
        <f t="shared" si="3"/>
        <v>0</v>
      </c>
      <c r="I84" s="86">
        <f t="shared" si="49"/>
        <v>0</v>
      </c>
      <c r="J84" s="33">
        <f t="shared" si="50"/>
        <v>980943.65</v>
      </c>
      <c r="K84" s="86">
        <f>J84/C84%</f>
        <v>10.742073952216339</v>
      </c>
    </row>
    <row r="85" spans="1:12" ht="24" x14ac:dyDescent="0.2">
      <c r="A85" s="34"/>
      <c r="B85" s="63" t="s">
        <v>50</v>
      </c>
      <c r="C85" s="36"/>
      <c r="D85" s="36">
        <f>D86</f>
        <v>9306096.5299999993</v>
      </c>
      <c r="E85" s="36">
        <f>E86</f>
        <v>7309263</v>
      </c>
      <c r="F85" s="36">
        <f t="shared" ref="F85:G85" si="53">F86</f>
        <v>0</v>
      </c>
      <c r="G85" s="36">
        <f t="shared" si="53"/>
        <v>13357</v>
      </c>
      <c r="H85" s="36">
        <f t="shared" si="3"/>
        <v>13357</v>
      </c>
      <c r="I85" s="82">
        <f t="shared" si="49"/>
        <v>0.18274072228622776</v>
      </c>
      <c r="J85" s="36">
        <f t="shared" si="50"/>
        <v>9319453.5299999993</v>
      </c>
      <c r="K85" s="36"/>
    </row>
    <row r="86" spans="1:12" ht="51.75" customHeight="1" x14ac:dyDescent="0.2">
      <c r="A86" s="34">
        <v>2112841</v>
      </c>
      <c r="B86" s="32" t="s">
        <v>51</v>
      </c>
      <c r="C86" s="33">
        <v>21413189.73</v>
      </c>
      <c r="D86" s="33">
        <v>9306096.5299999993</v>
      </c>
      <c r="E86" s="33">
        <v>7309263</v>
      </c>
      <c r="F86" s="33"/>
      <c r="G86" s="33">
        <v>13357</v>
      </c>
      <c r="H86" s="33">
        <f t="shared" si="3"/>
        <v>13357</v>
      </c>
      <c r="I86" s="86">
        <f t="shared" si="49"/>
        <v>0.18274072228622776</v>
      </c>
      <c r="J86" s="33">
        <f t="shared" si="50"/>
        <v>9319453.5299999993</v>
      </c>
      <c r="K86" s="86">
        <f>J86/C86%</f>
        <v>43.52202379705902</v>
      </c>
    </row>
    <row r="87" spans="1:12" s="42" customFormat="1" ht="12" x14ac:dyDescent="0.2">
      <c r="A87" s="118" t="s">
        <v>142</v>
      </c>
      <c r="B87" s="119"/>
      <c r="C87" s="120"/>
      <c r="D87" s="120"/>
      <c r="E87" s="29"/>
      <c r="F87" s="51"/>
      <c r="G87" s="51"/>
      <c r="H87" s="131"/>
      <c r="I87" s="50"/>
      <c r="J87" s="136"/>
      <c r="K87" s="50"/>
      <c r="L87" s="102"/>
    </row>
    <row r="88" spans="1:12" s="42" customFormat="1" ht="12" x14ac:dyDescent="0.2">
      <c r="A88" s="121" t="s">
        <v>6</v>
      </c>
      <c r="B88" s="122"/>
      <c r="C88" s="120"/>
      <c r="D88" s="120"/>
      <c r="E88" s="62"/>
      <c r="F88" s="51"/>
      <c r="G88" s="51"/>
      <c r="H88" s="131"/>
      <c r="I88" s="50"/>
      <c r="J88" s="136"/>
      <c r="K88" s="50"/>
      <c r="L88" s="102"/>
    </row>
    <row r="89" spans="1:12" ht="20.25" customHeight="1" x14ac:dyDescent="0.2">
      <c r="A89" s="123"/>
      <c r="B89" s="153" t="s">
        <v>11</v>
      </c>
      <c r="C89" s="154"/>
      <c r="D89" s="154"/>
      <c r="H89" s="131"/>
    </row>
    <row r="90" spans="1:12" ht="20.25" customHeight="1" x14ac:dyDescent="0.2">
      <c r="H90" s="131"/>
    </row>
    <row r="91" spans="1:12" ht="20.25" customHeight="1" x14ac:dyDescent="0.2"/>
    <row r="92" spans="1:12" ht="20.25" customHeight="1" x14ac:dyDescent="0.2"/>
    <row r="93" spans="1:12" ht="20.25" customHeight="1" x14ac:dyDescent="0.2"/>
    <row r="94" spans="1:12" ht="20.25" customHeight="1" x14ac:dyDescent="0.2"/>
    <row r="95" spans="1:12" ht="20.25" customHeight="1" x14ac:dyDescent="0.2"/>
    <row r="96" spans="1:12" ht="20.25" customHeight="1" x14ac:dyDescent="0.2"/>
    <row r="97" ht="20.25" customHeight="1" x14ac:dyDescent="0.2"/>
    <row r="98" ht="20.25" customHeight="1" x14ac:dyDescent="0.2"/>
    <row r="99" ht="20.25" customHeight="1" x14ac:dyDescent="0.2"/>
    <row r="100" ht="20.25" customHeight="1" x14ac:dyDescent="0.2"/>
    <row r="101" ht="20.25" customHeight="1" x14ac:dyDescent="0.2"/>
    <row r="102" ht="20.25" customHeight="1" x14ac:dyDescent="0.2"/>
    <row r="103" ht="20.25" customHeight="1" x14ac:dyDescent="0.2"/>
    <row r="104" ht="20.25" customHeight="1" x14ac:dyDescent="0.2"/>
    <row r="105" ht="20.25" customHeight="1" x14ac:dyDescent="0.2"/>
    <row r="106" ht="20.25" customHeight="1" x14ac:dyDescent="0.2"/>
    <row r="107" ht="20.25" customHeight="1" x14ac:dyDescent="0.2"/>
    <row r="108" ht="20.25" customHeight="1" x14ac:dyDescent="0.2"/>
    <row r="109" ht="20.25" customHeight="1" x14ac:dyDescent="0.2"/>
    <row r="110" ht="20.25" customHeight="1" x14ac:dyDescent="0.2"/>
    <row r="111" ht="20.25" customHeight="1" x14ac:dyDescent="0.2"/>
    <row r="112" ht="20.25" customHeight="1" x14ac:dyDescent="0.2"/>
    <row r="113" ht="20.25" customHeight="1" x14ac:dyDescent="0.2"/>
    <row r="114" ht="20.25" customHeight="1" x14ac:dyDescent="0.2"/>
    <row r="115" ht="20.25" customHeight="1" x14ac:dyDescent="0.2"/>
    <row r="116" ht="20.25" customHeight="1" x14ac:dyDescent="0.2"/>
    <row r="117" ht="20.25" customHeight="1" x14ac:dyDescent="0.2"/>
    <row r="118" ht="20.25" customHeight="1" x14ac:dyDescent="0.2"/>
    <row r="119" ht="20.25" customHeight="1" x14ac:dyDescent="0.2"/>
    <row r="120" ht="20.25" customHeight="1" x14ac:dyDescent="0.2"/>
    <row r="121" ht="20.25" customHeight="1" x14ac:dyDescent="0.2"/>
    <row r="122" ht="20.25" customHeight="1" x14ac:dyDescent="0.2"/>
    <row r="123" ht="20.25" customHeight="1" x14ac:dyDescent="0.2"/>
    <row r="124" ht="20.25" customHeight="1" x14ac:dyDescent="0.2"/>
    <row r="125" ht="20.25" customHeight="1" x14ac:dyDescent="0.2"/>
    <row r="126" ht="20.25" customHeight="1" x14ac:dyDescent="0.2"/>
    <row r="127" ht="20.25" customHeight="1" x14ac:dyDescent="0.2"/>
    <row r="128" ht="20.25" customHeight="1" x14ac:dyDescent="0.2"/>
    <row r="129" ht="20.25" customHeight="1" x14ac:dyDescent="0.2"/>
    <row r="130" ht="20.25" customHeight="1" x14ac:dyDescent="0.2"/>
    <row r="131" ht="20.25" customHeight="1" x14ac:dyDescent="0.2"/>
    <row r="132" ht="20.25" customHeight="1" x14ac:dyDescent="0.2"/>
    <row r="133" ht="20.25" customHeight="1" x14ac:dyDescent="0.2"/>
    <row r="134" ht="20.25" customHeight="1" x14ac:dyDescent="0.2"/>
    <row r="135" ht="20.25" customHeight="1" x14ac:dyDescent="0.2"/>
    <row r="136" ht="20.25" customHeight="1" x14ac:dyDescent="0.2"/>
    <row r="137" ht="20.25" customHeight="1" x14ac:dyDescent="0.2"/>
    <row r="138" ht="20.25" customHeight="1" x14ac:dyDescent="0.2"/>
    <row r="139" ht="20.25" customHeight="1" x14ac:dyDescent="0.2"/>
    <row r="140" ht="20.25" customHeight="1" x14ac:dyDescent="0.2"/>
    <row r="141" ht="20.25" customHeight="1" x14ac:dyDescent="0.2"/>
    <row r="142" ht="20.25" customHeight="1" x14ac:dyDescent="0.2"/>
    <row r="143" ht="20.25" customHeight="1" x14ac:dyDescent="0.2"/>
    <row r="144" ht="20.25" customHeight="1" x14ac:dyDescent="0.2"/>
    <row r="145" ht="20.25" customHeight="1" x14ac:dyDescent="0.2"/>
    <row r="146" ht="20.25" customHeight="1" x14ac:dyDescent="0.2"/>
    <row r="147" ht="20.25" customHeight="1" x14ac:dyDescent="0.2"/>
    <row r="148" ht="20.25" customHeight="1" x14ac:dyDescent="0.2"/>
    <row r="149" ht="20.25" customHeight="1" x14ac:dyDescent="0.2"/>
    <row r="150" ht="20.25" customHeight="1" x14ac:dyDescent="0.2"/>
    <row r="151" ht="20.25" customHeight="1" x14ac:dyDescent="0.2"/>
    <row r="152" ht="20.25" customHeight="1" x14ac:dyDescent="0.2"/>
    <row r="153" ht="20.25" customHeight="1" x14ac:dyDescent="0.2"/>
    <row r="154" ht="20.25" customHeight="1" x14ac:dyDescent="0.2"/>
    <row r="155" ht="20.25" customHeight="1" x14ac:dyDescent="0.2"/>
    <row r="156" ht="20.25" customHeight="1" x14ac:dyDescent="0.2"/>
    <row r="157" ht="20.25" customHeight="1" x14ac:dyDescent="0.2"/>
    <row r="158" ht="20.25" customHeight="1" x14ac:dyDescent="0.2"/>
    <row r="159" ht="20.25" customHeight="1" x14ac:dyDescent="0.2"/>
    <row r="160" ht="20.25" customHeight="1" x14ac:dyDescent="0.2"/>
    <row r="161" ht="20.25" customHeight="1" x14ac:dyDescent="0.2"/>
    <row r="162" ht="20.25" customHeight="1" x14ac:dyDescent="0.2"/>
    <row r="163" ht="20.25" customHeight="1" x14ac:dyDescent="0.2"/>
    <row r="164" ht="20.25" customHeight="1" x14ac:dyDescent="0.2"/>
    <row r="165" ht="20.25" customHeight="1" x14ac:dyDescent="0.2"/>
    <row r="166" ht="20.25" customHeight="1" x14ac:dyDescent="0.2"/>
    <row r="167" ht="20.25" customHeight="1" x14ac:dyDescent="0.2"/>
    <row r="168" ht="20.25" customHeight="1" x14ac:dyDescent="0.2"/>
    <row r="169" ht="20.25" customHeight="1" x14ac:dyDescent="0.2"/>
    <row r="170" ht="20.25" customHeight="1" x14ac:dyDescent="0.2"/>
    <row r="171" ht="20.25" customHeight="1" x14ac:dyDescent="0.2"/>
    <row r="172" ht="20.25" customHeight="1" x14ac:dyDescent="0.2"/>
    <row r="173" ht="20.25" customHeight="1" x14ac:dyDescent="0.2"/>
    <row r="174" ht="20.25" customHeight="1" x14ac:dyDescent="0.2"/>
    <row r="175" ht="20.25" customHeight="1" x14ac:dyDescent="0.2"/>
    <row r="176" ht="20.25" customHeight="1" x14ac:dyDescent="0.2"/>
    <row r="177" ht="20.25" customHeight="1" x14ac:dyDescent="0.2"/>
    <row r="178" ht="20.25" customHeight="1" x14ac:dyDescent="0.2"/>
    <row r="179" ht="20.25" customHeight="1" x14ac:dyDescent="0.2"/>
    <row r="180" ht="20.25" customHeight="1" x14ac:dyDescent="0.2"/>
    <row r="181" ht="20.25" customHeight="1" x14ac:dyDescent="0.2"/>
    <row r="182" ht="20.25" customHeight="1" x14ac:dyDescent="0.2"/>
    <row r="183" ht="20.25" customHeight="1" x14ac:dyDescent="0.2"/>
    <row r="184" ht="20.25" customHeight="1" x14ac:dyDescent="0.2"/>
    <row r="185" ht="20.25" customHeight="1" x14ac:dyDescent="0.2"/>
    <row r="186" ht="20.25" customHeight="1" x14ac:dyDescent="0.2"/>
    <row r="187" ht="20.25" customHeight="1" x14ac:dyDescent="0.2"/>
    <row r="188" ht="20.25" customHeight="1" x14ac:dyDescent="0.2"/>
    <row r="189" ht="20.25" customHeight="1" x14ac:dyDescent="0.2"/>
    <row r="190" ht="20.25" customHeight="1" x14ac:dyDescent="0.2"/>
    <row r="191" ht="20.25" customHeight="1" x14ac:dyDescent="0.2"/>
    <row r="192" ht="20.25" customHeight="1" x14ac:dyDescent="0.2"/>
    <row r="193" ht="20.25" customHeight="1" x14ac:dyDescent="0.2"/>
    <row r="194" ht="20.25" customHeight="1" x14ac:dyDescent="0.2"/>
    <row r="195" ht="20.25" customHeight="1" x14ac:dyDescent="0.2"/>
    <row r="196" ht="20.25" customHeight="1" x14ac:dyDescent="0.2"/>
    <row r="197" ht="20.25" customHeight="1" x14ac:dyDescent="0.2"/>
    <row r="198" ht="20.25" customHeight="1" x14ac:dyDescent="0.2"/>
    <row r="199" ht="20.25" customHeight="1" x14ac:dyDescent="0.2"/>
    <row r="200" ht="20.25" customHeight="1" x14ac:dyDescent="0.2"/>
    <row r="201" ht="20.25" customHeight="1" x14ac:dyDescent="0.2"/>
    <row r="202" ht="20.25" customHeight="1" x14ac:dyDescent="0.2"/>
    <row r="203" ht="20.25" customHeight="1" x14ac:dyDescent="0.2"/>
    <row r="204" ht="20.25" customHeight="1" x14ac:dyDescent="0.2"/>
    <row r="205" ht="20.25" customHeight="1" x14ac:dyDescent="0.2"/>
    <row r="206" ht="20.25" customHeight="1" x14ac:dyDescent="0.2"/>
    <row r="207" ht="20.25" customHeight="1" x14ac:dyDescent="0.2"/>
    <row r="208" ht="20.25" customHeight="1" x14ac:dyDescent="0.2"/>
    <row r="209" ht="20.25" customHeight="1" x14ac:dyDescent="0.2"/>
    <row r="210" ht="20.25" customHeight="1" x14ac:dyDescent="0.2"/>
    <row r="211" ht="20.25" customHeight="1" x14ac:dyDescent="0.2"/>
    <row r="212" ht="20.25" customHeight="1" x14ac:dyDescent="0.2"/>
    <row r="213" ht="20.25" customHeight="1" x14ac:dyDescent="0.2"/>
    <row r="214" ht="20.25" customHeight="1" x14ac:dyDescent="0.2"/>
    <row r="215" ht="20.25" customHeight="1" x14ac:dyDescent="0.2"/>
    <row r="216" ht="20.25" customHeight="1" x14ac:dyDescent="0.2"/>
    <row r="217" ht="20.25" customHeight="1" x14ac:dyDescent="0.2"/>
    <row r="218" ht="20.25" customHeight="1" x14ac:dyDescent="0.2"/>
    <row r="219" ht="20.25" customHeight="1" x14ac:dyDescent="0.2"/>
    <row r="220" ht="20.25" customHeight="1" x14ac:dyDescent="0.2"/>
    <row r="221" ht="20.25" customHeight="1" x14ac:dyDescent="0.2"/>
    <row r="222" ht="20.25" customHeight="1" x14ac:dyDescent="0.2"/>
    <row r="223" ht="20.25" customHeight="1" x14ac:dyDescent="0.2"/>
    <row r="224" ht="20.25" customHeight="1" x14ac:dyDescent="0.2"/>
    <row r="225" ht="20.25" customHeight="1" x14ac:dyDescent="0.2"/>
    <row r="226" ht="20.25" customHeight="1" x14ac:dyDescent="0.2"/>
    <row r="227" ht="20.25" customHeight="1" x14ac:dyDescent="0.2"/>
    <row r="228" ht="20.25" customHeight="1" x14ac:dyDescent="0.2"/>
    <row r="229" ht="20.25" customHeight="1" x14ac:dyDescent="0.2"/>
    <row r="230" ht="20.25" customHeight="1" x14ac:dyDescent="0.2"/>
    <row r="231" ht="20.25" customHeight="1" x14ac:dyDescent="0.2"/>
    <row r="232" ht="20.25" customHeight="1" x14ac:dyDescent="0.2"/>
    <row r="233" ht="20.25" customHeight="1" x14ac:dyDescent="0.2"/>
    <row r="234" ht="20.25" customHeight="1" x14ac:dyDescent="0.2"/>
    <row r="235" ht="20.25" customHeight="1" x14ac:dyDescent="0.2"/>
    <row r="236" ht="20.25" customHeight="1" x14ac:dyDescent="0.2"/>
    <row r="237" ht="20.25" customHeight="1" x14ac:dyDescent="0.2"/>
    <row r="238" ht="20.25" customHeight="1" x14ac:dyDescent="0.2"/>
    <row r="239" ht="20.25" customHeight="1" x14ac:dyDescent="0.2"/>
    <row r="240" ht="20.25" customHeight="1" x14ac:dyDescent="0.2"/>
    <row r="241" ht="20.25" customHeight="1" x14ac:dyDescent="0.2"/>
    <row r="242" ht="20.25" customHeight="1" x14ac:dyDescent="0.2"/>
    <row r="243" ht="20.25" customHeight="1" x14ac:dyDescent="0.2"/>
    <row r="244" ht="20.25" customHeight="1" x14ac:dyDescent="0.2"/>
    <row r="245" ht="20.25" customHeight="1" x14ac:dyDescent="0.2"/>
    <row r="246" ht="20.25" customHeight="1" x14ac:dyDescent="0.2"/>
    <row r="247" ht="20.25" customHeight="1" x14ac:dyDescent="0.2"/>
    <row r="248" ht="20.25" customHeight="1" x14ac:dyDescent="0.2"/>
    <row r="249" ht="20.25" customHeight="1" x14ac:dyDescent="0.2"/>
    <row r="250" ht="20.25" customHeight="1" x14ac:dyDescent="0.2"/>
    <row r="251" ht="20.25" customHeight="1" x14ac:dyDescent="0.2"/>
    <row r="252" ht="20.25" customHeight="1" x14ac:dyDescent="0.2"/>
    <row r="253" ht="20.25" customHeight="1" x14ac:dyDescent="0.2"/>
    <row r="254" ht="20.25" customHeight="1" x14ac:dyDescent="0.2"/>
    <row r="255" ht="20.25" customHeight="1" x14ac:dyDescent="0.2"/>
    <row r="256" ht="20.25" customHeight="1" x14ac:dyDescent="0.2"/>
    <row r="257" ht="20.25" customHeight="1" x14ac:dyDescent="0.2"/>
    <row r="258" ht="20.25" customHeight="1" x14ac:dyDescent="0.2"/>
    <row r="259" ht="20.25" customHeight="1" x14ac:dyDescent="0.2"/>
    <row r="260" ht="20.25" customHeight="1" x14ac:dyDescent="0.2"/>
    <row r="261" ht="20.25" customHeight="1" x14ac:dyDescent="0.2"/>
    <row r="262" ht="20.25" customHeight="1" x14ac:dyDescent="0.2"/>
    <row r="263" ht="20.25" customHeight="1" x14ac:dyDescent="0.2"/>
    <row r="264" ht="20.25" customHeight="1" x14ac:dyDescent="0.2"/>
    <row r="265" ht="20.25" customHeight="1" x14ac:dyDescent="0.2"/>
    <row r="266" ht="20.25" customHeight="1" x14ac:dyDescent="0.2"/>
    <row r="267" ht="20.25" customHeight="1" x14ac:dyDescent="0.2"/>
    <row r="268" ht="20.25" customHeight="1" x14ac:dyDescent="0.2"/>
    <row r="269" ht="20.25" customHeight="1" x14ac:dyDescent="0.2"/>
    <row r="270" ht="20.25" customHeight="1" x14ac:dyDescent="0.2"/>
    <row r="271" ht="20.25" customHeight="1" x14ac:dyDescent="0.2"/>
    <row r="272" ht="20.25" customHeight="1" x14ac:dyDescent="0.2"/>
    <row r="273" ht="20.25" customHeight="1" x14ac:dyDescent="0.2"/>
    <row r="274" ht="20.25" customHeight="1" x14ac:dyDescent="0.2"/>
    <row r="275" ht="20.25" customHeight="1" x14ac:dyDescent="0.2"/>
    <row r="276" ht="20.25" customHeight="1" x14ac:dyDescent="0.2"/>
    <row r="277" ht="20.25" customHeight="1" x14ac:dyDescent="0.2"/>
    <row r="278" ht="20.25" customHeight="1" x14ac:dyDescent="0.2"/>
    <row r="279" ht="20.25" customHeight="1" x14ac:dyDescent="0.2"/>
    <row r="280" ht="20.25" customHeight="1" x14ac:dyDescent="0.2"/>
    <row r="281" ht="20.25" customHeight="1" x14ac:dyDescent="0.2"/>
    <row r="282" ht="20.25" customHeight="1" x14ac:dyDescent="0.2"/>
    <row r="283" ht="20.25" customHeight="1" x14ac:dyDescent="0.2"/>
    <row r="284" ht="20.25" customHeight="1" x14ac:dyDescent="0.2"/>
    <row r="285" ht="20.25" customHeight="1" x14ac:dyDescent="0.2"/>
    <row r="286" ht="20.25" customHeight="1" x14ac:dyDescent="0.2"/>
    <row r="287" ht="20.25" customHeight="1" x14ac:dyDescent="0.2"/>
    <row r="288" ht="20.25" customHeight="1" x14ac:dyDescent="0.2"/>
    <row r="289" ht="20.25" customHeight="1" x14ac:dyDescent="0.2"/>
    <row r="290" ht="20.25" customHeight="1" x14ac:dyDescent="0.2"/>
    <row r="291" ht="20.25" customHeight="1" x14ac:dyDescent="0.2"/>
    <row r="292" ht="20.25" customHeight="1" x14ac:dyDescent="0.2"/>
    <row r="293" ht="20.25" customHeight="1" x14ac:dyDescent="0.2"/>
    <row r="294" ht="20.25" customHeight="1" x14ac:dyDescent="0.2"/>
    <row r="295" ht="20.25" customHeight="1" x14ac:dyDescent="0.2"/>
    <row r="296" ht="20.25" customHeight="1" x14ac:dyDescent="0.2"/>
    <row r="297" ht="20.25" customHeight="1" x14ac:dyDescent="0.2"/>
    <row r="298" ht="20.25" customHeight="1" x14ac:dyDescent="0.2"/>
    <row r="299" ht="20.25" customHeight="1" x14ac:dyDescent="0.2"/>
    <row r="300" ht="20.25" customHeight="1" x14ac:dyDescent="0.2"/>
    <row r="301" ht="20.25" customHeight="1" x14ac:dyDescent="0.2"/>
    <row r="302" ht="20.25" customHeight="1" x14ac:dyDescent="0.2"/>
    <row r="303" ht="20.25" customHeight="1" x14ac:dyDescent="0.2"/>
    <row r="304" ht="20.25" customHeight="1" x14ac:dyDescent="0.2"/>
    <row r="305" ht="20.25" customHeight="1" x14ac:dyDescent="0.2"/>
    <row r="306" ht="20.25" customHeight="1" x14ac:dyDescent="0.2"/>
    <row r="307" ht="20.25" customHeight="1" x14ac:dyDescent="0.2"/>
    <row r="308" ht="20.25" customHeight="1" x14ac:dyDescent="0.2"/>
    <row r="309" ht="20.25" customHeight="1" x14ac:dyDescent="0.2"/>
    <row r="310" ht="20.25" customHeight="1" x14ac:dyDescent="0.2"/>
    <row r="311" ht="20.25" customHeight="1" x14ac:dyDescent="0.2"/>
    <row r="312" ht="20.25" customHeight="1" x14ac:dyDescent="0.2"/>
    <row r="313" ht="20.25" customHeight="1" x14ac:dyDescent="0.2"/>
    <row r="314" ht="20.25" customHeight="1" x14ac:dyDescent="0.2"/>
    <row r="315" ht="20.25" customHeight="1" x14ac:dyDescent="0.2"/>
    <row r="316" ht="20.25" customHeight="1" x14ac:dyDescent="0.2"/>
    <row r="317" ht="20.25" customHeight="1" x14ac:dyDescent="0.2"/>
    <row r="318" ht="20.25" customHeight="1" x14ac:dyDescent="0.2"/>
    <row r="319" ht="20.25" customHeight="1" x14ac:dyDescent="0.2"/>
    <row r="320" ht="20.25" customHeight="1" x14ac:dyDescent="0.2"/>
    <row r="321" ht="20.25" customHeight="1" x14ac:dyDescent="0.2"/>
    <row r="322" ht="20.25" customHeight="1" x14ac:dyDescent="0.2"/>
    <row r="323" ht="20.25" customHeight="1" x14ac:dyDescent="0.2"/>
    <row r="324" ht="20.25" customHeight="1" x14ac:dyDescent="0.2"/>
    <row r="325" ht="20.25" customHeight="1" x14ac:dyDescent="0.2"/>
    <row r="326" ht="20.25" customHeight="1" x14ac:dyDescent="0.2"/>
    <row r="327" ht="20.25" customHeight="1" x14ac:dyDescent="0.2"/>
    <row r="328" ht="20.25" customHeight="1" x14ac:dyDescent="0.2"/>
    <row r="329" ht="20.25" customHeight="1" x14ac:dyDescent="0.2"/>
    <row r="330" ht="20.25" customHeight="1" x14ac:dyDescent="0.2"/>
    <row r="331" ht="20.25" customHeight="1" x14ac:dyDescent="0.2"/>
    <row r="332" ht="20.25" customHeight="1" x14ac:dyDescent="0.2"/>
    <row r="333" ht="20.25" customHeight="1" x14ac:dyDescent="0.2"/>
    <row r="334" ht="20.25" customHeight="1" x14ac:dyDescent="0.2"/>
    <row r="335" ht="20.25" customHeight="1" x14ac:dyDescent="0.2"/>
    <row r="336" ht="20.25" customHeight="1" x14ac:dyDescent="0.2"/>
    <row r="337" ht="20.25" customHeight="1" x14ac:dyDescent="0.2"/>
    <row r="338" ht="20.25" customHeight="1" x14ac:dyDescent="0.2"/>
    <row r="339" ht="20.25" customHeight="1" x14ac:dyDescent="0.2"/>
    <row r="340" ht="20.25" customHeight="1" x14ac:dyDescent="0.2"/>
    <row r="341" ht="20.25" customHeight="1" x14ac:dyDescent="0.2"/>
    <row r="342" ht="20.25" customHeight="1" x14ac:dyDescent="0.2"/>
    <row r="343" ht="20.25" customHeight="1" x14ac:dyDescent="0.2"/>
    <row r="344" ht="20.25" customHeight="1" x14ac:dyDescent="0.2"/>
    <row r="345" ht="20.25" customHeight="1" x14ac:dyDescent="0.2"/>
    <row r="346" ht="20.25" customHeight="1" x14ac:dyDescent="0.2"/>
    <row r="347" ht="20.25" customHeight="1" x14ac:dyDescent="0.2"/>
    <row r="348" ht="20.25" customHeight="1" x14ac:dyDescent="0.2"/>
    <row r="349" ht="20.25" customHeight="1" x14ac:dyDescent="0.2"/>
    <row r="350" ht="20.25" customHeight="1" x14ac:dyDescent="0.2"/>
    <row r="351" ht="20.25" customHeight="1" x14ac:dyDescent="0.2"/>
    <row r="352" ht="20.25" customHeight="1" x14ac:dyDescent="0.2"/>
    <row r="353" ht="20.25" customHeight="1" x14ac:dyDescent="0.2"/>
    <row r="354" ht="20.25" customHeight="1" x14ac:dyDescent="0.2"/>
    <row r="355" ht="20.25" customHeight="1" x14ac:dyDescent="0.2"/>
    <row r="356" ht="20.25" customHeight="1" x14ac:dyDescent="0.2"/>
    <row r="357" ht="20.25" customHeight="1" x14ac:dyDescent="0.2"/>
    <row r="358" ht="20.25" customHeight="1" x14ac:dyDescent="0.2"/>
    <row r="359" ht="20.25" customHeight="1" x14ac:dyDescent="0.2"/>
    <row r="360" ht="20.25" customHeight="1" x14ac:dyDescent="0.2"/>
    <row r="361" ht="20.25" customHeight="1" x14ac:dyDescent="0.2"/>
    <row r="362" ht="20.25" customHeight="1" x14ac:dyDescent="0.2"/>
    <row r="363" ht="20.25" customHeight="1" x14ac:dyDescent="0.2"/>
    <row r="364" ht="20.25" customHeight="1" x14ac:dyDescent="0.2"/>
    <row r="365" ht="20.25" customHeight="1" x14ac:dyDescent="0.2"/>
    <row r="366" ht="20.25" customHeight="1" x14ac:dyDescent="0.2"/>
    <row r="367" ht="20.25" customHeight="1" x14ac:dyDescent="0.2"/>
    <row r="368" ht="20.25" customHeight="1" x14ac:dyDescent="0.2"/>
    <row r="369" ht="20.25" customHeight="1" x14ac:dyDescent="0.2"/>
    <row r="370" ht="20.25" customHeight="1" x14ac:dyDescent="0.2"/>
    <row r="371" ht="20.25" customHeight="1" x14ac:dyDescent="0.2"/>
    <row r="372" ht="20.25" customHeight="1" x14ac:dyDescent="0.2"/>
    <row r="373" ht="20.25" customHeight="1" x14ac:dyDescent="0.2"/>
    <row r="374" ht="20.25" customHeight="1" x14ac:dyDescent="0.2"/>
    <row r="375" ht="20.25" customHeight="1" x14ac:dyDescent="0.2"/>
    <row r="376" ht="20.25" customHeight="1" x14ac:dyDescent="0.2"/>
    <row r="377" ht="20.25" customHeight="1" x14ac:dyDescent="0.2"/>
    <row r="378" ht="20.25" customHeight="1" x14ac:dyDescent="0.2"/>
    <row r="379" ht="20.25" customHeight="1" x14ac:dyDescent="0.2"/>
    <row r="380" ht="20.25" customHeight="1" x14ac:dyDescent="0.2"/>
    <row r="381" ht="20.25" customHeight="1" x14ac:dyDescent="0.2"/>
    <row r="382" ht="20.25" customHeight="1" x14ac:dyDescent="0.2"/>
    <row r="383" ht="20.25" customHeight="1" x14ac:dyDescent="0.2"/>
    <row r="384" ht="20.25" customHeight="1" x14ac:dyDescent="0.2"/>
    <row r="385" ht="20.25" customHeight="1" x14ac:dyDescent="0.2"/>
    <row r="386" ht="20.25" customHeight="1" x14ac:dyDescent="0.2"/>
    <row r="387" ht="20.25" customHeight="1" x14ac:dyDescent="0.2"/>
    <row r="388" ht="20.25" customHeight="1" x14ac:dyDescent="0.2"/>
    <row r="389" ht="20.25" customHeight="1" x14ac:dyDescent="0.2"/>
    <row r="390" ht="20.25" customHeight="1" x14ac:dyDescent="0.2"/>
    <row r="391" ht="20.25" customHeight="1" x14ac:dyDescent="0.2"/>
    <row r="392" ht="20.25" customHeight="1" x14ac:dyDescent="0.2"/>
    <row r="393" ht="20.25" customHeight="1" x14ac:dyDescent="0.2"/>
    <row r="394" ht="20.25" customHeight="1" x14ac:dyDescent="0.2"/>
    <row r="395" ht="20.25" customHeight="1" x14ac:dyDescent="0.2"/>
    <row r="396" ht="20.25" customHeight="1" x14ac:dyDescent="0.2"/>
    <row r="397" ht="20.25" customHeight="1" x14ac:dyDescent="0.2"/>
    <row r="398" ht="20.25" customHeight="1" x14ac:dyDescent="0.2"/>
    <row r="399" ht="20.25" customHeight="1" x14ac:dyDescent="0.2"/>
    <row r="400" ht="20.25" customHeight="1" x14ac:dyDescent="0.2"/>
    <row r="401" ht="20.25" customHeight="1" x14ac:dyDescent="0.2"/>
    <row r="402" ht="20.25" customHeight="1" x14ac:dyDescent="0.2"/>
    <row r="403" ht="20.25" customHeight="1" x14ac:dyDescent="0.2"/>
    <row r="404" ht="20.25" customHeight="1" x14ac:dyDescent="0.2"/>
    <row r="405" ht="20.25" customHeight="1" x14ac:dyDescent="0.2"/>
    <row r="406" ht="20.25" customHeight="1" x14ac:dyDescent="0.2"/>
    <row r="407" ht="20.25" customHeight="1" x14ac:dyDescent="0.2"/>
    <row r="408" ht="20.25" customHeight="1" x14ac:dyDescent="0.2"/>
    <row r="409" ht="20.25" customHeight="1" x14ac:dyDescent="0.2"/>
    <row r="410" ht="20.25" customHeight="1" x14ac:dyDescent="0.2"/>
    <row r="411" ht="20.25" customHeight="1" x14ac:dyDescent="0.2"/>
    <row r="412" ht="20.25" customHeight="1" x14ac:dyDescent="0.2"/>
    <row r="413" ht="20.25" customHeight="1" x14ac:dyDescent="0.2"/>
    <row r="414" ht="20.25" customHeight="1" x14ac:dyDescent="0.2"/>
    <row r="415" ht="20.25" customHeight="1" x14ac:dyDescent="0.2"/>
    <row r="416" ht="20.25" customHeight="1" x14ac:dyDescent="0.2"/>
    <row r="417" ht="20.25" customHeight="1" x14ac:dyDescent="0.2"/>
    <row r="418" ht="20.25" customHeight="1" x14ac:dyDescent="0.2"/>
    <row r="419" ht="20.25" customHeight="1" x14ac:dyDescent="0.2"/>
    <row r="420" ht="20.25" customHeight="1" x14ac:dyDescent="0.2"/>
    <row r="421" ht="20.25" customHeight="1" x14ac:dyDescent="0.2"/>
    <row r="422" ht="20.25" customHeight="1" x14ac:dyDescent="0.2"/>
    <row r="423" ht="20.25" customHeight="1" x14ac:dyDescent="0.2"/>
    <row r="424" ht="20.25" customHeight="1" x14ac:dyDescent="0.2"/>
    <row r="425" ht="20.25" customHeight="1" x14ac:dyDescent="0.2"/>
    <row r="426" ht="20.25" customHeight="1" x14ac:dyDescent="0.2"/>
    <row r="427" ht="20.25" customHeight="1" x14ac:dyDescent="0.2"/>
    <row r="428" ht="20.25" customHeight="1" x14ac:dyDescent="0.2"/>
    <row r="429" ht="20.25" customHeight="1" x14ac:dyDescent="0.2"/>
    <row r="430" ht="20.25" customHeight="1" x14ac:dyDescent="0.2"/>
    <row r="431" ht="20.25" customHeight="1" x14ac:dyDescent="0.2"/>
    <row r="432" ht="20.25" customHeight="1" x14ac:dyDescent="0.2"/>
    <row r="433" ht="20.25" customHeight="1" x14ac:dyDescent="0.2"/>
    <row r="434" ht="20.25" customHeight="1" x14ac:dyDescent="0.2"/>
    <row r="435" ht="20.25" customHeight="1" x14ac:dyDescent="0.2"/>
    <row r="436" ht="20.25" customHeight="1" x14ac:dyDescent="0.2"/>
    <row r="437" ht="20.25" customHeight="1" x14ac:dyDescent="0.2"/>
    <row r="438" ht="20.25" customHeight="1" x14ac:dyDescent="0.2"/>
    <row r="439" ht="20.25" customHeight="1" x14ac:dyDescent="0.2"/>
    <row r="440" ht="20.25" customHeight="1" x14ac:dyDescent="0.2"/>
    <row r="441" ht="20.25" customHeight="1" x14ac:dyDescent="0.2"/>
    <row r="442" ht="20.25" customHeight="1" x14ac:dyDescent="0.2"/>
    <row r="443" ht="20.25" customHeight="1" x14ac:dyDescent="0.2"/>
    <row r="444" ht="20.25" customHeight="1" x14ac:dyDescent="0.2"/>
    <row r="445" ht="20.25" customHeight="1" x14ac:dyDescent="0.2"/>
    <row r="446" ht="20.25" customHeight="1" x14ac:dyDescent="0.2"/>
    <row r="447" ht="20.25" customHeight="1" x14ac:dyDescent="0.2"/>
    <row r="448" ht="20.25" customHeight="1" x14ac:dyDescent="0.2"/>
    <row r="449" ht="20.25" customHeight="1" x14ac:dyDescent="0.2"/>
    <row r="450" ht="20.25" customHeight="1" x14ac:dyDescent="0.2"/>
    <row r="451" ht="20.25" customHeight="1" x14ac:dyDescent="0.2"/>
    <row r="452" ht="20.25" customHeight="1" x14ac:dyDescent="0.2"/>
    <row r="453" ht="20.25" customHeight="1" x14ac:dyDescent="0.2"/>
    <row r="454" ht="20.25" customHeight="1" x14ac:dyDescent="0.2"/>
    <row r="455" ht="20.25" customHeight="1" x14ac:dyDescent="0.2"/>
    <row r="456" ht="20.25" customHeight="1" x14ac:dyDescent="0.2"/>
    <row r="457" ht="20.25" customHeight="1" x14ac:dyDescent="0.2"/>
    <row r="458" ht="20.25" customHeight="1" x14ac:dyDescent="0.2"/>
    <row r="459" ht="20.25" customHeight="1" x14ac:dyDescent="0.2"/>
    <row r="460" ht="20.25" customHeight="1" x14ac:dyDescent="0.2"/>
    <row r="461" ht="20.25" customHeight="1" x14ac:dyDescent="0.2"/>
    <row r="462" ht="20.25" customHeight="1" x14ac:dyDescent="0.2"/>
    <row r="463" ht="20.25" customHeight="1" x14ac:dyDescent="0.2"/>
    <row r="464" ht="20.25" customHeight="1" x14ac:dyDescent="0.2"/>
    <row r="465" ht="20.25" customHeight="1" x14ac:dyDescent="0.2"/>
    <row r="466" ht="20.25" customHeight="1" x14ac:dyDescent="0.2"/>
    <row r="467" ht="20.25" customHeight="1" x14ac:dyDescent="0.2"/>
    <row r="468" ht="20.25" customHeight="1" x14ac:dyDescent="0.2"/>
    <row r="469" ht="20.25" customHeight="1" x14ac:dyDescent="0.2"/>
    <row r="470" ht="20.25" customHeight="1" x14ac:dyDescent="0.2"/>
    <row r="471" ht="20.25" customHeight="1" x14ac:dyDescent="0.2"/>
    <row r="472" ht="20.25" customHeight="1" x14ac:dyDescent="0.2"/>
    <row r="473" ht="20.25" customHeight="1" x14ac:dyDescent="0.2"/>
    <row r="474" ht="20.25" customHeight="1" x14ac:dyDescent="0.2"/>
    <row r="475" ht="20.25" customHeight="1" x14ac:dyDescent="0.2"/>
    <row r="476" ht="20.25" customHeight="1" x14ac:dyDescent="0.2"/>
    <row r="477" ht="20.25" customHeight="1" x14ac:dyDescent="0.2"/>
    <row r="478" ht="20.25" customHeight="1" x14ac:dyDescent="0.2"/>
    <row r="479" ht="20.25" customHeight="1" x14ac:dyDescent="0.2"/>
    <row r="480" ht="20.25" customHeight="1" x14ac:dyDescent="0.2"/>
    <row r="481" ht="20.25" customHeight="1" x14ac:dyDescent="0.2"/>
    <row r="482" ht="20.25" customHeight="1" x14ac:dyDescent="0.2"/>
    <row r="483" ht="20.25" customHeight="1" x14ac:dyDescent="0.2"/>
    <row r="484" ht="20.25" customHeight="1" x14ac:dyDescent="0.2"/>
    <row r="485" ht="20.25" customHeight="1" x14ac:dyDescent="0.2"/>
    <row r="486" ht="20.25" customHeight="1" x14ac:dyDescent="0.2"/>
    <row r="487" ht="20.25" customHeight="1" x14ac:dyDescent="0.2"/>
    <row r="488" ht="20.25" customHeight="1" x14ac:dyDescent="0.2"/>
    <row r="489" ht="20.25" customHeight="1" x14ac:dyDescent="0.2"/>
    <row r="490" ht="20.25" customHeight="1" x14ac:dyDescent="0.2"/>
    <row r="491" ht="20.25" customHeight="1" x14ac:dyDescent="0.2"/>
    <row r="492" ht="20.25" customHeight="1" x14ac:dyDescent="0.2"/>
    <row r="493" ht="20.25" customHeight="1" x14ac:dyDescent="0.2"/>
    <row r="494" ht="20.25" customHeight="1" x14ac:dyDescent="0.2"/>
    <row r="495" ht="20.25" customHeight="1" x14ac:dyDescent="0.2"/>
    <row r="496" ht="20.25" customHeight="1" x14ac:dyDescent="0.2"/>
    <row r="497" ht="20.25" customHeight="1" x14ac:dyDescent="0.2"/>
    <row r="498" ht="20.25" customHeight="1" x14ac:dyDescent="0.2"/>
    <row r="499" ht="20.25" customHeight="1" x14ac:dyDescent="0.2"/>
    <row r="500" ht="20.25" customHeight="1" x14ac:dyDescent="0.2"/>
    <row r="501" ht="20.25" customHeight="1" x14ac:dyDescent="0.2"/>
    <row r="502" ht="20.25" customHeight="1" x14ac:dyDescent="0.2"/>
    <row r="503" ht="20.25" customHeight="1" x14ac:dyDescent="0.2"/>
    <row r="504" ht="20.25" customHeight="1" x14ac:dyDescent="0.2"/>
    <row r="505" ht="20.25" customHeight="1" x14ac:dyDescent="0.2"/>
    <row r="506" ht="20.25" customHeight="1" x14ac:dyDescent="0.2"/>
    <row r="507" ht="20.25" customHeight="1" x14ac:dyDescent="0.2"/>
    <row r="508" ht="20.25" customHeight="1" x14ac:dyDescent="0.2"/>
    <row r="509" ht="20.25" customHeight="1" x14ac:dyDescent="0.2"/>
    <row r="510" ht="20.25" customHeight="1" x14ac:dyDescent="0.2"/>
    <row r="511" ht="20.25" customHeight="1" x14ac:dyDescent="0.2"/>
    <row r="512" ht="20.25" customHeight="1" x14ac:dyDescent="0.2"/>
    <row r="513" ht="20.25" customHeight="1" x14ac:dyDescent="0.2"/>
    <row r="514" ht="20.25" customHeight="1" x14ac:dyDescent="0.2"/>
    <row r="515" ht="20.25" customHeight="1" x14ac:dyDescent="0.2"/>
    <row r="516" ht="20.25" customHeight="1" x14ac:dyDescent="0.2"/>
    <row r="517" ht="20.25" customHeight="1" x14ac:dyDescent="0.2"/>
    <row r="518" ht="20.25" customHeight="1" x14ac:dyDescent="0.2"/>
    <row r="519" ht="20.25" customHeight="1" x14ac:dyDescent="0.2"/>
    <row r="520" ht="20.25" customHeight="1" x14ac:dyDescent="0.2"/>
    <row r="521" ht="20.25" customHeight="1" x14ac:dyDescent="0.2"/>
    <row r="522" ht="20.25" customHeight="1" x14ac:dyDescent="0.2"/>
    <row r="523" ht="20.25" customHeight="1" x14ac:dyDescent="0.2"/>
    <row r="524" ht="20.25" customHeight="1" x14ac:dyDescent="0.2"/>
    <row r="525" ht="20.25" customHeight="1" x14ac:dyDescent="0.2"/>
    <row r="526" ht="20.25" customHeight="1" x14ac:dyDescent="0.2"/>
    <row r="527" ht="20.25" customHeight="1" x14ac:dyDescent="0.2"/>
    <row r="528" ht="20.25" customHeight="1" x14ac:dyDescent="0.2"/>
    <row r="529" ht="20.25" customHeight="1" x14ac:dyDescent="0.2"/>
    <row r="530" ht="20.25" customHeight="1" x14ac:dyDescent="0.2"/>
    <row r="531" ht="20.25" customHeight="1" x14ac:dyDescent="0.2"/>
    <row r="532" ht="20.25" customHeight="1" x14ac:dyDescent="0.2"/>
    <row r="533" ht="20.25" customHeight="1" x14ac:dyDescent="0.2"/>
    <row r="534" ht="20.25" customHeight="1" x14ac:dyDescent="0.2"/>
    <row r="535" ht="20.25" customHeight="1" x14ac:dyDescent="0.2"/>
    <row r="536" ht="20.25" customHeight="1" x14ac:dyDescent="0.2"/>
    <row r="537" ht="20.25" customHeight="1" x14ac:dyDescent="0.2"/>
    <row r="538" ht="20.25" customHeight="1" x14ac:dyDescent="0.2"/>
    <row r="539" ht="20.25" customHeight="1" x14ac:dyDescent="0.2"/>
    <row r="540" ht="20.25" customHeight="1" x14ac:dyDescent="0.2"/>
    <row r="541" ht="20.25" customHeight="1" x14ac:dyDescent="0.2"/>
    <row r="542" ht="20.25" customHeight="1" x14ac:dyDescent="0.2"/>
    <row r="543" ht="20.25" customHeight="1" x14ac:dyDescent="0.2"/>
    <row r="544" ht="20.25" customHeight="1" x14ac:dyDescent="0.2"/>
    <row r="545" ht="20.25" customHeight="1" x14ac:dyDescent="0.2"/>
    <row r="546" ht="20.25" customHeight="1" x14ac:dyDescent="0.2"/>
    <row r="547" ht="20.25" customHeight="1" x14ac:dyDescent="0.2"/>
    <row r="548" ht="20.25" customHeight="1" x14ac:dyDescent="0.2"/>
    <row r="549" ht="20.25" customHeight="1" x14ac:dyDescent="0.2"/>
    <row r="550" ht="20.25" customHeight="1" x14ac:dyDescent="0.2"/>
    <row r="551" ht="20.25" customHeight="1" x14ac:dyDescent="0.2"/>
    <row r="552" ht="20.25" customHeight="1" x14ac:dyDescent="0.2"/>
    <row r="553" ht="20.25" customHeight="1" x14ac:dyDescent="0.2"/>
    <row r="554" ht="20.25" customHeight="1" x14ac:dyDescent="0.2"/>
    <row r="555" ht="20.25" customHeight="1" x14ac:dyDescent="0.2"/>
    <row r="556" ht="20.25" customHeight="1" x14ac:dyDescent="0.2"/>
    <row r="557" ht="20.25" customHeight="1" x14ac:dyDescent="0.2"/>
    <row r="558" ht="20.25" customHeight="1" x14ac:dyDescent="0.2"/>
    <row r="559" ht="20.25" customHeight="1" x14ac:dyDescent="0.2"/>
    <row r="560" ht="20.25" customHeight="1" x14ac:dyDescent="0.2"/>
    <row r="561" ht="20.25" customHeight="1" x14ac:dyDescent="0.2"/>
    <row r="562" ht="20.25" customHeight="1" x14ac:dyDescent="0.2"/>
    <row r="563" ht="20.25" customHeight="1" x14ac:dyDescent="0.2"/>
    <row r="564" ht="20.25" customHeight="1" x14ac:dyDescent="0.2"/>
    <row r="565" ht="20.25" customHeight="1" x14ac:dyDescent="0.2"/>
    <row r="566" ht="20.25" customHeight="1" x14ac:dyDescent="0.2"/>
    <row r="567" ht="20.25" customHeight="1" x14ac:dyDescent="0.2"/>
    <row r="568" ht="20.25" customHeight="1" x14ac:dyDescent="0.2"/>
    <row r="569" ht="20.25" customHeight="1" x14ac:dyDescent="0.2"/>
    <row r="570" ht="20.25" customHeight="1" x14ac:dyDescent="0.2"/>
    <row r="571" ht="20.25" customHeight="1" x14ac:dyDescent="0.2"/>
    <row r="572" ht="20.25" customHeight="1" x14ac:dyDescent="0.2"/>
    <row r="573" ht="20.25" customHeight="1" x14ac:dyDescent="0.2"/>
    <row r="574" ht="20.25" customHeight="1" x14ac:dyDescent="0.2"/>
    <row r="575" ht="20.25" customHeight="1" x14ac:dyDescent="0.2"/>
    <row r="576" ht="20.25" customHeight="1" x14ac:dyDescent="0.2"/>
    <row r="577" ht="20.25" customHeight="1" x14ac:dyDescent="0.2"/>
    <row r="578" ht="20.25" customHeight="1" x14ac:dyDescent="0.2"/>
    <row r="579" ht="20.25" customHeight="1" x14ac:dyDescent="0.2"/>
    <row r="580" ht="20.25" customHeight="1" x14ac:dyDescent="0.2"/>
    <row r="581" ht="20.25" customHeight="1" x14ac:dyDescent="0.2"/>
    <row r="582" ht="20.25" customHeight="1" x14ac:dyDescent="0.2"/>
    <row r="583" ht="20.25" customHeight="1" x14ac:dyDescent="0.2"/>
    <row r="584" ht="20.25" customHeight="1" x14ac:dyDescent="0.2"/>
    <row r="585" ht="20.25" customHeight="1" x14ac:dyDescent="0.2"/>
    <row r="586" ht="20.25" customHeight="1" x14ac:dyDescent="0.2"/>
    <row r="587" ht="20.25" customHeight="1" x14ac:dyDescent="0.2"/>
    <row r="588" ht="20.25" customHeight="1" x14ac:dyDescent="0.2"/>
    <row r="589" ht="20.25" customHeight="1" x14ac:dyDescent="0.2"/>
    <row r="590" ht="20.25" customHeight="1" x14ac:dyDescent="0.2"/>
    <row r="591" ht="20.25" customHeight="1" x14ac:dyDescent="0.2"/>
    <row r="592" ht="20.25" customHeight="1" x14ac:dyDescent="0.2"/>
    <row r="593" ht="20.25" customHeight="1" x14ac:dyDescent="0.2"/>
    <row r="594" ht="20.25" customHeight="1" x14ac:dyDescent="0.2"/>
    <row r="595" ht="20.25" customHeight="1" x14ac:dyDescent="0.2"/>
    <row r="596" ht="20.25" customHeight="1" x14ac:dyDescent="0.2"/>
    <row r="597" ht="20.25" customHeight="1" x14ac:dyDescent="0.2"/>
    <row r="598" ht="20.25" customHeight="1" x14ac:dyDescent="0.2"/>
    <row r="599" ht="20.25" customHeight="1" x14ac:dyDescent="0.2"/>
    <row r="600" ht="20.25" customHeight="1" x14ac:dyDescent="0.2"/>
    <row r="601" ht="20.25" customHeight="1" x14ac:dyDescent="0.2"/>
    <row r="602" ht="20.25" customHeight="1" x14ac:dyDescent="0.2"/>
    <row r="603" ht="20.25" customHeight="1" x14ac:dyDescent="0.2"/>
    <row r="604" ht="20.25" customHeight="1" x14ac:dyDescent="0.2"/>
    <row r="605" ht="20.25" customHeight="1" x14ac:dyDescent="0.2"/>
    <row r="606" ht="20.25" customHeight="1" x14ac:dyDescent="0.2"/>
    <row r="607" ht="20.25" customHeight="1" x14ac:dyDescent="0.2"/>
    <row r="608" ht="20.25" customHeight="1" x14ac:dyDescent="0.2"/>
    <row r="609" ht="20.25" customHeight="1" x14ac:dyDescent="0.2"/>
    <row r="610" ht="20.25" customHeight="1" x14ac:dyDescent="0.2"/>
    <row r="611" ht="20.25" customHeight="1" x14ac:dyDescent="0.2"/>
    <row r="612" ht="20.25" customHeight="1" x14ac:dyDescent="0.2"/>
    <row r="613" ht="20.25" customHeight="1" x14ac:dyDescent="0.2"/>
    <row r="614" ht="20.25" customHeight="1" x14ac:dyDescent="0.2"/>
    <row r="615" ht="20.25" customHeight="1" x14ac:dyDescent="0.2"/>
    <row r="616" ht="20.25" customHeight="1" x14ac:dyDescent="0.2"/>
    <row r="617" ht="20.25" customHeight="1" x14ac:dyDescent="0.2"/>
    <row r="618" ht="20.25" customHeight="1" x14ac:dyDescent="0.2"/>
    <row r="619" ht="20.25" customHeight="1" x14ac:dyDescent="0.2"/>
    <row r="620" ht="20.25" customHeight="1" x14ac:dyDescent="0.2"/>
    <row r="621" ht="20.25" customHeight="1" x14ac:dyDescent="0.2"/>
    <row r="622" ht="20.25" customHeight="1" x14ac:dyDescent="0.2"/>
    <row r="623" ht="20.25" customHeight="1" x14ac:dyDescent="0.2"/>
    <row r="624" ht="20.25" customHeight="1" x14ac:dyDescent="0.2"/>
    <row r="625" ht="20.25" customHeight="1" x14ac:dyDescent="0.2"/>
    <row r="626" ht="20.25" customHeight="1" x14ac:dyDescent="0.2"/>
    <row r="627" ht="20.25" customHeight="1" x14ac:dyDescent="0.2"/>
    <row r="628" ht="20.25" customHeight="1" x14ac:dyDescent="0.2"/>
    <row r="629" ht="20.25" customHeight="1" x14ac:dyDescent="0.2"/>
    <row r="630" ht="20.25" customHeight="1" x14ac:dyDescent="0.2"/>
    <row r="631" ht="20.25" customHeight="1" x14ac:dyDescent="0.2"/>
    <row r="632" ht="20.25" customHeight="1" x14ac:dyDescent="0.2"/>
    <row r="633" ht="20.25" customHeight="1" x14ac:dyDescent="0.2"/>
    <row r="634" ht="20.25" customHeight="1" x14ac:dyDescent="0.2"/>
    <row r="635" ht="20.25" customHeight="1" x14ac:dyDescent="0.2"/>
    <row r="636" ht="20.25" customHeight="1" x14ac:dyDescent="0.2"/>
    <row r="637" ht="20.25" customHeight="1" x14ac:dyDescent="0.2"/>
    <row r="638" ht="20.25" customHeight="1" x14ac:dyDescent="0.2"/>
    <row r="639" ht="20.25" customHeight="1" x14ac:dyDescent="0.2"/>
    <row r="640" ht="20.25" customHeight="1" x14ac:dyDescent="0.2"/>
    <row r="641" ht="20.25" customHeight="1" x14ac:dyDescent="0.2"/>
    <row r="642" ht="20.25" customHeight="1" x14ac:dyDescent="0.2"/>
    <row r="643" ht="20.25" customHeight="1" x14ac:dyDescent="0.2"/>
    <row r="644" ht="20.25" customHeight="1" x14ac:dyDescent="0.2"/>
    <row r="645" ht="20.25" customHeight="1" x14ac:dyDescent="0.2"/>
    <row r="646" ht="20.25" customHeight="1" x14ac:dyDescent="0.2"/>
    <row r="647" ht="20.25" customHeight="1" x14ac:dyDescent="0.2"/>
    <row r="648" ht="20.25" customHeight="1" x14ac:dyDescent="0.2"/>
    <row r="649" ht="20.25" customHeight="1" x14ac:dyDescent="0.2"/>
    <row r="650" ht="20.25" customHeight="1" x14ac:dyDescent="0.2"/>
    <row r="651" ht="20.25" customHeight="1" x14ac:dyDescent="0.2"/>
    <row r="652" ht="20.25" customHeight="1" x14ac:dyDescent="0.2"/>
    <row r="653" ht="20.25" customHeight="1" x14ac:dyDescent="0.2"/>
    <row r="654" ht="20.25" customHeight="1" x14ac:dyDescent="0.2"/>
    <row r="655" ht="20.25" customHeight="1" x14ac:dyDescent="0.2"/>
    <row r="656" ht="20.25" customHeight="1" x14ac:dyDescent="0.2"/>
    <row r="657" ht="20.25" customHeight="1" x14ac:dyDescent="0.2"/>
    <row r="658" ht="20.25" customHeight="1" x14ac:dyDescent="0.2"/>
    <row r="659" ht="20.25" customHeight="1" x14ac:dyDescent="0.2"/>
    <row r="660" ht="20.25" customHeight="1" x14ac:dyDescent="0.2"/>
    <row r="661" ht="20.25" customHeight="1" x14ac:dyDescent="0.2"/>
    <row r="662" ht="20.25" customHeight="1" x14ac:dyDescent="0.2"/>
    <row r="663" ht="20.25" customHeight="1" x14ac:dyDescent="0.2"/>
    <row r="664" ht="20.25" customHeight="1" x14ac:dyDescent="0.2"/>
    <row r="665" ht="20.25" customHeight="1" x14ac:dyDescent="0.2"/>
    <row r="666" ht="20.25" customHeight="1" x14ac:dyDescent="0.2"/>
    <row r="667" ht="20.25" customHeight="1" x14ac:dyDescent="0.2"/>
    <row r="668" ht="20.25" customHeight="1" x14ac:dyDescent="0.2"/>
    <row r="669" ht="20.25" customHeight="1" x14ac:dyDescent="0.2"/>
    <row r="670" ht="20.25" customHeight="1" x14ac:dyDescent="0.2"/>
    <row r="671" ht="20.25" customHeight="1" x14ac:dyDescent="0.2"/>
    <row r="672" ht="20.25" customHeight="1" x14ac:dyDescent="0.2"/>
    <row r="673" ht="20.25" customHeight="1" x14ac:dyDescent="0.2"/>
    <row r="674" ht="20.25" customHeight="1" x14ac:dyDescent="0.2"/>
    <row r="675" ht="20.25" customHeight="1" x14ac:dyDescent="0.2"/>
    <row r="676" ht="20.25" customHeight="1" x14ac:dyDescent="0.2"/>
    <row r="677" ht="20.25" customHeight="1" x14ac:dyDescent="0.2"/>
    <row r="678" ht="20.25" customHeight="1" x14ac:dyDescent="0.2"/>
    <row r="679" ht="20.25" customHeight="1" x14ac:dyDescent="0.2"/>
    <row r="680" ht="20.25" customHeight="1" x14ac:dyDescent="0.2"/>
    <row r="681" ht="20.25" customHeight="1" x14ac:dyDescent="0.2"/>
    <row r="682" ht="20.25" customHeight="1" x14ac:dyDescent="0.2"/>
    <row r="683" ht="20.25" customHeight="1" x14ac:dyDescent="0.2"/>
    <row r="684" ht="20.25" customHeight="1" x14ac:dyDescent="0.2"/>
    <row r="685" ht="20.25" customHeight="1" x14ac:dyDescent="0.2"/>
    <row r="686" ht="20.25" customHeight="1" x14ac:dyDescent="0.2"/>
    <row r="687" ht="20.25" customHeight="1" x14ac:dyDescent="0.2"/>
    <row r="688" ht="20.25" customHeight="1" x14ac:dyDescent="0.2"/>
    <row r="689" ht="20.25" customHeight="1" x14ac:dyDescent="0.2"/>
    <row r="690" ht="20.25" customHeight="1" x14ac:dyDescent="0.2"/>
    <row r="691" ht="20.25" customHeight="1" x14ac:dyDescent="0.2"/>
    <row r="692" ht="20.25" customHeight="1" x14ac:dyDescent="0.2"/>
    <row r="693" ht="20.25" customHeight="1" x14ac:dyDescent="0.2"/>
    <row r="694" ht="20.25" customHeight="1" x14ac:dyDescent="0.2"/>
    <row r="695" ht="20.25" customHeight="1" x14ac:dyDescent="0.2"/>
    <row r="696" ht="20.25" customHeight="1" x14ac:dyDescent="0.2"/>
    <row r="697" ht="20.25" customHeight="1" x14ac:dyDescent="0.2"/>
    <row r="698" ht="20.25" customHeight="1" x14ac:dyDescent="0.2"/>
    <row r="699" ht="20.25" customHeight="1" x14ac:dyDescent="0.2"/>
    <row r="700" ht="20.25" customHeight="1" x14ac:dyDescent="0.2"/>
    <row r="701" ht="20.25" customHeight="1" x14ac:dyDescent="0.2"/>
    <row r="702" ht="20.25" customHeight="1" x14ac:dyDescent="0.2"/>
    <row r="703" ht="20.25" customHeight="1" x14ac:dyDescent="0.2"/>
    <row r="704" ht="20.25" customHeight="1" x14ac:dyDescent="0.2"/>
    <row r="705" ht="20.25" customHeight="1" x14ac:dyDescent="0.2"/>
    <row r="706" ht="20.25" customHeight="1" x14ac:dyDescent="0.2"/>
    <row r="707" ht="20.25" customHeight="1" x14ac:dyDescent="0.2"/>
    <row r="708" ht="20.25" customHeight="1" x14ac:dyDescent="0.2"/>
    <row r="709" ht="20.25" customHeight="1" x14ac:dyDescent="0.2"/>
    <row r="710" ht="20.25" customHeight="1" x14ac:dyDescent="0.2"/>
    <row r="711" ht="20.25" customHeight="1" x14ac:dyDescent="0.2"/>
    <row r="712" ht="20.25" customHeight="1" x14ac:dyDescent="0.2"/>
    <row r="713" ht="20.25" customHeight="1" x14ac:dyDescent="0.2"/>
    <row r="714" ht="20.25" customHeight="1" x14ac:dyDescent="0.2"/>
    <row r="715" ht="20.25" customHeight="1" x14ac:dyDescent="0.2"/>
    <row r="716" ht="20.25" customHeight="1" x14ac:dyDescent="0.2"/>
    <row r="717" ht="20.25" customHeight="1" x14ac:dyDescent="0.2"/>
    <row r="718" ht="20.25" customHeight="1" x14ac:dyDescent="0.2"/>
    <row r="719" ht="20.25" customHeight="1" x14ac:dyDescent="0.2"/>
    <row r="720" ht="20.25" customHeight="1" x14ac:dyDescent="0.2"/>
    <row r="721" ht="20.25" customHeight="1" x14ac:dyDescent="0.2"/>
    <row r="722" ht="20.25" customHeight="1" x14ac:dyDescent="0.2"/>
    <row r="723" ht="20.25" customHeight="1" x14ac:dyDescent="0.2"/>
    <row r="724" ht="20.25" customHeight="1" x14ac:dyDescent="0.2"/>
    <row r="725" ht="20.25" customHeight="1" x14ac:dyDescent="0.2"/>
    <row r="726" ht="20.25" customHeight="1" x14ac:dyDescent="0.2"/>
    <row r="727" ht="20.25" customHeight="1" x14ac:dyDescent="0.2"/>
    <row r="728" ht="20.25" customHeight="1" x14ac:dyDescent="0.2"/>
    <row r="729" ht="20.25" customHeight="1" x14ac:dyDescent="0.2"/>
    <row r="730" ht="20.25" customHeight="1" x14ac:dyDescent="0.2"/>
    <row r="731" ht="20.25" customHeight="1" x14ac:dyDescent="0.2"/>
    <row r="732" ht="20.25" customHeight="1" x14ac:dyDescent="0.2"/>
    <row r="733" ht="20.25" customHeight="1" x14ac:dyDescent="0.2"/>
    <row r="734" ht="20.25" customHeight="1" x14ac:dyDescent="0.2"/>
    <row r="735" ht="20.25" customHeight="1" x14ac:dyDescent="0.2"/>
    <row r="736" ht="20.25" customHeight="1" x14ac:dyDescent="0.2"/>
    <row r="737" ht="20.25" customHeight="1" x14ac:dyDescent="0.2"/>
    <row r="738" ht="20.25" customHeight="1" x14ac:dyDescent="0.2"/>
    <row r="739" ht="20.25" customHeight="1" x14ac:dyDescent="0.2"/>
    <row r="740" ht="20.25" customHeight="1" x14ac:dyDescent="0.2"/>
    <row r="741" ht="20.25" customHeight="1" x14ac:dyDescent="0.2"/>
    <row r="742" ht="20.25" customHeight="1" x14ac:dyDescent="0.2"/>
    <row r="743" ht="20.25" customHeight="1" x14ac:dyDescent="0.2"/>
    <row r="744" ht="20.25" customHeight="1" x14ac:dyDescent="0.2"/>
    <row r="745" ht="20.25" customHeight="1" x14ac:dyDescent="0.2"/>
    <row r="746" ht="20.25" customHeight="1" x14ac:dyDescent="0.2"/>
    <row r="747" ht="20.25" customHeight="1" x14ac:dyDescent="0.2"/>
    <row r="748" ht="20.25" customHeight="1" x14ac:dyDescent="0.2"/>
    <row r="749" ht="20.25" customHeight="1" x14ac:dyDescent="0.2"/>
    <row r="750" ht="20.25" customHeight="1" x14ac:dyDescent="0.2"/>
    <row r="751" ht="20.25" customHeight="1" x14ac:dyDescent="0.2"/>
    <row r="752" ht="20.25" customHeight="1" x14ac:dyDescent="0.2"/>
    <row r="753" ht="20.25" customHeight="1" x14ac:dyDescent="0.2"/>
    <row r="754" ht="20.25" customHeight="1" x14ac:dyDescent="0.2"/>
    <row r="755" ht="20.25" customHeight="1" x14ac:dyDescent="0.2"/>
    <row r="756" ht="20.25" customHeight="1" x14ac:dyDescent="0.2"/>
    <row r="757" ht="20.25" customHeight="1" x14ac:dyDescent="0.2"/>
    <row r="758" ht="20.25" customHeight="1" x14ac:dyDescent="0.2"/>
    <row r="759" ht="20.25" customHeight="1" x14ac:dyDescent="0.2"/>
    <row r="760" ht="20.25" customHeight="1" x14ac:dyDescent="0.2"/>
    <row r="761" ht="20.25" customHeight="1" x14ac:dyDescent="0.2"/>
    <row r="762" ht="20.25" customHeight="1" x14ac:dyDescent="0.2"/>
    <row r="763" ht="20.25" customHeight="1" x14ac:dyDescent="0.2"/>
    <row r="764" ht="20.25" customHeight="1" x14ac:dyDescent="0.2"/>
    <row r="765" ht="20.25" customHeight="1" x14ac:dyDescent="0.2"/>
    <row r="766" ht="20.25" customHeight="1" x14ac:dyDescent="0.2"/>
    <row r="767" ht="20.25" customHeight="1" x14ac:dyDescent="0.2"/>
    <row r="768" ht="20.25" customHeight="1" x14ac:dyDescent="0.2"/>
    <row r="769" ht="20.25" customHeight="1" x14ac:dyDescent="0.2"/>
    <row r="770" ht="20.25" customHeight="1" x14ac:dyDescent="0.2"/>
    <row r="771" ht="20.25" customHeight="1" x14ac:dyDescent="0.2"/>
    <row r="772" ht="20.25" customHeight="1" x14ac:dyDescent="0.2"/>
    <row r="773" ht="20.25" customHeight="1" x14ac:dyDescent="0.2"/>
    <row r="774" ht="20.25" customHeight="1" x14ac:dyDescent="0.2"/>
    <row r="775" ht="20.25" customHeight="1" x14ac:dyDescent="0.2"/>
    <row r="776" ht="20.25" customHeight="1" x14ac:dyDescent="0.2"/>
    <row r="777" ht="20.25" customHeight="1" x14ac:dyDescent="0.2"/>
    <row r="778" ht="20.25" customHeight="1" x14ac:dyDescent="0.2"/>
    <row r="779" ht="20.25" customHeight="1" x14ac:dyDescent="0.2"/>
    <row r="780" ht="20.25" customHeight="1" x14ac:dyDescent="0.2"/>
    <row r="781" ht="20.25" customHeight="1" x14ac:dyDescent="0.2"/>
    <row r="782" ht="20.25" customHeight="1" x14ac:dyDescent="0.2"/>
    <row r="783" ht="20.25" customHeight="1" x14ac:dyDescent="0.2"/>
    <row r="784" ht="20.25" customHeight="1" x14ac:dyDescent="0.2"/>
    <row r="785" ht="20.25" customHeight="1" x14ac:dyDescent="0.2"/>
    <row r="786" ht="20.25" customHeight="1" x14ac:dyDescent="0.2"/>
    <row r="787" ht="20.25" customHeight="1" x14ac:dyDescent="0.2"/>
    <row r="788" ht="20.25" customHeight="1" x14ac:dyDescent="0.2"/>
    <row r="789" ht="20.25" customHeight="1" x14ac:dyDescent="0.2"/>
    <row r="790" ht="20.25" customHeight="1" x14ac:dyDescent="0.2"/>
    <row r="791" ht="20.25" customHeight="1" x14ac:dyDescent="0.2"/>
    <row r="792" ht="20.25" customHeight="1" x14ac:dyDescent="0.2"/>
    <row r="793" ht="20.25" customHeight="1" x14ac:dyDescent="0.2"/>
    <row r="794" ht="20.25" customHeight="1" x14ac:dyDescent="0.2"/>
    <row r="795" ht="20.25" customHeight="1" x14ac:dyDescent="0.2"/>
    <row r="796" ht="20.25" customHeight="1" x14ac:dyDescent="0.2"/>
    <row r="797" ht="20.25" customHeight="1" x14ac:dyDescent="0.2"/>
    <row r="798" ht="20.25" customHeight="1" x14ac:dyDescent="0.2"/>
    <row r="799" ht="20.25" customHeight="1" x14ac:dyDescent="0.2"/>
    <row r="800" ht="20.25" customHeight="1" x14ac:dyDescent="0.2"/>
    <row r="801" ht="20.25" customHeight="1" x14ac:dyDescent="0.2"/>
    <row r="802" ht="20.25" customHeight="1" x14ac:dyDescent="0.2"/>
    <row r="803" ht="20.25" customHeight="1" x14ac:dyDescent="0.2"/>
    <row r="804" ht="20.25" customHeight="1" x14ac:dyDescent="0.2"/>
    <row r="805" ht="20.25" customHeight="1" x14ac:dyDescent="0.2"/>
    <row r="806" ht="20.25" customHeight="1" x14ac:dyDescent="0.2"/>
    <row r="807" ht="20.25" customHeight="1" x14ac:dyDescent="0.2"/>
    <row r="808" ht="20.25" customHeight="1" x14ac:dyDescent="0.2"/>
    <row r="809" ht="20.25" customHeight="1" x14ac:dyDescent="0.2"/>
    <row r="810" ht="20.25" customHeight="1" x14ac:dyDescent="0.2"/>
    <row r="811" ht="20.25" customHeight="1" x14ac:dyDescent="0.2"/>
    <row r="812" ht="20.25" customHeight="1" x14ac:dyDescent="0.2"/>
    <row r="813" ht="20.25" customHeight="1" x14ac:dyDescent="0.2"/>
    <row r="814" ht="20.25" customHeight="1" x14ac:dyDescent="0.2"/>
    <row r="815" ht="20.25" customHeight="1" x14ac:dyDescent="0.2"/>
    <row r="816" ht="20.25" customHeight="1" x14ac:dyDescent="0.2"/>
    <row r="817" ht="20.25" customHeight="1" x14ac:dyDescent="0.2"/>
    <row r="818" ht="20.25" customHeight="1" x14ac:dyDescent="0.2"/>
    <row r="819" ht="20.25" customHeight="1" x14ac:dyDescent="0.2"/>
    <row r="820" ht="20.25" customHeight="1" x14ac:dyDescent="0.2"/>
    <row r="821" ht="20.25" customHeight="1" x14ac:dyDescent="0.2"/>
    <row r="822" ht="20.25" customHeight="1" x14ac:dyDescent="0.2"/>
    <row r="823" ht="20.25" customHeight="1" x14ac:dyDescent="0.2"/>
    <row r="824" ht="20.25" customHeight="1" x14ac:dyDescent="0.2"/>
    <row r="825" ht="20.25" customHeight="1" x14ac:dyDescent="0.2"/>
    <row r="826" ht="20.25" customHeight="1" x14ac:dyDescent="0.2"/>
    <row r="827" ht="20.25" customHeight="1" x14ac:dyDescent="0.2"/>
    <row r="828" ht="20.25" customHeight="1" x14ac:dyDescent="0.2"/>
    <row r="829" ht="20.25" customHeight="1" x14ac:dyDescent="0.2"/>
    <row r="830" ht="20.25" customHeight="1" x14ac:dyDescent="0.2"/>
    <row r="831" ht="20.25" customHeight="1" x14ac:dyDescent="0.2"/>
    <row r="832" ht="20.25" customHeight="1" x14ac:dyDescent="0.2"/>
    <row r="833" ht="20.25" customHeight="1" x14ac:dyDescent="0.2"/>
    <row r="834" ht="20.25" customHeight="1" x14ac:dyDescent="0.2"/>
    <row r="835" ht="20.25" customHeight="1" x14ac:dyDescent="0.2"/>
    <row r="836" ht="20.25" customHeight="1" x14ac:dyDescent="0.2"/>
    <row r="837" ht="20.25" customHeight="1" x14ac:dyDescent="0.2"/>
    <row r="838" ht="20.25" customHeight="1" x14ac:dyDescent="0.2"/>
    <row r="839" ht="20.25" customHeight="1" x14ac:dyDescent="0.2"/>
    <row r="840" ht="20.25" customHeight="1" x14ac:dyDescent="0.2"/>
    <row r="841" ht="20.25" customHeight="1" x14ac:dyDescent="0.2"/>
    <row r="842" ht="20.25" customHeight="1" x14ac:dyDescent="0.2"/>
    <row r="843" ht="20.25" customHeight="1" x14ac:dyDescent="0.2"/>
    <row r="844" ht="20.25" customHeight="1" x14ac:dyDescent="0.2"/>
    <row r="845" ht="20.25" customHeight="1" x14ac:dyDescent="0.2"/>
    <row r="846" ht="20.25" customHeight="1" x14ac:dyDescent="0.2"/>
    <row r="847" ht="20.25" customHeight="1" x14ac:dyDescent="0.2"/>
    <row r="848" ht="20.25" customHeight="1" x14ac:dyDescent="0.2"/>
    <row r="849" ht="20.25" customHeight="1" x14ac:dyDescent="0.2"/>
    <row r="850" ht="20.25" customHeight="1" x14ac:dyDescent="0.2"/>
    <row r="851" ht="20.25" customHeight="1" x14ac:dyDescent="0.2"/>
    <row r="852" ht="20.25" customHeight="1" x14ac:dyDescent="0.2"/>
    <row r="853" ht="20.25" customHeight="1" x14ac:dyDescent="0.2"/>
    <row r="854" ht="20.25" customHeight="1" x14ac:dyDescent="0.2"/>
    <row r="855" ht="20.25" customHeight="1" x14ac:dyDescent="0.2"/>
    <row r="856" ht="20.25" customHeight="1" x14ac:dyDescent="0.2"/>
    <row r="857" ht="20.25" customHeight="1" x14ac:dyDescent="0.2"/>
    <row r="858" ht="20.25" customHeight="1" x14ac:dyDescent="0.2"/>
    <row r="859" ht="20.25" customHeight="1" x14ac:dyDescent="0.2"/>
    <row r="860" ht="20.25" customHeight="1" x14ac:dyDescent="0.2"/>
    <row r="861" ht="20.25" customHeight="1" x14ac:dyDescent="0.2"/>
    <row r="862" ht="20.25" customHeight="1" x14ac:dyDescent="0.2"/>
    <row r="863" ht="20.25" customHeight="1" x14ac:dyDescent="0.2"/>
    <row r="864" ht="20.25" customHeight="1" x14ac:dyDescent="0.2"/>
    <row r="865" ht="20.25" customHeight="1" x14ac:dyDescent="0.2"/>
    <row r="866" ht="20.25" customHeight="1" x14ac:dyDescent="0.2"/>
    <row r="867" ht="20.25" customHeight="1" x14ac:dyDescent="0.2"/>
    <row r="868" ht="20.25" customHeight="1" x14ac:dyDescent="0.2"/>
    <row r="869" ht="20.25" customHeight="1" x14ac:dyDescent="0.2"/>
    <row r="870" ht="20.25" customHeight="1" x14ac:dyDescent="0.2"/>
    <row r="871" ht="20.25" customHeight="1" x14ac:dyDescent="0.2"/>
    <row r="872" ht="20.25" customHeight="1" x14ac:dyDescent="0.2"/>
    <row r="873" ht="20.25" customHeight="1" x14ac:dyDescent="0.2"/>
    <row r="874" ht="20.25" customHeight="1" x14ac:dyDescent="0.2"/>
    <row r="875" ht="20.25" customHeight="1" x14ac:dyDescent="0.2"/>
    <row r="876" ht="20.25" customHeight="1" x14ac:dyDescent="0.2"/>
    <row r="877" ht="20.25" customHeight="1" x14ac:dyDescent="0.2"/>
    <row r="878" ht="20.25" customHeight="1" x14ac:dyDescent="0.2"/>
    <row r="879" ht="20.25" customHeight="1" x14ac:dyDescent="0.2"/>
    <row r="880" ht="20.25" customHeight="1" x14ac:dyDescent="0.2"/>
    <row r="881" ht="20.25" customHeight="1" x14ac:dyDescent="0.2"/>
    <row r="882" ht="20.25" customHeight="1" x14ac:dyDescent="0.2"/>
    <row r="883" ht="20.25" customHeight="1" x14ac:dyDescent="0.2"/>
    <row r="884" ht="20.25" customHeight="1" x14ac:dyDescent="0.2"/>
    <row r="885" ht="20.25" customHeight="1" x14ac:dyDescent="0.2"/>
    <row r="886" ht="20.25" customHeight="1" x14ac:dyDescent="0.2"/>
    <row r="887" ht="20.25" customHeight="1" x14ac:dyDescent="0.2"/>
    <row r="888" ht="20.25" customHeight="1" x14ac:dyDescent="0.2"/>
    <row r="889" ht="20.25" customHeight="1" x14ac:dyDescent="0.2"/>
    <row r="890" ht="20.25" customHeight="1" x14ac:dyDescent="0.2"/>
    <row r="891" ht="20.25" customHeight="1" x14ac:dyDescent="0.2"/>
    <row r="892" ht="20.25" customHeight="1" x14ac:dyDescent="0.2"/>
    <row r="893" ht="20.25" customHeight="1" x14ac:dyDescent="0.2"/>
    <row r="894" ht="20.25" customHeight="1" x14ac:dyDescent="0.2"/>
    <row r="895" ht="20.25" customHeight="1" x14ac:dyDescent="0.2"/>
    <row r="896" ht="20.25" customHeight="1" x14ac:dyDescent="0.2"/>
    <row r="897" ht="20.25" customHeight="1" x14ac:dyDescent="0.2"/>
    <row r="898" ht="20.25" customHeight="1" x14ac:dyDescent="0.2"/>
    <row r="899" ht="20.25" customHeight="1" x14ac:dyDescent="0.2"/>
    <row r="900" ht="20.25" customHeight="1" x14ac:dyDescent="0.2"/>
    <row r="901" ht="20.25" customHeight="1" x14ac:dyDescent="0.2"/>
    <row r="902" ht="20.25" customHeight="1" x14ac:dyDescent="0.2"/>
    <row r="903" ht="20.25" customHeight="1" x14ac:dyDescent="0.2"/>
    <row r="904" ht="20.25" customHeight="1" x14ac:dyDescent="0.2"/>
    <row r="905" ht="20.25" customHeight="1" x14ac:dyDescent="0.2"/>
    <row r="906" ht="20.25" customHeight="1" x14ac:dyDescent="0.2"/>
    <row r="907" ht="20.25" customHeight="1" x14ac:dyDescent="0.2"/>
    <row r="908" ht="20.25" customHeight="1" x14ac:dyDescent="0.2"/>
    <row r="909" ht="20.25" customHeight="1" x14ac:dyDescent="0.2"/>
    <row r="910" ht="20.25" customHeight="1" x14ac:dyDescent="0.2"/>
    <row r="911" ht="20.25" customHeight="1" x14ac:dyDescent="0.2"/>
    <row r="912" ht="20.25" customHeight="1" x14ac:dyDescent="0.2"/>
    <row r="913" ht="20.25" customHeight="1" x14ac:dyDescent="0.2"/>
    <row r="914" ht="20.25" customHeight="1" x14ac:dyDescent="0.2"/>
    <row r="915" ht="20.25" customHeight="1" x14ac:dyDescent="0.2"/>
    <row r="916" ht="20.25" customHeight="1" x14ac:dyDescent="0.2"/>
    <row r="917" ht="20.25" customHeight="1" x14ac:dyDescent="0.2"/>
    <row r="918" ht="20.25" customHeight="1" x14ac:dyDescent="0.2"/>
    <row r="919" ht="20.25" customHeight="1" x14ac:dyDescent="0.2"/>
    <row r="920" ht="20.25" customHeight="1" x14ac:dyDescent="0.2"/>
    <row r="921" ht="20.25" customHeight="1" x14ac:dyDescent="0.2"/>
    <row r="922" ht="20.25" customHeight="1" x14ac:dyDescent="0.2"/>
    <row r="923" ht="20.25" customHeight="1" x14ac:dyDescent="0.2"/>
    <row r="924" ht="20.25" customHeight="1" x14ac:dyDescent="0.2"/>
    <row r="925" ht="20.25" customHeight="1" x14ac:dyDescent="0.2"/>
    <row r="926" ht="20.25" customHeight="1" x14ac:dyDescent="0.2"/>
    <row r="927" ht="20.25" customHeight="1" x14ac:dyDescent="0.2"/>
    <row r="928" ht="20.25" customHeight="1" x14ac:dyDescent="0.2"/>
    <row r="929" ht="20.25" customHeight="1" x14ac:dyDescent="0.2"/>
    <row r="930" ht="20.25" customHeight="1" x14ac:dyDescent="0.2"/>
    <row r="931" ht="20.25" customHeight="1" x14ac:dyDescent="0.2"/>
    <row r="932" ht="20.25" customHeight="1" x14ac:dyDescent="0.2"/>
    <row r="933" ht="20.25" customHeight="1" x14ac:dyDescent="0.2"/>
    <row r="934" ht="20.25" customHeight="1" x14ac:dyDescent="0.2"/>
    <row r="935" ht="20.25" customHeight="1" x14ac:dyDescent="0.2"/>
    <row r="936" ht="20.25" customHeight="1" x14ac:dyDescent="0.2"/>
    <row r="937" ht="20.25" customHeight="1" x14ac:dyDescent="0.2"/>
    <row r="938" ht="20.25" customHeight="1" x14ac:dyDescent="0.2"/>
    <row r="939" ht="20.25" customHeight="1" x14ac:dyDescent="0.2"/>
    <row r="940" ht="20.25" customHeight="1" x14ac:dyDescent="0.2"/>
    <row r="941" ht="20.25" customHeight="1" x14ac:dyDescent="0.2"/>
    <row r="942" ht="20.25" customHeight="1" x14ac:dyDescent="0.2"/>
    <row r="943" ht="20.25" customHeight="1" x14ac:dyDescent="0.2"/>
    <row r="944" ht="20.25" customHeight="1" x14ac:dyDescent="0.2"/>
    <row r="945" ht="20.25" customHeight="1" x14ac:dyDescent="0.2"/>
    <row r="946" ht="20.25" customHeight="1" x14ac:dyDescent="0.2"/>
    <row r="947" ht="20.25" customHeight="1" x14ac:dyDescent="0.2"/>
    <row r="948" ht="20.25" customHeight="1" x14ac:dyDescent="0.2"/>
    <row r="949" ht="20.25" customHeight="1" x14ac:dyDescent="0.2"/>
    <row r="950" ht="20.25" customHeight="1" x14ac:dyDescent="0.2"/>
    <row r="951" ht="20.25" customHeight="1" x14ac:dyDescent="0.2"/>
    <row r="952" ht="20.25" customHeight="1" x14ac:dyDescent="0.2"/>
    <row r="953" ht="20.25" customHeight="1" x14ac:dyDescent="0.2"/>
    <row r="954" ht="20.25" customHeight="1" x14ac:dyDescent="0.2"/>
    <row r="955" ht="20.25" customHeight="1" x14ac:dyDescent="0.2"/>
    <row r="956" ht="20.25" customHeight="1" x14ac:dyDescent="0.2"/>
    <row r="957" ht="20.25" customHeight="1" x14ac:dyDescent="0.2"/>
    <row r="958" ht="20.25" customHeight="1" x14ac:dyDescent="0.2"/>
    <row r="959" ht="20.25" customHeight="1" x14ac:dyDescent="0.2"/>
    <row r="960" ht="20.25" customHeight="1" x14ac:dyDescent="0.2"/>
    <row r="961" ht="20.25" customHeight="1" x14ac:dyDescent="0.2"/>
    <row r="962" ht="20.25" customHeight="1" x14ac:dyDescent="0.2"/>
    <row r="963" ht="20.25" customHeight="1" x14ac:dyDescent="0.2"/>
    <row r="964" ht="20.25" customHeight="1" x14ac:dyDescent="0.2"/>
    <row r="965" ht="20.25" customHeight="1" x14ac:dyDescent="0.2"/>
    <row r="966" ht="20.25" customHeight="1" x14ac:dyDescent="0.2"/>
    <row r="967" ht="20.25" customHeight="1" x14ac:dyDescent="0.2"/>
    <row r="968" ht="20.25" customHeight="1" x14ac:dyDescent="0.2"/>
    <row r="969" ht="20.25" customHeight="1" x14ac:dyDescent="0.2"/>
    <row r="970" ht="20.25" customHeight="1" x14ac:dyDescent="0.2"/>
    <row r="971" ht="20.25" customHeight="1" x14ac:dyDescent="0.2"/>
    <row r="972" ht="20.25" customHeight="1" x14ac:dyDescent="0.2"/>
    <row r="973" ht="20.25" customHeight="1" x14ac:dyDescent="0.2"/>
    <row r="974" ht="20.25" customHeight="1" x14ac:dyDescent="0.2"/>
    <row r="975" ht="20.25" customHeight="1" x14ac:dyDescent="0.2"/>
    <row r="976" ht="20.25" customHeight="1" x14ac:dyDescent="0.2"/>
    <row r="977" ht="20.25" customHeight="1" x14ac:dyDescent="0.2"/>
    <row r="978" ht="20.25" customHeight="1" x14ac:dyDescent="0.2"/>
    <row r="979" ht="20.25" customHeight="1" x14ac:dyDescent="0.2"/>
    <row r="980" ht="20.25" customHeight="1" x14ac:dyDescent="0.2"/>
    <row r="981" ht="20.25" customHeight="1" x14ac:dyDescent="0.2"/>
    <row r="982" ht="20.25" customHeight="1" x14ac:dyDescent="0.2"/>
    <row r="983" ht="20.25" customHeight="1" x14ac:dyDescent="0.2"/>
    <row r="984" ht="20.25" customHeight="1" x14ac:dyDescent="0.2"/>
    <row r="985" ht="20.25" customHeight="1" x14ac:dyDescent="0.2"/>
    <row r="986" ht="20.25" customHeight="1" x14ac:dyDescent="0.2"/>
    <row r="987" ht="20.25" customHeight="1" x14ac:dyDescent="0.2"/>
    <row r="988" ht="20.25" customHeight="1" x14ac:dyDescent="0.2"/>
    <row r="989" ht="20.25" customHeight="1" x14ac:dyDescent="0.2"/>
    <row r="990" ht="20.25" customHeight="1" x14ac:dyDescent="0.2"/>
    <row r="991" ht="20.25" customHeight="1" x14ac:dyDescent="0.2"/>
    <row r="992" ht="20.25" customHeight="1" x14ac:dyDescent="0.2"/>
    <row r="993" ht="20.25" customHeight="1" x14ac:dyDescent="0.2"/>
    <row r="994" ht="20.25" customHeight="1" x14ac:dyDescent="0.2"/>
    <row r="995" ht="20.25" customHeight="1" x14ac:dyDescent="0.2"/>
    <row r="996" ht="20.25" customHeight="1" x14ac:dyDescent="0.2"/>
    <row r="997" ht="20.25" customHeight="1" x14ac:dyDescent="0.2"/>
    <row r="998" ht="20.25" customHeight="1" x14ac:dyDescent="0.2"/>
    <row r="999" ht="20.25" customHeight="1" x14ac:dyDescent="0.2"/>
    <row r="1000" ht="20.25" customHeight="1" x14ac:dyDescent="0.2"/>
    <row r="1001" ht="20.25" customHeight="1" x14ac:dyDescent="0.2"/>
    <row r="1002" ht="20.25" customHeight="1" x14ac:dyDescent="0.2"/>
    <row r="1003" ht="20.25" customHeight="1" x14ac:dyDescent="0.2"/>
    <row r="1004" ht="20.25" customHeight="1" x14ac:dyDescent="0.2"/>
    <row r="1005" ht="20.25" customHeight="1" x14ac:dyDescent="0.2"/>
    <row r="1006" ht="20.25" customHeight="1" x14ac:dyDescent="0.2"/>
    <row r="1007" ht="20.25" customHeight="1" x14ac:dyDescent="0.2"/>
  </sheetData>
  <mergeCells count="10">
    <mergeCell ref="B89:D89"/>
    <mergeCell ref="E4:I4"/>
    <mergeCell ref="A4:A5"/>
    <mergeCell ref="B4:B5"/>
    <mergeCell ref="A1:K1"/>
    <mergeCell ref="A2:K2"/>
    <mergeCell ref="J4:J5"/>
    <mergeCell ref="K4:K5"/>
    <mergeCell ref="C4:C5"/>
    <mergeCell ref="D4:D5"/>
  </mergeCells>
  <phoneticPr fontId="6" type="noConversion"/>
  <hyperlinks>
    <hyperlink ref="B89" r:id="rId1"/>
  </hyperlinks>
  <pageMargins left="0.78740157480314965" right="0" top="0.59055118110236227" bottom="0.39370078740157483" header="0.31496062992125984" footer="0.31496062992125984"/>
  <pageSetup paperSize="9" scale="61" fitToHeight="0"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3"/>
    <pageSetUpPr fitToPage="1"/>
  </sheetPr>
  <dimension ref="A1:GA173"/>
  <sheetViews>
    <sheetView zoomScaleNormal="100" workbookViewId="0">
      <pane xSplit="2" ySplit="7" topLeftCell="C8" activePane="bottomRight" state="frozen"/>
      <selection pane="topRight" activeCell="C1" sqref="C1"/>
      <selection pane="bottomLeft" activeCell="A8" sqref="A8"/>
      <selection pane="bottomRight" activeCell="N5" sqref="N5"/>
    </sheetView>
  </sheetViews>
  <sheetFormatPr baseColWidth="10" defaultColWidth="11.42578125" defaultRowHeight="12" x14ac:dyDescent="0.2"/>
  <cols>
    <col min="1" max="1" width="8.5703125" style="27" customWidth="1"/>
    <col min="2" max="2" width="41.42578125" style="29" customWidth="1"/>
    <col min="3" max="3" width="10.5703125" style="29" customWidth="1"/>
    <col min="4" max="4" width="11.42578125" style="28" customWidth="1"/>
    <col min="5" max="5" width="11.140625" style="29" customWidth="1"/>
    <col min="6" max="7" width="11.7109375" style="29" customWidth="1"/>
    <col min="8" max="8" width="10.7109375" style="28" customWidth="1"/>
    <col min="9" max="9" width="8.7109375" style="38" customWidth="1"/>
    <col min="10" max="10" width="12.28515625" style="39" customWidth="1"/>
    <col min="11" max="11" width="9.85546875" style="38" customWidth="1"/>
    <col min="12" max="12" width="13.85546875" style="28" customWidth="1"/>
    <col min="13" max="16" width="11.42578125" style="28" customWidth="1"/>
    <col min="17" max="16384" width="11.42578125" style="28"/>
  </cols>
  <sheetData>
    <row r="1" spans="1:14" ht="18" customHeight="1" x14ac:dyDescent="0.2">
      <c r="A1" s="168" t="s">
        <v>30</v>
      </c>
      <c r="B1" s="168"/>
      <c r="C1" s="168"/>
      <c r="D1" s="168"/>
      <c r="E1" s="168"/>
      <c r="F1" s="168"/>
      <c r="G1" s="168"/>
      <c r="H1" s="168"/>
      <c r="I1" s="168"/>
      <c r="J1" s="168"/>
      <c r="K1" s="168"/>
    </row>
    <row r="2" spans="1:14" ht="18" customHeight="1" x14ac:dyDescent="0.2">
      <c r="A2" s="159" t="s">
        <v>134</v>
      </c>
      <c r="B2" s="159"/>
      <c r="C2" s="159"/>
      <c r="D2" s="159"/>
      <c r="E2" s="159"/>
      <c r="F2" s="159"/>
      <c r="G2" s="159"/>
      <c r="H2" s="159"/>
      <c r="I2" s="159"/>
      <c r="J2" s="159"/>
      <c r="K2" s="159"/>
    </row>
    <row r="3" spans="1:14" ht="25.5" customHeight="1" x14ac:dyDescent="0.2">
      <c r="B3" s="27"/>
      <c r="C3" s="27"/>
      <c r="E3" s="41"/>
      <c r="F3" s="27"/>
      <c r="G3" s="27"/>
      <c r="H3" s="57"/>
      <c r="I3" s="53"/>
      <c r="J3" s="60"/>
      <c r="K3" s="113"/>
    </row>
    <row r="4" spans="1:14" ht="20.25" customHeight="1" x14ac:dyDescent="0.2">
      <c r="A4" s="176" t="s">
        <v>64</v>
      </c>
      <c r="B4" s="171" t="s">
        <v>5</v>
      </c>
      <c r="C4" s="171" t="s">
        <v>28</v>
      </c>
      <c r="D4" s="164" t="s">
        <v>90</v>
      </c>
      <c r="E4" s="173" t="s">
        <v>91</v>
      </c>
      <c r="F4" s="174"/>
      <c r="G4" s="174"/>
      <c r="H4" s="174"/>
      <c r="I4" s="175"/>
      <c r="J4" s="166" t="s">
        <v>8</v>
      </c>
      <c r="K4" s="169" t="s">
        <v>29</v>
      </c>
    </row>
    <row r="5" spans="1:14" s="30" customFormat="1" ht="65.25" customHeight="1" thickBot="1" x14ac:dyDescent="0.25">
      <c r="A5" s="177"/>
      <c r="B5" s="172"/>
      <c r="C5" s="172"/>
      <c r="D5" s="165"/>
      <c r="E5" s="18" t="s">
        <v>93</v>
      </c>
      <c r="F5" s="20" t="s">
        <v>97</v>
      </c>
      <c r="G5" s="20" t="s">
        <v>138</v>
      </c>
      <c r="H5" s="19" t="s">
        <v>92</v>
      </c>
      <c r="I5" s="21" t="s">
        <v>7</v>
      </c>
      <c r="J5" s="167"/>
      <c r="K5" s="170"/>
    </row>
    <row r="6" spans="1:14" s="73" customFormat="1" ht="18.75" customHeight="1" x14ac:dyDescent="0.25">
      <c r="A6" s="71"/>
      <c r="B6" s="70" t="s">
        <v>10</v>
      </c>
      <c r="C6" s="72"/>
      <c r="D6" s="72">
        <f>D7+D15</f>
        <v>308378740.88</v>
      </c>
      <c r="E6" s="97">
        <f>E7+E15</f>
        <v>25876013</v>
      </c>
      <c r="F6" s="97">
        <f>F7+F15</f>
        <v>2055038</v>
      </c>
      <c r="G6" s="97">
        <f>G7+G15</f>
        <v>1588528</v>
      </c>
      <c r="H6" s="97">
        <f>F6+G6</f>
        <v>3643566</v>
      </c>
      <c r="I6" s="98">
        <f>H6/E6%</f>
        <v>14.080863230359329</v>
      </c>
      <c r="J6" s="97">
        <f>D6+H6</f>
        <v>312022306.88</v>
      </c>
      <c r="K6" s="114"/>
    </row>
    <row r="7" spans="1:14" ht="21.75" customHeight="1" x14ac:dyDescent="0.2">
      <c r="A7" s="74"/>
      <c r="B7" s="63" t="s">
        <v>31</v>
      </c>
      <c r="C7" s="36"/>
      <c r="D7" s="36">
        <f>SUM(D8:D14)</f>
        <v>19190988.489999998</v>
      </c>
      <c r="E7" s="36">
        <f>SUM(E8:E14)</f>
        <v>12101899</v>
      </c>
      <c r="F7" s="36">
        <f>SUM(F8:F14)</f>
        <v>0</v>
      </c>
      <c r="G7" s="36">
        <f>SUM(G8:G14)</f>
        <v>0</v>
      </c>
      <c r="H7" s="36">
        <f t="shared" ref="H7:H22" si="0">F7+G7</f>
        <v>0</v>
      </c>
      <c r="I7" s="64">
        <f>H7/E7%</f>
        <v>0</v>
      </c>
      <c r="J7" s="36">
        <f>D7+H7</f>
        <v>19190988.489999998</v>
      </c>
      <c r="K7" s="82"/>
    </row>
    <row r="8" spans="1:14" ht="52.5" customHeight="1" x14ac:dyDescent="0.2">
      <c r="A8" s="34">
        <v>2172722</v>
      </c>
      <c r="B8" s="32" t="s">
        <v>52</v>
      </c>
      <c r="C8" s="110">
        <v>8620328.3599999994</v>
      </c>
      <c r="D8" s="110">
        <v>7579001.8899999997</v>
      </c>
      <c r="E8" s="110">
        <v>32214</v>
      </c>
      <c r="F8" s="110"/>
      <c r="G8" s="110"/>
      <c r="H8" s="110">
        <f t="shared" si="0"/>
        <v>0</v>
      </c>
      <c r="I8" s="111">
        <f>H8/E8%</f>
        <v>0</v>
      </c>
      <c r="J8" s="110">
        <f>D8+H8</f>
        <v>7579001.8899999997</v>
      </c>
      <c r="K8" s="115">
        <f>J8/C8%</f>
        <v>87.920106676771653</v>
      </c>
    </row>
    <row r="9" spans="1:14" ht="66" customHeight="1" x14ac:dyDescent="0.2">
      <c r="A9" s="34">
        <v>2178584</v>
      </c>
      <c r="B9" s="32" t="s">
        <v>84</v>
      </c>
      <c r="C9" s="110">
        <v>13590587</v>
      </c>
      <c r="D9" s="110">
        <v>8013406.3799999999</v>
      </c>
      <c r="E9" s="110">
        <v>4415071</v>
      </c>
      <c r="F9" s="110"/>
      <c r="G9" s="110"/>
      <c r="H9" s="110">
        <f t="shared" si="0"/>
        <v>0</v>
      </c>
      <c r="I9" s="111">
        <f t="shared" ref="I9:I14" si="1">H9/E9%</f>
        <v>0</v>
      </c>
      <c r="J9" s="110">
        <f t="shared" ref="J9:J14" si="2">D9+H9</f>
        <v>8013406.3799999999</v>
      </c>
      <c r="K9" s="115">
        <f t="shared" ref="K9:K14" si="3">J9/C9%</f>
        <v>58.962915876996334</v>
      </c>
    </row>
    <row r="10" spans="1:14" ht="45" customHeight="1" x14ac:dyDescent="0.2">
      <c r="A10" s="34">
        <v>2271925</v>
      </c>
      <c r="B10" s="32" t="s">
        <v>94</v>
      </c>
      <c r="C10" s="110"/>
      <c r="D10" s="110">
        <v>211047.7</v>
      </c>
      <c r="E10" s="110">
        <v>1286828</v>
      </c>
      <c r="F10" s="110"/>
      <c r="G10" s="110"/>
      <c r="H10" s="110">
        <f t="shared" si="0"/>
        <v>0</v>
      </c>
      <c r="I10" s="111">
        <f t="shared" si="1"/>
        <v>0</v>
      </c>
      <c r="J10" s="110">
        <f t="shared" si="2"/>
        <v>211047.7</v>
      </c>
      <c r="K10" s="115"/>
    </row>
    <row r="11" spans="1:14" ht="96" x14ac:dyDescent="0.2">
      <c r="A11" s="34">
        <v>2427710</v>
      </c>
      <c r="B11" s="32" t="s">
        <v>61</v>
      </c>
      <c r="C11" s="110">
        <v>6202228</v>
      </c>
      <c r="D11" s="110">
        <v>2620361.77</v>
      </c>
      <c r="E11" s="110">
        <v>840465</v>
      </c>
      <c r="F11" s="110"/>
      <c r="G11" s="110"/>
      <c r="H11" s="110">
        <f t="shared" si="0"/>
        <v>0</v>
      </c>
      <c r="I11" s="111">
        <f t="shared" si="1"/>
        <v>0</v>
      </c>
      <c r="J11" s="110">
        <f t="shared" si="2"/>
        <v>2620361.77</v>
      </c>
      <c r="K11" s="115">
        <f t="shared" si="3"/>
        <v>42.248717235161301</v>
      </c>
    </row>
    <row r="12" spans="1:14" ht="67.5" customHeight="1" x14ac:dyDescent="0.2">
      <c r="A12" s="34">
        <v>2432185</v>
      </c>
      <c r="B12" s="32" t="s">
        <v>53</v>
      </c>
      <c r="C12" s="110">
        <v>320000</v>
      </c>
      <c r="D12" s="110">
        <v>93000.3</v>
      </c>
      <c r="E12" s="110">
        <v>217000</v>
      </c>
      <c r="F12" s="110"/>
      <c r="G12" s="110"/>
      <c r="H12" s="110">
        <f t="shared" si="0"/>
        <v>0</v>
      </c>
      <c r="I12" s="111">
        <f t="shared" si="1"/>
        <v>0</v>
      </c>
      <c r="J12" s="110">
        <f t="shared" si="2"/>
        <v>93000.3</v>
      </c>
      <c r="K12" s="115">
        <f t="shared" si="3"/>
        <v>29.062593750000001</v>
      </c>
    </row>
    <row r="13" spans="1:14" ht="88.5" customHeight="1" x14ac:dyDescent="0.2">
      <c r="A13" s="34">
        <v>2443550</v>
      </c>
      <c r="B13" s="32" t="s">
        <v>60</v>
      </c>
      <c r="C13" s="110">
        <v>13511427.77</v>
      </c>
      <c r="D13" s="110">
        <v>674170.45</v>
      </c>
      <c r="E13" s="110">
        <v>5048609</v>
      </c>
      <c r="F13" s="110"/>
      <c r="G13" s="110"/>
      <c r="H13" s="110">
        <f t="shared" si="0"/>
        <v>0</v>
      </c>
      <c r="I13" s="111">
        <f t="shared" si="1"/>
        <v>0</v>
      </c>
      <c r="J13" s="110">
        <f t="shared" si="2"/>
        <v>674170.45</v>
      </c>
      <c r="K13" s="115">
        <f t="shared" si="3"/>
        <v>4.9896314547666778</v>
      </c>
    </row>
    <row r="14" spans="1:14" ht="68.25" customHeight="1" x14ac:dyDescent="0.2">
      <c r="A14" s="34">
        <v>2461958</v>
      </c>
      <c r="B14" s="32" t="s">
        <v>85</v>
      </c>
      <c r="C14" s="110">
        <v>8960547.6300000008</v>
      </c>
      <c r="D14" s="110">
        <v>0</v>
      </c>
      <c r="E14" s="110">
        <v>261712</v>
      </c>
      <c r="F14" s="110"/>
      <c r="G14" s="110"/>
      <c r="H14" s="110">
        <f t="shared" si="0"/>
        <v>0</v>
      </c>
      <c r="I14" s="111">
        <f t="shared" si="1"/>
        <v>0</v>
      </c>
      <c r="J14" s="110">
        <f t="shared" si="2"/>
        <v>0</v>
      </c>
      <c r="K14" s="115">
        <f t="shared" si="3"/>
        <v>0</v>
      </c>
    </row>
    <row r="15" spans="1:14" ht="28.5" customHeight="1" x14ac:dyDescent="0.2">
      <c r="A15" s="34"/>
      <c r="B15" s="63" t="s">
        <v>32</v>
      </c>
      <c r="C15" s="36"/>
      <c r="D15" s="36">
        <f>SUM(D16:D24)</f>
        <v>289187752.38999999</v>
      </c>
      <c r="E15" s="36">
        <f>SUM(E16:E24)</f>
        <v>13774114</v>
      </c>
      <c r="F15" s="36">
        <f t="shared" ref="F15:G15" si="4">SUM(F16:F24)</f>
        <v>2055038</v>
      </c>
      <c r="G15" s="36">
        <f t="shared" si="4"/>
        <v>1588528</v>
      </c>
      <c r="H15" s="36">
        <f t="shared" si="0"/>
        <v>3643566</v>
      </c>
      <c r="I15" s="64">
        <f>H15/E15%</f>
        <v>26.452271267683713</v>
      </c>
      <c r="J15" s="36">
        <f>D15+H15</f>
        <v>292831318.38999999</v>
      </c>
      <c r="K15" s="82"/>
    </row>
    <row r="16" spans="1:14" ht="51.75" customHeight="1" x14ac:dyDescent="0.2">
      <c r="A16" s="34">
        <v>2193990</v>
      </c>
      <c r="B16" s="32" t="s">
        <v>54</v>
      </c>
      <c r="C16" s="110">
        <v>325709864.25999999</v>
      </c>
      <c r="D16" s="110">
        <v>286960976.85000002</v>
      </c>
      <c r="E16" s="110">
        <v>7850574</v>
      </c>
      <c r="F16" s="110">
        <v>2055038</v>
      </c>
      <c r="G16" s="110">
        <v>1533248</v>
      </c>
      <c r="H16" s="110">
        <f t="shared" si="0"/>
        <v>3588286</v>
      </c>
      <c r="I16" s="111">
        <f t="shared" ref="I16:I22" si="5">H16/E16%</f>
        <v>45.70730751662235</v>
      </c>
      <c r="J16" s="110">
        <f t="shared" ref="J16:J21" si="6">D16+H16</f>
        <v>290549262.85000002</v>
      </c>
      <c r="K16" s="115">
        <f t="shared" ref="K16:K22" si="7">J16/C16%</f>
        <v>89.204931975307701</v>
      </c>
      <c r="N16" s="40"/>
    </row>
    <row r="17" spans="1:183" ht="36" x14ac:dyDescent="0.2">
      <c r="A17" s="34">
        <v>2381303</v>
      </c>
      <c r="B17" s="32" t="s">
        <v>86</v>
      </c>
      <c r="C17" s="110">
        <v>4900000</v>
      </c>
      <c r="D17" s="110">
        <v>0</v>
      </c>
      <c r="E17" s="110">
        <v>4900000</v>
      </c>
      <c r="F17" s="110"/>
      <c r="G17" s="110"/>
      <c r="H17" s="110">
        <f t="shared" si="0"/>
        <v>0</v>
      </c>
      <c r="I17" s="111">
        <f t="shared" si="5"/>
        <v>0</v>
      </c>
      <c r="J17" s="110">
        <f t="shared" si="6"/>
        <v>0</v>
      </c>
      <c r="K17" s="115">
        <f t="shared" si="7"/>
        <v>0</v>
      </c>
    </row>
    <row r="18" spans="1:183" ht="60" x14ac:dyDescent="0.2">
      <c r="A18" s="34">
        <v>2425169</v>
      </c>
      <c r="B18" s="32" t="s">
        <v>87</v>
      </c>
      <c r="C18" s="110">
        <v>4204395.2</v>
      </c>
      <c r="D18" s="110">
        <v>0</v>
      </c>
      <c r="E18" s="110">
        <v>202193</v>
      </c>
      <c r="F18" s="110"/>
      <c r="G18" s="110"/>
      <c r="H18" s="110">
        <f t="shared" si="0"/>
        <v>0</v>
      </c>
      <c r="I18" s="111">
        <f t="shared" si="5"/>
        <v>0</v>
      </c>
      <c r="J18" s="110">
        <f t="shared" si="6"/>
        <v>0</v>
      </c>
      <c r="K18" s="115">
        <f t="shared" si="7"/>
        <v>0</v>
      </c>
    </row>
    <row r="19" spans="1:183" ht="87" customHeight="1" x14ac:dyDescent="0.2">
      <c r="A19" s="34">
        <v>2426269</v>
      </c>
      <c r="B19" s="32" t="s">
        <v>65</v>
      </c>
      <c r="C19" s="110">
        <v>4065672</v>
      </c>
      <c r="D19" s="110">
        <v>0</v>
      </c>
      <c r="E19" s="110">
        <v>157058</v>
      </c>
      <c r="F19" s="110"/>
      <c r="G19" s="110"/>
      <c r="H19" s="110">
        <f t="shared" si="0"/>
        <v>0</v>
      </c>
      <c r="I19" s="111">
        <f t="shared" si="5"/>
        <v>0</v>
      </c>
      <c r="J19" s="110">
        <f t="shared" si="6"/>
        <v>0</v>
      </c>
      <c r="K19" s="115">
        <f t="shared" si="7"/>
        <v>0</v>
      </c>
    </row>
    <row r="20" spans="1:183" ht="96" x14ac:dyDescent="0.2">
      <c r="A20" s="34">
        <v>2426273</v>
      </c>
      <c r="B20" s="32" t="s">
        <v>131</v>
      </c>
      <c r="C20" s="110">
        <v>10185331.34</v>
      </c>
      <c r="D20" s="110">
        <v>343834.2</v>
      </c>
      <c r="E20" s="110">
        <v>30000</v>
      </c>
      <c r="F20" s="110"/>
      <c r="G20" s="110"/>
      <c r="H20" s="110">
        <f t="shared" ref="H20" si="8">F20+G20</f>
        <v>0</v>
      </c>
      <c r="I20" s="111">
        <f t="shared" ref="I20" si="9">H20/E20%</f>
        <v>0</v>
      </c>
      <c r="J20" s="110">
        <f t="shared" ref="J20" si="10">D20+H20</f>
        <v>343834.2</v>
      </c>
      <c r="K20" s="115">
        <f t="shared" ref="K20" si="11">J20/C20%</f>
        <v>3.375778249350502</v>
      </c>
    </row>
    <row r="21" spans="1:183" ht="96" x14ac:dyDescent="0.2">
      <c r="A21" s="34">
        <v>2432107</v>
      </c>
      <c r="B21" s="32" t="s">
        <v>88</v>
      </c>
      <c r="C21" s="110">
        <v>269000</v>
      </c>
      <c r="D21" s="110">
        <v>0</v>
      </c>
      <c r="E21" s="110">
        <v>205608</v>
      </c>
      <c r="F21" s="110"/>
      <c r="G21" s="110"/>
      <c r="H21" s="110">
        <f t="shared" si="0"/>
        <v>0</v>
      </c>
      <c r="I21" s="111">
        <f t="shared" si="5"/>
        <v>0</v>
      </c>
      <c r="J21" s="110">
        <f t="shared" si="6"/>
        <v>0</v>
      </c>
      <c r="K21" s="115">
        <f t="shared" si="7"/>
        <v>0</v>
      </c>
    </row>
    <row r="22" spans="1:183" ht="100.5" customHeight="1" x14ac:dyDescent="0.2">
      <c r="A22" s="112">
        <v>2438764</v>
      </c>
      <c r="B22" s="138" t="s">
        <v>62</v>
      </c>
      <c r="C22" s="139">
        <v>318027</v>
      </c>
      <c r="D22" s="139">
        <v>0</v>
      </c>
      <c r="E22" s="139">
        <v>103000</v>
      </c>
      <c r="F22" s="139">
        <v>0</v>
      </c>
      <c r="G22" s="139"/>
      <c r="H22" s="139">
        <f t="shared" si="0"/>
        <v>0</v>
      </c>
      <c r="I22" s="140">
        <f t="shared" si="5"/>
        <v>0</v>
      </c>
      <c r="J22" s="139">
        <f>D22+H22</f>
        <v>0</v>
      </c>
      <c r="K22" s="141">
        <f t="shared" si="7"/>
        <v>0</v>
      </c>
    </row>
    <row r="23" spans="1:183" ht="100.5" customHeight="1" x14ac:dyDescent="0.2">
      <c r="A23" s="34">
        <v>2462000</v>
      </c>
      <c r="B23" s="32" t="s">
        <v>132</v>
      </c>
      <c r="C23" s="110">
        <v>1704742.55</v>
      </c>
      <c r="D23" s="110">
        <v>0</v>
      </c>
      <c r="E23" s="110">
        <v>184269</v>
      </c>
      <c r="F23" s="110"/>
      <c r="G23" s="110">
        <v>55280</v>
      </c>
      <c r="H23" s="139">
        <f t="shared" ref="H23:H24" si="12">F23+G23</f>
        <v>55280</v>
      </c>
      <c r="I23" s="140">
        <f t="shared" ref="I23:I24" si="13">H23/E23%</f>
        <v>29.999620120584581</v>
      </c>
      <c r="J23" s="139">
        <f t="shared" ref="J23:J24" si="14">D23+H23</f>
        <v>55280</v>
      </c>
      <c r="K23" s="141">
        <f t="shared" ref="K23:K24" si="15">J23/C23%</f>
        <v>3.2427183799688697</v>
      </c>
    </row>
    <row r="24" spans="1:183" ht="100.5" customHeight="1" x14ac:dyDescent="0.2">
      <c r="A24" s="34">
        <v>2471135</v>
      </c>
      <c r="B24" s="32" t="s">
        <v>133</v>
      </c>
      <c r="C24" s="110">
        <v>2024353.4</v>
      </c>
      <c r="D24" s="110">
        <v>1882941.34</v>
      </c>
      <c r="E24" s="110">
        <v>141412</v>
      </c>
      <c r="F24" s="110"/>
      <c r="G24" s="110"/>
      <c r="H24" s="110">
        <f t="shared" si="12"/>
        <v>0</v>
      </c>
      <c r="I24" s="111">
        <f t="shared" si="13"/>
        <v>0</v>
      </c>
      <c r="J24" s="110">
        <f t="shared" si="14"/>
        <v>1882941.34</v>
      </c>
      <c r="K24" s="115">
        <f t="shared" si="15"/>
        <v>93.0144578510847</v>
      </c>
    </row>
    <row r="26" spans="1:183" s="38" customFormat="1" ht="9.75" customHeight="1" x14ac:dyDescent="0.2">
      <c r="A26" s="76" t="s">
        <v>142</v>
      </c>
      <c r="B26" s="77"/>
      <c r="C26" s="78"/>
      <c r="D26" s="31"/>
      <c r="E26" s="99"/>
      <c r="F26" s="124"/>
      <c r="G26" s="124"/>
      <c r="H26" s="28"/>
      <c r="I26" s="28"/>
      <c r="J26" s="28"/>
      <c r="L26" s="31"/>
      <c r="M26" s="31"/>
      <c r="N26" s="31"/>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O26" s="28"/>
      <c r="AP26" s="28"/>
      <c r="AQ26" s="28"/>
      <c r="AR26" s="28"/>
      <c r="AS26" s="28"/>
      <c r="AT26" s="28"/>
      <c r="AU26" s="28"/>
      <c r="AV26" s="28"/>
      <c r="AW26" s="28"/>
      <c r="AX26" s="28"/>
      <c r="AY26" s="28"/>
      <c r="AZ26" s="28"/>
      <c r="BA26" s="28"/>
      <c r="BB26" s="28"/>
      <c r="BC26" s="28"/>
      <c r="BD26" s="28"/>
      <c r="BE26" s="28"/>
      <c r="BF26" s="28"/>
      <c r="BG26" s="28"/>
      <c r="BH26" s="28"/>
      <c r="BI26" s="28"/>
      <c r="BJ26" s="28"/>
      <c r="BK26" s="28"/>
      <c r="BL26" s="28"/>
      <c r="BM26" s="28"/>
      <c r="BN26" s="28"/>
      <c r="BO26" s="28"/>
      <c r="BP26" s="28"/>
      <c r="BQ26" s="28"/>
      <c r="BR26" s="28"/>
      <c r="BS26" s="28"/>
      <c r="BT26" s="28"/>
      <c r="BU26" s="28"/>
      <c r="BV26" s="28"/>
      <c r="BW26" s="28"/>
      <c r="BX26" s="28"/>
      <c r="BY26" s="28"/>
      <c r="BZ26" s="28"/>
      <c r="CA26" s="28"/>
      <c r="CB26" s="28"/>
      <c r="CC26" s="28"/>
      <c r="CD26" s="28"/>
      <c r="CE26" s="28"/>
      <c r="CF26" s="28"/>
      <c r="CG26" s="28"/>
      <c r="CH26" s="28"/>
      <c r="CI26" s="28"/>
      <c r="CJ26" s="28"/>
      <c r="CK26" s="28"/>
      <c r="CL26" s="28"/>
      <c r="CM26" s="28"/>
      <c r="CN26" s="28"/>
      <c r="CO26" s="28"/>
      <c r="CP26" s="28"/>
      <c r="CQ26" s="28"/>
      <c r="CR26" s="28"/>
      <c r="CS26" s="28"/>
      <c r="CT26" s="28"/>
      <c r="CU26" s="28"/>
      <c r="CV26" s="28"/>
      <c r="CW26" s="28"/>
      <c r="CX26" s="28"/>
      <c r="CY26" s="28"/>
      <c r="CZ26" s="28"/>
      <c r="DA26" s="28"/>
      <c r="DB26" s="28"/>
      <c r="DC26" s="28"/>
      <c r="DD26" s="28"/>
      <c r="DE26" s="28"/>
      <c r="DF26" s="28"/>
      <c r="DG26" s="28"/>
      <c r="DH26" s="28"/>
      <c r="DI26" s="28"/>
      <c r="DJ26" s="28"/>
      <c r="DK26" s="28"/>
      <c r="DL26" s="28"/>
      <c r="DM26" s="28"/>
      <c r="DN26" s="28"/>
      <c r="DO26" s="28"/>
      <c r="DP26" s="28"/>
      <c r="DQ26" s="28"/>
      <c r="DR26" s="28"/>
      <c r="DS26" s="28"/>
      <c r="DT26" s="28"/>
      <c r="DU26" s="28"/>
      <c r="DV26" s="28"/>
      <c r="DW26" s="28"/>
      <c r="DX26" s="28"/>
      <c r="DY26" s="28"/>
      <c r="DZ26" s="28"/>
      <c r="EA26" s="28"/>
      <c r="EB26" s="28"/>
      <c r="EC26" s="28"/>
      <c r="ED26" s="28"/>
      <c r="EE26" s="28"/>
      <c r="EF26" s="28"/>
      <c r="EG26" s="28"/>
      <c r="EH26" s="28"/>
      <c r="EI26" s="28"/>
      <c r="EJ26" s="28"/>
      <c r="EK26" s="28"/>
      <c r="EL26" s="28"/>
      <c r="EM26" s="28"/>
      <c r="EN26" s="28"/>
      <c r="EO26" s="28"/>
      <c r="EP26" s="28"/>
      <c r="EQ26" s="28"/>
      <c r="ER26" s="28"/>
      <c r="ES26" s="28"/>
      <c r="ET26" s="28"/>
      <c r="EU26" s="28"/>
      <c r="EV26" s="28"/>
      <c r="EW26" s="28"/>
      <c r="EX26" s="28"/>
      <c r="EY26" s="28"/>
      <c r="EZ26" s="28"/>
      <c r="FA26" s="28"/>
      <c r="FB26" s="28"/>
      <c r="FC26" s="28"/>
      <c r="FD26" s="28"/>
      <c r="FE26" s="28"/>
      <c r="FF26" s="28"/>
      <c r="FG26" s="28"/>
      <c r="FH26" s="28"/>
      <c r="FI26" s="28"/>
      <c r="FJ26" s="28"/>
      <c r="FK26" s="28"/>
      <c r="FL26" s="28"/>
      <c r="FM26" s="28"/>
      <c r="FN26" s="28"/>
      <c r="FO26" s="28"/>
      <c r="FP26" s="28"/>
      <c r="FQ26" s="28"/>
      <c r="FR26" s="28"/>
      <c r="FS26" s="28"/>
      <c r="FT26" s="28"/>
      <c r="FU26" s="28"/>
      <c r="FV26" s="28"/>
      <c r="FW26" s="28"/>
      <c r="FX26" s="28"/>
      <c r="FY26" s="28"/>
      <c r="FZ26" s="28"/>
      <c r="GA26" s="28"/>
    </row>
    <row r="27" spans="1:183" s="38" customFormat="1" x14ac:dyDescent="0.2">
      <c r="A27" s="79" t="s">
        <v>6</v>
      </c>
      <c r="B27" s="80"/>
      <c r="C27" s="78"/>
      <c r="D27" s="31"/>
      <c r="E27" s="99"/>
      <c r="F27" s="124"/>
      <c r="G27" s="124"/>
      <c r="H27" s="28"/>
      <c r="I27" s="28"/>
      <c r="J27" s="28"/>
      <c r="L27" s="31"/>
      <c r="M27" s="31"/>
      <c r="N27" s="31"/>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8"/>
      <c r="BL27" s="28"/>
      <c r="BM27" s="28"/>
      <c r="BN27" s="28"/>
      <c r="BO27" s="28"/>
      <c r="BP27" s="28"/>
      <c r="BQ27" s="28"/>
      <c r="BR27" s="28"/>
      <c r="BS27" s="28"/>
      <c r="BT27" s="28"/>
      <c r="BU27" s="28"/>
      <c r="BV27" s="28"/>
      <c r="BW27" s="28"/>
      <c r="BX27" s="28"/>
      <c r="BY27" s="28"/>
      <c r="BZ27" s="28"/>
      <c r="CA27" s="28"/>
      <c r="CB27" s="28"/>
      <c r="CC27" s="28"/>
      <c r="CD27" s="28"/>
      <c r="CE27" s="28"/>
      <c r="CF27" s="28"/>
      <c r="CG27" s="28"/>
      <c r="CH27" s="28"/>
      <c r="CI27" s="28"/>
      <c r="CJ27" s="28"/>
      <c r="CK27" s="28"/>
      <c r="CL27" s="28"/>
      <c r="CM27" s="28"/>
      <c r="CN27" s="28"/>
      <c r="CO27" s="28"/>
      <c r="CP27" s="28"/>
      <c r="CQ27" s="28"/>
      <c r="CR27" s="28"/>
      <c r="CS27" s="28"/>
      <c r="CT27" s="28"/>
      <c r="CU27" s="28"/>
      <c r="CV27" s="28"/>
      <c r="CW27" s="28"/>
      <c r="CX27" s="28"/>
      <c r="CY27" s="28"/>
      <c r="CZ27" s="28"/>
      <c r="DA27" s="28"/>
      <c r="DB27" s="28"/>
      <c r="DC27" s="28"/>
      <c r="DD27" s="28"/>
      <c r="DE27" s="28"/>
      <c r="DF27" s="28"/>
      <c r="DG27" s="28"/>
      <c r="DH27" s="28"/>
      <c r="DI27" s="28"/>
      <c r="DJ27" s="28"/>
      <c r="DK27" s="28"/>
      <c r="DL27" s="28"/>
      <c r="DM27" s="28"/>
      <c r="DN27" s="28"/>
      <c r="DO27" s="28"/>
      <c r="DP27" s="28"/>
      <c r="DQ27" s="28"/>
      <c r="DR27" s="28"/>
      <c r="DS27" s="28"/>
      <c r="DT27" s="28"/>
      <c r="DU27" s="28"/>
      <c r="DV27" s="28"/>
      <c r="DW27" s="28"/>
      <c r="DX27" s="28"/>
      <c r="DY27" s="28"/>
      <c r="DZ27" s="28"/>
      <c r="EA27" s="28"/>
      <c r="EB27" s="28"/>
      <c r="EC27" s="28"/>
      <c r="ED27" s="28"/>
      <c r="EE27" s="28"/>
      <c r="EF27" s="28"/>
      <c r="EG27" s="28"/>
      <c r="EH27" s="28"/>
      <c r="EI27" s="28"/>
      <c r="EJ27" s="28"/>
      <c r="EK27" s="28"/>
      <c r="EL27" s="28"/>
      <c r="EM27" s="28"/>
      <c r="EN27" s="28"/>
      <c r="EO27" s="28"/>
      <c r="EP27" s="28"/>
      <c r="EQ27" s="28"/>
      <c r="ER27" s="28"/>
      <c r="ES27" s="28"/>
      <c r="ET27" s="28"/>
      <c r="EU27" s="28"/>
      <c r="EV27" s="28"/>
      <c r="EW27" s="28"/>
      <c r="EX27" s="28"/>
      <c r="EY27" s="28"/>
      <c r="EZ27" s="28"/>
      <c r="FA27" s="28"/>
      <c r="FB27" s="28"/>
      <c r="FC27" s="28"/>
      <c r="FD27" s="28"/>
      <c r="FE27" s="28"/>
      <c r="FF27" s="28"/>
      <c r="FG27" s="28"/>
      <c r="FH27" s="28"/>
      <c r="FI27" s="28"/>
      <c r="FJ27" s="28"/>
      <c r="FK27" s="28"/>
      <c r="FL27" s="28"/>
      <c r="FM27" s="28"/>
      <c r="FN27" s="28"/>
      <c r="FO27" s="28"/>
      <c r="FP27" s="28"/>
      <c r="FQ27" s="28"/>
      <c r="FR27" s="28"/>
      <c r="FS27" s="28"/>
      <c r="FT27" s="28"/>
      <c r="FU27" s="28"/>
      <c r="FV27" s="28"/>
      <c r="FW27" s="28"/>
      <c r="FX27" s="28"/>
      <c r="FY27" s="28"/>
      <c r="FZ27" s="28"/>
      <c r="GA27" s="28"/>
    </row>
    <row r="28" spans="1:183" s="38" customFormat="1" x14ac:dyDescent="0.2">
      <c r="A28" s="81"/>
      <c r="B28" s="153" t="s">
        <v>11</v>
      </c>
      <c r="C28" s="148"/>
      <c r="D28" s="148"/>
      <c r="E28" s="125"/>
      <c r="F28" s="124"/>
      <c r="G28" s="124"/>
      <c r="H28" s="28"/>
      <c r="I28" s="28"/>
      <c r="J28" s="95"/>
      <c r="L28" s="96"/>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28"/>
      <c r="AR28" s="28"/>
      <c r="AS28" s="28"/>
      <c r="AT28" s="28"/>
      <c r="AU28" s="28"/>
      <c r="AV28" s="28"/>
      <c r="AW28" s="28"/>
      <c r="AX28" s="28"/>
      <c r="AY28" s="28"/>
      <c r="AZ28" s="28"/>
      <c r="BA28" s="28"/>
      <c r="BB28" s="28"/>
      <c r="BC28" s="28"/>
      <c r="BD28" s="28"/>
      <c r="BE28" s="28"/>
      <c r="BF28" s="28"/>
      <c r="BG28" s="28"/>
      <c r="BH28" s="28"/>
      <c r="BI28" s="28"/>
      <c r="BJ28" s="28"/>
      <c r="BK28" s="28"/>
      <c r="BL28" s="28"/>
      <c r="BM28" s="28"/>
      <c r="BN28" s="28"/>
      <c r="BO28" s="28"/>
      <c r="BP28" s="28"/>
      <c r="BQ28" s="28"/>
      <c r="BR28" s="28"/>
      <c r="BS28" s="28"/>
      <c r="BT28" s="28"/>
      <c r="BU28" s="28"/>
      <c r="BV28" s="28"/>
      <c r="BW28" s="28"/>
      <c r="BX28" s="28"/>
      <c r="BY28" s="28"/>
      <c r="BZ28" s="28"/>
      <c r="CA28" s="28"/>
      <c r="CB28" s="28"/>
      <c r="CC28" s="28"/>
      <c r="CD28" s="28"/>
      <c r="CE28" s="28"/>
      <c r="CF28" s="28"/>
      <c r="CG28" s="28"/>
      <c r="CH28" s="28"/>
      <c r="CI28" s="28"/>
      <c r="CJ28" s="28"/>
      <c r="CK28" s="28"/>
      <c r="CL28" s="28"/>
      <c r="CM28" s="28"/>
      <c r="CN28" s="28"/>
      <c r="CO28" s="28"/>
      <c r="CP28" s="28"/>
      <c r="CQ28" s="28"/>
      <c r="CR28" s="28"/>
      <c r="CS28" s="28"/>
      <c r="CT28" s="28"/>
      <c r="CU28" s="28"/>
      <c r="CV28" s="28"/>
      <c r="CW28" s="28"/>
      <c r="CX28" s="28"/>
      <c r="CY28" s="28"/>
      <c r="CZ28" s="28"/>
      <c r="DA28" s="28"/>
      <c r="DB28" s="28"/>
      <c r="DC28" s="28"/>
      <c r="DD28" s="28"/>
      <c r="DE28" s="28"/>
      <c r="DF28" s="28"/>
      <c r="DG28" s="28"/>
      <c r="DH28" s="28"/>
      <c r="DI28" s="28"/>
      <c r="DJ28" s="28"/>
      <c r="DK28" s="28"/>
      <c r="DL28" s="28"/>
      <c r="DM28" s="28"/>
      <c r="DN28" s="28"/>
      <c r="DO28" s="28"/>
      <c r="DP28" s="28"/>
      <c r="DQ28" s="28"/>
      <c r="DR28" s="28"/>
      <c r="DS28" s="28"/>
      <c r="DT28" s="28"/>
      <c r="DU28" s="28"/>
      <c r="DV28" s="28"/>
      <c r="DW28" s="28"/>
      <c r="DX28" s="28"/>
      <c r="DY28" s="28"/>
      <c r="DZ28" s="28"/>
      <c r="EA28" s="28"/>
      <c r="EB28" s="28"/>
      <c r="EC28" s="28"/>
      <c r="ED28" s="28"/>
      <c r="EE28" s="28"/>
      <c r="EF28" s="28"/>
      <c r="EG28" s="28"/>
      <c r="EH28" s="28"/>
      <c r="EI28" s="28"/>
      <c r="EJ28" s="28"/>
      <c r="EK28" s="28"/>
      <c r="EL28" s="28"/>
      <c r="EM28" s="28"/>
      <c r="EN28" s="28"/>
      <c r="EO28" s="28"/>
      <c r="EP28" s="28"/>
      <c r="EQ28" s="28"/>
      <c r="ER28" s="28"/>
      <c r="ES28" s="28"/>
      <c r="ET28" s="28"/>
      <c r="EU28" s="28"/>
      <c r="EV28" s="28"/>
      <c r="EW28" s="28"/>
      <c r="EX28" s="28"/>
      <c r="EY28" s="28"/>
      <c r="EZ28" s="28"/>
      <c r="FA28" s="28"/>
      <c r="FB28" s="28"/>
      <c r="FC28" s="28"/>
      <c r="FD28" s="28"/>
      <c r="FE28" s="28"/>
      <c r="FF28" s="28"/>
      <c r="FG28" s="28"/>
      <c r="FH28" s="28"/>
      <c r="FI28" s="28"/>
      <c r="FJ28" s="28"/>
      <c r="FK28" s="28"/>
      <c r="FL28" s="28"/>
      <c r="FM28" s="28"/>
      <c r="FN28" s="28"/>
      <c r="FO28" s="28"/>
      <c r="FP28" s="28"/>
      <c r="FQ28" s="28"/>
      <c r="FR28" s="28"/>
      <c r="FS28" s="28"/>
      <c r="FT28" s="28"/>
      <c r="FU28" s="28"/>
      <c r="FV28" s="28"/>
      <c r="FW28" s="28"/>
      <c r="FX28" s="28"/>
      <c r="FY28" s="28"/>
      <c r="FZ28" s="28"/>
      <c r="GA28" s="28"/>
    </row>
    <row r="29" spans="1:183" ht="45" x14ac:dyDescent="0.2">
      <c r="A29" s="126"/>
      <c r="B29" s="99" t="s">
        <v>143</v>
      </c>
      <c r="C29" s="99"/>
      <c r="E29" s="99"/>
      <c r="F29" s="124"/>
      <c r="G29" s="124"/>
      <c r="L29" s="96"/>
    </row>
    <row r="30" spans="1:183" x14ac:dyDescent="0.2">
      <c r="B30" s="89"/>
      <c r="C30" s="89"/>
      <c r="F30" s="28"/>
      <c r="G30" s="28"/>
      <c r="L30" s="96"/>
    </row>
    <row r="31" spans="1:183" x14ac:dyDescent="0.2">
      <c r="B31" s="89"/>
      <c r="C31" s="89"/>
      <c r="F31" s="28"/>
      <c r="G31" s="28"/>
      <c r="L31" s="96"/>
    </row>
    <row r="32" spans="1:183" x14ac:dyDescent="0.2">
      <c r="B32" s="89"/>
      <c r="C32" s="89"/>
      <c r="F32" s="28"/>
      <c r="G32" s="28"/>
      <c r="L32" s="96"/>
    </row>
    <row r="33" spans="2:7" x14ac:dyDescent="0.2">
      <c r="B33" s="90"/>
      <c r="C33" s="89"/>
      <c r="F33" s="28"/>
      <c r="G33" s="28"/>
    </row>
    <row r="34" spans="2:7" x14ac:dyDescent="0.2">
      <c r="F34" s="28"/>
      <c r="G34" s="28"/>
    </row>
    <row r="35" spans="2:7" ht="15" x14ac:dyDescent="0.25">
      <c r="B35" s="91"/>
      <c r="F35" s="28"/>
      <c r="G35" s="28"/>
    </row>
    <row r="36" spans="2:7" ht="15" x14ac:dyDescent="0.25">
      <c r="B36" s="117"/>
      <c r="F36" s="28"/>
      <c r="G36" s="28"/>
    </row>
    <row r="37" spans="2:7" x14ac:dyDescent="0.2">
      <c r="B37" s="94"/>
      <c r="F37" s="28"/>
      <c r="G37" s="28"/>
    </row>
    <row r="38" spans="2:7" x14ac:dyDescent="0.2">
      <c r="F38" s="28"/>
      <c r="G38" s="28"/>
    </row>
    <row r="39" spans="2:7" x14ac:dyDescent="0.2">
      <c r="F39" s="28"/>
      <c r="G39" s="28"/>
    </row>
    <row r="40" spans="2:7" x14ac:dyDescent="0.2">
      <c r="F40" s="28"/>
      <c r="G40" s="28"/>
    </row>
    <row r="41" spans="2:7" x14ac:dyDescent="0.2">
      <c r="F41" s="28"/>
      <c r="G41" s="28"/>
    </row>
    <row r="42" spans="2:7" x14ac:dyDescent="0.2">
      <c r="F42" s="28"/>
      <c r="G42" s="28"/>
    </row>
    <row r="43" spans="2:7" x14ac:dyDescent="0.2">
      <c r="F43" s="28"/>
      <c r="G43" s="28"/>
    </row>
    <row r="44" spans="2:7" x14ac:dyDescent="0.2">
      <c r="F44" s="28"/>
      <c r="G44" s="28"/>
    </row>
    <row r="45" spans="2:7" x14ac:dyDescent="0.2">
      <c r="F45" s="28"/>
      <c r="G45" s="28"/>
    </row>
    <row r="46" spans="2:7" x14ac:dyDescent="0.2">
      <c r="F46" s="28"/>
      <c r="G46" s="28"/>
    </row>
    <row r="47" spans="2:7" x14ac:dyDescent="0.2">
      <c r="F47" s="28"/>
      <c r="G47" s="28"/>
    </row>
    <row r="48" spans="2:7" x14ac:dyDescent="0.2">
      <c r="F48" s="28"/>
      <c r="G48" s="28"/>
    </row>
    <row r="49" spans="6:7" x14ac:dyDescent="0.2">
      <c r="F49" s="28"/>
      <c r="G49" s="28"/>
    </row>
    <row r="50" spans="6:7" x14ac:dyDescent="0.2">
      <c r="F50" s="28"/>
      <c r="G50" s="28"/>
    </row>
    <row r="51" spans="6:7" x14ac:dyDescent="0.2">
      <c r="F51" s="28"/>
      <c r="G51" s="28"/>
    </row>
    <row r="52" spans="6:7" x14ac:dyDescent="0.2">
      <c r="F52" s="28"/>
      <c r="G52" s="28"/>
    </row>
    <row r="53" spans="6:7" x14ac:dyDescent="0.2">
      <c r="F53" s="28"/>
      <c r="G53" s="28"/>
    </row>
    <row r="54" spans="6:7" x14ac:dyDescent="0.2">
      <c r="F54" s="28"/>
      <c r="G54" s="28"/>
    </row>
    <row r="55" spans="6:7" x14ac:dyDescent="0.2">
      <c r="F55" s="28"/>
      <c r="G55" s="28"/>
    </row>
    <row r="56" spans="6:7" x14ac:dyDescent="0.2">
      <c r="F56" s="28"/>
      <c r="G56" s="28"/>
    </row>
    <row r="57" spans="6:7" x14ac:dyDescent="0.2">
      <c r="F57" s="28"/>
      <c r="G57" s="28"/>
    </row>
    <row r="58" spans="6:7" x14ac:dyDescent="0.2">
      <c r="F58" s="28"/>
      <c r="G58" s="28"/>
    </row>
    <row r="59" spans="6:7" x14ac:dyDescent="0.2">
      <c r="F59" s="28"/>
      <c r="G59" s="28"/>
    </row>
    <row r="60" spans="6:7" x14ac:dyDescent="0.2">
      <c r="F60" s="28"/>
      <c r="G60" s="28"/>
    </row>
    <row r="61" spans="6:7" x14ac:dyDescent="0.2">
      <c r="F61" s="28"/>
      <c r="G61" s="28"/>
    </row>
    <row r="62" spans="6:7" x14ac:dyDescent="0.2">
      <c r="F62" s="28"/>
      <c r="G62" s="28"/>
    </row>
    <row r="63" spans="6:7" x14ac:dyDescent="0.2">
      <c r="F63" s="28"/>
      <c r="G63" s="28"/>
    </row>
    <row r="64" spans="6:7" x14ac:dyDescent="0.2">
      <c r="F64" s="28"/>
      <c r="G64" s="28"/>
    </row>
    <row r="65" spans="3:7" x14ac:dyDescent="0.2">
      <c r="F65" s="28"/>
      <c r="G65" s="28"/>
    </row>
    <row r="66" spans="3:7" x14ac:dyDescent="0.2">
      <c r="F66" s="28"/>
      <c r="G66" s="28"/>
    </row>
    <row r="67" spans="3:7" x14ac:dyDescent="0.2">
      <c r="F67" s="28"/>
      <c r="G67" s="28"/>
    </row>
    <row r="68" spans="3:7" x14ac:dyDescent="0.2">
      <c r="F68" s="28"/>
      <c r="G68" s="28"/>
    </row>
    <row r="69" spans="3:7" x14ac:dyDescent="0.2">
      <c r="F69" s="28"/>
      <c r="G69" s="28"/>
    </row>
    <row r="70" spans="3:7" x14ac:dyDescent="0.2">
      <c r="F70" s="28"/>
      <c r="G70" s="28"/>
    </row>
    <row r="71" spans="3:7" x14ac:dyDescent="0.2">
      <c r="F71" s="28"/>
      <c r="G71" s="28"/>
    </row>
    <row r="72" spans="3:7" x14ac:dyDescent="0.2">
      <c r="F72" s="28"/>
      <c r="G72" s="28"/>
    </row>
    <row r="73" spans="3:7" x14ac:dyDescent="0.2">
      <c r="F73" s="28"/>
      <c r="G73" s="28"/>
    </row>
    <row r="74" spans="3:7" x14ac:dyDescent="0.2">
      <c r="F74" s="28"/>
      <c r="G74" s="28"/>
    </row>
    <row r="75" spans="3:7" x14ac:dyDescent="0.2">
      <c r="F75" s="28"/>
      <c r="G75" s="28"/>
    </row>
    <row r="76" spans="3:7" x14ac:dyDescent="0.2">
      <c r="F76" s="28"/>
      <c r="G76" s="28"/>
    </row>
    <row r="77" spans="3:7" x14ac:dyDescent="0.2">
      <c r="F77" s="28"/>
      <c r="G77" s="28"/>
    </row>
    <row r="78" spans="3:7" x14ac:dyDescent="0.2">
      <c r="F78" s="28"/>
      <c r="G78" s="28"/>
    </row>
    <row r="79" spans="3:7" x14ac:dyDescent="0.2">
      <c r="F79" s="28"/>
      <c r="G79" s="28"/>
    </row>
    <row r="80" spans="3:7" x14ac:dyDescent="0.2">
      <c r="C80" s="52"/>
      <c r="F80" s="28"/>
      <c r="G80" s="28"/>
    </row>
    <row r="81" spans="6:7" x14ac:dyDescent="0.2">
      <c r="F81" s="28"/>
      <c r="G81" s="28"/>
    </row>
    <row r="82" spans="6:7" x14ac:dyDescent="0.2">
      <c r="F82" s="28"/>
      <c r="G82" s="28"/>
    </row>
    <row r="83" spans="6:7" x14ac:dyDescent="0.2">
      <c r="F83" s="28"/>
      <c r="G83" s="28"/>
    </row>
    <row r="84" spans="6:7" x14ac:dyDescent="0.2">
      <c r="F84" s="28"/>
      <c r="G84" s="28"/>
    </row>
    <row r="85" spans="6:7" x14ac:dyDescent="0.2">
      <c r="F85" s="28"/>
      <c r="G85" s="28"/>
    </row>
    <row r="86" spans="6:7" x14ac:dyDescent="0.2">
      <c r="F86" s="28"/>
      <c r="G86" s="28"/>
    </row>
    <row r="87" spans="6:7" x14ac:dyDescent="0.2">
      <c r="F87" s="28"/>
      <c r="G87" s="28"/>
    </row>
    <row r="88" spans="6:7" x14ac:dyDescent="0.2">
      <c r="F88" s="28"/>
      <c r="G88" s="28"/>
    </row>
    <row r="89" spans="6:7" x14ac:dyDescent="0.2">
      <c r="F89" s="28"/>
      <c r="G89" s="28"/>
    </row>
    <row r="90" spans="6:7" x14ac:dyDescent="0.2">
      <c r="F90" s="28"/>
      <c r="G90" s="28"/>
    </row>
    <row r="91" spans="6:7" x14ac:dyDescent="0.2">
      <c r="F91" s="28"/>
      <c r="G91" s="28"/>
    </row>
    <row r="92" spans="6:7" x14ac:dyDescent="0.2">
      <c r="F92" s="28"/>
      <c r="G92" s="28"/>
    </row>
    <row r="93" spans="6:7" x14ac:dyDescent="0.2">
      <c r="F93" s="28"/>
      <c r="G93" s="28"/>
    </row>
    <row r="94" spans="6:7" x14ac:dyDescent="0.2">
      <c r="F94" s="28"/>
      <c r="G94" s="28"/>
    </row>
    <row r="95" spans="6:7" x14ac:dyDescent="0.2">
      <c r="F95" s="28"/>
      <c r="G95" s="28"/>
    </row>
    <row r="96" spans="6:7" x14ac:dyDescent="0.2">
      <c r="F96" s="28"/>
      <c r="G96" s="28"/>
    </row>
    <row r="97" spans="6:7" x14ac:dyDescent="0.2">
      <c r="F97" s="28"/>
      <c r="G97" s="28"/>
    </row>
    <row r="98" spans="6:7" x14ac:dyDescent="0.2">
      <c r="F98" s="28"/>
      <c r="G98" s="28"/>
    </row>
    <row r="99" spans="6:7" x14ac:dyDescent="0.2">
      <c r="F99" s="28"/>
      <c r="G99" s="28"/>
    </row>
    <row r="100" spans="6:7" x14ac:dyDescent="0.2">
      <c r="F100" s="28"/>
      <c r="G100" s="28"/>
    </row>
    <row r="101" spans="6:7" x14ac:dyDescent="0.2">
      <c r="F101" s="28"/>
      <c r="G101" s="28"/>
    </row>
    <row r="102" spans="6:7" x14ac:dyDescent="0.2">
      <c r="F102" s="28"/>
      <c r="G102" s="28"/>
    </row>
    <row r="103" spans="6:7" x14ac:dyDescent="0.2">
      <c r="F103" s="28"/>
      <c r="G103" s="28"/>
    </row>
    <row r="104" spans="6:7" x14ac:dyDescent="0.2">
      <c r="F104" s="28"/>
      <c r="G104" s="28"/>
    </row>
    <row r="105" spans="6:7" x14ac:dyDescent="0.2">
      <c r="F105" s="28"/>
      <c r="G105" s="28"/>
    </row>
    <row r="106" spans="6:7" x14ac:dyDescent="0.2">
      <c r="F106" s="28"/>
      <c r="G106" s="28"/>
    </row>
    <row r="107" spans="6:7" x14ac:dyDescent="0.2">
      <c r="F107" s="28"/>
      <c r="G107" s="28"/>
    </row>
    <row r="108" spans="6:7" x14ac:dyDescent="0.2">
      <c r="F108" s="28"/>
      <c r="G108" s="28"/>
    </row>
    <row r="109" spans="6:7" x14ac:dyDescent="0.2">
      <c r="F109" s="28"/>
      <c r="G109" s="28"/>
    </row>
    <row r="110" spans="6:7" x14ac:dyDescent="0.2">
      <c r="F110" s="28"/>
      <c r="G110" s="28"/>
    </row>
    <row r="111" spans="6:7" x14ac:dyDescent="0.2">
      <c r="F111" s="28"/>
      <c r="G111" s="28"/>
    </row>
    <row r="112" spans="6:7" x14ac:dyDescent="0.2">
      <c r="F112" s="28"/>
      <c r="G112" s="28"/>
    </row>
    <row r="113" spans="6:7" x14ac:dyDescent="0.2">
      <c r="F113" s="28"/>
      <c r="G113" s="28"/>
    </row>
    <row r="114" spans="6:7" x14ac:dyDescent="0.2">
      <c r="F114" s="28"/>
      <c r="G114" s="28"/>
    </row>
    <row r="115" spans="6:7" x14ac:dyDescent="0.2">
      <c r="F115" s="28"/>
      <c r="G115" s="28"/>
    </row>
    <row r="116" spans="6:7" x14ac:dyDescent="0.2">
      <c r="F116" s="28"/>
      <c r="G116" s="28"/>
    </row>
    <row r="117" spans="6:7" x14ac:dyDescent="0.2">
      <c r="F117" s="28"/>
      <c r="G117" s="28"/>
    </row>
    <row r="118" spans="6:7" x14ac:dyDescent="0.2">
      <c r="F118" s="28"/>
      <c r="G118" s="28"/>
    </row>
    <row r="119" spans="6:7" x14ac:dyDescent="0.2">
      <c r="F119" s="28"/>
      <c r="G119" s="28"/>
    </row>
    <row r="120" spans="6:7" x14ac:dyDescent="0.2">
      <c r="F120" s="28"/>
      <c r="G120" s="28"/>
    </row>
    <row r="121" spans="6:7" x14ac:dyDescent="0.2">
      <c r="F121" s="28"/>
      <c r="G121" s="28"/>
    </row>
    <row r="122" spans="6:7" x14ac:dyDescent="0.2">
      <c r="F122" s="28"/>
      <c r="G122" s="28"/>
    </row>
    <row r="123" spans="6:7" x14ac:dyDescent="0.2">
      <c r="F123" s="28"/>
      <c r="G123" s="28"/>
    </row>
    <row r="124" spans="6:7" x14ac:dyDescent="0.2">
      <c r="F124" s="28"/>
      <c r="G124" s="28"/>
    </row>
    <row r="125" spans="6:7" x14ac:dyDescent="0.2">
      <c r="F125" s="28"/>
      <c r="G125" s="28"/>
    </row>
    <row r="126" spans="6:7" x14ac:dyDescent="0.2">
      <c r="F126" s="28"/>
      <c r="G126" s="28"/>
    </row>
    <row r="127" spans="6:7" x14ac:dyDescent="0.2">
      <c r="F127" s="28"/>
      <c r="G127" s="28"/>
    </row>
    <row r="128" spans="6:7" x14ac:dyDescent="0.2">
      <c r="F128" s="28"/>
      <c r="G128" s="28"/>
    </row>
    <row r="129" spans="6:7" x14ac:dyDescent="0.2">
      <c r="F129" s="28"/>
      <c r="G129" s="28"/>
    </row>
    <row r="130" spans="6:7" x14ac:dyDescent="0.2">
      <c r="F130" s="28"/>
      <c r="G130" s="28"/>
    </row>
    <row r="131" spans="6:7" x14ac:dyDescent="0.2">
      <c r="F131" s="28"/>
      <c r="G131" s="28"/>
    </row>
    <row r="132" spans="6:7" x14ac:dyDescent="0.2">
      <c r="F132" s="28"/>
      <c r="G132" s="28"/>
    </row>
    <row r="133" spans="6:7" x14ac:dyDescent="0.2">
      <c r="F133" s="28"/>
      <c r="G133" s="28"/>
    </row>
    <row r="134" spans="6:7" x14ac:dyDescent="0.2">
      <c r="F134" s="28"/>
      <c r="G134" s="28"/>
    </row>
    <row r="135" spans="6:7" x14ac:dyDescent="0.2">
      <c r="F135" s="28"/>
      <c r="G135" s="28"/>
    </row>
    <row r="136" spans="6:7" x14ac:dyDescent="0.2">
      <c r="F136" s="28"/>
      <c r="G136" s="28"/>
    </row>
    <row r="137" spans="6:7" x14ac:dyDescent="0.2">
      <c r="F137" s="28"/>
      <c r="G137" s="28"/>
    </row>
    <row r="138" spans="6:7" x14ac:dyDescent="0.2">
      <c r="F138" s="28"/>
      <c r="G138" s="28"/>
    </row>
    <row r="139" spans="6:7" x14ac:dyDescent="0.2">
      <c r="F139" s="28"/>
      <c r="G139" s="28"/>
    </row>
    <row r="140" spans="6:7" x14ac:dyDescent="0.2">
      <c r="F140" s="28"/>
      <c r="G140" s="28"/>
    </row>
    <row r="141" spans="6:7" x14ac:dyDescent="0.2">
      <c r="F141" s="28"/>
      <c r="G141" s="28"/>
    </row>
    <row r="142" spans="6:7" x14ac:dyDescent="0.2">
      <c r="F142" s="28"/>
      <c r="G142" s="28"/>
    </row>
    <row r="143" spans="6:7" x14ac:dyDescent="0.2">
      <c r="F143" s="28"/>
      <c r="G143" s="28"/>
    </row>
    <row r="144" spans="6:7" x14ac:dyDescent="0.2">
      <c r="F144" s="28"/>
      <c r="G144" s="28"/>
    </row>
    <row r="145" spans="6:7" x14ac:dyDescent="0.2">
      <c r="F145" s="28"/>
      <c r="G145" s="28"/>
    </row>
    <row r="146" spans="6:7" x14ac:dyDescent="0.2">
      <c r="F146" s="28"/>
      <c r="G146" s="28"/>
    </row>
    <row r="147" spans="6:7" x14ac:dyDescent="0.2">
      <c r="F147" s="28"/>
      <c r="G147" s="28"/>
    </row>
    <row r="148" spans="6:7" x14ac:dyDescent="0.2">
      <c r="F148" s="28"/>
      <c r="G148" s="28"/>
    </row>
    <row r="149" spans="6:7" x14ac:dyDescent="0.2">
      <c r="F149" s="28"/>
      <c r="G149" s="28"/>
    </row>
    <row r="150" spans="6:7" x14ac:dyDescent="0.2">
      <c r="F150" s="28"/>
      <c r="G150" s="28"/>
    </row>
    <row r="151" spans="6:7" x14ac:dyDescent="0.2">
      <c r="F151" s="28"/>
      <c r="G151" s="28"/>
    </row>
    <row r="152" spans="6:7" x14ac:dyDescent="0.2">
      <c r="F152" s="28"/>
      <c r="G152" s="28"/>
    </row>
    <row r="153" spans="6:7" x14ac:dyDescent="0.2">
      <c r="F153" s="28"/>
      <c r="G153" s="28"/>
    </row>
    <row r="154" spans="6:7" x14ac:dyDescent="0.2">
      <c r="F154" s="28"/>
      <c r="G154" s="28"/>
    </row>
    <row r="155" spans="6:7" x14ac:dyDescent="0.2">
      <c r="F155" s="28"/>
      <c r="G155" s="28"/>
    </row>
    <row r="156" spans="6:7" x14ac:dyDescent="0.2">
      <c r="F156" s="28"/>
      <c r="G156" s="28"/>
    </row>
    <row r="157" spans="6:7" x14ac:dyDescent="0.2">
      <c r="F157" s="28"/>
      <c r="G157" s="28"/>
    </row>
    <row r="158" spans="6:7" x14ac:dyDescent="0.2">
      <c r="F158" s="28"/>
      <c r="G158" s="28"/>
    </row>
    <row r="159" spans="6:7" x14ac:dyDescent="0.2">
      <c r="F159" s="28"/>
      <c r="G159" s="28"/>
    </row>
    <row r="160" spans="6:7" x14ac:dyDescent="0.2">
      <c r="F160" s="28"/>
      <c r="G160" s="28"/>
    </row>
    <row r="161" spans="6:7" x14ac:dyDescent="0.2">
      <c r="F161" s="28"/>
      <c r="G161" s="28"/>
    </row>
    <row r="162" spans="6:7" x14ac:dyDescent="0.2">
      <c r="F162" s="28"/>
      <c r="G162" s="28"/>
    </row>
    <row r="163" spans="6:7" x14ac:dyDescent="0.2">
      <c r="F163" s="28"/>
      <c r="G163" s="28"/>
    </row>
    <row r="164" spans="6:7" x14ac:dyDescent="0.2">
      <c r="F164" s="28"/>
      <c r="G164" s="28"/>
    </row>
    <row r="165" spans="6:7" x14ac:dyDescent="0.2">
      <c r="F165" s="28"/>
      <c r="G165" s="28"/>
    </row>
    <row r="166" spans="6:7" x14ac:dyDescent="0.2">
      <c r="F166" s="28"/>
      <c r="G166" s="28"/>
    </row>
    <row r="167" spans="6:7" x14ac:dyDescent="0.2">
      <c r="F167" s="28"/>
      <c r="G167" s="28"/>
    </row>
    <row r="168" spans="6:7" x14ac:dyDescent="0.2">
      <c r="F168" s="28"/>
      <c r="G168" s="28"/>
    </row>
    <row r="169" spans="6:7" x14ac:dyDescent="0.2">
      <c r="F169" s="28"/>
      <c r="G169" s="28"/>
    </row>
    <row r="170" spans="6:7" x14ac:dyDescent="0.2">
      <c r="F170" s="28"/>
      <c r="G170" s="28"/>
    </row>
    <row r="171" spans="6:7" x14ac:dyDescent="0.2">
      <c r="F171" s="28"/>
      <c r="G171" s="28"/>
    </row>
    <row r="172" spans="6:7" x14ac:dyDescent="0.2">
      <c r="F172" s="28"/>
      <c r="G172" s="28"/>
    </row>
    <row r="173" spans="6:7" x14ac:dyDescent="0.2">
      <c r="F173" s="28"/>
      <c r="G173" s="28"/>
    </row>
  </sheetData>
  <mergeCells count="10">
    <mergeCell ref="B28:D28"/>
    <mergeCell ref="J4:J5"/>
    <mergeCell ref="A1:K1"/>
    <mergeCell ref="K4:K5"/>
    <mergeCell ref="A2:K2"/>
    <mergeCell ref="C4:C5"/>
    <mergeCell ref="E4:I4"/>
    <mergeCell ref="D4:D5"/>
    <mergeCell ref="A4:A5"/>
    <mergeCell ref="B4:B5"/>
  </mergeCells>
  <hyperlinks>
    <hyperlink ref="B28" r:id="rId1"/>
  </hyperlinks>
  <pageMargins left="0.78740157480314965" right="0" top="0.59055118110236227" bottom="0.39370078740157483" header="0.31496062992125984" footer="0"/>
  <pageSetup paperSize="9" scale="63" fitToHeight="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CONSOLIDADO</vt:lpstr>
      <vt:lpstr>PLIEGO MINSA</vt:lpstr>
      <vt:lpstr>UE ADSCRITAS AL PLIEGO MINSA</vt:lpstr>
      <vt:lpstr>CONSOLIDADO!Área_de_impresión</vt:lpstr>
      <vt:lpstr>'PLIEGO MINSA'!Área_de_impresión</vt:lpstr>
      <vt:lpstr>'UE ADSCRITAS AL PLIEGO MINSA'!Área_de_impresión</vt:lpstr>
      <vt:lpstr>'PLIEGO MINSA'!Títulos_a_imprimir</vt:lpstr>
      <vt:lpstr>'UE ADSCRITAS AL PLIEGO MINSA'!Títulos_a_imprimir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dc:title>
  <dc:creator>MARY REVELO</dc:creator>
  <cp:lastModifiedBy>MARY GRISELDA REVELO AZABACHE</cp:lastModifiedBy>
  <cp:lastPrinted>2020-03-09T17:53:57Z</cp:lastPrinted>
  <dcterms:created xsi:type="dcterms:W3CDTF">2009-03-02T15:11:29Z</dcterms:created>
  <dcterms:modified xsi:type="dcterms:W3CDTF">2020-03-09T18:16:59Z</dcterms:modified>
</cp:coreProperties>
</file>