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215"/>
  <workbookPr/>
  <mc:AlternateContent xmlns:mc="http://schemas.openxmlformats.org/markup-compatibility/2006">
    <mc:Choice Requires="x15">
      <x15ac:absPath xmlns:x15ac="http://schemas.microsoft.com/office/spreadsheetml/2010/11/ac" url="/Users/mac/Downloads/"/>
    </mc:Choice>
  </mc:AlternateContent>
  <bookViews>
    <workbookView xWindow="0" yWindow="460" windowWidth="27320" windowHeight="12440" activeTab="2"/>
  </bookViews>
  <sheets>
    <sheet name="CONSOLIDADO" sheetId="11" r:id="rId1"/>
    <sheet name="PLIEGO MINSA" sheetId="5" r:id="rId2"/>
    <sheet name="UE ADSCRITAS AL PLIEGO MINSA" sheetId="9" r:id="rId3"/>
  </sheets>
  <definedNames>
    <definedName name="_xlnm._FilterDatabase" localSheetId="1" hidden="1">'PLIEGO MINSA'!$A$5:$N$152</definedName>
    <definedName name="_xlnm._FilterDatabase" localSheetId="2" hidden="1">'UE ADSCRITAS AL PLIEGO MINSA'!#REF!</definedName>
    <definedName name="_xlnm.Print_Area" localSheetId="0">CONSOLIDADO!$B$2:$E$28</definedName>
    <definedName name="_xlnm.Print_Area" localSheetId="1">'PLIEGO MINSA'!$A$1:$K$152</definedName>
    <definedName name="_xlnm.Print_Area" localSheetId="2">'UE ADSCRITAS AL PLIEGO MINSA'!$A$1:$K$30</definedName>
    <definedName name="_xlnm.Print_Titles" localSheetId="1">'PLIEGO MINSA'!$4:$5</definedName>
    <definedName name="_xlnm.Print_Titles" localSheetId="2">'UE ADSCRITAS AL PLIEGO MINSA'!$5:$5</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J15" i="9" l="1"/>
  <c r="K15" i="9"/>
  <c r="I15" i="9"/>
  <c r="H15" i="9"/>
  <c r="G7" i="9"/>
  <c r="F7" i="9"/>
  <c r="E7" i="9"/>
  <c r="D7" i="9"/>
  <c r="J93" i="5"/>
  <c r="K93" i="5"/>
  <c r="I93" i="5"/>
  <c r="H93" i="5"/>
  <c r="H87" i="5"/>
  <c r="I87" i="5"/>
  <c r="G85" i="5"/>
  <c r="F85" i="5"/>
  <c r="E85" i="5"/>
  <c r="D85" i="5"/>
  <c r="J79" i="5"/>
  <c r="K79" i="5"/>
  <c r="I79" i="5"/>
  <c r="H81" i="5"/>
  <c r="J81" i="5"/>
  <c r="K81" i="5"/>
  <c r="H79" i="5"/>
  <c r="G80" i="5"/>
  <c r="F80" i="5"/>
  <c r="E80" i="5"/>
  <c r="C17" i="11"/>
  <c r="D80" i="5"/>
  <c r="J80" i="5"/>
  <c r="H80" i="5"/>
  <c r="I80" i="5"/>
  <c r="G78" i="5"/>
  <c r="F78" i="5"/>
  <c r="H78" i="5"/>
  <c r="E78" i="5"/>
  <c r="C16" i="11"/>
  <c r="D78" i="5"/>
  <c r="G7" i="5"/>
  <c r="F7" i="5"/>
  <c r="E7" i="5"/>
  <c r="D7" i="5"/>
  <c r="I71" i="5"/>
  <c r="J69" i="5"/>
  <c r="K69" i="5"/>
  <c r="I69" i="5"/>
  <c r="I68" i="5"/>
  <c r="J67" i="5"/>
  <c r="K67" i="5"/>
  <c r="J65" i="5"/>
  <c r="K65" i="5"/>
  <c r="I64" i="5"/>
  <c r="J60" i="5"/>
  <c r="K60" i="5"/>
  <c r="I57" i="5"/>
  <c r="J56" i="5"/>
  <c r="K56" i="5"/>
  <c r="I55" i="5"/>
  <c r="J53" i="5"/>
  <c r="K53" i="5"/>
  <c r="I53" i="5"/>
  <c r="I52" i="5"/>
  <c r="J51" i="5"/>
  <c r="K51" i="5"/>
  <c r="J49" i="5"/>
  <c r="K49" i="5"/>
  <c r="I48" i="5"/>
  <c r="J44" i="5"/>
  <c r="K44" i="5"/>
  <c r="I41" i="5"/>
  <c r="J40" i="5"/>
  <c r="K40" i="5"/>
  <c r="I37" i="5"/>
  <c r="J36" i="5"/>
  <c r="K36" i="5"/>
  <c r="I33" i="5"/>
  <c r="J31" i="5"/>
  <c r="K31" i="5"/>
  <c r="J29" i="5"/>
  <c r="K29" i="5"/>
  <c r="I28" i="5"/>
  <c r="J27" i="5"/>
  <c r="K27" i="5"/>
  <c r="J25" i="5"/>
  <c r="K25" i="5"/>
  <c r="I24" i="5"/>
  <c r="I21" i="5"/>
  <c r="J20" i="5"/>
  <c r="K20" i="5"/>
  <c r="I20" i="5"/>
  <c r="I17" i="5"/>
  <c r="J16" i="5"/>
  <c r="K16" i="5"/>
  <c r="I16" i="5"/>
  <c r="H71" i="5"/>
  <c r="J71" i="5"/>
  <c r="K71" i="5"/>
  <c r="H70" i="5"/>
  <c r="J70" i="5"/>
  <c r="K70" i="5"/>
  <c r="H69" i="5"/>
  <c r="H68" i="5"/>
  <c r="J68" i="5"/>
  <c r="K68" i="5"/>
  <c r="H67" i="5"/>
  <c r="I67" i="5"/>
  <c r="H66" i="5"/>
  <c r="J66" i="5"/>
  <c r="K66" i="5"/>
  <c r="H65" i="5"/>
  <c r="I65" i="5"/>
  <c r="H64" i="5"/>
  <c r="J64" i="5"/>
  <c r="K64" i="5"/>
  <c r="H63" i="5"/>
  <c r="J63" i="5"/>
  <c r="K63" i="5"/>
  <c r="H62" i="5"/>
  <c r="J62" i="5"/>
  <c r="K62" i="5"/>
  <c r="H61" i="5"/>
  <c r="J61" i="5"/>
  <c r="K61" i="5"/>
  <c r="H60" i="5"/>
  <c r="I60" i="5"/>
  <c r="H59" i="5"/>
  <c r="I59" i="5"/>
  <c r="H58" i="5"/>
  <c r="I58" i="5"/>
  <c r="H57" i="5"/>
  <c r="J57" i="5"/>
  <c r="K57" i="5"/>
  <c r="H56" i="5"/>
  <c r="I56" i="5"/>
  <c r="H55" i="5"/>
  <c r="J55" i="5"/>
  <c r="K55" i="5"/>
  <c r="H54" i="5"/>
  <c r="J54" i="5"/>
  <c r="K54" i="5"/>
  <c r="H53" i="5"/>
  <c r="H52" i="5"/>
  <c r="J52" i="5"/>
  <c r="K52" i="5"/>
  <c r="H51" i="5"/>
  <c r="I51" i="5"/>
  <c r="H50" i="5"/>
  <c r="J50" i="5"/>
  <c r="K50" i="5"/>
  <c r="H49" i="5"/>
  <c r="I49" i="5"/>
  <c r="H48" i="5"/>
  <c r="J48" i="5"/>
  <c r="K48" i="5"/>
  <c r="H47" i="5"/>
  <c r="J47" i="5"/>
  <c r="K47" i="5"/>
  <c r="H46" i="5"/>
  <c r="I46" i="5"/>
  <c r="H45" i="5"/>
  <c r="J45" i="5"/>
  <c r="K45" i="5"/>
  <c r="H44" i="5"/>
  <c r="I44" i="5"/>
  <c r="H43" i="5"/>
  <c r="I43" i="5"/>
  <c r="H42" i="5"/>
  <c r="I42" i="5"/>
  <c r="H41" i="5"/>
  <c r="J41" i="5"/>
  <c r="K41" i="5"/>
  <c r="H40" i="5"/>
  <c r="I40" i="5"/>
  <c r="H39" i="5"/>
  <c r="I39" i="5"/>
  <c r="H38" i="5"/>
  <c r="I38" i="5"/>
  <c r="H37" i="5"/>
  <c r="J37" i="5"/>
  <c r="K37" i="5"/>
  <c r="H36" i="5"/>
  <c r="I36" i="5"/>
  <c r="H35" i="5"/>
  <c r="I35" i="5"/>
  <c r="H34" i="5"/>
  <c r="I34" i="5"/>
  <c r="H33" i="5"/>
  <c r="J33" i="5"/>
  <c r="K33" i="5"/>
  <c r="H32" i="5"/>
  <c r="J32" i="5"/>
  <c r="K32" i="5"/>
  <c r="H31" i="5"/>
  <c r="I31" i="5"/>
  <c r="H30" i="5"/>
  <c r="I30" i="5"/>
  <c r="H29" i="5"/>
  <c r="I29" i="5"/>
  <c r="H28" i="5"/>
  <c r="J28" i="5"/>
  <c r="K28" i="5"/>
  <c r="H27" i="5"/>
  <c r="I27" i="5"/>
  <c r="H26" i="5"/>
  <c r="I26" i="5"/>
  <c r="H25" i="5"/>
  <c r="I25" i="5"/>
  <c r="H24" i="5"/>
  <c r="J24" i="5"/>
  <c r="K24" i="5"/>
  <c r="H23" i="5"/>
  <c r="J23" i="5"/>
  <c r="K23" i="5"/>
  <c r="H22" i="5"/>
  <c r="J22" i="5"/>
  <c r="K22" i="5"/>
  <c r="H21" i="5"/>
  <c r="J21" i="5"/>
  <c r="K21" i="5"/>
  <c r="H20" i="5"/>
  <c r="H19" i="5"/>
  <c r="J19" i="5"/>
  <c r="K19" i="5"/>
  <c r="H18" i="5"/>
  <c r="J18" i="5"/>
  <c r="K18" i="5"/>
  <c r="H17" i="5"/>
  <c r="J17" i="5"/>
  <c r="K17" i="5"/>
  <c r="H16" i="5"/>
  <c r="H15" i="5"/>
  <c r="I15" i="5"/>
  <c r="H14" i="5"/>
  <c r="I14" i="5"/>
  <c r="H25" i="9"/>
  <c r="H24" i="9"/>
  <c r="H23" i="9"/>
  <c r="H22" i="9"/>
  <c r="H21" i="9"/>
  <c r="H20" i="9"/>
  <c r="H19" i="9"/>
  <c r="H18" i="9"/>
  <c r="H17" i="9"/>
  <c r="H14" i="9"/>
  <c r="H13" i="9"/>
  <c r="H12" i="9"/>
  <c r="H11" i="9"/>
  <c r="H10" i="9"/>
  <c r="H9" i="9"/>
  <c r="H8" i="9"/>
  <c r="F16" i="9"/>
  <c r="F6" i="9"/>
  <c r="H149" i="5"/>
  <c r="H147"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2" i="5"/>
  <c r="H91" i="5"/>
  <c r="H90" i="5"/>
  <c r="H89" i="5"/>
  <c r="H86" i="5"/>
  <c r="H84" i="5"/>
  <c r="H83" i="5"/>
  <c r="H77" i="5"/>
  <c r="H76" i="5"/>
  <c r="H74" i="5"/>
  <c r="H73" i="5"/>
  <c r="H13" i="5"/>
  <c r="H12" i="5"/>
  <c r="H11" i="5"/>
  <c r="H10" i="5"/>
  <c r="H9" i="5"/>
  <c r="H8" i="5"/>
  <c r="F148" i="5"/>
  <c r="F146" i="5"/>
  <c r="F88" i="5"/>
  <c r="F82" i="5"/>
  <c r="F75" i="5"/>
  <c r="F72" i="5"/>
  <c r="D16" i="11"/>
  <c r="E16" i="11"/>
  <c r="I78" i="5"/>
  <c r="I18" i="5"/>
  <c r="I22" i="5"/>
  <c r="J58" i="5"/>
  <c r="K58" i="5"/>
  <c r="I62" i="5"/>
  <c r="D17" i="11"/>
  <c r="E17" i="11"/>
  <c r="J46" i="5"/>
  <c r="K46" i="5"/>
  <c r="I50" i="5"/>
  <c r="I66" i="5"/>
  <c r="J14" i="5"/>
  <c r="K14" i="5"/>
  <c r="I19" i="5"/>
  <c r="I23" i="5"/>
  <c r="J26" i="5"/>
  <c r="K26" i="5"/>
  <c r="J30" i="5"/>
  <c r="K30" i="5"/>
  <c r="I32" i="5"/>
  <c r="J35" i="5"/>
  <c r="K35" i="5"/>
  <c r="J39" i="5"/>
  <c r="K39" i="5"/>
  <c r="J43" i="5"/>
  <c r="K43" i="5"/>
  <c r="I45" i="5"/>
  <c r="I47" i="5"/>
  <c r="I54" i="5"/>
  <c r="J59" i="5"/>
  <c r="K59" i="5"/>
  <c r="I61" i="5"/>
  <c r="I63" i="5"/>
  <c r="I70" i="5"/>
  <c r="I81" i="5"/>
  <c r="F6" i="5"/>
  <c r="J87" i="5"/>
  <c r="K87" i="5"/>
  <c r="J34" i="5"/>
  <c r="K34" i="5"/>
  <c r="J38" i="5"/>
  <c r="K38" i="5"/>
  <c r="J42" i="5"/>
  <c r="K42" i="5"/>
  <c r="J15" i="5"/>
  <c r="K15" i="5"/>
  <c r="J78" i="5"/>
  <c r="H148" i="5"/>
  <c r="J138" i="5"/>
  <c r="K138" i="5"/>
  <c r="I138" i="5"/>
  <c r="J137" i="5"/>
  <c r="K137" i="5"/>
  <c r="I137" i="5"/>
  <c r="G148" i="5"/>
  <c r="I25" i="9"/>
  <c r="I24" i="9"/>
  <c r="I21" i="9"/>
  <c r="G16" i="9"/>
  <c r="H16" i="9"/>
  <c r="D16" i="9"/>
  <c r="E16" i="9"/>
  <c r="H7" i="9"/>
  <c r="G146" i="5"/>
  <c r="H146" i="5"/>
  <c r="E146" i="5"/>
  <c r="I132" i="5"/>
  <c r="I131" i="5"/>
  <c r="J130" i="5"/>
  <c r="K130" i="5"/>
  <c r="I130" i="5"/>
  <c r="I129" i="5"/>
  <c r="J128" i="5"/>
  <c r="K128" i="5"/>
  <c r="I128" i="5"/>
  <c r="I127" i="5"/>
  <c r="J126" i="5"/>
  <c r="K126" i="5"/>
  <c r="I126" i="5"/>
  <c r="I125" i="5"/>
  <c r="J124" i="5"/>
  <c r="K124" i="5"/>
  <c r="I124" i="5"/>
  <c r="I123" i="5"/>
  <c r="J122" i="5"/>
  <c r="K122" i="5"/>
  <c r="I122" i="5"/>
  <c r="I121" i="5"/>
  <c r="J120" i="5"/>
  <c r="K120" i="5"/>
  <c r="I120" i="5"/>
  <c r="I119" i="5"/>
  <c r="J115" i="5"/>
  <c r="K115" i="5"/>
  <c r="J112" i="5"/>
  <c r="K112" i="5"/>
  <c r="I112" i="5"/>
  <c r="I102" i="5"/>
  <c r="J99" i="5"/>
  <c r="K99" i="5"/>
  <c r="I99" i="5"/>
  <c r="I98" i="5"/>
  <c r="J97" i="5"/>
  <c r="K97" i="5"/>
  <c r="I97" i="5"/>
  <c r="I96" i="5"/>
  <c r="I90" i="5"/>
  <c r="I84" i="5"/>
  <c r="I83" i="5"/>
  <c r="I77" i="5"/>
  <c r="I76" i="5"/>
  <c r="I74" i="5"/>
  <c r="I73" i="5"/>
  <c r="G88" i="5"/>
  <c r="H88" i="5"/>
  <c r="H85" i="5"/>
  <c r="G82" i="5"/>
  <c r="H82" i="5"/>
  <c r="D82" i="5"/>
  <c r="G75" i="5"/>
  <c r="H75" i="5"/>
  <c r="D15" i="11"/>
  <c r="D75" i="5"/>
  <c r="G72" i="5"/>
  <c r="H72" i="5"/>
  <c r="D72" i="5"/>
  <c r="J13" i="5"/>
  <c r="K13" i="5"/>
  <c r="J12" i="5"/>
  <c r="K12" i="5"/>
  <c r="I11" i="5"/>
  <c r="I10" i="5"/>
  <c r="H7" i="5"/>
  <c r="G6" i="5"/>
  <c r="J102" i="5"/>
  <c r="K102" i="5"/>
  <c r="J82" i="5"/>
  <c r="J73" i="5"/>
  <c r="K73" i="5"/>
  <c r="J119" i="5"/>
  <c r="K119" i="5"/>
  <c r="J121" i="5"/>
  <c r="K121" i="5"/>
  <c r="J123" i="5"/>
  <c r="K123" i="5"/>
  <c r="J125" i="5"/>
  <c r="K125" i="5"/>
  <c r="J127" i="5"/>
  <c r="K127" i="5"/>
  <c r="J129" i="5"/>
  <c r="K129" i="5"/>
  <c r="J131" i="5"/>
  <c r="K131" i="5"/>
  <c r="J90" i="5"/>
  <c r="G6" i="9"/>
  <c r="H6" i="9"/>
  <c r="J25" i="9"/>
  <c r="K25" i="9"/>
  <c r="J21" i="9"/>
  <c r="K21" i="9"/>
  <c r="J24" i="9"/>
  <c r="K24" i="9"/>
  <c r="J132" i="5"/>
  <c r="K132" i="5"/>
  <c r="J98" i="5"/>
  <c r="K98" i="5"/>
  <c r="J96" i="5"/>
  <c r="K96" i="5"/>
  <c r="J84" i="5"/>
  <c r="K84" i="5"/>
  <c r="J83" i="5"/>
  <c r="K83" i="5"/>
  <c r="J77" i="5"/>
  <c r="K77" i="5"/>
  <c r="J76" i="5"/>
  <c r="K76" i="5"/>
  <c r="J74" i="5"/>
  <c r="K74" i="5"/>
  <c r="H6" i="5"/>
  <c r="D14" i="11"/>
  <c r="J11" i="5"/>
  <c r="K11" i="5"/>
  <c r="J10" i="5"/>
  <c r="K10" i="5"/>
  <c r="I115" i="5"/>
  <c r="J75" i="5"/>
  <c r="I12" i="5"/>
  <c r="I13" i="5"/>
  <c r="E82" i="5"/>
  <c r="E75" i="5"/>
  <c r="E72" i="5"/>
  <c r="D18" i="11"/>
  <c r="I72" i="5"/>
  <c r="C14" i="11"/>
  <c r="E14" i="11"/>
  <c r="I75" i="5"/>
  <c r="C15" i="11"/>
  <c r="E15" i="11"/>
  <c r="I82" i="5"/>
  <c r="C18" i="11"/>
  <c r="J72" i="5"/>
  <c r="E148" i="5"/>
  <c r="D148" i="5"/>
  <c r="D146" i="5"/>
  <c r="I18" i="9"/>
  <c r="J9" i="9"/>
  <c r="K9" i="9"/>
  <c r="I23" i="9"/>
  <c r="I22" i="9"/>
  <c r="J20" i="9"/>
  <c r="K20" i="9"/>
  <c r="J19" i="9"/>
  <c r="K19" i="9"/>
  <c r="J18" i="9"/>
  <c r="K18" i="9"/>
  <c r="J17" i="9"/>
  <c r="K17" i="9"/>
  <c r="J14" i="9"/>
  <c r="K14" i="9"/>
  <c r="J13" i="9"/>
  <c r="K13" i="9"/>
  <c r="I12" i="9"/>
  <c r="J11" i="9"/>
  <c r="K11" i="9"/>
  <c r="J10" i="9"/>
  <c r="I9" i="9"/>
  <c r="E18" i="11"/>
  <c r="I20" i="9"/>
  <c r="I10" i="9"/>
  <c r="J22" i="9"/>
  <c r="K22" i="9"/>
  <c r="I11" i="9"/>
  <c r="J12" i="9"/>
  <c r="K12" i="9"/>
  <c r="I19" i="9"/>
  <c r="D6" i="9"/>
  <c r="I13" i="9"/>
  <c r="J23" i="9"/>
  <c r="K23" i="9"/>
  <c r="I14" i="9"/>
  <c r="I17" i="9"/>
  <c r="J149" i="5"/>
  <c r="J147" i="5"/>
  <c r="I145" i="5"/>
  <c r="J144" i="5"/>
  <c r="K144" i="5"/>
  <c r="J143" i="5"/>
  <c r="K143" i="5"/>
  <c r="J142" i="5"/>
  <c r="K142" i="5"/>
  <c r="I141" i="5"/>
  <c r="I140" i="5"/>
  <c r="J139" i="5"/>
  <c r="K139" i="5"/>
  <c r="I136" i="5"/>
  <c r="I135" i="5"/>
  <c r="I134" i="5"/>
  <c r="J133" i="5"/>
  <c r="K133" i="5"/>
  <c r="I118" i="5"/>
  <c r="J117" i="5"/>
  <c r="K117" i="5"/>
  <c r="I116" i="5"/>
  <c r="I114" i="5"/>
  <c r="I113" i="5"/>
  <c r="J111" i="5"/>
  <c r="K111" i="5"/>
  <c r="J110" i="5"/>
  <c r="K110" i="5"/>
  <c r="J109" i="5"/>
  <c r="K109" i="5"/>
  <c r="I108" i="5"/>
  <c r="I107" i="5"/>
  <c r="J106" i="5"/>
  <c r="K106" i="5"/>
  <c r="I105" i="5"/>
  <c r="I104" i="5"/>
  <c r="I103" i="5"/>
  <c r="J101" i="5"/>
  <c r="K101" i="5"/>
  <c r="J100" i="5"/>
  <c r="K100" i="5"/>
  <c r="J95" i="5"/>
  <c r="K95" i="5"/>
  <c r="J94" i="5"/>
  <c r="K94" i="5"/>
  <c r="I92" i="5"/>
  <c r="J91" i="5"/>
  <c r="J89" i="5"/>
  <c r="J86" i="5"/>
  <c r="K86" i="5"/>
  <c r="J9" i="5"/>
  <c r="K9" i="5"/>
  <c r="J8" i="5"/>
  <c r="J145" i="5"/>
  <c r="K145" i="5"/>
  <c r="J141" i="5"/>
  <c r="K141" i="5"/>
  <c r="J135" i="5"/>
  <c r="K135" i="5"/>
  <c r="J118" i="5"/>
  <c r="K118" i="5"/>
  <c r="J113" i="5"/>
  <c r="K113" i="5"/>
  <c r="J108" i="5"/>
  <c r="K108" i="5"/>
  <c r="I106" i="5"/>
  <c r="J140" i="5"/>
  <c r="K140" i="5"/>
  <c r="I94" i="5"/>
  <c r="I139" i="5"/>
  <c r="I117" i="5"/>
  <c r="J116" i="5"/>
  <c r="K116" i="5"/>
  <c r="I100" i="5"/>
  <c r="I109" i="5"/>
  <c r="I142" i="5"/>
  <c r="J136" i="5"/>
  <c r="K136" i="5"/>
  <c r="J114" i="5"/>
  <c r="K114" i="5"/>
  <c r="J105" i="5"/>
  <c r="K105" i="5"/>
  <c r="J92" i="5"/>
  <c r="K92" i="5"/>
  <c r="I95" i="5"/>
  <c r="J107" i="5"/>
  <c r="K107" i="5"/>
  <c r="I101" i="5"/>
  <c r="I110" i="5"/>
  <c r="I133" i="5"/>
  <c r="I143" i="5"/>
  <c r="J104" i="5"/>
  <c r="K104" i="5"/>
  <c r="I111" i="5"/>
  <c r="I144" i="5"/>
  <c r="J134" i="5"/>
  <c r="K134" i="5"/>
  <c r="J103" i="5"/>
  <c r="K103" i="5"/>
  <c r="D88" i="5"/>
  <c r="D6" i="5"/>
  <c r="E88" i="5"/>
  <c r="E6" i="5"/>
  <c r="J88" i="5"/>
  <c r="D21" i="11"/>
  <c r="J146" i="5"/>
  <c r="C21" i="11"/>
  <c r="E21" i="11"/>
  <c r="J7" i="5"/>
  <c r="J8" i="9"/>
  <c r="K8" i="9"/>
  <c r="I16" i="9"/>
  <c r="I8" i="9"/>
  <c r="J148" i="5"/>
  <c r="K149" i="5"/>
  <c r="K147" i="5"/>
  <c r="I91" i="5"/>
  <c r="K8" i="5"/>
  <c r="K91" i="5"/>
  <c r="J16" i="9"/>
  <c r="I88" i="5"/>
  <c r="I9" i="5"/>
  <c r="D22" i="11"/>
  <c r="I149" i="5"/>
  <c r="I147" i="5"/>
  <c r="I89" i="5"/>
  <c r="I8" i="5"/>
  <c r="E6" i="9"/>
  <c r="I146" i="5"/>
  <c r="I148" i="5"/>
  <c r="C22" i="11"/>
  <c r="J6" i="9"/>
  <c r="J85" i="5"/>
  <c r="J6" i="5"/>
  <c r="D19" i="11"/>
  <c r="C13" i="11"/>
  <c r="E22" i="11"/>
  <c r="C19" i="11"/>
  <c r="I86" i="5"/>
  <c r="I85" i="5"/>
  <c r="E19" i="11"/>
  <c r="C20" i="11"/>
  <c r="C12" i="11"/>
  <c r="D20" i="11"/>
  <c r="E20" i="11"/>
  <c r="C24" i="11"/>
  <c r="C23" i="11"/>
  <c r="D23" i="11"/>
  <c r="E23" i="11"/>
  <c r="J7" i="9"/>
  <c r="I7" i="9"/>
  <c r="D24" i="11"/>
  <c r="E24" i="11"/>
  <c r="I6" i="9"/>
  <c r="C11" i="11"/>
  <c r="I7" i="5"/>
  <c r="I6" i="5"/>
  <c r="D13" i="11"/>
  <c r="E13" i="11"/>
  <c r="D12" i="11"/>
  <c r="D11" i="11"/>
  <c r="E12" i="11"/>
  <c r="E11" i="11"/>
  <c r="E10" i="11"/>
</calcChain>
</file>

<file path=xl/sharedStrings.xml><?xml version="1.0" encoding="utf-8"?>
<sst xmlns="http://schemas.openxmlformats.org/spreadsheetml/2006/main" count="225" uniqueCount="211">
  <si>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</si>
  <si>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</si>
  <si>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</si>
  <si>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</si>
  <si>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</si>
  <si>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</si>
  <si>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</si>
  <si>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</si>
  <si>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</si>
  <si>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</si>
  <si>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</si>
  <si>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</si>
  <si>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</si>
  <si>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</si>
  <si>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</si>
  <si>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</si>
  <si>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</si>
  <si>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2303995: MEJORAMIENTO DE LOS SERVICIOS DE SALUD DEL HOSPITAL SANTA ROSA DE PUERTO MALDONADO DISTRITO Y PROVINCIA DE TAMBOPATA, DEPARTAMENTO DE MADRE DE DIOS</t>
  </si>
  <si>
    <t>Función 20: SALUD</t>
  </si>
  <si>
    <t>2386577: MEJORAMIENTO DE LOS SERVICIOS DE SALUD DEL HOSPITAL DE APOYO YUNGAY, DISTRITO Y PROVINCIA DE YUNGAY, DEPARTAMENTO ANCASH</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</si>
  <si>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</si>
  <si>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</si>
  <si>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</si>
  <si>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</si>
  <si>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</si>
  <si>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</si>
  <si>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</si>
  <si>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</si>
  <si>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</si>
  <si>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</si>
  <si>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2088779: FORTALECIMIENTO DE LA ATENCION DE LOS SERVICIOS DE EMERGENCIA Y SERVICIOS ESPECIALIZADOS - NUEVO HOSPITAL EMERGENCIAS VILLA EL SALVADOR</t>
  </si>
  <si>
    <t>2088781: FORTALECIMIENTO DE LA ATENCION DE LOS SERVICIOS DE EMERGENCIAS Y SERVICIOS ESPECIALIZADOS - NUEVO HOSPITAL DE LIMA ESTE - VITARTE</t>
  </si>
  <si>
    <t>2178583: MEJORAMIENTO DE LA CAPACIDAD RESOLUTIVA DEL SERVICIO DE NEUROCIRUGIA Y DE LA SALA DE OPERACIONES DEL HOSPITAL DOS DE MAYO</t>
  </si>
  <si>
    <t>2001621: ESTUDIOS DE PRE-INVERSION</t>
  </si>
  <si>
    <t>2183907: MEJORAMIENTO Y AMPLIACION DE LOS SERVICIOS DE SALUD DEL HOSPITAL QUILLABAMBA DISTRITO DE SANTA ANA, PROVINCIA DE LA CONVENCION Y DEPARTAMENTO DE CUSCO</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</si>
  <si>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</si>
  <si>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</si>
  <si>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2344621: MEJORAMIENTO DE LOS SERVICIOS DE SALUD DEL HOSPITAL SAN MARTIN DE PORRES DE IBERIA, DISTRITO DE IBERIA, PROVINCIA DE TAHUAMANU - MADRE DE DIOS</t>
  </si>
  <si>
    <t>2346750: MEJORAMIENTO DE LOS SERVICIOS DE SALUD DEL HOSPITAL BAMBAMARCA, CENTRO POBLADO DE BAMBAMARCA - DISTRITO DE BAMBAMARCA - PROVINCIA DE HUALGAYOC - REGION CAJAMARCA</t>
  </si>
  <si>
    <t>2347056: MEJORAMIENTO DE LOS SERVICIOS DE SALUD DEL CENTRO DE SALUD LA RAMADA, DISTRITO LA RAMADA, PROVINCIA CUTERVO, DEPARTAMENTO CAJAMARCA CENTRO POBLADO DE LA RAMADA - DISTRITO DE LA RAMADA - PROVINCIA DE CUTERVO - REGION CAJAMARCA</t>
  </si>
  <si>
    <t>2354781: MEJORAMIENTO DE LOS SERVICIOS DE SALUD DEL HOSPITAL REGIONAL ZACARIAS CORREA VALDIVIA DE HUANCAVELICA; DISTRITO DE ASCENSION, PROVINCIA DE HUANCAVELICA Y DEPARTAMENTO DE HUANCAVELICA</t>
  </si>
  <si>
    <t>2362485: MEJORAMIENTO Y AMPLIACION LOS SERVICIOS DE SALUD DEL HOSPITAL DE APOYO DE CARAZ SAN JUAN DE DIOS, BARRIO DE MANCHURIA, CENTRO POBLADO DE CARAZ - DISTRITO DE CARAZ - PROVINCIA DE HUAYLAS, DEPARTAMENTO DE ANCASH</t>
  </si>
  <si>
    <t>2372478: MEJORAMIENTO DE LOS SERVICIOS DE SALUD DEL CENTRO DE SALUD HAQUIRA, DISTRITO HAQUIRA, PROVINCIA COTABAMBAS, DEPARTAMENTO APURIMAC</t>
  </si>
  <si>
    <t>2386533: MEJORAMIENTO Y AMPLIACION DE LOS SERVICIOS DE SALUD DEL HOSPITAL DE APOYO DE POMABAMBA ANTONIO CALDAS DOMINGUEZ, BARRIO DE HUAJTACHACRA, DISTRITO Y PROVINCIA DE POMABAMBA, DEPARTAMENTO DE ANCASH</t>
  </si>
  <si>
    <t>Unidad Ejecutora 144-1684: DIRECCION DE REDES INTEGRADAS DE SALUD LIMA NORTE</t>
  </si>
  <si>
    <t>2251577: MEJORAMIENTO DE LOS SERVICIOS EN SALUD PUESTO DE SALUD LUIS ENRIQUE, CARABAYLLO, RED DE SALUD VI TUPAC AMARU, LIMA</t>
  </si>
  <si>
    <t>Unidad Ejecutora 145-1685: DIRECCION DE REDES INTEGRADAS DE SALUD LIMA SUR</t>
  </si>
  <si>
    <t>2112841: FORTALECIMIENTO DE LA CAPACIDAD RESOLUTIVA DEL CENTRO DE SALUD I-4 VILLA MARIA DEL TRIUNFO DE LA DISA II LIMA SUR</t>
  </si>
  <si>
    <t>2172722: MEJORAMIENTO Y AMPLIACION DEL LABORATORIO QUIMICO TOXICOLOGICO OCUPACIONAL Y AMBIENTAL DEL CENSOPAS-INS, SEDE CHORRILLOS</t>
  </si>
  <si>
    <t>2432185: ADQUISICION DE SOFTWARE PARA LA GESTION; EN EL(LA) INSTITUTO NACIONAL DE SALUD EN LA LOCALIDAD CHORRILLOS, DISTRITO DE CHORRILLOS, PROVINCIA LIMA, DEPARTAMENTO LIMA</t>
  </si>
  <si>
    <t>2193990: AMPLIACION DE LA CAPACIDAD DE RESPUESTA EN EL TRATAMIENTO AMBULATORIO DEL CANCER DEL INSTITUTO NACIONAL DE ENFERMEDADES NEOPLASICAS, LIMA - PERU</t>
  </si>
  <si>
    <t>Unidad Ejecutora 001-117: ADMINISTRACION CENTRAL - MINSA</t>
  </si>
  <si>
    <t>Unidad Ejecutora 028-144: HOSPITAL NACIONAL DOS DE MAYO</t>
  </si>
  <si>
    <t>Unidad Ejecutora 125-1655: PROGRAMA NACIONAL DE INVERSIONES EN SALUD</t>
  </si>
  <si>
    <t>2412981: RECUPERACION DE LOS SERVICIOS DE SALUD DEL PUESTO DE SALUD SAN PEDRO - DISTRITO DE CHULUCANAS - PROVINCIA DE MORROPON - DEPARTAMENTO DE PIURA</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</si>
  <si>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</si>
  <si>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</si>
  <si>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2427710: ADQUISICION DE AGITADOR MAGNETICO, ANALIZADORES DE HEMATOLOGIA, BALANZAS ANALITICAS, CENTRIFUGAS, CROMATOGRAFO LIQUIDO, GABINETES O ESTACIONES PARA FLUJO LAMINAR, INCUBADORA PARA CULTIVO MICROBIOLOGICO, MICRO CENTRIFUGAS, MICROSCOPIO BINOCULAR</t>
  </si>
  <si>
    <t>2438764: ADQUISICION DE CONGELADORES VERTICALES, CONGELADORES VERTICALES, CAMARA DE FLUJO LAMINAR, CENTRIFUGAS DE PISO REFRIGERADAS, CITOCENTRIFUGA, AUTOCLAVES O ESTERILIZADORES DE VAPOR Y MICROTOMO DE ROTACION; EN EL(LA) EESS INSTITUTO NACIONAL DE ENFERMEDADES NEOPLASICAS</t>
  </si>
  <si>
    <t xml:space="preserve">
Código Unificado
</t>
  </si>
  <si>
    <t>Código Unificado</t>
  </si>
  <si>
    <t>2426269: ADQUISICION DE MAQUINAS LAVADORAS O SECADORAS COMBINADAS TIPO LAVANDERIA Y ; REMODELACION DE PUESTOS PARA EQUIPOS DE LAVANDERIA; EN EL(LA) EESS INSTITUTO NACIONAL DE ENFERMEDADES NEOPLASICAS - SURQUILLO EN LA LOCALIDAD SURQUILLO, DISTRITO DE SURQUILL</t>
  </si>
  <si>
    <t>Ppto. 2020                    (PIM)</t>
  </si>
  <si>
    <t>2285839: MEJORAMIENTO Y AMPLIACION DE LOS SERVICIOS DE SALUD DEL ESTABLECIMIENTO DE SALUD LLATA, DISTRITO DE LLATA, PROVINCIA DE HUAMALIES - REGION HUANUCO</t>
  </si>
  <si>
    <t>2286124: MEJORAMIENTO DE LOS SERVICIOS DE SALUD DEL ESTABLECIMIENTO DE SALUD HUARI, DISTRITO Y PROVINCIA DE HUARI DEPARTAMENTO DE ANCASH</t>
  </si>
  <si>
    <t>2194935: MEJORAMIENTO DE LOS SERVICIOS DE SALUD DEL HOSPITAL DE HUARMEY, DISTRITO DE HUARMEY, PROVINCIA DE HUARMEY-REGION ANCASH</t>
  </si>
  <si>
    <t>2327370: MEJORAMIENTO DE LA CAPACIDAD RESOLUTIVA DE LOS ESTABLECIMIENTOS DE SALUD DE LA PROVINCIA DE CHUMBIVILCAS, MEDIANTE LA INSTALACION DE SERVICIOS DE ATENCION PRE-HOSPITALARIA Y TELESALUD, EN EL MARCO DE LAS RIAPS. DEPARTAMENTO DE CUSCO</t>
  </si>
  <si>
    <t>2414624: MEJORAMIENTO Y AMPLIACION DE LOS SERVICIOS DE SALUD DEL HOSPITAL NACIONAL SERGIO ENRIQUE BERNALES LOCALIDAD DE COLLIQUE DEL DISTRITO DE COMAS - PROVINCIA DE LIMA - DEPARTAMENTO DE LIMA</t>
  </si>
  <si>
    <t>2427401: MEJORAMIENTO Y AMPLIACION DE LOS SERVICIOS DE SALUD DEL ESTABLECIMIENTO ESTRATEGICO DE SALUD JESUS DISTRITO DE JESUS - PROVINCIA DE LAURICOCHA - DEPARTAMENTO DE HUANUCO</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</si>
  <si>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</si>
  <si>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</si>
  <si>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</si>
  <si>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</si>
  <si>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</si>
  <si>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</si>
  <si>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</si>
  <si>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</si>
  <si>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2466660: MEJORAMIENTO DE LA GESTION DE PRODUCTOS FARMACEUTICOS Y DISPOSITIVOS MEDICOS EN REGIONES PRIORIZADAS EN LA PROVINCIA DE TRUJILLO DEL DEPARTAMENTO DE LA LIBERTAD; LA PROVINCIA DE HUANCAVELICA DEL DEPARTAMENTO DE HUANCAVELICA Y LA PROVINCIA DE MOYOBAMB</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</si>
  <si>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</si>
  <si>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</si>
  <si>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2178584: MEJORAMIENTO DE LAS AREAS TECNICAS Y AREAS DE INVESTIGACION DEL CENTRO NACIONAL DE SALUD PUBLICA DEL INSTITUTO NACIONAL DE SALUD SEDE CHORRILLOS</t>
  </si>
  <si>
    <t>2461958: RENOVACION DE CERCO PERIMETRICO; EN EL(LA) INSTITUTO NACIONAL DE SALUD EN LA LOCALIDAD CHORRILLOS, DISTRITO DE CHORRILLOS, PROVINCIA LIMA, DEPARTAMENTO LIMA</t>
  </si>
  <si>
    <t>2381303: REPOSICION DE LOS ASCENSORES DEL EDIFICIO CENTRAL DEL INSTITUTO NACIONAL DE ENFERMEDADES NEOPLASICAS, LIMA - PERU</t>
  </si>
  <si>
    <t>2425169: RENOVACION DE CALDERO; EN EL(LA) EESS INSTITUTO NACIONAL DE ENFERMEDADES NEOPLASICAS - SURQUILLO EN LA LOCALIDAD SURQUILLO, DISTRITO DE SURQUILLO, PROVINCIA LIMA, DEPARTAMENTO LIMA</t>
  </si>
  <si>
    <t>2432107: ADQUISICION DE CALIBRADORES, CENTRIFUGAS DE MESA REFRIGERADAS, MICROSCOPIO TRINOCULAR Y CONGELADORA; EN EL(LA) EESS INSTITUTO NACIONAL DE ENFERMEDADES NEOPLASICAS EN LA LOCALIDAD SURQUILLO, DISTRITO DE SURQUILLO, PROVINCIA LIMA, DEPARTAMENTO LIMA</t>
  </si>
  <si>
    <r>
      <t xml:space="preserve">Año de Ejecución: </t>
    </r>
    <r>
      <rPr>
        <b/>
        <sz val="10"/>
        <rFont val="Arial"/>
        <family val="2"/>
      </rPr>
      <t>2020</t>
    </r>
  </si>
  <si>
    <t>Ppto. Ejecución Acumulada al 2019</t>
  </si>
  <si>
    <t>AÑO 2020</t>
  </si>
  <si>
    <t>Ppto. Ejecución acumulada 2020</t>
  </si>
  <si>
    <t>Ppto 2020 (PIM)</t>
  </si>
  <si>
    <t>2271925: MEJORAMIENTO Y AMPLIACION DE LOS SERVICIOS DEL SISTEMA NACIONAL DE CIENCIA, TECNOLOGIA E INNOVACION TECNOLOGICA  1/</t>
  </si>
  <si>
    <t>Ejecución acumulada al 2020  (Devengado)</t>
  </si>
  <si>
    <t>2434724: ADQUISICION DE CENTROS O SERVICIOS MOVILES DE ATENCION DE SALUD; EN EL(LA) EESS HOSPITAL DE BAJA COMPLEJIDAD HUAYCAN - ATE DISTRITO DE ATE, PROVINCIA LIMA, DEPARTAMENTO LIMA</t>
  </si>
  <si>
    <t>2434744: ADQUISICION DE CENTROS O SERVICIOS MOVILES DE ATENCION DE SALUD; EN EL(LA) EESS HOSPITAL MARIA AUXILIADORA - SAN JUAN DE MIRAFLORES EN LA LOCALIDAD CIUDAD DE DIOS, DISTRITO DE SAN JUAN DE MIRAFLORES, PROVINCIA LIMA, DEPARTAMENTO LIMA</t>
  </si>
  <si>
    <t>2434748: ADQUISICION DE CENTROS O SERVICIOS MOVILES DE ATENCION DE SALUD; EN EL(LA) EESS HOSPITAL DE EMERGENCIAS VILLA EL SALVADOR - VILLA SALVADOR DISTRITO DE VILLA EL SALVADOR, PROVINCIA LIMA, DEPARTAMENTO LIMA</t>
  </si>
  <si>
    <t>2434750: ADQUISICION DE CENTROS O SERVICIOS MOVILES DE ATENCION DE SALUD; EN EL(LA) EESS HOSPITAL CARLOS LANFRANCO LA HOZ - PUENTE PIEDRA DISTRITO DE PUENTE PIEDRA, PROVINCIA LIMA, DEPARTAMENTO LIMA</t>
  </si>
  <si>
    <t>Unidad Ejecutora 005-121: INSTITUTO NACIONAL DE SALUD MENTAL</t>
  </si>
  <si>
    <t>2345252: REMODELACION DE AMBIENTE DE ALMACEN O ARCHIVO, REMODELACION DE AMBIENTE U OFICINA DE SEDE ADMINISTRATIVA Y CONSTRUCCION DE SALAS DE REUNIONES O USOS MULTIPLES EN EL(LA) EESS ESPECIALIZADO DE SALUD MENTAL HONORIO DELGADO-HIDEYO NOGUCHI EN EL DISTRITO DE SAN MARTIN DE PORRES, PROVINCIA LIMA, DEPARTAMENTO LIMA</t>
  </si>
  <si>
    <t>2432524: ADQUISICION DE ASCENSORES; EN EL(LA) EESS ESPECIALIZADO DE SALUD MENTAL HONORIO DELGADO-HIDEYO NOGUCHI - SAN MARTIN DE PORRES DISTRITO DE SAN MARTIN DE PORRES, PROVINCIA LIMA, DEPARTAMENTO LIMA</t>
  </si>
  <si>
    <t>Unidad Ejecutora 009-125: INSTITUTO NACIONAL DE REHABILITACION</t>
  </si>
  <si>
    <t>2438340: ADQUISICION DE SISTEMA DE DETECCION Y EXTINCION CONTRA INCENDIOS; EN EL(LA) EESS INSTITUTO NACIONAL DE REHABILITACION DRA. ADRIANA REBAZA FLORES AMISTAD PERU - JAPON - CHORRILLOS EN LA LOCALIDAD CHORRILLOS, DISTRITO DE CHORRILLOS, PROVINCIA LIMA, DEPARTAMENTO LIMA</t>
  </si>
  <si>
    <t>2439135: CONSTRUCCION DE AMBIENTE DE ALMACEN; EN EL(LA) EESS INSTITUTO NACIONAL DE REHABILITACION DRA. ADRIANA REBAZA FLORES AMISTAD PERU - JAPON - CHORRILLOS EN LA LOCALIDAD CHORRILLOS, DISTRITO DE CHORRILLOS, PROVINCIA LIMA, DEPARTAMENTO LIMA</t>
  </si>
  <si>
    <t>Unidad Ejecutora 027-143: HOSPITAL NACIONAL ARZOBISPO LOAYZA</t>
  </si>
  <si>
    <t>2466215: ADQUISICION DE VIDEO ARTROSCOPIO, DERMATOMO, MAQUINA DE ANESTESIA CON SISTEMA DE MONITOREO COMPLETO, MONITOR MULTI PARAMETRO, MONITOR MULTI PARAMETRO, MONITOR MULTI PARAMETRO, MONITOR MULTI PARAMETRO, INCUBADORA PARA BEBES, INCUBADORA PARA BEBES, MONITOR MULTI PARAMETRO, MONITOR MULTI PARAMETRO, LARINGOSCOPIOS O ACCESORIOS, LARINGOSCOPIOS O ACCESORIOS, LARINGOSCOPIOS O ACCESORIOS, LARINGOSCOPIOS O ACCESORIOS, LARINGOSCOPIOS O ACCESORIOS, LARINGOSCOPIOS O ACCESORIOS, LARINGOSCOPIOS O ACCESORIOS,</t>
  </si>
  <si>
    <t>2467162: ADQUISICION DE ASPIRADOR DE SECRECIONES, CAMARA CORNEAL, BRONCOSCOPIO, BRONCOSCOPIO, EQUIPO ECOGRAFO - ULTRASONIDO, MONITOR DE ENCEFALOGRAMA, MESA HIDRAULICA PARA OPERACION QUIRURGICA Y EQUIPO DE ANESTESIA; EN EL(LA) EESS HOSPITAL NACIONAL ARZOBISPO LOAYZA - LIMA EN LA LOCALIDAD LIMA, DISTRITO DE LIMA, PROVINCIA LIMA, DEPARTAMENTO LIMA</t>
  </si>
  <si>
    <t>2089754: EXPEDIENTES TECNICOS, ESTUDIOS DE PRE-INVERSION Y OTROS ESTUDIOS - PLAN INTEGRAL PARA LA RECONSTRUCCION CON CAMBIOS</t>
  </si>
  <si>
    <t>2321591: MEJORAMIENTO DE LOS SERVICIOS DE SALUD EN EL ESTABLECIMIENTO DE SALUD -HOSPITAL DE APOYO CHULUCANAS DISTRITO DE CHULUCANAS, PROVINCIA DE MORROPON, DEPARTAMENTO DE PIURA</t>
  </si>
  <si>
    <t>2335476: MEJORAMIENTO Y AMPLIACION DE LOS SERVICIOS DE SALUD DEL ESTABLECIMIENTO DE SALUD PARCONA EN EL DISTRITO DE PARCONA, PROVINCIA Y DEPARTAMENTO DE ICA</t>
  </si>
  <si>
    <t>2386498: MEJORAMIENTO DE LOS SERVICIOS DE SALUD DEL HOSPITAL DE APOYO RECUAY - DISTRITO RECUAY, PROVINCIA RECUAY, DEPARTAMENTO DE ANCASH</t>
  </si>
  <si>
    <t>2409087: RECUPERACION DE LOS SERVICIOS DE SALUD DEL PUESTO DE SALUD (I-1) SAPCHA - DISTRITO DE ACOCHACA - PROVINCIA DE ASUNCION - DEPARTAMENTO DE ANCASH</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</si>
  <si>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</si>
  <si>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</si>
  <si>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2426626: RECUPERACION DE LOS SERVICIOS DE SALUD DEL P.S. GRAN CHIMU I-2 PROVINCIA DE TRUJILLO, DISTRITO EL PORVENIR DEPARTAMENTO LA LIBERTAD.</t>
  </si>
  <si>
    <t>2426641: RECUPERACION DE LOS SERVICIOS DE SALUD DEL C.S SITABAMBA DISTRITO DE SITABAMBA, PROVINCIA DE SANTIAGO DE CHUCO DEPARTAMENTO LA LIBERTAD</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</si>
  <si>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</si>
  <si>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</si>
  <si>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2426659: RECUPERACION DE LOS SERVICIOS DE SALUD DEL CENTRO DE SALUD ALTO PERU PROVINCIA DE ASCOPE DISTRITO DE CHICAMA DEPARTAMENTO LA LIBERTAD</t>
  </si>
  <si>
    <t>2426758: RECUPERACION DE LOS SERVICIOS DE SALUD DEL CENTRO DE SALUD MATERNO INFANTIL ANGASMARCA - ANGASMARCA DISTRITO DE ANGASMARCA, PROVINCIA DE SANTIAGO DE CHUCO DEPARTAMENTO DE LA LIBERTAD</t>
  </si>
  <si>
    <t>2426771: RECUPERACION DE LOS SERVICIOS DE SALUD DEL CENTRO DE SALUD DE EL FAIQUE, DEL DISTRITO DE SAN MIGUEL DE EL FAIQUE, PROVINCIA DE HUANCABAMBA - PIURA</t>
  </si>
  <si>
    <t>2426772: RECUPERACION DEL SERVICIO DE SALUD DEL P.S. SAMNE DISTRITO DE OTUZCO PROVINCIA DE OTUZCO DEPARTAMENTO LA LIBERTAD</t>
  </si>
  <si>
    <t>2426774: RECUPERACION DE LOS SERVICIOS DE SALUD DEL CENTRO DE SALUD LIMON DE PORCUYA. DISTRITO DE HUARMACA, PROVINCIA DE HUANCABAMBA - PIURA.</t>
  </si>
  <si>
    <t>2426775: RECUPERACION DE LOS SERVICIOS DE SALUD DEL ESTABLECIMEINTO DE SALUD RAMON CASTILLA - OTUZCO DISTRITO Y PROVINCIA DE OTUZCO DEPARTAMENTO DE LA LIBERTAD</t>
  </si>
  <si>
    <t>2428425: REHABILITACION DE LOS SERVICIOS DE SALUD DEL ESTABLECIMIENTO DE SALUD MAGDALENA NUEVA, DISTRITO DE CHIMBOTE, PROVINCIA SANTA, DEPARTAMENTO ANCASH</t>
  </si>
  <si>
    <t>2447725: REHABILITACION Y REPOSICION DEL CENTRO DE SALUD SAPILLICA, DISTRITO DE SAPILLICA, PROVINCIA DE AYABACA, REGION PIURA</t>
  </si>
  <si>
    <t>2451748: REHABILITACION Y REPOSICION DEL CENTRO DE SALUD LAS LOMAS, DISTRITO DE LAS LOMAS, PROVINCIA PIURA, REGION PIURA</t>
  </si>
  <si>
    <t>2426273: REMODELACION DE CAMA HOSPITALARIA PARA USO GENERAL; ADQUISICION DE CAMA HOSPITALARIA PARA USO GENERAL; EN EL(LA) EESS INSTITUTO NACIONAL DE ENFERMEDADES NEOPLASICAS - SURQUILLO EN LA LOCALIDAD SURQUILLO, DISTRITO DE SURQUILLO, PROVINCIA LIMA, DEPARTAMENTO LIMA</t>
  </si>
  <si>
    <t>2462000: REFORZAMIENTO ESTRUCTURAL DE BLOQUE DE INFRAESTRUCTURA; EN EL(LA) EESS INSTITUTO NACIONAL DE ENFERMEDADES NEOPLASICAS - SURQUILLO EN LA LOCALIDAD SURQUILLO, DISTRITO DE SURQUILLO, PROVINCIA LIMA, DEPARTAMENTO LIMA</t>
  </si>
  <si>
    <t>2471135: ADQUISICION DE UNIDADES DE BRAQUITERAPIA; EN EL(LA) EESS INSTITUTO NACIONAL DE ENFERMEDADES NEOPLASICAS - SURQUILLO EN LA LOCALIDAD SURQUILLO, DISTRITO DE SURQUILLO, PROVINCIA LIMA, DEPARTAMENTO LIMA</t>
  </si>
  <si>
    <t xml:space="preserve">     005-121: INSTITUTO NACIONAL DE SALUD MENTAL</t>
  </si>
  <si>
    <t xml:space="preserve">     009-125: INSTITUTO NACIONAL DE REHABILITACIÓN</t>
  </si>
  <si>
    <t xml:space="preserve">     027-143: HOSPITAL NACIONAL ARZOBISPO LOAYZA</t>
  </si>
  <si>
    <t>1/     Proyecto   Multisectorial,   monto de   inversión   por 
S/ 330,000,000 que tiene como Unidad Formuladora a la
PCM - CONCYTEC, corresponde a Salud en el año 2020
un PIM de S/ 1,286,828.00</t>
  </si>
  <si>
    <t>Ejecución acumulada al mes de Febrero (Devengado)</t>
  </si>
  <si>
    <t>Nivel de Ejecución     Mes Marzo  (Devengado)</t>
  </si>
  <si>
    <t>DEL MINISTERIO DE SALUD AL MES DE MARZO 2020</t>
  </si>
  <si>
    <t>AL MES DE MARZO 2020</t>
  </si>
  <si>
    <t>AL PLIEGO DEL MINISTERIO DE SALUD AL MES DE MARZO 2020</t>
  </si>
  <si>
    <t>FUENTE DE INFORMACION: Transparencia Económica - Ministerio de Economía y Finanzas de fecha 02.04.2020</t>
  </si>
  <si>
    <t>Ejecución acumulada al mes de Febrero  (Devengado)</t>
  </si>
  <si>
    <t>Nivel de Ejecución  mes de
Marzo (Devengado)</t>
  </si>
  <si>
    <t>2455905: ADQUISICION DE VENTILADORES PARA CUIDADOS INTENSIVOS DE ADULTOS O PEDIATRICOS; EN EL(LA) EESS OFERTA MOVIL TIPO EMT 3 NUMERO 01 - JESUS MARIA EN LA LOCALIDAD JESUS MARIA, DISTRITO DE JESUS MARIA, PROVINCIA LIMA, DEPARTAMENTO LIMA</t>
  </si>
  <si>
    <t>2455911: ADQUISICION DE VENTILADORES PARA CUIDADOS INTENSIVOS DE ADULTOS O PEDIATRICOS; EN EL(LA) EESS OFERTA MOVIL TIPO EMT 2 NUMERO 01 - JESUS MARIA EN LA LOCALIDAD JESUS MARIA, DISTRITO DE JESUS MARIA, PROVINCIA LIMA, DEPARTAMENTO LIMA</t>
  </si>
  <si>
    <t>2455913: ADQUISICION DE VENTILADORES PARA CUIDADOS INTENSIVOS DE ADULTOS O PEDIATRICOS; EN EL(LA) EESS OFERTA MOVIL TIPO EMT 2 NUMERO 02 - JESUS MARIA EN LA LOCALIDAD JESUS MARIA, DISTRITO DE JESUS MARIA, PROVINCIA LIMA, DEPARTAMENTO LIMA</t>
  </si>
  <si>
    <t>2484812: ADQUISICION DE MONITOR DE FUNCIONES VITALES, VENTILADOR MECANICO, VENTILADOR DE TRANSPORTE Y DESFIBRILADOR; ADEMAS DE OTROS ACTIVOS EN EL(LA) EESS HOSPITAL CARLOS LANFRANCO LA HOZ - PUENTE PIEDRA EN LA LOCALIDAD PUENTE PIEDRA, DISTRITO DE PUENTE PIEDRA, PROVINCIA LIMA, DEPARTAMENTO LIMA</t>
  </si>
  <si>
    <t>2484814: ADQUISICION DE MONITOR DE FUNCIONES VITALES, VENTILADOR MECANICO, VENTILADOR DE TRANSPORTE Y DESFIBRILADOR; ADEMAS DE OTROS ACTIVOS EN EL(LA) EESS HOSPITAL REGIONAL HERMILIO VALDIZAN - HUANUCO DISTRITO DE HUANUCO, PROVINCIA HUANUCO, DEPARTAMENTO HUANUCO</t>
  </si>
  <si>
    <t>2484816: ADQUISICION DE ASPIRADORA DE SECRECIONES, MONITOR DE FUNCIONES VITALES, VENTILADOR MECANICO Y VENTILADOR DE TRANSPORTE; ADEMAS DE OTROS ACTIVOS EN EL(LA) EESS HOSPITAL DE EMERGENCIAS JOSE CASIMIRO ULLOA - MIRAFLORES EN LA LOCALIDAD MIRAFLORES, DISTRITO DE MIRAFLORES, PROVINCIA LIMA, DEPARTAMENTO LIMA</t>
  </si>
  <si>
    <t>2484818: ADQUISICION DE MONITOR DE FUNCIONES VITALES, VENTILADOR MECANICO, VENTILADOR DE TRANSPORTE Y DESFIBRILADOR; ADEMAS DE OTROS ACTIVOS EN EL(LA) EESS ANTONIO LORENA DEL CUSCO - SANTIAGO DISTRITO DE SANTIAGO, PROVINCIA CUSCO, DEPARTAMENTO CUSCO</t>
  </si>
  <si>
    <t>2484819: ADQUISICION DE MONITOR DE FUNCIONES VITALES, VENTILADOR MECANICO, VENTILADOR DE TRANSPORTE Y DESFIBRILADOR; ADEMAS DE OTROS ACTIVOS EN EL(LA) EESS ELEAZAR GUZMAN BARRON - NUEVO CHIMBOTE DISTRITO DE NUEVO CHIMBOTE, PROVINCIA SANTA, DEPARTAMENTO ANCASH</t>
  </si>
  <si>
    <t>2484820: ADQUISICION DE MONITOR DE FUNCIONES VITALES, VENTILADOR MECANICO, VENTILADOR DE TRANSPORTE Y DESFIBRILADOR; ADEMAS DE OTROS ACTIVOS EN EL(LA) EESS REGIONAL DE ICA - ICA DISTRITO DE ICA, PROVINCIA ICA, DEPARTAMENTO ICA</t>
  </si>
  <si>
    <t>2484821: ADQUISICION DE VENTILADOR MECANICO, VENTILADOR DE TRANSPORTE, DESFIBRILADOR Y NEBULIZADOR; ADEMAS DE OTROS ACTIVOS EN EL(LA) EESS HOSPITAL EMERGENCIAS PEDIATRICAS - LA VICTORIA EN LA LOCALIDAD LA VICTORIA, DISTRITO DE LA VICTORIA, PROVINCIA LIMA, DEPARTAMENTO LIMA</t>
  </si>
  <si>
    <t>2484822: ADQUISICION DE MONITOR DE FUNCIONES VITALES, VENTILADOR MECANICO, VENTILADOR DE TRANSPORTE Y DESFIBRILADOR; ADEMAS DE OTROS ACTIVOS EN EL(LA) EESS CARLOS MONJE MEDRANO - JULIACA DISTRITO DE JULIACA, PROVINCIA SAN ROMAN, DEPARTAMENTO PUNO</t>
  </si>
  <si>
    <t>2484823: ADQUISICION DE MONITOR DE FUNCIONES VITALES, VENTILADOR MECANICO, VENTILADOR DE TRANSPORTE Y DESFIBRILADOR; ADEMAS DE OTROS ACTIVOS EN EL(LA) EESS HOSPITAL DE MEDIANA COMPLEJIDAD JOSE AGURTO TELLO - LURIGANCHO DISTRITO DE LURIGANCHO, PROVINCIA LIMA, DEPARTAMENTO LIMA</t>
  </si>
  <si>
    <t>2484825: ADQUISICION DE MONITOR DE FUNCIONES VITALES, VENTILADOR MECANICO, VENTILADOR DE TRANSPORTE Y DESFIBRILADOR; ADEMAS DE OTROS ACTIVOS EN EL(LA) EESS NACIONAL CAYETANO HEREDIA - SAN MARTIN DE PORRES DISTRITO DE SAN MARTIN DE PORRES, PROVINCIA LIMA, DEPARTAMENTO LIMA</t>
  </si>
  <si>
    <t>2484827: ADQUISICION DE MONITOR DE FUNCIONES VITALES, MONITOR DE FUNCIONES VITALES, VENTILADOR MECANICO Y VENTILADOR DE TRANSPORTE; ADEMAS DE OTROS ACTIVOS EN EL(LA) EESS HOSPITAL DE APOYO II-SULLANA - SULLANA DISTRITO DE SULLANA, PROVINCIA SULLANA, DEPARTAMENTO PIURA</t>
  </si>
  <si>
    <t>2484831: ADQUISICION DE MONITOR DE FUNCIONES VITALES, VENTILADOR MECANICO, VENTILADOR DE TRANSPORTE Y DESFIBRILADOR; ADEMAS DE OTROS ACTIVOS EN EL(LA) EESS HOSPITAL DE EMERGENCIAS VILLA EL SALVADOR - VILLA SALVADOR EN LA LOCALIDAD VILLA EL SALVADOR, DISTRITO DE VILLA EL SALVADOR, PROVINCIA LIMA, DEPARTAMENTO LIMA</t>
  </si>
  <si>
    <t>2484832: ADQUISICION DE MONITOR DE FUNCIONES VITALES, VENTILADOR MECANICO, VENTILADOR DE TRANSPORTE Y DESFIBRILADOR; ADEMAS DE OTROS ACTIVOS EN EL(LA) EESS HOSPITAL NACIONAL DOCENTE MADRE NIÑO SAN BARTOLOME - LIMA EN LA LOCALIDAD LIMA, DISTRITO DE LIMA, PROVINCIA LIMA, DEPARTAMENTO LIMA</t>
  </si>
  <si>
    <t>2484833: ADQUISICION DE MONITOR DE FUNCIONES VITALES, VENTILADOR MECANICO, VENTILADOR DE TRANSPORTE Y DESFIBRILADOR; ADEMAS DE OTROS ACTIVOS EN EL(LA) EESS HOSPITAL NACIONAL HIPOLITO UNANUE - EL AGUSTINO EN LA LOCALIDAD EL AGUSTINO, DISTRITO DE EL AGUSTINO, PROVINCIA LIMA, DEPARTAMENTO LIMA</t>
  </si>
  <si>
    <t>2484834: ADQUISICION DE MONITOR DE FUNCIONES VITALES, MONITOR DE FUNCIONES VITALES, MONITOR DE FUNCIONES VITALES Y VENTILADOR MECANICO; ADEMAS DE OTROS ACTIVOS EN EL(LA) EESS HOSPITAL DE LA AMISTAD PERU - COREA SANTA ROSA II-2 - VEINTISEIS DE OCTUBRE DISTRITO DE VEINTISEIS DE OCTUBRE, PROVINCIA PIURA, DEPARTAMENTO PIURA</t>
  </si>
  <si>
    <t>2484836: ADQUISICION DE MONITOR DE FUNCIONES VITALES, VENTILADOR MECANICO, VENTILADOR DE TRANSPORTE Y DESFIBRILADOR; ADEMAS DE OTROS ACTIVOS EN EL(LA) EESS HOSPITAL SAN JUAN DE LURIGANCHO - SAN JUAN DE LURIGANCHO EN LA LOCALIDAD SAN JUAN DE LURIGANCHO, DISTRITO DE SAN JUAN DE LURIGANCHO, PROVINCIA LIMA, DEPARTAMENTO LIMA</t>
  </si>
  <si>
    <t>2484837: ADQUISICION DE MONITOR DE FUNCIONES VITALES, MONITOR DE FUNCIONES VITALES, MONITOR DE FUNCIONES VITALES Y VENTILADOR MECANICO; ADEMAS DE OTROS ACTIVOS EN EL(LA) EESS INSTITUTO NACIONAL DE SALUD DEL NIÑO - BREÑA EN LA LOCALIDAD BREÆA, DISTRITO DE BREÑA, PROVINCIA LIMA, DEPARTAMENTO LIMA</t>
  </si>
  <si>
    <t>2484838: ADQUISICION DE MONITOR DE FUNCIONES VITALES, MONITOR DE FUNCIONES VITALES, MONITOR DE FUNCIONES VITALES Y VENTILADOR MECANICO; ADEMAS DE OTROS ACTIVOS EN EL(LA) EESS INSTITUTO NACIONAL DE SALUD DEL NIÑO-SAN BORJA - SAN BORJA DISTRITO DE SAN BORJA, PROVINCIA LIMA, DEPARTAMENTO LIMA</t>
  </si>
  <si>
    <t>2484839: ADQUISICION DE MONITOR DE FUNCIONES VITALES, VENTILADOR MECANICO, VENTILADOR DE TRANSPORTE Y DESFIBRILADOR; ADEMAS DE OTROS ACTIVOS EN EL(LA) EESS HOSPITAL REGIONAL DOCENTE CLINICO QUIRURGICO DANIEL ALCIDES CARRION DE HUANCAYO - HUANCAYO DISTRITO DE HUANCAYO, PROVINCIA HUANCAYO, DEPARTAMENTO JUNIN</t>
  </si>
  <si>
    <t>2484840: ADQUISICION DE MONITOR DE FUNCIONES VITALES, VENTILADOR MECANICO, VENTILADOR MECANICO Y VENTILADOR DE TRANSPORTE; ADEMAS DE OTROS ACTIVOS EN EL(LA) EESS HOSPITAL DE APOYO DEPARTAMENTAL CUSCO - CUSCO DISTRITO DE CUSCO, PROVINCIA CUSCO, DEPARTAMENTO CUSCO</t>
  </si>
  <si>
    <t>2484841: ADQUISICION DE MONITOR DE FUNCIONES VITALES, VENTILADOR MECANICO, VENTILADOR DE TRANSPORTE Y DESFIBRILADOR; ADEMAS DE OTROS ACTIVOS EN EL(LA) EESS HOSPITAL HIPOLITO UNANUE DE TACNA - TACNA DISTRITO DE TACNA, PROVINCIA TACNA, DEPARTAMENTO TACNA</t>
  </si>
  <si>
    <t>2484842: ADQUISICION DE MONITOR DE FUNCIONES VITALES, MONITOR DE FUNCIONES VITALES, MONITOR DE FUNCIONES VITALES Y VENTILADOR MECANICO; ADEMAS DE OTROS ACTIVOS EN EL(LA) EESS INSTITUTO NACIONAL MATERNO PERINATAL - LIMA EN LA LOCALIDAD LIMA, DISTRITO DE LIMA, PROVINCIA LIMA, DEPARTAMENTO LIMA</t>
  </si>
  <si>
    <t>2484843: ADQUISICION DE MONITOR DE FUNCIONES VITALES, VENTILADOR MECANICO, VENTILADOR MECANICO Y VENTILADOR DE TRANSPORTE; ADEMAS DE OTROS ACTIVOS EN EL(LA) EESS HOSPITAL III GOYENECHE - AREQUIPA EN LA LOCALIDAD AREQUIPA, DISTRITO DE AREQUIPA, PROVINCIA AREQUIPA, DEPARTAMENTO AREQUIPA</t>
  </si>
  <si>
    <t>2484844: ADQUISICION DE MONITOR DE FUNCIONES VITALES, MONITOR DE FUNCIONES VITALES, MONITOR DE FUNCIONES VITALES Y VENTILADOR MECANICO; ADEMAS DE OTROS ACTIVOS EN EL(LA) EESS HOSPITAL NACIONAL DOS DE MAYO - LIMA EN LA LOCALIDAD LIMA, DISTRITO DE LIMA, PROVINCIA LIMA, DEPARTAMENTO LIMA</t>
  </si>
  <si>
    <t>2484845: ADQUISICION DE MONITOR DE FUNCIONES VITALES, VENTILADOR MECANICO, VENTILADOR MECANICO Y VENTILADOR DE TRANSPORTE; ADEMAS DE OTROS ACTIVOS EN EL(LA) EESS REGIONAL DOCENTE MATERNO INFANTIL EL CARMEN - HUANCAYO DISTRITO DE HUANCAYO, PROVINCIA HUANCAYO, DEPARTAMENTO JUNIN</t>
  </si>
  <si>
    <t>2484846: ADQUISICION DE MONITOR DE FUNCIONES VITALES, VENTILADOR MECANICO, VENTILADOR MECANICO Y VENTILADOR DE TRANSPORTE; ADEMAS DE OTROS ACTIVOS EN EL(LA) EESS HOSPITAL NACIONAL ARZOBISPO LOAYZA - LIMA EN LA LOCALIDAD LIMA, DISTRITO DE LIMA, PROVINCIA LIMA, DEPARTAMENTO LIMA</t>
  </si>
  <si>
    <t>2484847: ADQUISICION DE MONITOR DE FUNCIONES VITALES, MONITOR DE FUNCIONES VITALES, VENTILADOR MECANICO Y VENTILADOR DE TRANSPORTE; ADEMAS DE OTROS ACTIVOS EN EL(LA) EESS HOSPITAL MARIA AUXILIADORA - SAN JUAN DE MIRAFLORES EN LA LOCALIDAD CIUDAD DE DIOS, DISTRITO DE SAN JUAN DE MIRAFLORES, PROVINCIA LIMA, DEPARTAMENTO LIMA</t>
  </si>
  <si>
    <t>2484848: ADQUISICION DE MONITOR DE FUNCIONES VITALES, VENTILADOR MECANICO, VENTILADOR DE TRANSPORTE Y DESFIBRILADOR; ADEMAS DE OTROS ACTIVOS EN EL(LA) EESS HOSPITAL NACIONAL SERGIO E. BERNALES - COMAS DISTRITO DE COMAS, PROVINCIA LIMA, DEPARTAMENTO LIMA</t>
  </si>
  <si>
    <t>2484849: ADQUISICION DE MONITOR DE FUNCIONES VITALES, VENTILADOR MECANICO, VENTILADOR DE TRANSPORTE Y DESFIBRILADOR; ADEMAS DE OTROS ACTIVOS EN EL(LA) EESS HOSPITAL BELEN DE TRUJILLO - TRUJILLO DISTRITO DE TRUJILLO, PROVINCIA TRUJILLO, DEPARTAMENTO LA LIBERTAD</t>
  </si>
  <si>
    <t>2484850: ADQUISICION DE MONITOR DE FUNCIONES VITALES, VENTILADOR MECANICO, VENTILADOR DE TRANSPORTE Y DESFIBRILADOR; ADEMAS DE OTROS ACTIVOS EN EL(LA) EESS HOSPITAL REGIONAL DE AYACUCHO MIGUEL ANGEL MARISCAL LLERENA - AYACUCHO DISTRITO DE AYACUCHO, PROVINCIA HUAMANGA, DEPARTAMENTO AYACUCHO</t>
  </si>
  <si>
    <t>2484851: ADQUISICION DE MONITOR DE FUNCIONES VITALES, MONITOR DE FUNCIONES VITALES, VENTILADOR MECANICO Y VENTILADOR DE TRANSPORTE; ADEMAS DE OTROS ACTIVOS EN EL(LA) EESS HOSPITAL REGIONAL DE LORETO FELIPE SANTIAGO ARRIOLA IGLESIAS - PUNCHANA DISTRITO DE PUNCHANA, PROVINCIA MAYNAS, DEPARTAMENTO LORETO</t>
  </si>
  <si>
    <t>2484852: ADQUISICION DE MONITOR DE FUNCIONES VITALES, VENTILADOR MECANICO, VENTILADOR DE TRANSPORTE Y DESFIBRILADOR; ADEMAS DE OTROS ACTIVOS EN EL(LA) EESS HOSPITAL REGIONAL GUILLERMO DIAZ DE LA VEGA - ABANCAY DISTRITO DE ABANCAY, PROVINCIA ABANCAY, DEPARTAMENTO APURIMAC</t>
  </si>
  <si>
    <t>2484853: ADQUISICION DE MONITOR DE FUNCIONES VITALES, VENTILADOR MECANICO, VENTILADOR DE TRANSPORTE Y DESFIBRILADOR; ADEMAS DE OTROS ACTIVOS EN EL(LA) EESS HOSPITAL REGIONAL DE PUCALLPA - CALLERIA DISTRITO DE CALLERIA, PROVINCIA CORONEL PORTILLO, DEPARTAMENTO UCAYALI</t>
  </si>
  <si>
    <t>2484854: ADQUISICION DE MONITOR DE FUNCIONES VITALES, MONITOR DE FUNCIONES VITALES, VENTILADOR MECANICO Y VENTILADOR MECANICO; ADEMAS DE OTROS ACTIVOS EN EL(LA) EESS HOSPITAL REGIONAL HONORIO DELGADO ESPINOZA - AREQUIPA EN LA LOCALIDAD AREQUIPA, DISTRITO DE AREQUIPA, PROVINCIA AREQUIPA, DEPARTAMENTO AREQUIPA</t>
  </si>
  <si>
    <t>2484855: ADQUISICION DE MONITOR DE FUNCIONES VITALES, VENTILADOR MECANICO, VENTILADOR DE TRANSPORTE Y DESFIBRILADOR; ADEMAS DE OTROS ACTIVOS EN EL(LA) EESS HOSPITAL REGIONAL JOSE ALFREDO MENDOZA OLAVARRIA JAMO II-2 - TUMBES DISTRITO DE TUMBES, PROVINCIA TUMBES, DEPARTAMENTO TUMBES</t>
  </si>
  <si>
    <t>2484856: ADQUISICION DE MONITOR DE FUNCIONES VITALES, VENTILADOR MECANICO, VENTILADOR MECANICO Y VENTILADOR DE TRANSPORTE; ADEMAS DE OTROS ACTIVOS EN EL(LA) EESS REGIONAL DOCENTE DE TRUJILLO - TRUJILLO DISTRITO DE TRUJILLO, PROVINCIA TRUJILLO, DEPARTAMENTO LA LIBERTAD</t>
  </si>
  <si>
    <t>2484857: ADQUISICION DE MONITOR DE FUNCIONES VITALES, VENTILADOR MECANICO, VENTILADOR DE TRANSPORTE Y DESFIBRILADOR; ADEMAS DE OTROS ACTIVOS EN EL(LA) EESS HOSPITAL REGIONAL MOQUEGUA - MOQUEGUA DISTRITO DE MOQUEGUA, PROVINCIA MARISCAL NIETO, DEPARTAMENTO MOQUEGUA</t>
  </si>
  <si>
    <t>2484858: ADQUISICION DE MONITOR DE FUNCIONES VITALES, VENTILADOR MECANICO, VENTILADOR DE TRANSPORTE Y DESFIBRILADOR; ADEMAS DE OTROS ACTIVOS EN EL(LA) EESS HOSPITAL REGIONAL VIRGEN DE FATIMA - CHACHAPOYAS DISTRITO DE CHACHAPOYAS, PROVINCIA CHACHAPOYAS, DEPARTAMENTO AMAZONAS</t>
  </si>
  <si>
    <t>2484860: ADQUISICION DE MONITOR DE FUNCIONES VITALES, VENTILADOR MECANICO, VENTILADOR DE TRANSPORTE Y DESFIBRILADOR; ADEMAS DE OTROS ACTIVOS EN EL(LA) EESS HOSPITAL REGIONAL DOCENTE LAS MERCEDES - CHICLAYO DISTRITO DE CHICLAYO, PROVINCIA CHICLAYO, DEPARTAMENTO LAMBAYEQUE</t>
  </si>
  <si>
    <t>2484862: ADQUISICION DE MONITOR DE FUNCIONES VITALES, VENTILADOR MECANICO, VENTILADOR DE TRANSPORTE Y DESFIBRILADOR; ADEMAS DE OTROS ACTIVOS EN EL(LA) EESS HOSPITAL REGIONAL ZACARIAS CORREA VALDIVIA - HUANCAVELICA DISTRITO DE HUANCAVELICA, PROVINCIA HUANCAVELICA, DEPARTAMENTO HUANCAVELICA</t>
  </si>
  <si>
    <t>2484863: ADQUISICION DE MONITOR DE FUNCIONES VITALES, MONITOR DE FUNCIONES VITALES, VENTILADOR MECANICO Y VENTILADOR DE TRANSPORTE; ADEMAS DE OTROS ACTIVOS EN EL(LA) EESS HOSPITAL TARAPOTO - TARAPOTO DISTRITO DE TARAPOTO, PROVINCIA SAN MARTIN, DEPARTAMENTO SAN MARTIN</t>
  </si>
  <si>
    <t>2484864: ADQUISICION DE MONITOR DE FUNCIONES VITALES, VENTILADOR MECANICO, VENTILADOR DE TRANSPORTE Y DESFIBRILADOR; ADEMAS DE OTROS ACTIVOS EN EL(LA) EESS HOSPITAL SAN JOSE - CARMEN DE LA LEGUA-REYNOSO EN LA LOCALIDAD CARMEN DE LA LEGUA REYNOSO, DISTRITO DE CARMEN DE LA LEGUA REYNOSO, PROVINCIA PROVINCIA CONSTITUCIONAL DEL CALLAO, DEPARTAMENTO CALLAO</t>
  </si>
  <si>
    <t>2484866: ADQUISICION DE MONITOR DE FUNCIONES VITALES, VENTILADOR MECANICO, VENTILADOR MECANICO Y VENTILADOR DE TRANSPORTE; ADEMAS DE OTROS ACTIVOS EN EL(LA) EESS HOSPITAL REGIONAL LAMBAYEQUE - CHICLAYO DISTRITO DE CHICLAYO, PROVINCIA CHICLAYO, DEPARTAMENTO LAMBAYEQUE</t>
  </si>
  <si>
    <t>2484868: ADQUISICION DE MONITOR DE FUNCIONES VITALES, VENTILADOR MECANICO, VENTILADOR DE TRANSPORTE Y DESFIBRILADOR; ADEMAS DE OTROS ACTIVOS EN EL(LA) EESS HOSPITAL SUBREGIONAL DE ANDAHUAYLAS - ANDAHUAYLAS DISTRITO DE ANDAHUAYLAS, PROVINCIA ANDAHUAYLAS, DEPARTAMENTO APURIMAC</t>
  </si>
  <si>
    <t>2484869: ADQUISICION DE MONITOR DE FUNCIONES VITALES, VENTILADOR MECANICO, VENTILADOR DE TRANSPORTE Y DESFIBRILADOR; ADEMAS DE OTROS ACTIVOS EN EL(LA) EESS MANUEL NUÑEZ BUTRON - PUNO DISTRITO DE PUNO, PROVINCIA PUNO, DEPARTAMENTO PUNO</t>
  </si>
  <si>
    <t>2484870: ADQUISICION DE MONITOR DE FUNCIONES VITALES, VENTILADOR MECANICO, VENTILADOR DE TRANSPORTE Y DESFIBRILADOR; ADEMAS DE OTROS ACTIVOS EN EL(LA) EESS HOSPITAL DE BARRANCA - BARRANCA DISTRITO DE BARRANCA, PROVINCIA BARRANCA, DEPARTAMENTO LIMA</t>
  </si>
  <si>
    <t>2484872: ADQUISICION DE MONITOR DE FUNCIONES VITALES, VENTILADOR MECANICO, VENTILADOR DE TRANSPORTE Y DESFIBRILADOR; ADEMAS DE OTROS ACTIVOS EN EL(LA) EESS HOSPITAL CHANCAY Y SERVICIOS BASICOS DE SALUD - CHANCAY DISTRITO DE CHANCAY, PROVINCIA HUARAL, DEPARTAMENTO LIMA</t>
  </si>
  <si>
    <t>2484873: ADQUISICION DE MONITOR DE FUNCIONES VITALES, VENTILADOR MECANICO, VENTILADOR MECANICO Y VENTILADOR DE TRANSPORTE; ADEMAS DE OTROS ACTIVOS EN EL(LA) EESS NAC. DANIEL A. CARRION - BELLAVISTA EN LA LOCALIDAD BELLAVISTA, DISTRITO DE BELLAVISTA, PROVINCIA PROVINCIA CONSTITUCIONAL DEL CALLAO, DEPARTAMENTO CALLAO</t>
  </si>
  <si>
    <t>2484874: ADQUISICION DE MONITOR DE FUNCIONES VITALES, VENTILADOR MECANICO, VENTILADOR DE TRANSPORTE Y DESFIBRILADOR; ADEMAS DE OTROS ACTIVOS EN EL(LA) EESS REGIONAL CAJAMARCA - CAJAMARCA DISTRITO DE CAJAMARCA, PROVINCIA CAJAMARCA, DEPARTAMENTO CAJAMARCA</t>
  </si>
  <si>
    <t>2484875: ADQUISICION DE MONITOR DE FUNCIONES VITALES, VENTILADOR MECANICO, VENTILADOR DE TRANSPORTE Y DESFIBRILADOR; ADEMAS DE OTROS ACTIVOS EN EL(LA) EESS HOSPITAL GENERAL DE HUACHO - HUACHO DISTRITO DE HUACHO, PROVINCIA HUAURA, DEPARTAMENTO LIMA</t>
  </si>
  <si>
    <t>2484876: ADQUISICION DE MONITOR DE FUNCIONES VITALES, VENTILADOR MECANICO, VENTILADOR DE TRANSPORTE Y DESFIBRILADOR; ADEMAS DE OTROS ACTIVOS EN EL(LA) EESS VICTOR RAMOS GUARDIA - HUARAZ - HUARAZ DISTRITO DE HUARAZ, PROVINCIA HUARAZ, DEPARTAMENTO ANCASH</t>
  </si>
  <si>
    <t>2484877: ADQUISICION DE MONITOR DE FUNCIONES VITALES, VENTILADOR MECANICO, VENTILADOR DE TRANSPORTE Y DESFIBRILADOR; ADEMAS DE OTROS ACTIVOS EN EL(LA) EESS HOSPITAL REZOLA - SAN VICENTE DE CAÑETE DISTRITO DE SAN VICENTE DE CAÑETE, PROVINCIA CAÑETE, DEPARTAMENTO LIMA</t>
  </si>
  <si>
    <t>2484878: ADQUISICION DE MONITOR DE FUNCIONES VITALES, VENTILADOR MECANICO, VENTILADOR DE TRANSPORTE Y DESFIBRILADOR; ADEMAS DE OTROS ACTIVOS EN EL(LA) EESS HOSPITAL SAN JUAN BAUTISTA HUARAL - HUARAL DISTRITO DE HUARAL, PROVINCIA HUARAL, DEPARTAMENTO LIMA</t>
  </si>
  <si>
    <t>2484879: ADQUISICION DE MONITOR DE FUNCIONES VITALES, VENTILADOR MECANICO, VENTILADOR DE TRANSPORTE Y DESFIBRILADOR; ADEMAS DE OTROS ACTIVOS EN EL(LA) EESS HOSPITAL DE APOYO SANTA ROSA - PUEBLO LIBRE EN LA LOCALIDAD PUEBLO LIBRE, DISTRITO DE PUEBLO LIBRE, PROVINCIA LIMA, DEPARTAMENTO LIMA</t>
  </si>
  <si>
    <t>2485076: ADQUISICION DE MONITOR DE FUNCIONES VITALES, VENTILADOR MECANICO, CAMA CAMILLA MULTIPROPOSITO Y ASPIRADOR DE SECRECIONES; EN EL(LA) EESS OFERTA MOVIL TIPO EMT 3 NUMERO 01 - JESUS MARIA DISTRITO DE JESUS MARIA, PROVINCIA LIMA, DEPARTAMENTO LIMA</t>
  </si>
  <si>
    <t>Unidad Ejecutora 010-126: INSTITUTO NACIONAL DE SALUD DEL NIÑO</t>
  </si>
  <si>
    <t>2414546: AMPLIACION DE LA UNIDAD DE TERAPIA INTERMEDIA NEONATAL DEL INSTITUTO NACIONAL DE SALUD DEL NIÑO, DISTRITO DE BREÑA - PROVINCIA DE LIMA - DEPARTAMENTO DE LIMA DISTRITO DE BREÑA - PROVINCIA DE LIMA - DEPARTAMENTO DE LIMA</t>
  </si>
  <si>
    <t>Unidad Ejecutora 016-132: HOSPITAL NACIONAL HIPOLITO UNANUE</t>
  </si>
  <si>
    <t>2477661: CONSTRUCCION DE ALMACEN; EN EL(LA) EESS HOSPITAL NACIONAL HIPOLITO UNANUE - EL AGUSTINO EN LA LOCALIDAD EL AGUSTINO, DISTRITO DE EL AGUSTINO, PROVINCIA LIMA, DEPARTAMENTO LIMA</t>
  </si>
  <si>
    <t>2459101: REMODELACION DE BLOQUE DE INFRAESTRUCTURA; ADQUISICION DE ASPIRADOR DE SECRECIONES, DESFIBRILADOR CARDIOVERTIDOR IMPLANTABLE ICD O DESFIBRILADOR PARA TERAPIA DE RE SINCRONIZACION CARDIACA CRT-D, MONITOR MULTI PARAMETRO, MONITOR MULTI PARAMETRO, MONITOR MULTI PARAMETRO, OXIMETRO DE PULSO, REFRIGERADORA CONSERVADORA DE MEDICAMENTOS Y VENTILADOR VOLUMETRICO DE TRANSPORTE; EN EL(LA) EESS HOSPITAL NACIONAL DOS DE MAYO - LIMA EN LA LOCALIDAD LIMA, DISTRITO DE LIMA, PROVINCIA LIMA, DEPARTAMENTO LIMA</t>
  </si>
  <si>
    <t>2250037: MEJORAMIENTO DE LA CAPACIDAD RESOLUTIVA DEL ESTABLECIMIENTO DE SALUD ESTRATEGICO DE PUTINA, PROVINCIA SAN ANTONIO DE PUTINA - REGION PUNO</t>
  </si>
  <si>
    <t>2484472: ADQUISICION DE TERMOCICLADOR, EXTRACTOR AUTOMATIZADO DE ACIDOS NUCLEICOS, CONGELADORA Y MICROCENTRIFUGA; ADEMAS DE OTROS ACTIVOS EN EL(LA) LABORATORIO DE VIRUS RESPIRATORIO DEL CENTRO NACIONAL DE SALUD PUBLICA - CNSP DEL INSTITUTO NACIONAL DE SALUD EN LA LOCALIDAD CHORRILLOS, DISTRITO DE CHORRILLOS, PROVINCIA LIMA, DEPARTAMENTO LIMA</t>
  </si>
  <si>
    <t xml:space="preserve">     010-126: INSTITUTO NACIONAL DE SALUD DEL NIÑO</t>
  </si>
  <si>
    <t xml:space="preserve">     016-132: HOSPITAL NACIONAL HIPOLITO UNANUE</t>
  </si>
  <si>
    <t xml:space="preserve">     125-1655: PROGRAMA NACIONAL DE INVERSIONES EN SALUD</t>
  </si>
  <si>
    <t xml:space="preserve">     028-144: HOSPITAL NACIONAL DOS DE MAYO</t>
  </si>
  <si>
    <t xml:space="preserve">      144-1684: DIRECCIÓN DE REDES INTEGRADAS DE SALUD LIMA  NORTE          </t>
  </si>
  <si>
    <t xml:space="preserve">      145-1685: DIRECCIÓN DE REDES INTEGRADAS DE SALUD LIMA SUR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</si>
</sst>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 #,##0_ ;_ * \-#,##0_ ;_ * &quot;-&quot;??_ ;_ @_ "/>
    <numFmt numFmtId="166" formatCode="_(* #,##0_);_(* \(#,##0\);_(* &quot;-&quot;??_);_(@_)"/>
    <numFmt numFmtId="167" formatCode="#,##0.0"/>
    <numFmt numFmtId="168" formatCode="0.0"/>
    <numFmt numFmtId="169" formatCode="_ * #,##0.00_ ;_ * \-#,##0.00_ ;_ * \-??_ ;_ @_ "/>
  </numFmts>
  <fonts count="35"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12"/>
      <name val="Arial"/>
      <family val="2"/>
    </font>
  </fonts>
  <fills count="7">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s>
  <borders count="4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9"/>
      </left>
      <right style="thin">
        <color indexed="9"/>
      </right>
      <top/>
      <bottom style="medium">
        <color auto="1"/>
      </bottom>
      <diagonal/>
    </border>
    <border>
      <left style="thin">
        <color indexed="9"/>
      </left>
      <right style="thin">
        <color indexed="9"/>
      </right>
      <top/>
      <bottom/>
      <diagonal/>
    </border>
    <border>
      <left style="medium">
        <color indexed="22"/>
      </left>
      <right style="medium">
        <color indexed="22"/>
      </right>
      <top/>
      <bottom style="medium">
        <color auto="1"/>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auto="1"/>
      </bottom>
      <diagonal/>
    </border>
    <border>
      <left style="thin">
        <color theme="0"/>
      </left>
      <right/>
      <top/>
      <bottom/>
      <diagonal/>
    </border>
    <border>
      <left style="thin">
        <color theme="0"/>
      </left>
      <right/>
      <top/>
      <bottom style="thin">
        <color auto="1"/>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thin">
        <color theme="0"/>
      </top>
      <bottom style="thin">
        <color auto="1"/>
      </bottom>
      <diagonal/>
    </border>
    <border>
      <left style="medium">
        <color auto="1"/>
      </left>
      <right/>
      <top style="medium">
        <color auto="1"/>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s>
  <cellStyleXfs count="12">
    <xf numFmtId="0" fontId="0" fillId="0" borderId="0"/>
    <xf numFmtId="164" fontId="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164" fontId="23"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0" fontId="1" fillId="0" borderId="0"/>
    <xf numFmtId="0" fontId="7" fillId="0" borderId="0"/>
    <xf numFmtId="0" fontId="7" fillId="0" borderId="0"/>
    <xf numFmtId="0" fontId="7" fillId="0" borderId="0"/>
    <xf numFmtId="0" fontId="28" fillId="0" borderId="0" applyNumberFormat="0" applyFill="0" applyBorder="0" applyAlignment="0" applyProtection="0"/>
  </cellStyleXfs>
  <cellXfs count="188">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168" fontId="14" fillId="5" borderId="6" xfId="9" applyNumberFormat="1" applyFont="1" applyFill="1" applyBorder="1" applyAlignment="1">
      <alignment horizontal="right"/>
    </xf>
    <xf numFmtId="164" fontId="9" fillId="2" borderId="0" xfId="1" applyFont="1" applyFill="1"/>
    <xf numFmtId="164" fontId="5" fillId="2" borderId="0" xfId="9" applyNumberFormat="1" applyFont="1" applyFill="1"/>
    <xf numFmtId="3" fontId="14" fillId="5" borderId="0"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8" fontId="11" fillId="3" borderId="8" xfId="0" applyNumberFormat="1" applyFont="1" applyFill="1" applyBorder="1" applyAlignment="1">
      <alignment horizontal="center" vertical="center" wrapText="1"/>
    </xf>
    <xf numFmtId="168" fontId="11" fillId="3" borderId="18"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0" fontId="14" fillId="0" borderId="0" xfId="10" applyFont="1"/>
    <xf numFmtId="0" fontId="11" fillId="3" borderId="18" xfId="10" applyFont="1" applyFill="1" applyBorder="1" applyAlignment="1">
      <alignment horizontal="center" vertical="center" wrapText="1"/>
    </xf>
    <xf numFmtId="0" fontId="20" fillId="0" borderId="0" xfId="0" applyFont="1" applyAlignment="1">
      <alignment horizontal="center" vertical="center" wrapText="1"/>
    </xf>
    <xf numFmtId="0" fontId="24" fillId="0" borderId="0" xfId="0" applyFont="1"/>
    <xf numFmtId="0" fontId="20" fillId="0" borderId="0" xfId="0" applyFont="1" applyAlignment="1">
      <alignment vertical="center" wrapText="1"/>
    </xf>
    <xf numFmtId="0" fontId="20" fillId="0" borderId="0" xfId="0" applyFont="1"/>
    <xf numFmtId="0" fontId="24" fillId="0" borderId="0" xfId="0" applyFont="1" applyBorder="1"/>
    <xf numFmtId="0" fontId="21" fillId="0" borderId="2" xfId="0" applyFont="1" applyBorder="1" applyAlignment="1">
      <alignment horizontal="justify" vertical="center" wrapText="1"/>
    </xf>
    <xf numFmtId="3" fontId="21" fillId="0" borderId="2" xfId="0" applyNumberFormat="1" applyFont="1" applyBorder="1" applyAlignment="1">
      <alignment horizontal="right" vertical="center" wrapText="1"/>
    </xf>
    <xf numFmtId="0" fontId="19" fillId="0" borderId="2" xfId="0" applyFont="1" applyFill="1" applyBorder="1" applyAlignment="1">
      <alignment horizontal="center" vertical="center" wrapText="1"/>
    </xf>
    <xf numFmtId="166" fontId="18" fillId="6" borderId="2" xfId="2" applyNumberFormat="1" applyFont="1" applyFill="1" applyBorder="1" applyAlignment="1">
      <alignment horizontal="right" vertical="center" wrapText="1"/>
    </xf>
    <xf numFmtId="3" fontId="18" fillId="6" borderId="2" xfId="2" applyNumberFormat="1" applyFont="1" applyFill="1" applyBorder="1" applyAlignment="1">
      <alignment horizontal="right" vertical="center" wrapText="1"/>
    </xf>
    <xf numFmtId="49" fontId="19" fillId="2" borderId="2" xfId="0" applyNumberFormat="1" applyFont="1" applyFill="1" applyBorder="1" applyAlignment="1">
      <alignment vertical="center" wrapText="1"/>
    </xf>
    <xf numFmtId="168" fontId="24" fillId="0" borderId="0" xfId="0" applyNumberFormat="1" applyFont="1"/>
    <xf numFmtId="4" fontId="24" fillId="0" borderId="0" xfId="0" applyNumberFormat="1" applyFont="1"/>
    <xf numFmtId="3" fontId="24" fillId="0" borderId="0" xfId="0" applyNumberFormat="1" applyFont="1"/>
    <xf numFmtId="0" fontId="22" fillId="0" borderId="0" xfId="0" applyFont="1" applyAlignment="1">
      <alignment horizontal="center" vertical="center" wrapText="1"/>
    </xf>
    <xf numFmtId="0" fontId="14" fillId="2" borderId="0" xfId="10" applyFont="1" applyFill="1"/>
    <xf numFmtId="0" fontId="17" fillId="5" borderId="0" xfId="10" applyFont="1" applyFill="1" applyBorder="1" applyAlignment="1">
      <alignment horizontal="center" vertical="center" wrapText="1"/>
    </xf>
    <xf numFmtId="0" fontId="14" fillId="0" borderId="0" xfId="10" applyFont="1" applyAlignment="1">
      <alignment vertical="center" wrapText="1"/>
    </xf>
    <xf numFmtId="0" fontId="18" fillId="0" borderId="0" xfId="10" applyFont="1" applyAlignment="1">
      <alignment vertical="center" wrapText="1"/>
    </xf>
    <xf numFmtId="168" fontId="14" fillId="0" borderId="0" xfId="10" applyNumberFormat="1" applyFont="1"/>
    <xf numFmtId="168" fontId="14" fillId="0" borderId="0" xfId="10" applyNumberFormat="1" applyFont="1" applyAlignment="1">
      <alignment vertical="center"/>
    </xf>
    <xf numFmtId="0" fontId="25" fillId="0" borderId="0" xfId="0" applyFont="1" applyAlignment="1">
      <alignment horizontal="center" vertical="center" wrapText="1"/>
    </xf>
    <xf numFmtId="168" fontId="26" fillId="0" borderId="0" xfId="10" applyNumberFormat="1" applyFont="1" applyFill="1" applyBorder="1" applyAlignment="1">
      <alignment vertical="center"/>
    </xf>
    <xf numFmtId="168" fontId="14" fillId="2" borderId="0" xfId="10" applyNumberFormat="1" applyFont="1" applyFill="1" applyAlignment="1">
      <alignment horizontal="right"/>
    </xf>
    <xf numFmtId="0" fontId="18" fillId="2" borderId="0" xfId="10" applyFont="1" applyFill="1" applyAlignment="1">
      <alignment horizontal="right" wrapText="1"/>
    </xf>
    <xf numFmtId="0" fontId="26" fillId="0" borderId="0" xfId="0" applyFont="1" applyAlignment="1">
      <alignment vertical="center" wrapText="1"/>
    </xf>
    <xf numFmtId="168" fontId="26" fillId="0" borderId="0" xfId="0" applyNumberFormat="1" applyFont="1" applyAlignment="1">
      <alignment horizontal="center" vertical="center" wrapText="1"/>
    </xf>
    <xf numFmtId="0" fontId="14" fillId="0" borderId="0" xfId="10" applyFont="1" applyAlignment="1">
      <alignment horizontal="justify" vertical="top"/>
    </xf>
    <xf numFmtId="167"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166" fontId="26" fillId="0" borderId="0" xfId="0" applyNumberFormat="1" applyFont="1" applyAlignment="1">
      <alignment horizontal="center" vertical="center" wrapText="1"/>
    </xf>
    <xf numFmtId="0" fontId="20" fillId="0" borderId="0" xfId="0" applyFont="1" applyAlignment="1">
      <alignment horizontal="justify" vertical="top" wrapText="1"/>
    </xf>
    <xf numFmtId="0" fontId="11" fillId="3" borderId="18" xfId="10" applyFont="1" applyFill="1" applyBorder="1" applyAlignment="1">
      <alignment horizontal="center" vertical="center" wrapText="1"/>
    </xf>
    <xf numFmtId="3" fontId="26" fillId="0" borderId="0" xfId="0" applyNumberFormat="1" applyFont="1" applyAlignment="1">
      <alignment horizontal="center" vertical="center" wrapText="1"/>
    </xf>
    <xf numFmtId="3" fontId="25" fillId="0" borderId="0" xfId="0" applyNumberFormat="1" applyFont="1" applyAlignment="1">
      <alignment horizontal="center" vertical="center" wrapText="1"/>
    </xf>
    <xf numFmtId="0" fontId="18" fillId="2" borderId="0" xfId="10" applyFont="1" applyFill="1" applyBorder="1" applyAlignment="1">
      <alignment horizontal="right" wrapText="1"/>
    </xf>
    <xf numFmtId="3" fontId="18" fillId="6" borderId="2" xfId="2" applyNumberFormat="1" applyFont="1" applyFill="1" applyBorder="1" applyAlignment="1">
      <alignment horizontal="left" vertical="center" wrapText="1"/>
    </xf>
    <xf numFmtId="167" fontId="18" fillId="6" borderId="2" xfId="2" applyNumberFormat="1" applyFont="1" applyFill="1" applyBorder="1" applyAlignment="1">
      <alignment horizontal="right" vertical="center" wrapText="1"/>
    </xf>
    <xf numFmtId="3" fontId="22" fillId="4" borderId="2" xfId="0" applyNumberFormat="1" applyFont="1" applyFill="1" applyBorder="1" applyAlignment="1">
      <alignment horizontal="right" vertical="center"/>
    </xf>
    <xf numFmtId="168" fontId="22" fillId="4" borderId="2" xfId="0" applyNumberFormat="1" applyFont="1" applyFill="1" applyBorder="1" applyAlignment="1">
      <alignment horizontal="right" vertical="center"/>
    </xf>
    <xf numFmtId="0" fontId="19" fillId="5" borderId="2" xfId="10" applyFont="1" applyFill="1" applyBorder="1" applyAlignment="1">
      <alignment horizontal="right" vertical="center" wrapText="1"/>
    </xf>
    <xf numFmtId="0" fontId="22" fillId="4" borderId="2" xfId="0" applyFont="1" applyFill="1" applyBorder="1" applyAlignment="1">
      <alignment horizontal="right" vertical="center"/>
    </xf>
    <xf numFmtId="0" fontId="14" fillId="0" borderId="0" xfId="10" applyFont="1" applyAlignment="1">
      <alignment horizontal="right"/>
    </xf>
    <xf numFmtId="0" fontId="22" fillId="4" borderId="10" xfId="0" applyFont="1" applyFill="1" applyBorder="1" applyAlignment="1">
      <alignment horizontal="left" vertical="center"/>
    </xf>
    <xf numFmtId="0" fontId="18" fillId="4" borderId="14" xfId="0" applyFont="1" applyFill="1" applyBorder="1" applyAlignment="1">
      <alignment horizontal="center" vertical="center" wrapText="1"/>
    </xf>
    <xf numFmtId="3" fontId="18" fillId="4" borderId="11" xfId="0" applyNumberFormat="1" applyFont="1" applyFill="1" applyBorder="1" applyAlignment="1">
      <alignment horizontal="right" vertical="center"/>
    </xf>
    <xf numFmtId="0" fontId="27" fillId="0" borderId="0" xfId="0" applyFont="1" applyBorder="1" applyAlignment="1">
      <alignment vertical="center"/>
    </xf>
    <xf numFmtId="0" fontId="24" fillId="0" borderId="10" xfId="0" applyFont="1" applyBorder="1" applyAlignment="1"/>
    <xf numFmtId="3" fontId="18"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8" fontId="18" fillId="6" borderId="2" xfId="2" applyNumberFormat="1" applyFont="1" applyFill="1" applyBorder="1" applyAlignment="1">
      <alignment horizontal="right" vertical="center" wrapText="1"/>
    </xf>
    <xf numFmtId="0" fontId="10" fillId="5" borderId="32" xfId="9" applyFont="1" applyFill="1" applyBorder="1" applyAlignment="1">
      <alignment horizontal="left" wrapText="1"/>
    </xf>
    <xf numFmtId="3" fontId="18" fillId="5" borderId="3" xfId="9" applyNumberFormat="1" applyFont="1" applyFill="1" applyBorder="1" applyAlignment="1">
      <alignment horizontal="right"/>
    </xf>
    <xf numFmtId="168" fontId="18" fillId="5" borderId="12" xfId="9" applyNumberFormat="1" applyFont="1" applyFill="1" applyBorder="1" applyAlignment="1">
      <alignment horizontal="right"/>
    </xf>
    <xf numFmtId="167" fontId="21" fillId="0" borderId="2" xfId="0" applyNumberFormat="1" applyFont="1" applyBorder="1" applyAlignment="1">
      <alignment horizontal="right" vertical="center" wrapText="1"/>
    </xf>
    <xf numFmtId="0" fontId="18" fillId="0" borderId="0" xfId="0" applyFont="1" applyAlignment="1">
      <alignment horizontal="center" vertical="center" wrapText="1"/>
    </xf>
    <xf numFmtId="167" fontId="18" fillId="6" borderId="10" xfId="2" applyNumberFormat="1" applyFont="1" applyFill="1" applyBorder="1" applyAlignment="1">
      <alignment horizontal="right" vertical="center" wrapText="1"/>
    </xf>
    <xf numFmtId="164" fontId="30" fillId="0" borderId="0" xfId="1" applyFont="1" applyAlignment="1">
      <alignment vertical="center" wrapText="1"/>
    </xf>
    <xf numFmtId="164" fontId="20" fillId="0" borderId="0" xfId="0" applyNumberFormat="1" applyFont="1" applyAlignment="1">
      <alignment vertical="center" wrapText="1"/>
    </xf>
    <xf numFmtId="4" fontId="0" fillId="0" borderId="0" xfId="0" applyNumberFormat="1"/>
    <xf numFmtId="0" fontId="10" fillId="2" borderId="34" xfId="9" applyFont="1" applyFill="1" applyBorder="1" applyAlignment="1">
      <alignment horizontal="left" wrapText="1"/>
    </xf>
    <xf numFmtId="168" fontId="18" fillId="5" borderId="35" xfId="9" applyNumberFormat="1" applyFont="1" applyFill="1" applyBorder="1" applyAlignment="1">
      <alignment horizontal="right"/>
    </xf>
    <xf numFmtId="167" fontId="20" fillId="0" borderId="0" xfId="0" applyNumberFormat="1" applyFont="1" applyAlignment="1">
      <alignment vertical="center" wrapText="1"/>
    </xf>
    <xf numFmtId="164" fontId="31" fillId="0" borderId="0" xfId="1" applyFont="1"/>
    <xf numFmtId="164" fontId="24" fillId="0" borderId="0" xfId="1" applyFont="1"/>
    <xf numFmtId="3" fontId="18" fillId="4" borderId="13" xfId="0" applyNumberFormat="1" applyFont="1" applyFill="1" applyBorder="1" applyAlignment="1">
      <alignment horizontal="right" vertical="center"/>
    </xf>
    <xf numFmtId="167" fontId="18" fillId="4" borderId="13" xfId="0" applyNumberFormat="1" applyFont="1" applyFill="1" applyBorder="1" applyAlignment="1">
      <alignment horizontal="right" vertical="center"/>
    </xf>
    <xf numFmtId="0" fontId="32" fillId="0" borderId="0" xfId="0" applyFont="1" applyAlignment="1">
      <alignment vertical="center" wrapText="1"/>
    </xf>
    <xf numFmtId="0" fontId="7" fillId="5" borderId="36" xfId="9" applyFont="1" applyFill="1" applyBorder="1" applyAlignment="1">
      <alignment horizontal="left" wrapText="1"/>
    </xf>
    <xf numFmtId="3" fontId="7" fillId="5" borderId="4" xfId="9" applyNumberFormat="1" applyFont="1" applyFill="1" applyBorder="1" applyAlignment="1">
      <alignment horizontal="right"/>
    </xf>
    <xf numFmtId="164" fontId="14" fillId="0" borderId="0" xfId="1" applyFont="1"/>
    <xf numFmtId="164" fontId="14" fillId="0" borderId="0" xfId="1" applyFont="1" applyFill="1" applyBorder="1"/>
    <xf numFmtId="164" fontId="14" fillId="0" borderId="0" xfId="1" applyFont="1" applyAlignment="1">
      <alignment horizontal="center" vertical="center" wrapText="1"/>
    </xf>
    <xf numFmtId="164" fontId="14" fillId="0" borderId="0" xfId="1" applyFont="1" applyAlignment="1">
      <alignment horizontal="right"/>
    </xf>
    <xf numFmtId="164" fontId="18" fillId="0" borderId="0" xfId="1" applyFont="1" applyFill="1" applyBorder="1" applyAlignment="1">
      <alignment horizontal="right" vertical="center" wrapText="1"/>
    </xf>
    <xf numFmtId="3" fontId="18" fillId="6" borderId="10" xfId="2" applyNumberFormat="1" applyFont="1" applyFill="1" applyBorder="1" applyAlignment="1">
      <alignment horizontal="left" vertical="center" wrapText="1"/>
    </xf>
    <xf numFmtId="166" fontId="18" fillId="6" borderId="2" xfId="2" applyNumberFormat="1" applyFont="1" applyFill="1" applyBorder="1" applyAlignment="1">
      <alignment horizontal="left" vertical="center" wrapText="1"/>
    </xf>
    <xf numFmtId="0" fontId="19" fillId="5" borderId="10" xfId="10" applyFont="1" applyFill="1" applyBorder="1" applyAlignment="1">
      <alignment horizontal="right" vertical="center" wrapText="1"/>
    </xf>
    <xf numFmtId="3" fontId="21" fillId="0" borderId="2" xfId="0" applyNumberFormat="1" applyFont="1" applyBorder="1" applyAlignment="1">
      <alignment vertical="center" wrapText="1"/>
    </xf>
    <xf numFmtId="167" fontId="21" fillId="0" borderId="2" xfId="0" applyNumberFormat="1" applyFont="1" applyBorder="1" applyAlignment="1">
      <alignment vertical="center" wrapText="1"/>
    </xf>
    <xf numFmtId="0" fontId="19" fillId="0" borderId="10" xfId="0" applyFont="1" applyFill="1" applyBorder="1" applyAlignment="1">
      <alignment horizontal="center" vertical="center" wrapText="1"/>
    </xf>
    <xf numFmtId="168" fontId="20" fillId="0" borderId="0" xfId="0" applyNumberFormat="1" applyFont="1" applyAlignment="1">
      <alignment horizontal="center" vertical="center" wrapText="1"/>
    </xf>
    <xf numFmtId="168" fontId="18" fillId="4" borderId="33" xfId="0" applyNumberFormat="1" applyFont="1" applyFill="1" applyBorder="1" applyAlignment="1">
      <alignment vertical="center" wrapText="1"/>
    </xf>
    <xf numFmtId="168" fontId="21" fillId="0" borderId="2" xfId="0" applyNumberFormat="1" applyFont="1" applyBorder="1" applyAlignment="1">
      <alignment vertical="center" wrapText="1"/>
    </xf>
    <xf numFmtId="3" fontId="33" fillId="6" borderId="10" xfId="2" applyNumberFormat="1" applyFont="1" applyFill="1" applyBorder="1" applyAlignment="1">
      <alignment horizontal="right" vertical="center" wrapText="1"/>
    </xf>
    <xf numFmtId="0" fontId="28" fillId="0" borderId="0" xfId="11"/>
    <xf numFmtId="0" fontId="14" fillId="0" borderId="0" xfId="10" applyFont="1" applyAlignment="1">
      <alignment vertical="center"/>
    </xf>
    <xf numFmtId="0" fontId="14" fillId="2" borderId="0" xfId="10" applyFont="1" applyFill="1" applyAlignment="1">
      <alignment horizontal="justify" vertical="top"/>
    </xf>
    <xf numFmtId="0" fontId="14" fillId="2" borderId="0" xfId="10" applyFont="1" applyFill="1" applyAlignment="1">
      <alignment horizontal="right" wrapText="1"/>
    </xf>
    <xf numFmtId="0" fontId="14" fillId="0" borderId="0" xfId="10" applyFont="1" applyBorder="1" applyAlignment="1">
      <alignment vertical="center"/>
    </xf>
    <xf numFmtId="0" fontId="14" fillId="2" borderId="0" xfId="10" applyFont="1" applyFill="1" applyBorder="1" applyAlignment="1">
      <alignment horizontal="justify" vertical="top"/>
    </xf>
    <xf numFmtId="3" fontId="18" fillId="0" borderId="0" xfId="10" applyNumberFormat="1" applyFont="1" applyBorder="1" applyAlignment="1">
      <alignment horizontal="right" vertical="center" wrapText="1"/>
    </xf>
    <xf numFmtId="0" fontId="31" fillId="0" borderId="0" xfId="0" applyFont="1"/>
    <xf numFmtId="0" fontId="32" fillId="5" borderId="0" xfId="0" applyFont="1" applyFill="1" applyAlignment="1">
      <alignment vertical="center" wrapText="1"/>
    </xf>
    <xf numFmtId="0" fontId="32" fillId="0" borderId="0" xfId="0" applyFont="1" applyAlignment="1">
      <alignment horizontal="center" vertical="center" wrapText="1"/>
    </xf>
    <xf numFmtId="3" fontId="18" fillId="6" borderId="4" xfId="2" applyNumberFormat="1" applyFont="1" applyFill="1" applyBorder="1" applyAlignment="1">
      <alignment horizontal="right" vertical="center" wrapText="1"/>
    </xf>
    <xf numFmtId="3" fontId="21" fillId="0" borderId="37" xfId="0" applyNumberFormat="1" applyFont="1" applyBorder="1" applyAlignment="1">
      <alignment horizontal="right" vertical="center" wrapText="1"/>
    </xf>
    <xf numFmtId="3" fontId="21" fillId="0" borderId="10" xfId="0" applyNumberFormat="1" applyFont="1" applyBorder="1" applyAlignment="1">
      <alignment horizontal="right" vertical="center" wrapText="1"/>
    </xf>
    <xf numFmtId="164" fontId="34" fillId="2" borderId="0" xfId="1" applyFont="1" applyFill="1"/>
    <xf numFmtId="3" fontId="21" fillId="0" borderId="0" xfId="0" applyNumberFormat="1" applyFont="1" applyBorder="1" applyAlignment="1">
      <alignment horizontal="right" vertical="center" wrapText="1"/>
    </xf>
    <xf numFmtId="0" fontId="34" fillId="2" borderId="0" xfId="9" applyFont="1" applyFill="1"/>
    <xf numFmtId="3" fontId="34" fillId="2" borderId="0" xfId="9" applyNumberFormat="1" applyFont="1" applyFill="1"/>
    <xf numFmtId="0" fontId="11" fillId="3" borderId="18" xfId="10" applyFont="1" applyFill="1" applyBorder="1" applyAlignment="1">
      <alignment horizontal="center" vertical="center" wrapText="1"/>
    </xf>
    <xf numFmtId="3" fontId="26" fillId="0" borderId="0" xfId="10" applyNumberFormat="1" applyFont="1" applyFill="1" applyBorder="1"/>
    <xf numFmtId="3" fontId="14" fillId="0" borderId="0" xfId="10" applyNumberFormat="1" applyFont="1" applyFill="1" applyAlignment="1">
      <alignment horizontal="right"/>
    </xf>
    <xf numFmtId="3" fontId="14" fillId="0" borderId="0" xfId="10" applyNumberFormat="1" applyFont="1" applyFill="1"/>
    <xf numFmtId="0" fontId="21" fillId="0" borderId="10" xfId="0" applyFont="1" applyBorder="1" applyAlignment="1">
      <alignment horizontal="justify" vertical="center" wrapText="1"/>
    </xf>
    <xf numFmtId="3" fontId="21" fillId="0" borderId="10" xfId="0" applyNumberFormat="1" applyFont="1" applyBorder="1" applyAlignment="1">
      <alignment vertical="center" wrapText="1"/>
    </xf>
    <xf numFmtId="167" fontId="21" fillId="0" borderId="10" xfId="0" applyNumberFormat="1" applyFont="1" applyBorder="1" applyAlignment="1">
      <alignment vertical="center" wrapText="1"/>
    </xf>
    <xf numFmtId="168" fontId="21" fillId="0" borderId="10" xfId="0" applyNumberFormat="1" applyFont="1" applyBorder="1" applyAlignment="1">
      <alignment vertical="center" wrapText="1"/>
    </xf>
    <xf numFmtId="164" fontId="7" fillId="2" borderId="0" xfId="1" applyFont="1" applyFill="1"/>
    <xf numFmtId="3" fontId="18" fillId="6" borderId="38" xfId="2" applyNumberFormat="1" applyFont="1" applyFill="1" applyBorder="1" applyAlignment="1">
      <alignment horizontal="right" vertical="center" wrapText="1"/>
    </xf>
    <xf numFmtId="3" fontId="21" fillId="0" borderId="38" xfId="0" applyNumberFormat="1" applyFont="1" applyBorder="1" applyAlignment="1">
      <alignment horizontal="right" vertical="center" wrapText="1"/>
    </xf>
    <xf numFmtId="3" fontId="21" fillId="0" borderId="39" xfId="0" applyNumberFormat="1" applyFont="1" applyBorder="1" applyAlignment="1">
      <alignment horizontal="right" vertical="center" wrapText="1"/>
    </xf>
    <xf numFmtId="3" fontId="18" fillId="6" borderId="40" xfId="2" applyNumberFormat="1" applyFont="1" applyFill="1" applyBorder="1" applyAlignment="1">
      <alignment horizontal="right" vertical="center" wrapText="1"/>
    </xf>
    <xf numFmtId="3" fontId="21" fillId="0" borderId="40" xfId="0" applyNumberFormat="1" applyFont="1" applyBorder="1" applyAlignment="1">
      <alignment horizontal="right" vertical="center" wrapText="1"/>
    </xf>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8" fontId="7" fillId="5" borderId="6" xfId="9" applyNumberFormat="1" applyFont="1" applyFill="1" applyBorder="1" applyAlignment="1">
      <alignment horizontal="right"/>
    </xf>
    <xf numFmtId="0" fontId="14" fillId="0" borderId="2" xfId="10" applyFont="1" applyBorder="1" applyAlignment="1">
      <alignment vertical="center" wrapText="1"/>
    </xf>
    <xf numFmtId="0" fontId="21" fillId="0" borderId="37" xfId="0" applyFont="1" applyBorder="1" applyAlignment="1">
      <alignment horizontal="justify" vertical="center" wrapText="1"/>
    </xf>
    <xf numFmtId="164" fontId="14" fillId="0" borderId="0" xfId="10" applyNumberFormat="1" applyFont="1"/>
    <xf numFmtId="3" fontId="29"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0" fontId="4" fillId="2" borderId="0" xfId="9" applyFont="1" applyFill="1" applyAlignment="1">
      <alignment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3" fontId="28" fillId="0" borderId="0" xfId="11" applyNumberFormat="1" applyBorder="1" applyAlignment="1">
      <alignment horizontal="left" vertical="center" wrapText="1"/>
    </xf>
    <xf numFmtId="3" fontId="18" fillId="0" borderId="0" xfId="10" applyNumberFormat="1" applyFont="1" applyBorder="1" applyAlignment="1">
      <alignment horizontal="left" vertical="center" wrapText="1"/>
    </xf>
    <xf numFmtId="0" fontId="11" fillId="3" borderId="18" xfId="10" applyFont="1" applyFill="1" applyBorder="1" applyAlignment="1">
      <alignment horizontal="center" vertical="center" wrapText="1"/>
    </xf>
    <xf numFmtId="0" fontId="15" fillId="3" borderId="19" xfId="10" applyFont="1" applyFill="1" applyBorder="1" applyAlignment="1">
      <alignment horizontal="center" vertical="center" wrapText="1"/>
    </xf>
    <xf numFmtId="0" fontId="15" fillId="3" borderId="31" xfId="10" applyFont="1" applyFill="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8" fontId="11" fillId="3" borderId="22" xfId="10" applyNumberFormat="1" applyFont="1" applyFill="1" applyBorder="1" applyAlignment="1">
      <alignment horizontal="center" vertical="center" wrapText="1"/>
    </xf>
    <xf numFmtId="168" fontId="11" fillId="3" borderId="23" xfId="10" applyNumberFormat="1" applyFont="1" applyFill="1" applyBorder="1" applyAlignment="1">
      <alignment horizontal="center" vertical="center" wrapText="1"/>
    </xf>
    <xf numFmtId="0" fontId="11" fillId="3" borderId="24" xfId="10" applyFont="1" applyFill="1" applyBorder="1" applyAlignment="1">
      <alignment horizontal="center" vertical="center" wrapText="1"/>
    </xf>
    <xf numFmtId="0" fontId="11" fillId="3" borderId="25"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8" fontId="11" fillId="3" borderId="26" xfId="10" applyNumberFormat="1" applyFont="1" applyFill="1" applyBorder="1" applyAlignment="1">
      <alignment horizontal="center" vertical="center" wrapText="1"/>
    </xf>
    <xf numFmtId="168" fontId="11" fillId="3" borderId="27" xfId="10" applyNumberFormat="1" applyFont="1" applyFill="1" applyBorder="1" applyAlignment="1">
      <alignment horizontal="center" vertical="center" wrapText="1"/>
    </xf>
    <xf numFmtId="165" fontId="11" fillId="3" borderId="26" xfId="2" applyNumberFormat="1" applyFont="1" applyFill="1" applyBorder="1" applyAlignment="1">
      <alignment horizontal="center" vertical="center" wrapText="1"/>
    </xf>
    <xf numFmtId="165" fontId="11" fillId="3" borderId="20" xfId="2" applyNumberFormat="1" applyFont="1" applyFill="1" applyBorder="1" applyAlignment="1">
      <alignment horizontal="center" vertical="center" wrapText="1"/>
    </xf>
    <xf numFmtId="0" fontId="11" fillId="3" borderId="28" xfId="10" applyFont="1" applyFill="1" applyBorder="1" applyAlignment="1">
      <alignment horizontal="center" vertical="center" wrapText="1"/>
    </xf>
    <xf numFmtId="0" fontId="11" fillId="3" borderId="29" xfId="10"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34</xdr:row>
      <xdr:rowOff>25400</xdr:rowOff>
    </xdr:from>
    <xdr:to>
      <xdr:col>1</xdr:col>
      <xdr:colOff>1829435</xdr:colOff>
      <xdr:row>41</xdr:row>
      <xdr:rowOff>107315</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7645400"/>
          <a:ext cx="1829435" cy="15043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502418</xdr:colOff>
      <xdr:row>153</xdr:row>
      <xdr:rowOff>83737</xdr:rowOff>
    </xdr:from>
    <xdr:to>
      <xdr:col>1</xdr:col>
      <xdr:colOff>1689875</xdr:colOff>
      <xdr:row>159</xdr:row>
      <xdr:rowOff>80799</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418" y="148115495"/>
          <a:ext cx="1829435" cy="15043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241300</xdr:colOff>
      <xdr:row>31</xdr:row>
      <xdr:rowOff>25400</xdr:rowOff>
    </xdr:from>
    <xdr:to>
      <xdr:col>1</xdr:col>
      <xdr:colOff>1423035</xdr:colOff>
      <xdr:row>40</xdr:row>
      <xdr:rowOff>81915</xdr:rowOff>
    </xdr:to>
    <xdr:pic>
      <xdr:nvPicPr>
        <xdr:cNvPr id="2" name="Imagen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300" y="19761200"/>
          <a:ext cx="1829435" cy="15043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apps5.mineco.gob.pe/transparencia/Navegador/default.aspx" TargetMode="External"/><Relationship Id="rId2" Type="http://schemas.openxmlformats.org/officeDocument/2006/relationships/printerSettings" Target="../printerSettings/printerSettings1.bin"/><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apps5.mineco.gob.pe/transparencia/Navegador/default.aspx" TargetMode="External"/><Relationship Id="rId2" Type="http://schemas.openxmlformats.org/officeDocument/2006/relationships/printerSettings" Target="../printerSettings/printerSettings2.bin"/><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apps5.mineco.gob.pe/transparencia/Navegador/default.aspx" TargetMode="External"/><Relationship Id="rId2" Type="http://schemas.openxmlformats.org/officeDocument/2006/relationships/printerSettings" Target="../printerSettings/printerSettings3.bin"/><Relationship Id="rId3"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2060"/>
  </sheetPr>
  <dimension ref="B1:I33"/>
  <sheetViews>
    <sheetView topLeftCell="A21" workbookViewId="0">
      <selection activeCell="D38" sqref="D38"/>
    </sheetView>
  </sheetViews>
  <sheetFormatPr baseColWidth="10" defaultColWidth="11.5" defaultRowHeight="16" x14ac:dyDescent="0.2"/>
  <cols>
    <col min="1" max="1" width="4.1640625" style="1" customWidth="1"/>
    <col min="2" max="2" width="64.83203125" style="1" customWidth="1"/>
    <col min="3" max="3" width="16.33203125" style="1" customWidth="1"/>
    <col min="4" max="4" width="16.5" style="1" customWidth="1"/>
    <col min="5" max="5" width="10.6640625" style="3" customWidth="1"/>
    <col min="6" max="6" width="12.5" style="1" bestFit="1" customWidth="1"/>
    <col min="7" max="7" width="16.83203125" style="131" customWidth="1"/>
    <col min="8" max="8" width="17.6640625" style="1" bestFit="1" customWidth="1"/>
    <col min="9" max="9" width="18.5" style="1" bestFit="1" customWidth="1"/>
    <col min="10" max="16384" width="11.5" style="1"/>
  </cols>
  <sheetData>
    <row r="1" spans="2:9" ht="6.75" customHeight="1" x14ac:dyDescent="0.2">
      <c r="B1" s="160"/>
      <c r="C1" s="160"/>
      <c r="D1" s="160"/>
    </row>
    <row r="2" spans="2:9" ht="15.75" customHeight="1" x14ac:dyDescent="0.2">
      <c r="B2" s="161" t="s">
        <v>20</v>
      </c>
      <c r="C2" s="161"/>
      <c r="D2" s="161"/>
      <c r="E2" s="161"/>
      <c r="F2" s="4"/>
    </row>
    <row r="3" spans="2:9" ht="15" customHeight="1" x14ac:dyDescent="0.2">
      <c r="B3" s="161" t="s">
        <v>135</v>
      </c>
      <c r="C3" s="161"/>
      <c r="D3" s="161"/>
      <c r="E3" s="161"/>
    </row>
    <row r="4" spans="2:9" x14ac:dyDescent="0.2">
      <c r="B4" s="162"/>
      <c r="C4" s="162"/>
      <c r="D4" s="162"/>
    </row>
    <row r="5" spans="2:9" ht="12.75" customHeight="1" x14ac:dyDescent="0.2">
      <c r="B5" s="159" t="s">
        <v>85</v>
      </c>
      <c r="C5" s="159"/>
      <c r="D5" s="159"/>
      <c r="F5" s="16"/>
    </row>
    <row r="6" spans="2:9" ht="12.75" customHeight="1" x14ac:dyDescent="0.2">
      <c r="B6" s="159" t="s">
        <v>4</v>
      </c>
      <c r="C6" s="159"/>
      <c r="D6" s="159"/>
      <c r="F6" s="16"/>
    </row>
    <row r="7" spans="2:9" ht="12.75" customHeight="1" thickBot="1" x14ac:dyDescent="0.25">
      <c r="B7" s="2"/>
      <c r="C7" s="2"/>
      <c r="D7" s="2"/>
      <c r="F7" s="16"/>
    </row>
    <row r="8" spans="2:9" ht="13.5" customHeight="1" thickBot="1" x14ac:dyDescent="0.25">
      <c r="B8" s="155" t="s">
        <v>1</v>
      </c>
      <c r="C8" s="156" t="s">
        <v>2</v>
      </c>
      <c r="D8" s="157" t="s">
        <v>91</v>
      </c>
      <c r="E8" s="155" t="s">
        <v>7</v>
      </c>
    </row>
    <row r="9" spans="2:9" ht="39" customHeight="1" thickBot="1" x14ac:dyDescent="0.25">
      <c r="B9" s="155"/>
      <c r="C9" s="156"/>
      <c r="D9" s="158"/>
      <c r="E9" s="155"/>
    </row>
    <row r="10" spans="2:9" s="9" customFormat="1" ht="27" customHeight="1" thickBot="1" x14ac:dyDescent="0.25">
      <c r="B10" s="5" t="s">
        <v>0</v>
      </c>
      <c r="C10" s="8">
        <v>897111791</v>
      </c>
      <c r="D10" s="8">
        <v>75870211</v>
      </c>
      <c r="E10" s="54">
        <f t="shared" ref="E10:E24" si="0">D10/C10%</f>
        <v>8.4571635063929289</v>
      </c>
      <c r="F10" s="15"/>
      <c r="G10" s="132"/>
    </row>
    <row r="11" spans="2:9" s="9" customFormat="1" ht="24.75" customHeight="1" thickBot="1" x14ac:dyDescent="0.25">
      <c r="B11" s="91" t="s">
        <v>18</v>
      </c>
      <c r="C11" s="8">
        <f>C12+C23+C24</f>
        <v>884083914</v>
      </c>
      <c r="D11" s="8">
        <f>D12+D23+D24</f>
        <v>66910447.549999997</v>
      </c>
      <c r="E11" s="54">
        <f>D11/C11%</f>
        <v>7.568336725782796</v>
      </c>
      <c r="F11" s="15"/>
      <c r="G11" s="132"/>
    </row>
    <row r="12" spans="2:9" ht="18" customHeight="1" x14ac:dyDescent="0.15">
      <c r="B12" s="10" t="s">
        <v>3</v>
      </c>
      <c r="C12" s="11">
        <f>SUM(C13:C22)</f>
        <v>857138829</v>
      </c>
      <c r="D12" s="11">
        <f>SUM(D13:D22)</f>
        <v>62684355.549999997</v>
      </c>
      <c r="E12" s="92">
        <f t="shared" si="0"/>
        <v>7.3132091825932211</v>
      </c>
      <c r="F12" s="14"/>
      <c r="G12" s="141"/>
    </row>
    <row r="13" spans="2:9" ht="20" customHeight="1" x14ac:dyDescent="0.2">
      <c r="B13" s="99" t="s">
        <v>22</v>
      </c>
      <c r="C13" s="100">
        <f>'PLIEGO MINSA'!E7</f>
        <v>102625711</v>
      </c>
      <c r="D13" s="100">
        <f>'PLIEGO MINSA'!H7</f>
        <v>27990374.600000001</v>
      </c>
      <c r="E13" s="13">
        <f t="shared" si="0"/>
        <v>27.274232087902419</v>
      </c>
      <c r="F13" s="14"/>
      <c r="G13" s="141"/>
      <c r="I13" s="129"/>
    </row>
    <row r="14" spans="2:9" ht="20" customHeight="1" x14ac:dyDescent="0.2">
      <c r="B14" s="99" t="s">
        <v>128</v>
      </c>
      <c r="C14" s="100">
        <f>'PLIEGO MINSA'!E72</f>
        <v>4092984</v>
      </c>
      <c r="D14" s="100">
        <f>'PLIEGO MINSA'!H72</f>
        <v>548878</v>
      </c>
      <c r="E14" s="13">
        <f t="shared" si="0"/>
        <v>13.41021611616366</v>
      </c>
      <c r="F14" s="14"/>
      <c r="G14" s="141"/>
      <c r="I14" s="129"/>
    </row>
    <row r="15" spans="2:9" ht="20" customHeight="1" x14ac:dyDescent="0.2">
      <c r="B15" s="99" t="s">
        <v>129</v>
      </c>
      <c r="C15" s="100">
        <f>'PLIEGO MINSA'!E75</f>
        <v>585635</v>
      </c>
      <c r="D15" s="100">
        <f>'PLIEGO MINSA'!H75</f>
        <v>585635</v>
      </c>
      <c r="E15" s="13">
        <f t="shared" si="0"/>
        <v>100</v>
      </c>
      <c r="F15" s="14"/>
      <c r="G15" s="141"/>
      <c r="I15" s="129"/>
    </row>
    <row r="16" spans="2:9" ht="20" customHeight="1" x14ac:dyDescent="0.2">
      <c r="B16" s="99" t="s">
        <v>205</v>
      </c>
      <c r="C16" s="100">
        <f>'PLIEGO MINSA'!E78</f>
        <v>36000</v>
      </c>
      <c r="D16" s="100">
        <f>'PLIEGO MINSA'!H78</f>
        <v>0</v>
      </c>
      <c r="E16" s="13">
        <f t="shared" si="0"/>
        <v>0</v>
      </c>
      <c r="F16" s="14"/>
      <c r="G16" s="129"/>
      <c r="I16" s="129"/>
    </row>
    <row r="17" spans="2:9" ht="20" customHeight="1" x14ac:dyDescent="0.2">
      <c r="B17" s="99" t="s">
        <v>206</v>
      </c>
      <c r="C17" s="100">
        <f>'PLIEGO MINSA'!E80</f>
        <v>416563</v>
      </c>
      <c r="D17" s="100">
        <f>'PLIEGO MINSA'!H80</f>
        <v>0</v>
      </c>
      <c r="E17" s="13">
        <f t="shared" si="0"/>
        <v>0</v>
      </c>
      <c r="F17" s="14"/>
      <c r="G17" s="129"/>
      <c r="I17" s="129"/>
    </row>
    <row r="18" spans="2:9" ht="20" customHeight="1" x14ac:dyDescent="0.2">
      <c r="B18" s="99" t="s">
        <v>130</v>
      </c>
      <c r="C18" s="100">
        <f>'PLIEGO MINSA'!E82</f>
        <v>397000</v>
      </c>
      <c r="D18" s="100">
        <f>'PLIEGO MINSA'!H82</f>
        <v>0</v>
      </c>
      <c r="E18" s="13">
        <f t="shared" si="0"/>
        <v>0</v>
      </c>
      <c r="F18" s="14"/>
      <c r="G18" s="129"/>
      <c r="I18" s="129"/>
    </row>
    <row r="19" spans="2:9" ht="20" customHeight="1" x14ac:dyDescent="0.2">
      <c r="B19" s="147" t="s">
        <v>208</v>
      </c>
      <c r="C19" s="148">
        <f>'PLIEGO MINSA'!E85</f>
        <v>12716854</v>
      </c>
      <c r="D19" s="148">
        <f>'PLIEGO MINSA'!H85</f>
        <v>0</v>
      </c>
      <c r="E19" s="149">
        <f t="shared" si="0"/>
        <v>0</v>
      </c>
      <c r="F19" s="14"/>
      <c r="H19" s="141"/>
      <c r="I19" s="141"/>
    </row>
    <row r="20" spans="2:9" ht="20" customHeight="1" x14ac:dyDescent="0.2">
      <c r="B20" s="147" t="s">
        <v>207</v>
      </c>
      <c r="C20" s="148">
        <f>'PLIEGO MINSA'!E88</f>
        <v>725923020</v>
      </c>
      <c r="D20" s="148">
        <f>'PLIEGO MINSA'!H88</f>
        <v>33546110.949999996</v>
      </c>
      <c r="E20" s="149">
        <f t="shared" si="0"/>
        <v>4.6211664358019666</v>
      </c>
      <c r="F20" s="14"/>
      <c r="H20" s="141"/>
      <c r="I20" s="141"/>
    </row>
    <row r="21" spans="2:9" ht="20" customHeight="1" x14ac:dyDescent="0.2">
      <c r="B21" s="12" t="s">
        <v>209</v>
      </c>
      <c r="C21" s="148">
        <f>'PLIEGO MINSA'!E146</f>
        <v>3035799</v>
      </c>
      <c r="D21" s="148">
        <f>'PLIEGO MINSA'!H146</f>
        <v>0</v>
      </c>
      <c r="E21" s="149">
        <f t="shared" si="0"/>
        <v>0</v>
      </c>
      <c r="F21" s="14"/>
      <c r="H21" s="141"/>
      <c r="I21" s="141"/>
    </row>
    <row r="22" spans="2:9" ht="20" customHeight="1" thickBot="1" x14ac:dyDescent="0.25">
      <c r="B22" s="12" t="s">
        <v>210</v>
      </c>
      <c r="C22" s="148">
        <f>'PLIEGO MINSA'!E148</f>
        <v>7309263</v>
      </c>
      <c r="D22" s="148">
        <f>'PLIEGO MINSA'!H148</f>
        <v>13357</v>
      </c>
      <c r="E22" s="149">
        <f t="shared" si="0"/>
        <v>0.18274072228622776</v>
      </c>
      <c r="F22" s="14"/>
      <c r="H22" s="141"/>
      <c r="I22" s="141"/>
    </row>
    <row r="23" spans="2:9" ht="17.25" customHeight="1" thickBot="1" x14ac:dyDescent="0.25">
      <c r="B23" s="82" t="s">
        <v>12</v>
      </c>
      <c r="C23" s="83">
        <f>'UE ADSCRITAS AL PLIEGO MINSA'!E7</f>
        <v>12918548</v>
      </c>
      <c r="D23" s="83">
        <f>'UE ADSCRITAS AL PLIEGO MINSA'!H7</f>
        <v>124000</v>
      </c>
      <c r="E23" s="84">
        <f t="shared" si="0"/>
        <v>0.95986019481446372</v>
      </c>
      <c r="F23" s="14"/>
    </row>
    <row r="24" spans="2:9" ht="19.5" customHeight="1" thickBot="1" x14ac:dyDescent="0.25">
      <c r="B24" s="82" t="s">
        <v>21</v>
      </c>
      <c r="C24" s="83">
        <f>'UE ADSCRITAS AL PLIEGO MINSA'!E16</f>
        <v>14026537</v>
      </c>
      <c r="D24" s="83">
        <f>'UE ADSCRITAS AL PLIEGO MINSA'!H16</f>
        <v>4102092</v>
      </c>
      <c r="E24" s="84">
        <f t="shared" si="0"/>
        <v>29.245222822996155</v>
      </c>
      <c r="F24" s="14"/>
    </row>
    <row r="25" spans="2:9" x14ac:dyDescent="0.2">
      <c r="C25" s="6"/>
      <c r="D25" s="55"/>
    </row>
    <row r="26" spans="2:9" x14ac:dyDescent="0.2">
      <c r="B26" s="75" t="s">
        <v>137</v>
      </c>
      <c r="C26" s="77"/>
      <c r="D26" s="77"/>
    </row>
    <row r="27" spans="2:9" ht="12.75" customHeight="1" x14ac:dyDescent="0.2">
      <c r="B27" s="78" t="s">
        <v>6</v>
      </c>
      <c r="C27" s="77"/>
      <c r="D27" s="77"/>
      <c r="E27" s="6"/>
    </row>
    <row r="28" spans="2:9" ht="15.75" customHeight="1" x14ac:dyDescent="0.2">
      <c r="B28" s="153" t="s">
        <v>29</v>
      </c>
      <c r="C28" s="154"/>
      <c r="D28" s="154"/>
      <c r="E28" s="7"/>
    </row>
    <row r="29" spans="2:9" x14ac:dyDescent="0.2">
      <c r="D29" s="6"/>
    </row>
    <row r="31" spans="2:9" x14ac:dyDescent="0.2">
      <c r="D31" s="6"/>
      <c r="E31" s="7"/>
    </row>
    <row r="32" spans="2:9" x14ac:dyDescent="0.2">
      <c r="D32" s="6"/>
    </row>
    <row r="33" spans="5:5" x14ac:dyDescent="0.2">
      <c r="E33" s="7"/>
    </row>
  </sheetData>
  <mergeCells count="11">
    <mergeCell ref="B6:D6"/>
    <mergeCell ref="B1:D1"/>
    <mergeCell ref="B2:E2"/>
    <mergeCell ref="B3:E3"/>
    <mergeCell ref="B4:D4"/>
    <mergeCell ref="B5:D5"/>
    <mergeCell ref="B28:D28"/>
    <mergeCell ref="B8:B9"/>
    <mergeCell ref="C8:C9"/>
    <mergeCell ref="D8:D9"/>
    <mergeCell ref="E8:E9"/>
  </mergeCells>
  <hyperlinks>
    <hyperlink ref="B28" r:id="rId1" display="http://apps5.mineco.gob.pe/transparencia/Navegador/default.aspx"/>
  </hyperlinks>
  <pageMargins left="0.59055118110236227" right="0" top="0.98425196850393704" bottom="0.98425196850393704" header="0" footer="0"/>
  <pageSetup paperSize="9" scale="85"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pageSetUpPr fitToPage="1"/>
  </sheetPr>
  <dimension ref="A1:P1070"/>
  <sheetViews>
    <sheetView zoomScale="91" zoomScaleNormal="91" zoomScalePageLayoutView="91" workbookViewId="0">
      <pane xSplit="2" ySplit="6" topLeftCell="C150" activePane="bottomRight" state="frozen"/>
      <selection pane="topRight" activeCell="C1" sqref="C1"/>
      <selection pane="bottomLeft" activeCell="A8" sqref="A8"/>
      <selection pane="bottomRight" activeCell="H159" sqref="H159"/>
    </sheetView>
  </sheetViews>
  <sheetFormatPr baseColWidth="10" defaultColWidth="11.5" defaultRowHeight="5.75" customHeight="1" x14ac:dyDescent="0.15"/>
  <cols>
    <col min="1" max="1" width="8.5" style="42" customWidth="1"/>
    <col min="2" max="2" width="41.5" style="53" customWidth="1"/>
    <col min="3" max="3" width="11.83203125" style="43" customWidth="1" collapsed="1"/>
    <col min="4" max="4" width="12.33203125" style="43" customWidth="1"/>
    <col min="5" max="5" width="13" style="44" customWidth="1"/>
    <col min="6" max="7" width="11.6640625" style="44" customWidth="1"/>
    <col min="8" max="8" width="11.33203125" style="24" customWidth="1"/>
    <col min="9" max="9" width="8.6640625" style="45" customWidth="1"/>
    <col min="10" max="10" width="12.33203125" style="136" customWidth="1"/>
    <col min="11" max="11" width="10.5" style="46" customWidth="1"/>
    <col min="12" max="12" width="19.1640625" style="101" customWidth="1"/>
    <col min="13" max="13" width="14.1640625" style="24" bestFit="1" customWidth="1"/>
    <col min="14" max="14" width="11.83203125" style="24" bestFit="1" customWidth="1"/>
    <col min="15" max="15" width="11.5" style="24"/>
    <col min="16" max="16" width="13.1640625" style="24" bestFit="1" customWidth="1"/>
    <col min="17" max="16384" width="11.5" style="24"/>
  </cols>
  <sheetData>
    <row r="1" spans="1:13" s="22" customFormat="1" ht="18.75" customHeight="1" x14ac:dyDescent="0.15">
      <c r="A1" s="168" t="s">
        <v>23</v>
      </c>
      <c r="B1" s="168"/>
      <c r="C1" s="168"/>
      <c r="D1" s="168"/>
      <c r="E1" s="168"/>
      <c r="F1" s="168"/>
      <c r="G1" s="168"/>
      <c r="H1" s="168"/>
      <c r="I1" s="168"/>
      <c r="J1" s="168"/>
      <c r="K1" s="168"/>
      <c r="L1" s="102"/>
    </row>
    <row r="2" spans="1:13" s="22" customFormat="1" ht="18.75" customHeight="1" x14ac:dyDescent="0.15">
      <c r="A2" s="169" t="s">
        <v>134</v>
      </c>
      <c r="B2" s="169"/>
      <c r="C2" s="169"/>
      <c r="D2" s="169"/>
      <c r="E2" s="169"/>
      <c r="F2" s="169"/>
      <c r="G2" s="169"/>
      <c r="H2" s="169"/>
      <c r="I2" s="169"/>
      <c r="J2" s="169"/>
      <c r="K2" s="169"/>
      <c r="L2" s="102"/>
    </row>
    <row r="3" spans="1:13" s="22" customFormat="1" ht="18.75" customHeight="1" x14ac:dyDescent="0.15">
      <c r="A3" s="47"/>
      <c r="B3" s="57"/>
      <c r="C3" s="47"/>
      <c r="D3" s="47"/>
      <c r="E3" s="86"/>
      <c r="F3" s="47"/>
      <c r="G3" s="47"/>
      <c r="H3" s="60"/>
      <c r="I3" s="60"/>
      <c r="J3" s="134"/>
      <c r="K3" s="48"/>
      <c r="L3" s="102"/>
    </row>
    <row r="4" spans="1:13" s="22" customFormat="1" ht="13.5" customHeight="1" x14ac:dyDescent="0.15">
      <c r="A4" s="166" t="s">
        <v>59</v>
      </c>
      <c r="B4" s="166" t="s">
        <v>5</v>
      </c>
      <c r="C4" s="174" t="s">
        <v>24</v>
      </c>
      <c r="D4" s="174" t="s">
        <v>86</v>
      </c>
      <c r="E4" s="165" t="s">
        <v>87</v>
      </c>
      <c r="F4" s="165"/>
      <c r="G4" s="165"/>
      <c r="H4" s="165"/>
      <c r="I4" s="165"/>
      <c r="J4" s="170" t="s">
        <v>8</v>
      </c>
      <c r="K4" s="172" t="s">
        <v>25</v>
      </c>
      <c r="L4" s="102"/>
    </row>
    <row r="5" spans="1:13" s="23" customFormat="1" ht="75.75" customHeight="1" thickBot="1" x14ac:dyDescent="0.25">
      <c r="A5" s="167"/>
      <c r="B5" s="166"/>
      <c r="C5" s="175"/>
      <c r="D5" s="175"/>
      <c r="E5" s="58" t="s">
        <v>62</v>
      </c>
      <c r="F5" s="19" t="s">
        <v>132</v>
      </c>
      <c r="G5" s="133" t="s">
        <v>133</v>
      </c>
      <c r="H5" s="25" t="s">
        <v>88</v>
      </c>
      <c r="I5" s="21" t="s">
        <v>7</v>
      </c>
      <c r="J5" s="171"/>
      <c r="K5" s="173"/>
      <c r="L5" s="103"/>
    </row>
    <row r="6" spans="1:13" s="68" customFormat="1" ht="21.75" customHeight="1" x14ac:dyDescent="0.15">
      <c r="A6" s="66"/>
      <c r="B6" s="67" t="s">
        <v>9</v>
      </c>
      <c r="C6" s="67"/>
      <c r="D6" s="64">
        <f>D7+D72+D75+D78+D80+D82+D85+D88+D146+D148</f>
        <v>816457972.29999995</v>
      </c>
      <c r="E6" s="64">
        <f>E7+E72+E75+E78+E80+E82+E85+E88+E146+E148</f>
        <v>857138829</v>
      </c>
      <c r="F6" s="64">
        <f>F7+F72+F75+F78+F80+F82+F85+F88+F146+F148</f>
        <v>55828475.549999997</v>
      </c>
      <c r="G6" s="64">
        <f>G7+G72+G75+G78+G80+G82+G85+G88+G146+G148</f>
        <v>6855880</v>
      </c>
      <c r="H6" s="64">
        <f>SUM(F6:G6)</f>
        <v>62684355.549999997</v>
      </c>
      <c r="I6" s="65">
        <f t="shared" ref="I6:I9" si="0">H6/E6%</f>
        <v>7.3132091825932211</v>
      </c>
      <c r="J6" s="64">
        <f t="shared" ref="J6:J9" si="1">D6+H6</f>
        <v>879142327.8499999</v>
      </c>
      <c r="K6" s="67"/>
      <c r="L6" s="104"/>
    </row>
    <row r="7" spans="1:13" s="68" customFormat="1" ht="33.75" customHeight="1" x14ac:dyDescent="0.15">
      <c r="A7" s="108"/>
      <c r="B7" s="106" t="s">
        <v>51</v>
      </c>
      <c r="C7" s="115"/>
      <c r="D7" s="74">
        <f>SUM(D8:D71)</f>
        <v>477605468.97000003</v>
      </c>
      <c r="E7" s="74">
        <f>SUM(E8:E71)</f>
        <v>102625711</v>
      </c>
      <c r="F7" s="74">
        <f>SUM(F8:F71)</f>
        <v>22718602.600000001</v>
      </c>
      <c r="G7" s="74">
        <f>SUM(G8:G71)</f>
        <v>5271772</v>
      </c>
      <c r="H7" s="74">
        <f t="shared" ref="H7:H133" si="2">SUM(F7:G7)</f>
        <v>27990374.600000001</v>
      </c>
      <c r="I7" s="87">
        <f t="shared" si="0"/>
        <v>27.274232087902419</v>
      </c>
      <c r="J7" s="74">
        <f t="shared" si="1"/>
        <v>505595843.57000005</v>
      </c>
      <c r="K7" s="106"/>
      <c r="L7" s="104"/>
    </row>
    <row r="8" spans="1:13" ht="53.25" customHeight="1" x14ac:dyDescent="0.15">
      <c r="A8" s="33">
        <v>2088779</v>
      </c>
      <c r="B8" s="31" t="s">
        <v>30</v>
      </c>
      <c r="C8" s="32">
        <v>255270770.75</v>
      </c>
      <c r="D8" s="32">
        <v>242323809.58000001</v>
      </c>
      <c r="E8" s="32">
        <v>12936823</v>
      </c>
      <c r="F8" s="32">
        <v>0</v>
      </c>
      <c r="G8" s="32"/>
      <c r="H8" s="32">
        <f t="shared" si="2"/>
        <v>0</v>
      </c>
      <c r="I8" s="85">
        <f t="shared" si="0"/>
        <v>0</v>
      </c>
      <c r="J8" s="32">
        <f t="shared" si="1"/>
        <v>242323809.58000001</v>
      </c>
      <c r="K8" s="85">
        <f>J8/C8%</f>
        <v>94.928145853925585</v>
      </c>
      <c r="M8" s="101"/>
    </row>
    <row r="9" spans="1:13" ht="54" customHeight="1" x14ac:dyDescent="0.15">
      <c r="A9" s="33">
        <v>2088781</v>
      </c>
      <c r="B9" s="31" t="s">
        <v>31</v>
      </c>
      <c r="C9" s="32">
        <v>307374423.68000001</v>
      </c>
      <c r="D9" s="32">
        <v>230798254.53</v>
      </c>
      <c r="E9" s="32">
        <v>11965128</v>
      </c>
      <c r="F9" s="32">
        <v>54317.2</v>
      </c>
      <c r="G9" s="32">
        <v>151902</v>
      </c>
      <c r="H9" s="32">
        <f t="shared" si="2"/>
        <v>206219.2</v>
      </c>
      <c r="I9" s="85">
        <f t="shared" si="0"/>
        <v>1.7235018296502973</v>
      </c>
      <c r="J9" s="32">
        <f t="shared" si="1"/>
        <v>231004473.72999999</v>
      </c>
      <c r="K9" s="85">
        <f>J9/C9%</f>
        <v>75.154097391815881</v>
      </c>
      <c r="M9" s="152"/>
    </row>
    <row r="10" spans="1:13" ht="66.75" customHeight="1" x14ac:dyDescent="0.15">
      <c r="A10" s="33">
        <v>2434724</v>
      </c>
      <c r="B10" s="31" t="s">
        <v>92</v>
      </c>
      <c r="C10" s="32">
        <v>6380000</v>
      </c>
      <c r="D10" s="32">
        <v>0</v>
      </c>
      <c r="E10" s="32">
        <v>5666072</v>
      </c>
      <c r="F10" s="32">
        <v>5666071.3499999996</v>
      </c>
      <c r="G10" s="32"/>
      <c r="H10" s="32">
        <f t="shared" si="2"/>
        <v>5666071.3499999996</v>
      </c>
      <c r="I10" s="85">
        <f t="shared" ref="I10:I72" si="3">H10/E10%</f>
        <v>99.999988528207894</v>
      </c>
      <c r="J10" s="32">
        <f t="shared" ref="J10:J72" si="4">D10+H10</f>
        <v>5666071.3499999996</v>
      </c>
      <c r="K10" s="85">
        <f t="shared" ref="K10:K13" si="5">J10/C10%</f>
        <v>88.809895768025072</v>
      </c>
    </row>
    <row r="11" spans="1:13" ht="72" x14ac:dyDescent="0.15">
      <c r="A11" s="33">
        <v>2434744</v>
      </c>
      <c r="B11" s="31" t="s">
        <v>93</v>
      </c>
      <c r="C11" s="32">
        <v>6380000</v>
      </c>
      <c r="D11" s="32">
        <v>0</v>
      </c>
      <c r="E11" s="32">
        <v>5666072</v>
      </c>
      <c r="F11" s="32">
        <v>5666071.3499999996</v>
      </c>
      <c r="G11" s="32"/>
      <c r="H11" s="32">
        <f t="shared" si="2"/>
        <v>5666071.3499999996</v>
      </c>
      <c r="I11" s="85">
        <f t="shared" si="3"/>
        <v>99.999988528207894</v>
      </c>
      <c r="J11" s="32">
        <f t="shared" si="4"/>
        <v>5666071.3499999996</v>
      </c>
      <c r="K11" s="85">
        <f t="shared" si="5"/>
        <v>88.809895768025072</v>
      </c>
    </row>
    <row r="12" spans="1:13" ht="77.25" customHeight="1" x14ac:dyDescent="0.15">
      <c r="A12" s="33">
        <v>2434748</v>
      </c>
      <c r="B12" s="31" t="s">
        <v>94</v>
      </c>
      <c r="C12" s="32">
        <v>6380000</v>
      </c>
      <c r="D12" s="32">
        <v>0</v>
      </c>
      <c r="E12" s="32">
        <v>5666072</v>
      </c>
      <c r="F12" s="32">
        <v>5666071.3499999996</v>
      </c>
      <c r="G12" s="32"/>
      <c r="H12" s="32">
        <f t="shared" si="2"/>
        <v>5666071.3499999996</v>
      </c>
      <c r="I12" s="85">
        <f t="shared" si="3"/>
        <v>99.999988528207894</v>
      </c>
      <c r="J12" s="32">
        <f t="shared" si="4"/>
        <v>5666071.3499999996</v>
      </c>
      <c r="K12" s="85">
        <f t="shared" si="5"/>
        <v>88.809895768025072</v>
      </c>
    </row>
    <row r="13" spans="1:13" ht="74.25" customHeight="1" x14ac:dyDescent="0.15">
      <c r="A13" s="33">
        <v>2434750</v>
      </c>
      <c r="B13" s="31" t="s">
        <v>95</v>
      </c>
      <c r="C13" s="32">
        <v>6380000</v>
      </c>
      <c r="D13" s="32">
        <v>0</v>
      </c>
      <c r="E13" s="32">
        <v>5666072</v>
      </c>
      <c r="F13" s="32">
        <v>5666071.3499999996</v>
      </c>
      <c r="G13" s="32"/>
      <c r="H13" s="32">
        <f t="shared" si="2"/>
        <v>5666071.3499999996</v>
      </c>
      <c r="I13" s="85">
        <f t="shared" si="3"/>
        <v>99.999988528207894</v>
      </c>
      <c r="J13" s="32">
        <f t="shared" si="4"/>
        <v>5666071.3499999996</v>
      </c>
      <c r="K13" s="85">
        <f t="shared" si="5"/>
        <v>88.809895768025072</v>
      </c>
    </row>
    <row r="14" spans="1:13" ht="91.5" customHeight="1" x14ac:dyDescent="0.15">
      <c r="A14" s="33">
        <v>2455905</v>
      </c>
      <c r="B14" s="31" t="s">
        <v>140</v>
      </c>
      <c r="C14" s="128">
        <v>6524190</v>
      </c>
      <c r="D14" s="128">
        <v>4483404.8600000003</v>
      </c>
      <c r="E14" s="32">
        <v>1327374</v>
      </c>
      <c r="F14" s="128"/>
      <c r="G14" s="32">
        <v>1327374</v>
      </c>
      <c r="H14" s="32">
        <f t="shared" si="2"/>
        <v>1327374</v>
      </c>
      <c r="I14" s="85">
        <f t="shared" ref="I14:I71" si="6">H14/E14%</f>
        <v>100</v>
      </c>
      <c r="J14" s="32">
        <f t="shared" ref="J14:J71" si="7">D14+H14</f>
        <v>5810778.8600000003</v>
      </c>
      <c r="K14" s="85">
        <f t="shared" ref="K14:K71" si="8">J14/C14%</f>
        <v>89.065138507615501</v>
      </c>
    </row>
    <row r="15" spans="1:13" ht="88.5" customHeight="1" x14ac:dyDescent="0.15">
      <c r="A15" s="33">
        <v>2455911</v>
      </c>
      <c r="B15" s="31" t="s">
        <v>141</v>
      </c>
      <c r="C15" s="128">
        <v>2174730</v>
      </c>
      <c r="D15" s="128">
        <v>0</v>
      </c>
      <c r="E15" s="32">
        <v>1896249</v>
      </c>
      <c r="F15" s="128"/>
      <c r="G15" s="32">
        <v>1896248</v>
      </c>
      <c r="H15" s="32">
        <f t="shared" si="2"/>
        <v>1896248</v>
      </c>
      <c r="I15" s="85">
        <f t="shared" si="6"/>
        <v>99.999947264309682</v>
      </c>
      <c r="J15" s="32">
        <f t="shared" si="7"/>
        <v>1896248</v>
      </c>
      <c r="K15" s="85">
        <f t="shared" si="8"/>
        <v>87.194640254192478</v>
      </c>
    </row>
    <row r="16" spans="1:13" ht="89.25" customHeight="1" x14ac:dyDescent="0.15">
      <c r="A16" s="33">
        <v>2455913</v>
      </c>
      <c r="B16" s="31" t="s">
        <v>142</v>
      </c>
      <c r="C16" s="128">
        <v>2174730</v>
      </c>
      <c r="D16" s="128">
        <v>0</v>
      </c>
      <c r="E16" s="32">
        <v>1896249</v>
      </c>
      <c r="F16" s="128"/>
      <c r="G16" s="32">
        <v>1896248</v>
      </c>
      <c r="H16" s="32">
        <f t="shared" si="2"/>
        <v>1896248</v>
      </c>
      <c r="I16" s="85">
        <f t="shared" si="6"/>
        <v>99.999947264309682</v>
      </c>
      <c r="J16" s="32">
        <f t="shared" si="7"/>
        <v>1896248</v>
      </c>
      <c r="K16" s="85">
        <f t="shared" si="8"/>
        <v>87.194640254192478</v>
      </c>
    </row>
    <row r="17" spans="1:11" ht="106.5" customHeight="1" x14ac:dyDescent="0.15">
      <c r="A17" s="33">
        <v>2484812</v>
      </c>
      <c r="B17" s="31" t="s">
        <v>143</v>
      </c>
      <c r="C17" s="128">
        <v>515900</v>
      </c>
      <c r="D17" s="128">
        <v>0</v>
      </c>
      <c r="E17" s="32">
        <v>515900</v>
      </c>
      <c r="F17" s="128"/>
      <c r="G17" s="128"/>
      <c r="H17" s="32">
        <f t="shared" si="2"/>
        <v>0</v>
      </c>
      <c r="I17" s="85">
        <f t="shared" si="6"/>
        <v>0</v>
      </c>
      <c r="J17" s="32">
        <f t="shared" si="7"/>
        <v>0</v>
      </c>
      <c r="K17" s="85">
        <f t="shared" si="8"/>
        <v>0</v>
      </c>
    </row>
    <row r="18" spans="1:11" ht="106.5" customHeight="1" x14ac:dyDescent="0.15">
      <c r="A18" s="33">
        <v>2484814</v>
      </c>
      <c r="B18" s="31" t="s">
        <v>144</v>
      </c>
      <c r="C18" s="128">
        <v>515900</v>
      </c>
      <c r="D18" s="128">
        <v>0</v>
      </c>
      <c r="E18" s="32">
        <v>515900</v>
      </c>
      <c r="F18" s="128"/>
      <c r="G18" s="128"/>
      <c r="H18" s="32">
        <f t="shared" si="2"/>
        <v>0</v>
      </c>
      <c r="I18" s="85">
        <f t="shared" si="6"/>
        <v>0</v>
      </c>
      <c r="J18" s="32">
        <f t="shared" si="7"/>
        <v>0</v>
      </c>
      <c r="K18" s="85">
        <f t="shared" si="8"/>
        <v>0</v>
      </c>
    </row>
    <row r="19" spans="1:11" ht="117" customHeight="1" x14ac:dyDescent="0.15">
      <c r="A19" s="33">
        <v>2484816</v>
      </c>
      <c r="B19" s="31" t="s">
        <v>145</v>
      </c>
      <c r="C19" s="128">
        <v>515900</v>
      </c>
      <c r="D19" s="128">
        <v>0</v>
      </c>
      <c r="E19" s="32">
        <v>515900</v>
      </c>
      <c r="F19" s="128"/>
      <c r="G19" s="128"/>
      <c r="H19" s="32">
        <f t="shared" si="2"/>
        <v>0</v>
      </c>
      <c r="I19" s="85">
        <f t="shared" si="6"/>
        <v>0</v>
      </c>
      <c r="J19" s="32">
        <f t="shared" si="7"/>
        <v>0</v>
      </c>
      <c r="K19" s="85">
        <f t="shared" si="8"/>
        <v>0</v>
      </c>
    </row>
    <row r="20" spans="1:11" ht="98.25" customHeight="1" x14ac:dyDescent="0.15">
      <c r="A20" s="33">
        <v>2484818</v>
      </c>
      <c r="B20" s="31" t="s">
        <v>146</v>
      </c>
      <c r="C20" s="128">
        <v>515900</v>
      </c>
      <c r="D20" s="128">
        <v>0</v>
      </c>
      <c r="E20" s="32">
        <v>515900</v>
      </c>
      <c r="F20" s="128"/>
      <c r="G20" s="128"/>
      <c r="H20" s="32">
        <f t="shared" si="2"/>
        <v>0</v>
      </c>
      <c r="I20" s="85">
        <f t="shared" si="6"/>
        <v>0</v>
      </c>
      <c r="J20" s="32">
        <f t="shared" si="7"/>
        <v>0</v>
      </c>
      <c r="K20" s="85">
        <f t="shared" si="8"/>
        <v>0</v>
      </c>
    </row>
    <row r="21" spans="1:11" ht="106.5" customHeight="1" x14ac:dyDescent="0.15">
      <c r="A21" s="33">
        <v>2484819</v>
      </c>
      <c r="B21" s="31" t="s">
        <v>147</v>
      </c>
      <c r="C21" s="128">
        <v>515900</v>
      </c>
      <c r="D21" s="128">
        <v>0</v>
      </c>
      <c r="E21" s="32">
        <v>515900</v>
      </c>
      <c r="F21" s="128"/>
      <c r="G21" s="128"/>
      <c r="H21" s="32">
        <f t="shared" si="2"/>
        <v>0</v>
      </c>
      <c r="I21" s="85">
        <f t="shared" si="6"/>
        <v>0</v>
      </c>
      <c r="J21" s="32">
        <f t="shared" si="7"/>
        <v>0</v>
      </c>
      <c r="K21" s="85">
        <f t="shared" si="8"/>
        <v>0</v>
      </c>
    </row>
    <row r="22" spans="1:11" ht="90" customHeight="1" x14ac:dyDescent="0.15">
      <c r="A22" s="33">
        <v>2484820</v>
      </c>
      <c r="B22" s="31" t="s">
        <v>148</v>
      </c>
      <c r="C22" s="128">
        <v>653400</v>
      </c>
      <c r="D22" s="128">
        <v>0</v>
      </c>
      <c r="E22" s="32">
        <v>653400</v>
      </c>
      <c r="F22" s="128"/>
      <c r="G22" s="128"/>
      <c r="H22" s="32">
        <f t="shared" si="2"/>
        <v>0</v>
      </c>
      <c r="I22" s="85">
        <f t="shared" si="6"/>
        <v>0</v>
      </c>
      <c r="J22" s="32">
        <f t="shared" si="7"/>
        <v>0</v>
      </c>
      <c r="K22" s="85">
        <f t="shared" si="8"/>
        <v>0</v>
      </c>
    </row>
    <row r="23" spans="1:11" ht="106.5" customHeight="1" x14ac:dyDescent="0.15">
      <c r="A23" s="33">
        <v>2484821</v>
      </c>
      <c r="B23" s="31" t="s">
        <v>149</v>
      </c>
      <c r="C23" s="128">
        <v>515900</v>
      </c>
      <c r="D23" s="128">
        <v>0</v>
      </c>
      <c r="E23" s="32">
        <v>515900</v>
      </c>
      <c r="F23" s="128"/>
      <c r="G23" s="128"/>
      <c r="H23" s="32">
        <f t="shared" si="2"/>
        <v>0</v>
      </c>
      <c r="I23" s="85">
        <f t="shared" si="6"/>
        <v>0</v>
      </c>
      <c r="J23" s="32">
        <f t="shared" si="7"/>
        <v>0</v>
      </c>
      <c r="K23" s="85">
        <f t="shared" si="8"/>
        <v>0</v>
      </c>
    </row>
    <row r="24" spans="1:11" ht="97.5" customHeight="1" x14ac:dyDescent="0.15">
      <c r="A24" s="33">
        <v>2484822</v>
      </c>
      <c r="B24" s="31" t="s">
        <v>150</v>
      </c>
      <c r="C24" s="128">
        <v>515900</v>
      </c>
      <c r="D24" s="128">
        <v>0</v>
      </c>
      <c r="E24" s="32">
        <v>515900</v>
      </c>
      <c r="F24" s="128"/>
      <c r="G24" s="128"/>
      <c r="H24" s="32">
        <f t="shared" si="2"/>
        <v>0</v>
      </c>
      <c r="I24" s="85">
        <f t="shared" si="6"/>
        <v>0</v>
      </c>
      <c r="J24" s="32">
        <f t="shared" si="7"/>
        <v>0</v>
      </c>
      <c r="K24" s="85">
        <f t="shared" si="8"/>
        <v>0</v>
      </c>
    </row>
    <row r="25" spans="1:11" ht="106.5" customHeight="1" x14ac:dyDescent="0.15">
      <c r="A25" s="33">
        <v>2484823</v>
      </c>
      <c r="B25" s="31" t="s">
        <v>151</v>
      </c>
      <c r="C25" s="128">
        <v>515900</v>
      </c>
      <c r="D25" s="128">
        <v>0</v>
      </c>
      <c r="E25" s="32">
        <v>515900</v>
      </c>
      <c r="F25" s="128"/>
      <c r="G25" s="128"/>
      <c r="H25" s="32">
        <f t="shared" si="2"/>
        <v>0</v>
      </c>
      <c r="I25" s="85">
        <f t="shared" si="6"/>
        <v>0</v>
      </c>
      <c r="J25" s="32">
        <f t="shared" si="7"/>
        <v>0</v>
      </c>
      <c r="K25" s="85">
        <f t="shared" si="8"/>
        <v>0</v>
      </c>
    </row>
    <row r="26" spans="1:11" ht="106.5" customHeight="1" x14ac:dyDescent="0.15">
      <c r="A26" s="33">
        <v>2484825</v>
      </c>
      <c r="B26" s="31" t="s">
        <v>152</v>
      </c>
      <c r="C26" s="128">
        <v>653400</v>
      </c>
      <c r="D26" s="128">
        <v>0</v>
      </c>
      <c r="E26" s="32">
        <v>653400</v>
      </c>
      <c r="F26" s="128"/>
      <c r="G26" s="128"/>
      <c r="H26" s="32">
        <f t="shared" si="2"/>
        <v>0</v>
      </c>
      <c r="I26" s="85">
        <f t="shared" si="6"/>
        <v>0</v>
      </c>
      <c r="J26" s="32">
        <f t="shared" si="7"/>
        <v>0</v>
      </c>
      <c r="K26" s="85">
        <f t="shared" si="8"/>
        <v>0</v>
      </c>
    </row>
    <row r="27" spans="1:11" ht="106.5" customHeight="1" x14ac:dyDescent="0.15">
      <c r="A27" s="33">
        <v>2484827</v>
      </c>
      <c r="B27" s="31" t="s">
        <v>153</v>
      </c>
      <c r="C27" s="128">
        <v>653400</v>
      </c>
      <c r="D27" s="128">
        <v>0</v>
      </c>
      <c r="E27" s="32">
        <v>653400</v>
      </c>
      <c r="F27" s="128"/>
      <c r="G27" s="128"/>
      <c r="H27" s="32">
        <f t="shared" si="2"/>
        <v>0</v>
      </c>
      <c r="I27" s="85">
        <f t="shared" si="6"/>
        <v>0</v>
      </c>
      <c r="J27" s="32">
        <f t="shared" si="7"/>
        <v>0</v>
      </c>
      <c r="K27" s="85">
        <f t="shared" si="8"/>
        <v>0</v>
      </c>
    </row>
    <row r="28" spans="1:11" ht="129.75" customHeight="1" x14ac:dyDescent="0.15">
      <c r="A28" s="33">
        <v>2484831</v>
      </c>
      <c r="B28" s="31" t="s">
        <v>154</v>
      </c>
      <c r="C28" s="128">
        <v>515900</v>
      </c>
      <c r="D28" s="128">
        <v>0</v>
      </c>
      <c r="E28" s="32">
        <v>515900</v>
      </c>
      <c r="F28" s="128"/>
      <c r="G28" s="128"/>
      <c r="H28" s="32">
        <f t="shared" si="2"/>
        <v>0</v>
      </c>
      <c r="I28" s="85">
        <f t="shared" si="6"/>
        <v>0</v>
      </c>
      <c r="J28" s="32">
        <f t="shared" si="7"/>
        <v>0</v>
      </c>
      <c r="K28" s="85">
        <f t="shared" si="8"/>
        <v>0</v>
      </c>
    </row>
    <row r="29" spans="1:11" ht="110.25" customHeight="1" x14ac:dyDescent="0.15">
      <c r="A29" s="33">
        <v>2484832</v>
      </c>
      <c r="B29" s="31" t="s">
        <v>155</v>
      </c>
      <c r="C29" s="128">
        <v>515900</v>
      </c>
      <c r="D29" s="128">
        <v>0</v>
      </c>
      <c r="E29" s="32">
        <v>515900</v>
      </c>
      <c r="F29" s="128"/>
      <c r="G29" s="128"/>
      <c r="H29" s="32">
        <f t="shared" si="2"/>
        <v>0</v>
      </c>
      <c r="I29" s="85">
        <f t="shared" si="6"/>
        <v>0</v>
      </c>
      <c r="J29" s="32">
        <f t="shared" si="7"/>
        <v>0</v>
      </c>
      <c r="K29" s="85">
        <f t="shared" si="8"/>
        <v>0</v>
      </c>
    </row>
    <row r="30" spans="1:11" ht="106.5" customHeight="1" x14ac:dyDescent="0.15">
      <c r="A30" s="33">
        <v>2484833</v>
      </c>
      <c r="B30" s="31" t="s">
        <v>156</v>
      </c>
      <c r="C30" s="128">
        <v>653400</v>
      </c>
      <c r="D30" s="128">
        <v>0</v>
      </c>
      <c r="E30" s="32">
        <v>653400</v>
      </c>
      <c r="F30" s="128"/>
      <c r="G30" s="128"/>
      <c r="H30" s="32">
        <f t="shared" si="2"/>
        <v>0</v>
      </c>
      <c r="I30" s="85">
        <f t="shared" si="6"/>
        <v>0</v>
      </c>
      <c r="J30" s="32">
        <f t="shared" si="7"/>
        <v>0</v>
      </c>
      <c r="K30" s="85">
        <f t="shared" si="8"/>
        <v>0</v>
      </c>
    </row>
    <row r="31" spans="1:11" ht="122.25" customHeight="1" x14ac:dyDescent="0.15">
      <c r="A31" s="33">
        <v>2484834</v>
      </c>
      <c r="B31" s="31" t="s">
        <v>157</v>
      </c>
      <c r="C31" s="128">
        <v>790900</v>
      </c>
      <c r="D31" s="128">
        <v>0</v>
      </c>
      <c r="E31" s="32">
        <v>790900</v>
      </c>
      <c r="F31" s="128"/>
      <c r="G31" s="128"/>
      <c r="H31" s="32">
        <f t="shared" si="2"/>
        <v>0</v>
      </c>
      <c r="I31" s="85">
        <f t="shared" si="6"/>
        <v>0</v>
      </c>
      <c r="J31" s="32">
        <f t="shared" si="7"/>
        <v>0</v>
      </c>
      <c r="K31" s="85">
        <f t="shared" si="8"/>
        <v>0</v>
      </c>
    </row>
    <row r="32" spans="1:11" ht="123.75" customHeight="1" x14ac:dyDescent="0.15">
      <c r="A32" s="33">
        <v>2484836</v>
      </c>
      <c r="B32" s="31" t="s">
        <v>158</v>
      </c>
      <c r="C32" s="128">
        <v>515900</v>
      </c>
      <c r="D32" s="128">
        <v>0</v>
      </c>
      <c r="E32" s="32">
        <v>515900</v>
      </c>
      <c r="F32" s="128"/>
      <c r="G32" s="128"/>
      <c r="H32" s="32">
        <f t="shared" si="2"/>
        <v>0</v>
      </c>
      <c r="I32" s="85">
        <f t="shared" si="6"/>
        <v>0</v>
      </c>
      <c r="J32" s="32">
        <f t="shared" si="7"/>
        <v>0</v>
      </c>
      <c r="K32" s="85">
        <f t="shared" si="8"/>
        <v>0</v>
      </c>
    </row>
    <row r="33" spans="1:11" ht="113.25" customHeight="1" x14ac:dyDescent="0.15">
      <c r="A33" s="33">
        <v>2484837</v>
      </c>
      <c r="B33" s="31" t="s">
        <v>159</v>
      </c>
      <c r="C33" s="128">
        <v>988900</v>
      </c>
      <c r="D33" s="128">
        <v>0</v>
      </c>
      <c r="E33" s="32">
        <v>988900</v>
      </c>
      <c r="F33" s="128"/>
      <c r="G33" s="128"/>
      <c r="H33" s="32">
        <f t="shared" si="2"/>
        <v>0</v>
      </c>
      <c r="I33" s="85">
        <f t="shared" si="6"/>
        <v>0</v>
      </c>
      <c r="J33" s="32">
        <f t="shared" si="7"/>
        <v>0</v>
      </c>
      <c r="K33" s="85">
        <f t="shared" si="8"/>
        <v>0</v>
      </c>
    </row>
    <row r="34" spans="1:11" ht="106.5" customHeight="1" x14ac:dyDescent="0.15">
      <c r="A34" s="33">
        <v>2484838</v>
      </c>
      <c r="B34" s="31" t="s">
        <v>160</v>
      </c>
      <c r="C34" s="128">
        <v>988900</v>
      </c>
      <c r="D34" s="128">
        <v>0</v>
      </c>
      <c r="E34" s="32">
        <v>988900</v>
      </c>
      <c r="F34" s="128"/>
      <c r="G34" s="128"/>
      <c r="H34" s="32">
        <f t="shared" si="2"/>
        <v>0</v>
      </c>
      <c r="I34" s="85">
        <f t="shared" si="6"/>
        <v>0</v>
      </c>
      <c r="J34" s="32">
        <f t="shared" si="7"/>
        <v>0</v>
      </c>
      <c r="K34" s="85">
        <f t="shared" si="8"/>
        <v>0</v>
      </c>
    </row>
    <row r="35" spans="1:11" ht="123" customHeight="1" x14ac:dyDescent="0.15">
      <c r="A35" s="33">
        <v>2484839</v>
      </c>
      <c r="B35" s="31" t="s">
        <v>161</v>
      </c>
      <c r="C35" s="128">
        <v>653400</v>
      </c>
      <c r="D35" s="128">
        <v>0</v>
      </c>
      <c r="E35" s="32">
        <v>653400</v>
      </c>
      <c r="F35" s="128"/>
      <c r="G35" s="128"/>
      <c r="H35" s="32">
        <f t="shared" si="2"/>
        <v>0</v>
      </c>
      <c r="I35" s="85">
        <f t="shared" si="6"/>
        <v>0</v>
      </c>
      <c r="J35" s="32">
        <f t="shared" si="7"/>
        <v>0</v>
      </c>
      <c r="K35" s="85">
        <f t="shared" si="8"/>
        <v>0</v>
      </c>
    </row>
    <row r="36" spans="1:11" ht="106.5" customHeight="1" x14ac:dyDescent="0.15">
      <c r="A36" s="33">
        <v>2484840</v>
      </c>
      <c r="B36" s="31" t="s">
        <v>162</v>
      </c>
      <c r="C36" s="128">
        <v>988900</v>
      </c>
      <c r="D36" s="128">
        <v>0</v>
      </c>
      <c r="E36" s="32">
        <v>988900</v>
      </c>
      <c r="F36" s="128"/>
      <c r="G36" s="128"/>
      <c r="H36" s="32">
        <f t="shared" si="2"/>
        <v>0</v>
      </c>
      <c r="I36" s="85">
        <f t="shared" si="6"/>
        <v>0</v>
      </c>
      <c r="J36" s="32">
        <f t="shared" si="7"/>
        <v>0</v>
      </c>
      <c r="K36" s="85">
        <f t="shared" si="8"/>
        <v>0</v>
      </c>
    </row>
    <row r="37" spans="1:11" ht="106.5" customHeight="1" x14ac:dyDescent="0.15">
      <c r="A37" s="33">
        <v>2484841</v>
      </c>
      <c r="B37" s="31" t="s">
        <v>163</v>
      </c>
      <c r="C37" s="128">
        <v>515900</v>
      </c>
      <c r="D37" s="128">
        <v>0</v>
      </c>
      <c r="E37" s="32">
        <v>515900</v>
      </c>
      <c r="F37" s="128"/>
      <c r="G37" s="128"/>
      <c r="H37" s="32">
        <f t="shared" si="2"/>
        <v>0</v>
      </c>
      <c r="I37" s="85">
        <f t="shared" si="6"/>
        <v>0</v>
      </c>
      <c r="J37" s="32">
        <f t="shared" si="7"/>
        <v>0</v>
      </c>
      <c r="K37" s="85">
        <f t="shared" si="8"/>
        <v>0</v>
      </c>
    </row>
    <row r="38" spans="1:11" ht="106.5" customHeight="1" x14ac:dyDescent="0.15">
      <c r="A38" s="33">
        <v>2484842</v>
      </c>
      <c r="B38" s="31" t="s">
        <v>164</v>
      </c>
      <c r="C38" s="128">
        <v>988900</v>
      </c>
      <c r="D38" s="128">
        <v>0</v>
      </c>
      <c r="E38" s="32">
        <v>988900</v>
      </c>
      <c r="F38" s="128"/>
      <c r="G38" s="128"/>
      <c r="H38" s="32">
        <f t="shared" si="2"/>
        <v>0</v>
      </c>
      <c r="I38" s="85">
        <f t="shared" si="6"/>
        <v>0</v>
      </c>
      <c r="J38" s="32">
        <f t="shared" si="7"/>
        <v>0</v>
      </c>
      <c r="K38" s="85">
        <f t="shared" si="8"/>
        <v>0</v>
      </c>
    </row>
    <row r="39" spans="1:11" ht="112.5" customHeight="1" x14ac:dyDescent="0.15">
      <c r="A39" s="33">
        <v>2484843</v>
      </c>
      <c r="B39" s="31" t="s">
        <v>165</v>
      </c>
      <c r="C39" s="128">
        <v>713900</v>
      </c>
      <c r="D39" s="128">
        <v>0</v>
      </c>
      <c r="E39" s="32">
        <v>713900</v>
      </c>
      <c r="F39" s="128"/>
      <c r="G39" s="128"/>
      <c r="H39" s="32">
        <f t="shared" si="2"/>
        <v>0</v>
      </c>
      <c r="I39" s="85">
        <f t="shared" si="6"/>
        <v>0</v>
      </c>
      <c r="J39" s="32">
        <f t="shared" si="7"/>
        <v>0</v>
      </c>
      <c r="K39" s="85">
        <f t="shared" si="8"/>
        <v>0</v>
      </c>
    </row>
    <row r="40" spans="1:11" ht="106.5" customHeight="1" x14ac:dyDescent="0.15">
      <c r="A40" s="33">
        <v>2484844</v>
      </c>
      <c r="B40" s="31" t="s">
        <v>166</v>
      </c>
      <c r="C40" s="128">
        <v>988900</v>
      </c>
      <c r="D40" s="128">
        <v>0</v>
      </c>
      <c r="E40" s="32">
        <v>988900</v>
      </c>
      <c r="F40" s="128"/>
      <c r="G40" s="128"/>
      <c r="H40" s="32">
        <f t="shared" si="2"/>
        <v>0</v>
      </c>
      <c r="I40" s="85">
        <f t="shared" si="6"/>
        <v>0</v>
      </c>
      <c r="J40" s="32">
        <f t="shared" si="7"/>
        <v>0</v>
      </c>
      <c r="K40" s="85">
        <f t="shared" si="8"/>
        <v>0</v>
      </c>
    </row>
    <row r="41" spans="1:11" ht="106.5" customHeight="1" x14ac:dyDescent="0.15">
      <c r="A41" s="33">
        <v>2484845</v>
      </c>
      <c r="B41" s="31" t="s">
        <v>167</v>
      </c>
      <c r="C41" s="128">
        <v>851400</v>
      </c>
      <c r="D41" s="128">
        <v>0</v>
      </c>
      <c r="E41" s="32">
        <v>851400</v>
      </c>
      <c r="F41" s="128"/>
      <c r="G41" s="128"/>
      <c r="H41" s="32">
        <f t="shared" si="2"/>
        <v>0</v>
      </c>
      <c r="I41" s="85">
        <f t="shared" si="6"/>
        <v>0</v>
      </c>
      <c r="J41" s="32">
        <f t="shared" si="7"/>
        <v>0</v>
      </c>
      <c r="K41" s="85">
        <f t="shared" si="8"/>
        <v>0</v>
      </c>
    </row>
    <row r="42" spans="1:11" ht="106.5" customHeight="1" x14ac:dyDescent="0.15">
      <c r="A42" s="33">
        <v>2484846</v>
      </c>
      <c r="B42" s="31" t="s">
        <v>168</v>
      </c>
      <c r="C42" s="128">
        <v>988900</v>
      </c>
      <c r="D42" s="128">
        <v>0</v>
      </c>
      <c r="E42" s="32">
        <v>988900</v>
      </c>
      <c r="F42" s="128"/>
      <c r="G42" s="128"/>
      <c r="H42" s="32">
        <f t="shared" si="2"/>
        <v>0</v>
      </c>
      <c r="I42" s="85">
        <f t="shared" si="6"/>
        <v>0</v>
      </c>
      <c r="J42" s="32">
        <f t="shared" si="7"/>
        <v>0</v>
      </c>
      <c r="K42" s="85">
        <f t="shared" si="8"/>
        <v>0</v>
      </c>
    </row>
    <row r="43" spans="1:11" ht="117.75" customHeight="1" x14ac:dyDescent="0.15">
      <c r="A43" s="33">
        <v>2484847</v>
      </c>
      <c r="B43" s="31" t="s">
        <v>169</v>
      </c>
      <c r="C43" s="128">
        <v>653400</v>
      </c>
      <c r="D43" s="128">
        <v>0</v>
      </c>
      <c r="E43" s="32">
        <v>653400</v>
      </c>
      <c r="F43" s="128"/>
      <c r="G43" s="128"/>
      <c r="H43" s="32">
        <f t="shared" si="2"/>
        <v>0</v>
      </c>
      <c r="I43" s="85">
        <f t="shared" si="6"/>
        <v>0</v>
      </c>
      <c r="J43" s="32">
        <f t="shared" si="7"/>
        <v>0</v>
      </c>
      <c r="K43" s="85">
        <f t="shared" si="8"/>
        <v>0</v>
      </c>
    </row>
    <row r="44" spans="1:11" ht="98.25" customHeight="1" x14ac:dyDescent="0.15">
      <c r="A44" s="33">
        <v>2484848</v>
      </c>
      <c r="B44" s="31" t="s">
        <v>170</v>
      </c>
      <c r="C44" s="128">
        <v>515900</v>
      </c>
      <c r="D44" s="128">
        <v>0</v>
      </c>
      <c r="E44" s="32">
        <v>515900</v>
      </c>
      <c r="F44" s="128"/>
      <c r="G44" s="128"/>
      <c r="H44" s="32">
        <f t="shared" si="2"/>
        <v>0</v>
      </c>
      <c r="I44" s="85">
        <f t="shared" si="6"/>
        <v>0</v>
      </c>
      <c r="J44" s="32">
        <f t="shared" si="7"/>
        <v>0</v>
      </c>
      <c r="K44" s="85">
        <f t="shared" si="8"/>
        <v>0</v>
      </c>
    </row>
    <row r="45" spans="1:11" ht="106.5" customHeight="1" x14ac:dyDescent="0.15">
      <c r="A45" s="33">
        <v>2484849</v>
      </c>
      <c r="B45" s="31" t="s">
        <v>171</v>
      </c>
      <c r="C45" s="128">
        <v>653400</v>
      </c>
      <c r="D45" s="128">
        <v>0</v>
      </c>
      <c r="E45" s="32">
        <v>653400</v>
      </c>
      <c r="F45" s="128"/>
      <c r="G45" s="128"/>
      <c r="H45" s="32">
        <f t="shared" si="2"/>
        <v>0</v>
      </c>
      <c r="I45" s="85">
        <f t="shared" si="6"/>
        <v>0</v>
      </c>
      <c r="J45" s="32">
        <f t="shared" si="7"/>
        <v>0</v>
      </c>
      <c r="K45" s="85">
        <f t="shared" si="8"/>
        <v>0</v>
      </c>
    </row>
    <row r="46" spans="1:11" ht="106.5" customHeight="1" x14ac:dyDescent="0.15">
      <c r="A46" s="33">
        <v>2484850</v>
      </c>
      <c r="B46" s="31" t="s">
        <v>172</v>
      </c>
      <c r="C46" s="128">
        <v>515900</v>
      </c>
      <c r="D46" s="128">
        <v>0</v>
      </c>
      <c r="E46" s="32">
        <v>515900</v>
      </c>
      <c r="F46" s="128"/>
      <c r="G46" s="128"/>
      <c r="H46" s="32">
        <f t="shared" si="2"/>
        <v>0</v>
      </c>
      <c r="I46" s="85">
        <f t="shared" si="6"/>
        <v>0</v>
      </c>
      <c r="J46" s="32">
        <f t="shared" si="7"/>
        <v>0</v>
      </c>
      <c r="K46" s="85">
        <f t="shared" si="8"/>
        <v>0</v>
      </c>
    </row>
    <row r="47" spans="1:11" ht="125.25" customHeight="1" x14ac:dyDescent="0.15">
      <c r="A47" s="33">
        <v>2484851</v>
      </c>
      <c r="B47" s="31" t="s">
        <v>173</v>
      </c>
      <c r="C47" s="128">
        <v>790900</v>
      </c>
      <c r="D47" s="128">
        <v>0</v>
      </c>
      <c r="E47" s="32">
        <v>790900</v>
      </c>
      <c r="F47" s="128"/>
      <c r="G47" s="128"/>
      <c r="H47" s="32">
        <f t="shared" si="2"/>
        <v>0</v>
      </c>
      <c r="I47" s="85">
        <f t="shared" si="6"/>
        <v>0</v>
      </c>
      <c r="J47" s="32">
        <f t="shared" si="7"/>
        <v>0</v>
      </c>
      <c r="K47" s="85">
        <f t="shared" si="8"/>
        <v>0</v>
      </c>
    </row>
    <row r="48" spans="1:11" ht="106.5" customHeight="1" x14ac:dyDescent="0.15">
      <c r="A48" s="33">
        <v>2484852</v>
      </c>
      <c r="B48" s="31" t="s">
        <v>174</v>
      </c>
      <c r="C48" s="128">
        <v>515900</v>
      </c>
      <c r="D48" s="128">
        <v>0</v>
      </c>
      <c r="E48" s="32">
        <v>515900</v>
      </c>
      <c r="F48" s="128"/>
      <c r="G48" s="128"/>
      <c r="H48" s="32">
        <f t="shared" si="2"/>
        <v>0</v>
      </c>
      <c r="I48" s="85">
        <f t="shared" si="6"/>
        <v>0</v>
      </c>
      <c r="J48" s="32">
        <f t="shared" si="7"/>
        <v>0</v>
      </c>
      <c r="K48" s="85">
        <f t="shared" si="8"/>
        <v>0</v>
      </c>
    </row>
    <row r="49" spans="1:11" ht="99" customHeight="1" x14ac:dyDescent="0.15">
      <c r="A49" s="33">
        <v>2484853</v>
      </c>
      <c r="B49" s="31" t="s">
        <v>175</v>
      </c>
      <c r="C49" s="128">
        <v>515900</v>
      </c>
      <c r="D49" s="128">
        <v>0</v>
      </c>
      <c r="E49" s="32">
        <v>515900</v>
      </c>
      <c r="F49" s="128"/>
      <c r="G49" s="128"/>
      <c r="H49" s="32">
        <f t="shared" si="2"/>
        <v>0</v>
      </c>
      <c r="I49" s="85">
        <f t="shared" si="6"/>
        <v>0</v>
      </c>
      <c r="J49" s="32">
        <f t="shared" si="7"/>
        <v>0</v>
      </c>
      <c r="K49" s="85">
        <f t="shared" si="8"/>
        <v>0</v>
      </c>
    </row>
    <row r="50" spans="1:11" ht="123" customHeight="1" x14ac:dyDescent="0.15">
      <c r="A50" s="33">
        <v>2484854</v>
      </c>
      <c r="B50" s="31" t="s">
        <v>176</v>
      </c>
      <c r="C50" s="128">
        <v>1522400</v>
      </c>
      <c r="D50" s="128">
        <v>0</v>
      </c>
      <c r="E50" s="32">
        <v>1522400</v>
      </c>
      <c r="F50" s="128"/>
      <c r="G50" s="128"/>
      <c r="H50" s="32">
        <f t="shared" si="2"/>
        <v>0</v>
      </c>
      <c r="I50" s="85">
        <f t="shared" si="6"/>
        <v>0</v>
      </c>
      <c r="J50" s="32">
        <f t="shared" si="7"/>
        <v>0</v>
      </c>
      <c r="K50" s="85">
        <f t="shared" si="8"/>
        <v>0</v>
      </c>
    </row>
    <row r="51" spans="1:11" ht="106.5" customHeight="1" x14ac:dyDescent="0.15">
      <c r="A51" s="33">
        <v>2484855</v>
      </c>
      <c r="B51" s="31" t="s">
        <v>177</v>
      </c>
      <c r="C51" s="128">
        <v>515900</v>
      </c>
      <c r="D51" s="128">
        <v>0</v>
      </c>
      <c r="E51" s="32">
        <v>515900</v>
      </c>
      <c r="F51" s="128"/>
      <c r="G51" s="128"/>
      <c r="H51" s="32">
        <f t="shared" si="2"/>
        <v>0</v>
      </c>
      <c r="I51" s="85">
        <f t="shared" si="6"/>
        <v>0</v>
      </c>
      <c r="J51" s="32">
        <f t="shared" si="7"/>
        <v>0</v>
      </c>
      <c r="K51" s="85">
        <f t="shared" si="8"/>
        <v>0</v>
      </c>
    </row>
    <row r="52" spans="1:11" ht="106.5" customHeight="1" x14ac:dyDescent="0.15">
      <c r="A52" s="33">
        <v>2484856</v>
      </c>
      <c r="B52" s="31" t="s">
        <v>178</v>
      </c>
      <c r="C52" s="128">
        <v>988900</v>
      </c>
      <c r="D52" s="128">
        <v>0</v>
      </c>
      <c r="E52" s="32">
        <v>988900</v>
      </c>
      <c r="F52" s="128"/>
      <c r="G52" s="128"/>
      <c r="H52" s="32">
        <f t="shared" si="2"/>
        <v>0</v>
      </c>
      <c r="I52" s="85">
        <f t="shared" si="6"/>
        <v>0</v>
      </c>
      <c r="J52" s="32">
        <f t="shared" si="7"/>
        <v>0</v>
      </c>
      <c r="K52" s="85">
        <f t="shared" si="8"/>
        <v>0</v>
      </c>
    </row>
    <row r="53" spans="1:11" ht="106.5" customHeight="1" x14ac:dyDescent="0.15">
      <c r="A53" s="33">
        <v>2484857</v>
      </c>
      <c r="B53" s="31" t="s">
        <v>179</v>
      </c>
      <c r="C53" s="128">
        <v>515900</v>
      </c>
      <c r="D53" s="128">
        <v>0</v>
      </c>
      <c r="E53" s="32">
        <v>515900</v>
      </c>
      <c r="F53" s="128"/>
      <c r="G53" s="128"/>
      <c r="H53" s="32">
        <f t="shared" si="2"/>
        <v>0</v>
      </c>
      <c r="I53" s="85">
        <f t="shared" si="6"/>
        <v>0</v>
      </c>
      <c r="J53" s="32">
        <f t="shared" si="7"/>
        <v>0</v>
      </c>
      <c r="K53" s="85">
        <f t="shared" si="8"/>
        <v>0</v>
      </c>
    </row>
    <row r="54" spans="1:11" ht="106.5" customHeight="1" x14ac:dyDescent="0.15">
      <c r="A54" s="33">
        <v>2484858</v>
      </c>
      <c r="B54" s="31" t="s">
        <v>180</v>
      </c>
      <c r="C54" s="128">
        <v>515900</v>
      </c>
      <c r="D54" s="128">
        <v>0</v>
      </c>
      <c r="E54" s="32">
        <v>515900</v>
      </c>
      <c r="F54" s="128"/>
      <c r="G54" s="128"/>
      <c r="H54" s="32">
        <f t="shared" si="2"/>
        <v>0</v>
      </c>
      <c r="I54" s="85">
        <f t="shared" si="6"/>
        <v>0</v>
      </c>
      <c r="J54" s="32">
        <f t="shared" si="7"/>
        <v>0</v>
      </c>
      <c r="K54" s="85">
        <f t="shared" si="8"/>
        <v>0</v>
      </c>
    </row>
    <row r="55" spans="1:11" ht="106.5" customHeight="1" x14ac:dyDescent="0.15">
      <c r="A55" s="33">
        <v>2484860</v>
      </c>
      <c r="B55" s="31" t="s">
        <v>181</v>
      </c>
      <c r="C55" s="128">
        <v>515900</v>
      </c>
      <c r="D55" s="128">
        <v>0</v>
      </c>
      <c r="E55" s="32">
        <v>515900</v>
      </c>
      <c r="F55" s="128"/>
      <c r="G55" s="128"/>
      <c r="H55" s="32">
        <f t="shared" si="2"/>
        <v>0</v>
      </c>
      <c r="I55" s="85">
        <f t="shared" si="6"/>
        <v>0</v>
      </c>
      <c r="J55" s="32">
        <f t="shared" si="7"/>
        <v>0</v>
      </c>
      <c r="K55" s="85">
        <f t="shared" si="8"/>
        <v>0</v>
      </c>
    </row>
    <row r="56" spans="1:11" ht="106.5" customHeight="1" x14ac:dyDescent="0.15">
      <c r="A56" s="33">
        <v>2484862</v>
      </c>
      <c r="B56" s="31" t="s">
        <v>182</v>
      </c>
      <c r="C56" s="128">
        <v>515900</v>
      </c>
      <c r="D56" s="128">
        <v>0</v>
      </c>
      <c r="E56" s="32">
        <v>515900</v>
      </c>
      <c r="F56" s="128"/>
      <c r="G56" s="128"/>
      <c r="H56" s="32">
        <f t="shared" si="2"/>
        <v>0</v>
      </c>
      <c r="I56" s="85">
        <f t="shared" si="6"/>
        <v>0</v>
      </c>
      <c r="J56" s="32">
        <f t="shared" si="7"/>
        <v>0</v>
      </c>
      <c r="K56" s="85">
        <f t="shared" si="8"/>
        <v>0</v>
      </c>
    </row>
    <row r="57" spans="1:11" ht="113.25" customHeight="1" x14ac:dyDescent="0.15">
      <c r="A57" s="33">
        <v>2484863</v>
      </c>
      <c r="B57" s="31" t="s">
        <v>183</v>
      </c>
      <c r="C57" s="128">
        <v>653400</v>
      </c>
      <c r="D57" s="128">
        <v>0</v>
      </c>
      <c r="E57" s="32">
        <v>653400</v>
      </c>
      <c r="F57" s="128"/>
      <c r="G57" s="128"/>
      <c r="H57" s="32">
        <f t="shared" si="2"/>
        <v>0</v>
      </c>
      <c r="I57" s="85">
        <f t="shared" si="6"/>
        <v>0</v>
      </c>
      <c r="J57" s="32">
        <f t="shared" si="7"/>
        <v>0</v>
      </c>
      <c r="K57" s="85">
        <f t="shared" si="8"/>
        <v>0</v>
      </c>
    </row>
    <row r="58" spans="1:11" ht="135.75" customHeight="1" x14ac:dyDescent="0.15">
      <c r="A58" s="33">
        <v>2484864</v>
      </c>
      <c r="B58" s="31" t="s">
        <v>184</v>
      </c>
      <c r="C58" s="128">
        <v>515900</v>
      </c>
      <c r="D58" s="128">
        <v>0</v>
      </c>
      <c r="E58" s="32">
        <v>515900</v>
      </c>
      <c r="F58" s="128"/>
      <c r="G58" s="128"/>
      <c r="H58" s="32">
        <f t="shared" si="2"/>
        <v>0</v>
      </c>
      <c r="I58" s="85">
        <f t="shared" si="6"/>
        <v>0</v>
      </c>
      <c r="J58" s="32">
        <f t="shared" si="7"/>
        <v>0</v>
      </c>
      <c r="K58" s="85">
        <f t="shared" si="8"/>
        <v>0</v>
      </c>
    </row>
    <row r="59" spans="1:11" ht="106.5" customHeight="1" x14ac:dyDescent="0.15">
      <c r="A59" s="33">
        <v>2484866</v>
      </c>
      <c r="B59" s="31" t="s">
        <v>185</v>
      </c>
      <c r="C59" s="128">
        <v>988900</v>
      </c>
      <c r="D59" s="128">
        <v>0</v>
      </c>
      <c r="E59" s="32">
        <v>988900</v>
      </c>
      <c r="F59" s="128"/>
      <c r="G59" s="128"/>
      <c r="H59" s="32">
        <f t="shared" si="2"/>
        <v>0</v>
      </c>
      <c r="I59" s="85">
        <f t="shared" si="6"/>
        <v>0</v>
      </c>
      <c r="J59" s="32">
        <f t="shared" si="7"/>
        <v>0</v>
      </c>
      <c r="K59" s="85">
        <f t="shared" si="8"/>
        <v>0</v>
      </c>
    </row>
    <row r="60" spans="1:11" ht="106.5" customHeight="1" x14ac:dyDescent="0.15">
      <c r="A60" s="33">
        <v>2484868</v>
      </c>
      <c r="B60" s="31" t="s">
        <v>186</v>
      </c>
      <c r="C60" s="128">
        <v>515900</v>
      </c>
      <c r="D60" s="128">
        <v>0</v>
      </c>
      <c r="E60" s="32">
        <v>515900</v>
      </c>
      <c r="F60" s="128"/>
      <c r="G60" s="128"/>
      <c r="H60" s="32">
        <f t="shared" si="2"/>
        <v>0</v>
      </c>
      <c r="I60" s="85">
        <f t="shared" si="6"/>
        <v>0</v>
      </c>
      <c r="J60" s="32">
        <f t="shared" si="7"/>
        <v>0</v>
      </c>
      <c r="K60" s="85">
        <f t="shared" si="8"/>
        <v>0</v>
      </c>
    </row>
    <row r="61" spans="1:11" ht="91.5" customHeight="1" x14ac:dyDescent="0.15">
      <c r="A61" s="33">
        <v>2484869</v>
      </c>
      <c r="B61" s="31" t="s">
        <v>187</v>
      </c>
      <c r="C61" s="128">
        <v>515900</v>
      </c>
      <c r="D61" s="128">
        <v>0</v>
      </c>
      <c r="E61" s="32">
        <v>515900</v>
      </c>
      <c r="F61" s="128"/>
      <c r="G61" s="128"/>
      <c r="H61" s="32">
        <f t="shared" si="2"/>
        <v>0</v>
      </c>
      <c r="I61" s="85">
        <f t="shared" si="6"/>
        <v>0</v>
      </c>
      <c r="J61" s="32">
        <f t="shared" si="7"/>
        <v>0</v>
      </c>
      <c r="K61" s="85">
        <f t="shared" si="8"/>
        <v>0</v>
      </c>
    </row>
    <row r="62" spans="1:11" ht="95.25" customHeight="1" x14ac:dyDescent="0.15">
      <c r="A62" s="33">
        <v>2484870</v>
      </c>
      <c r="B62" s="31" t="s">
        <v>188</v>
      </c>
      <c r="C62" s="128">
        <v>515900</v>
      </c>
      <c r="D62" s="128">
        <v>0</v>
      </c>
      <c r="E62" s="32">
        <v>515900</v>
      </c>
      <c r="F62" s="128"/>
      <c r="G62" s="128"/>
      <c r="H62" s="32">
        <f t="shared" si="2"/>
        <v>0</v>
      </c>
      <c r="I62" s="85">
        <f t="shared" si="6"/>
        <v>0</v>
      </c>
      <c r="J62" s="32">
        <f t="shared" si="7"/>
        <v>0</v>
      </c>
      <c r="K62" s="85">
        <f t="shared" si="8"/>
        <v>0</v>
      </c>
    </row>
    <row r="63" spans="1:11" ht="96" customHeight="1" x14ac:dyDescent="0.15">
      <c r="A63" s="33">
        <v>2484872</v>
      </c>
      <c r="B63" s="31" t="s">
        <v>189</v>
      </c>
      <c r="C63" s="128">
        <v>515900</v>
      </c>
      <c r="D63" s="128">
        <v>0</v>
      </c>
      <c r="E63" s="32">
        <v>515900</v>
      </c>
      <c r="F63" s="128"/>
      <c r="G63" s="128"/>
      <c r="H63" s="32">
        <f t="shared" si="2"/>
        <v>0</v>
      </c>
      <c r="I63" s="85">
        <f t="shared" si="6"/>
        <v>0</v>
      </c>
      <c r="J63" s="32">
        <f t="shared" si="7"/>
        <v>0</v>
      </c>
      <c r="K63" s="85">
        <f t="shared" si="8"/>
        <v>0</v>
      </c>
    </row>
    <row r="64" spans="1:11" ht="121.5" customHeight="1" x14ac:dyDescent="0.15">
      <c r="A64" s="33">
        <v>2484873</v>
      </c>
      <c r="B64" s="31" t="s">
        <v>190</v>
      </c>
      <c r="C64" s="128">
        <v>851400</v>
      </c>
      <c r="D64" s="128">
        <v>0</v>
      </c>
      <c r="E64" s="32">
        <v>851400</v>
      </c>
      <c r="F64" s="128"/>
      <c r="G64" s="128"/>
      <c r="H64" s="32">
        <f t="shared" si="2"/>
        <v>0</v>
      </c>
      <c r="I64" s="85">
        <f t="shared" si="6"/>
        <v>0</v>
      </c>
      <c r="J64" s="32">
        <f t="shared" si="7"/>
        <v>0</v>
      </c>
      <c r="K64" s="85">
        <f t="shared" si="8"/>
        <v>0</v>
      </c>
    </row>
    <row r="65" spans="1:11" ht="106.5" customHeight="1" x14ac:dyDescent="0.15">
      <c r="A65" s="33">
        <v>2484874</v>
      </c>
      <c r="B65" s="31" t="s">
        <v>191</v>
      </c>
      <c r="C65" s="128">
        <v>653400</v>
      </c>
      <c r="D65" s="128">
        <v>0</v>
      </c>
      <c r="E65" s="32">
        <v>653400</v>
      </c>
      <c r="F65" s="128"/>
      <c r="G65" s="128"/>
      <c r="H65" s="32">
        <f t="shared" si="2"/>
        <v>0</v>
      </c>
      <c r="I65" s="85">
        <f t="shared" si="6"/>
        <v>0</v>
      </c>
      <c r="J65" s="32">
        <f t="shared" si="7"/>
        <v>0</v>
      </c>
      <c r="K65" s="85">
        <f t="shared" si="8"/>
        <v>0</v>
      </c>
    </row>
    <row r="66" spans="1:11" ht="95.25" customHeight="1" x14ac:dyDescent="0.15">
      <c r="A66" s="33">
        <v>2484875</v>
      </c>
      <c r="B66" s="31" t="s">
        <v>192</v>
      </c>
      <c r="C66" s="128">
        <v>515900</v>
      </c>
      <c r="D66" s="128">
        <v>0</v>
      </c>
      <c r="E66" s="32">
        <v>515900</v>
      </c>
      <c r="F66" s="128"/>
      <c r="G66" s="128"/>
      <c r="H66" s="32">
        <f t="shared" si="2"/>
        <v>0</v>
      </c>
      <c r="I66" s="85">
        <f t="shared" si="6"/>
        <v>0</v>
      </c>
      <c r="J66" s="32">
        <f t="shared" si="7"/>
        <v>0</v>
      </c>
      <c r="K66" s="85">
        <f t="shared" si="8"/>
        <v>0</v>
      </c>
    </row>
    <row r="67" spans="1:11" ht="99" customHeight="1" x14ac:dyDescent="0.15">
      <c r="A67" s="33">
        <v>2484876</v>
      </c>
      <c r="B67" s="31" t="s">
        <v>193</v>
      </c>
      <c r="C67" s="128">
        <v>515900</v>
      </c>
      <c r="D67" s="128">
        <v>0</v>
      </c>
      <c r="E67" s="32">
        <v>515900</v>
      </c>
      <c r="F67" s="128"/>
      <c r="G67" s="128"/>
      <c r="H67" s="32">
        <f t="shared" si="2"/>
        <v>0</v>
      </c>
      <c r="I67" s="85">
        <f t="shared" si="6"/>
        <v>0</v>
      </c>
      <c r="J67" s="32">
        <f t="shared" si="7"/>
        <v>0</v>
      </c>
      <c r="K67" s="85">
        <f t="shared" si="8"/>
        <v>0</v>
      </c>
    </row>
    <row r="68" spans="1:11" ht="96" customHeight="1" x14ac:dyDescent="0.15">
      <c r="A68" s="33">
        <v>2484877</v>
      </c>
      <c r="B68" s="31" t="s">
        <v>194</v>
      </c>
      <c r="C68" s="128">
        <v>515900</v>
      </c>
      <c r="D68" s="128">
        <v>0</v>
      </c>
      <c r="E68" s="32">
        <v>515900</v>
      </c>
      <c r="F68" s="128"/>
      <c r="G68" s="128"/>
      <c r="H68" s="32">
        <f t="shared" si="2"/>
        <v>0</v>
      </c>
      <c r="I68" s="85">
        <f t="shared" si="6"/>
        <v>0</v>
      </c>
      <c r="J68" s="32">
        <f t="shared" si="7"/>
        <v>0</v>
      </c>
      <c r="K68" s="85">
        <f t="shared" si="8"/>
        <v>0</v>
      </c>
    </row>
    <row r="69" spans="1:11" ht="94.5" customHeight="1" x14ac:dyDescent="0.15">
      <c r="A69" s="33">
        <v>2484878</v>
      </c>
      <c r="B69" s="31" t="s">
        <v>195</v>
      </c>
      <c r="C69" s="128">
        <v>515900</v>
      </c>
      <c r="D69" s="128">
        <v>0</v>
      </c>
      <c r="E69" s="32">
        <v>515900</v>
      </c>
      <c r="F69" s="128"/>
      <c r="G69" s="128"/>
      <c r="H69" s="32">
        <f t="shared" si="2"/>
        <v>0</v>
      </c>
      <c r="I69" s="85">
        <f t="shared" si="6"/>
        <v>0</v>
      </c>
      <c r="J69" s="32">
        <f t="shared" si="7"/>
        <v>0</v>
      </c>
      <c r="K69" s="85">
        <f t="shared" si="8"/>
        <v>0</v>
      </c>
    </row>
    <row r="70" spans="1:11" ht="106.5" customHeight="1" x14ac:dyDescent="0.15">
      <c r="A70" s="33">
        <v>2484879</v>
      </c>
      <c r="B70" s="31" t="s">
        <v>196</v>
      </c>
      <c r="C70" s="128">
        <v>515900</v>
      </c>
      <c r="D70" s="128">
        <v>0</v>
      </c>
      <c r="E70" s="32">
        <v>515900</v>
      </c>
      <c r="F70" s="128"/>
      <c r="G70" s="128"/>
      <c r="H70" s="32">
        <f t="shared" si="2"/>
        <v>0</v>
      </c>
      <c r="I70" s="85">
        <f t="shared" si="6"/>
        <v>0</v>
      </c>
      <c r="J70" s="32">
        <f t="shared" si="7"/>
        <v>0</v>
      </c>
      <c r="K70" s="85">
        <f t="shared" si="8"/>
        <v>0</v>
      </c>
    </row>
    <row r="71" spans="1:11" ht="99.75" customHeight="1" x14ac:dyDescent="0.15">
      <c r="A71" s="33">
        <v>2485076</v>
      </c>
      <c r="B71" s="31" t="s">
        <v>197</v>
      </c>
      <c r="C71" s="128">
        <v>14634000</v>
      </c>
      <c r="D71" s="128">
        <v>0</v>
      </c>
      <c r="E71" s="32">
        <v>14634000</v>
      </c>
      <c r="F71" s="128"/>
      <c r="G71" s="128"/>
      <c r="H71" s="32">
        <f t="shared" si="2"/>
        <v>0</v>
      </c>
      <c r="I71" s="85">
        <f t="shared" si="6"/>
        <v>0</v>
      </c>
      <c r="J71" s="32">
        <f t="shared" si="7"/>
        <v>0</v>
      </c>
      <c r="K71" s="85">
        <f t="shared" si="8"/>
        <v>0</v>
      </c>
    </row>
    <row r="72" spans="1:11" ht="24" x14ac:dyDescent="0.15">
      <c r="A72" s="33"/>
      <c r="B72" s="106" t="s">
        <v>96</v>
      </c>
      <c r="C72" s="106"/>
      <c r="D72" s="74">
        <f>SUM(D73:D74)</f>
        <v>1768130</v>
      </c>
      <c r="E72" s="74">
        <f>SUM(E73:E74)</f>
        <v>4092984</v>
      </c>
      <c r="F72" s="74">
        <f>SUM(F73:F74)</f>
        <v>548878</v>
      </c>
      <c r="G72" s="74">
        <f t="shared" ref="G72" si="9">SUM(G73:G74)</f>
        <v>0</v>
      </c>
      <c r="H72" s="74">
        <f t="shared" si="2"/>
        <v>548878</v>
      </c>
      <c r="I72" s="87">
        <f t="shared" si="3"/>
        <v>13.41021611616366</v>
      </c>
      <c r="J72" s="74">
        <f t="shared" si="4"/>
        <v>2317008</v>
      </c>
      <c r="K72" s="106"/>
    </row>
    <row r="73" spans="1:11" ht="74.25" customHeight="1" x14ac:dyDescent="0.15">
      <c r="A73" s="33">
        <v>2345252</v>
      </c>
      <c r="B73" s="31" t="s">
        <v>97</v>
      </c>
      <c r="C73" s="32">
        <v>5233673.4400000004</v>
      </c>
      <c r="D73" s="32">
        <v>1456160</v>
      </c>
      <c r="E73" s="32">
        <v>3667962</v>
      </c>
      <c r="F73" s="32">
        <v>435029</v>
      </c>
      <c r="G73" s="32"/>
      <c r="H73" s="32">
        <f t="shared" si="2"/>
        <v>435029</v>
      </c>
      <c r="I73" s="85">
        <f t="shared" ref="I73:I74" si="10">H73/E73%</f>
        <v>11.860237374323942</v>
      </c>
      <c r="J73" s="32">
        <f t="shared" ref="J73:J74" si="11">D73+H73</f>
        <v>1891189</v>
      </c>
      <c r="K73" s="85">
        <f t="shared" ref="K73:K74" si="12">J73/C73%</f>
        <v>36.135021064669253</v>
      </c>
    </row>
    <row r="74" spans="1:11" ht="83.25" customHeight="1" x14ac:dyDescent="0.15">
      <c r="A74" s="33">
        <v>2432524</v>
      </c>
      <c r="B74" s="31" t="s">
        <v>98</v>
      </c>
      <c r="C74" s="32">
        <v>809754.12</v>
      </c>
      <c r="D74" s="32">
        <v>311970</v>
      </c>
      <c r="E74" s="32">
        <v>425022</v>
      </c>
      <c r="F74" s="32">
        <v>113849</v>
      </c>
      <c r="G74" s="32"/>
      <c r="H74" s="32">
        <f t="shared" si="2"/>
        <v>113849</v>
      </c>
      <c r="I74" s="85">
        <f t="shared" si="10"/>
        <v>26.786613398835822</v>
      </c>
      <c r="J74" s="32">
        <f t="shared" si="11"/>
        <v>425819</v>
      </c>
      <c r="K74" s="85">
        <f t="shared" si="12"/>
        <v>52.586209749695378</v>
      </c>
    </row>
    <row r="75" spans="1:11" ht="24" x14ac:dyDescent="0.15">
      <c r="A75" s="33"/>
      <c r="B75" s="106" t="s">
        <v>99</v>
      </c>
      <c r="C75" s="106"/>
      <c r="D75" s="74">
        <f>SUM(D76:D77)</f>
        <v>25160</v>
      </c>
      <c r="E75" s="74">
        <f>SUM(E76:E77)</f>
        <v>585635</v>
      </c>
      <c r="F75" s="74">
        <f>SUM(F76:F77)</f>
        <v>39400</v>
      </c>
      <c r="G75" s="74">
        <f t="shared" ref="G75" si="13">SUM(G76:G77)</f>
        <v>546235</v>
      </c>
      <c r="H75" s="74">
        <f t="shared" si="2"/>
        <v>585635</v>
      </c>
      <c r="I75" s="87">
        <f t="shared" ref="I75:I77" si="14">H75/E75%</f>
        <v>100</v>
      </c>
      <c r="J75" s="74">
        <f t="shared" ref="J75:J77" si="15">D75+H75</f>
        <v>610795</v>
      </c>
      <c r="K75" s="106"/>
    </row>
    <row r="76" spans="1:11" ht="103.5" customHeight="1" x14ac:dyDescent="0.15">
      <c r="A76" s="33">
        <v>2438340</v>
      </c>
      <c r="B76" s="31" t="s">
        <v>100</v>
      </c>
      <c r="C76" s="32">
        <v>417225.7</v>
      </c>
      <c r="D76" s="32">
        <v>14160</v>
      </c>
      <c r="E76" s="32">
        <v>403066</v>
      </c>
      <c r="F76" s="32">
        <v>30400</v>
      </c>
      <c r="G76" s="32">
        <v>372666</v>
      </c>
      <c r="H76" s="32">
        <f t="shared" si="2"/>
        <v>403066</v>
      </c>
      <c r="I76" s="85">
        <f t="shared" si="14"/>
        <v>100</v>
      </c>
      <c r="J76" s="32">
        <f t="shared" si="15"/>
        <v>417226</v>
      </c>
      <c r="K76" s="85">
        <f t="shared" ref="K76:K77" si="16">J76/C76%</f>
        <v>100.00007190352846</v>
      </c>
    </row>
    <row r="77" spans="1:11" ht="92.25" customHeight="1" x14ac:dyDescent="0.15">
      <c r="A77" s="33">
        <v>2439135</v>
      </c>
      <c r="B77" s="31" t="s">
        <v>101</v>
      </c>
      <c r="C77" s="32">
        <v>193568.84</v>
      </c>
      <c r="D77" s="127">
        <v>11000</v>
      </c>
      <c r="E77" s="32">
        <v>182569</v>
      </c>
      <c r="F77" s="144">
        <v>9000</v>
      </c>
      <c r="G77" s="32">
        <v>173569</v>
      </c>
      <c r="H77" s="32">
        <f t="shared" si="2"/>
        <v>182569</v>
      </c>
      <c r="I77" s="85">
        <f t="shared" si="14"/>
        <v>100</v>
      </c>
      <c r="J77" s="32">
        <f t="shared" si="15"/>
        <v>193569</v>
      </c>
      <c r="K77" s="85">
        <f t="shared" si="16"/>
        <v>100.00008265793193</v>
      </c>
    </row>
    <row r="78" spans="1:11" ht="39.75" customHeight="1" x14ac:dyDescent="0.15">
      <c r="A78" s="33"/>
      <c r="B78" s="106" t="s">
        <v>198</v>
      </c>
      <c r="C78" s="106"/>
      <c r="D78" s="142">
        <f>D79</f>
        <v>607308</v>
      </c>
      <c r="E78" s="35">
        <f t="shared" ref="E78:G78" si="17">E79</f>
        <v>36000</v>
      </c>
      <c r="F78" s="145">
        <f t="shared" si="17"/>
        <v>0</v>
      </c>
      <c r="G78" s="74">
        <f t="shared" si="17"/>
        <v>0</v>
      </c>
      <c r="H78" s="74">
        <f t="shared" si="2"/>
        <v>0</v>
      </c>
      <c r="I78" s="87">
        <f t="shared" ref="I78:I79" si="18">H78/E78%</f>
        <v>0</v>
      </c>
      <c r="J78" s="74">
        <f t="shared" ref="J78:J79" si="19">D78+H78</f>
        <v>607308</v>
      </c>
      <c r="K78" s="106"/>
    </row>
    <row r="79" spans="1:11" ht="92.25" customHeight="1" x14ac:dyDescent="0.15">
      <c r="A79" s="33">
        <v>2414546</v>
      </c>
      <c r="B79" s="31" t="s">
        <v>199</v>
      </c>
      <c r="C79" s="128">
        <v>1605053.67</v>
      </c>
      <c r="D79" s="143">
        <v>607308</v>
      </c>
      <c r="E79" s="32">
        <v>36000</v>
      </c>
      <c r="F79" s="146"/>
      <c r="G79" s="128"/>
      <c r="H79" s="32">
        <f t="shared" si="2"/>
        <v>0</v>
      </c>
      <c r="I79" s="85">
        <f t="shared" si="18"/>
        <v>0</v>
      </c>
      <c r="J79" s="32">
        <f t="shared" si="19"/>
        <v>607308</v>
      </c>
      <c r="K79" s="85">
        <f t="shared" ref="K79" si="20">J79/C79%</f>
        <v>37.837239423900385</v>
      </c>
    </row>
    <row r="80" spans="1:11" ht="34.5" customHeight="1" x14ac:dyDescent="0.15">
      <c r="A80" s="33"/>
      <c r="B80" s="106" t="s">
        <v>200</v>
      </c>
      <c r="C80" s="106"/>
      <c r="D80" s="142">
        <f>D81</f>
        <v>0</v>
      </c>
      <c r="E80" s="142">
        <f t="shared" ref="E80:G80" si="21">E81</f>
        <v>416563</v>
      </c>
      <c r="F80" s="142">
        <f t="shared" si="21"/>
        <v>0</v>
      </c>
      <c r="G80" s="142">
        <f t="shared" si="21"/>
        <v>0</v>
      </c>
      <c r="H80" s="74">
        <f t="shared" si="2"/>
        <v>0</v>
      </c>
      <c r="I80" s="87">
        <f t="shared" ref="I80:I81" si="22">H80/E80%</f>
        <v>0</v>
      </c>
      <c r="J80" s="74">
        <f t="shared" ref="J80:J81" si="23">D80+H80</f>
        <v>0</v>
      </c>
      <c r="K80" s="106"/>
    </row>
    <row r="81" spans="1:16" ht="92.25" customHeight="1" x14ac:dyDescent="0.15">
      <c r="A81" s="33">
        <v>2477661</v>
      </c>
      <c r="B81" s="31" t="s">
        <v>201</v>
      </c>
      <c r="C81" s="128">
        <v>416562.12</v>
      </c>
      <c r="D81" s="143">
        <v>0</v>
      </c>
      <c r="E81" s="32">
        <v>416563</v>
      </c>
      <c r="F81" s="146"/>
      <c r="G81" s="128"/>
      <c r="H81" s="32">
        <f t="shared" si="2"/>
        <v>0</v>
      </c>
      <c r="I81" s="85">
        <f t="shared" si="22"/>
        <v>0</v>
      </c>
      <c r="J81" s="32">
        <f t="shared" si="23"/>
        <v>0</v>
      </c>
      <c r="K81" s="85">
        <f t="shared" ref="K81" si="24">J81/C81%</f>
        <v>0</v>
      </c>
    </row>
    <row r="82" spans="1:16" ht="24" x14ac:dyDescent="0.15">
      <c r="A82" s="33"/>
      <c r="B82" s="106" t="s">
        <v>102</v>
      </c>
      <c r="C82" s="106"/>
      <c r="D82" s="142">
        <f>SUM(D83:D84)</f>
        <v>1980695.94</v>
      </c>
      <c r="E82" s="35">
        <f>SUM(E83:E84)</f>
        <v>397000</v>
      </c>
      <c r="F82" s="145">
        <f>SUM(F83:F84)</f>
        <v>0</v>
      </c>
      <c r="G82" s="74">
        <f t="shared" ref="G82" si="25">SUM(G83:G84)</f>
        <v>0</v>
      </c>
      <c r="H82" s="74">
        <f t="shared" si="2"/>
        <v>0</v>
      </c>
      <c r="I82" s="87">
        <f t="shared" ref="I82:I84" si="26">H82/E82%</f>
        <v>0</v>
      </c>
      <c r="J82" s="74">
        <f t="shared" ref="J82:J84" si="27">D82+H82</f>
        <v>1980695.94</v>
      </c>
      <c r="K82" s="106"/>
    </row>
    <row r="83" spans="1:16" ht="196.5" customHeight="1" x14ac:dyDescent="0.15">
      <c r="A83" s="33">
        <v>2466215</v>
      </c>
      <c r="B83" s="31" t="s">
        <v>103</v>
      </c>
      <c r="C83" s="32">
        <v>1480000</v>
      </c>
      <c r="D83" s="127">
        <v>1197388.5</v>
      </c>
      <c r="E83" s="32">
        <v>60000</v>
      </c>
      <c r="F83" s="144">
        <v>0</v>
      </c>
      <c r="G83" s="32">
        <v>0</v>
      </c>
      <c r="H83" s="32">
        <f t="shared" si="2"/>
        <v>0</v>
      </c>
      <c r="I83" s="85">
        <f t="shared" si="26"/>
        <v>0</v>
      </c>
      <c r="J83" s="32">
        <f t="shared" si="27"/>
        <v>1197388.5</v>
      </c>
      <c r="K83" s="85">
        <f t="shared" ref="K83:K84" si="28">J83/C83%</f>
        <v>80.904628378378376</v>
      </c>
      <c r="P83" s="101"/>
    </row>
    <row r="84" spans="1:16" ht="135" customHeight="1" x14ac:dyDescent="0.15">
      <c r="A84" s="33">
        <v>2467162</v>
      </c>
      <c r="B84" s="31" t="s">
        <v>104</v>
      </c>
      <c r="C84" s="32">
        <v>1792500</v>
      </c>
      <c r="D84" s="32">
        <v>783307.44</v>
      </c>
      <c r="E84" s="32">
        <v>337000</v>
      </c>
      <c r="F84" s="32">
        <v>0</v>
      </c>
      <c r="G84" s="32">
        <v>0</v>
      </c>
      <c r="H84" s="32">
        <f t="shared" si="2"/>
        <v>0</v>
      </c>
      <c r="I84" s="85">
        <f t="shared" si="26"/>
        <v>0</v>
      </c>
      <c r="J84" s="32">
        <f t="shared" si="27"/>
        <v>783307.44</v>
      </c>
      <c r="K84" s="85">
        <f t="shared" si="28"/>
        <v>43.699159832635978</v>
      </c>
      <c r="P84" s="101"/>
    </row>
    <row r="85" spans="1:16" ht="26.25" customHeight="1" x14ac:dyDescent="0.15">
      <c r="A85" s="31"/>
      <c r="B85" s="62" t="s">
        <v>52</v>
      </c>
      <c r="C85" s="35"/>
      <c r="D85" s="35">
        <f>SUM(D86:D87)</f>
        <v>8175183.9500000002</v>
      </c>
      <c r="E85" s="35">
        <f t="shared" ref="E85:G85" si="29">SUM(E86:E87)</f>
        <v>12716854</v>
      </c>
      <c r="F85" s="35">
        <f t="shared" si="29"/>
        <v>0</v>
      </c>
      <c r="G85" s="35">
        <f t="shared" si="29"/>
        <v>0</v>
      </c>
      <c r="H85" s="35">
        <f t="shared" si="2"/>
        <v>0</v>
      </c>
      <c r="I85" s="63">
        <f t="shared" ref="I85:I95" si="30">H85/E85%</f>
        <v>0</v>
      </c>
      <c r="J85" s="35">
        <f t="shared" ref="J85:J95" si="31">D85+H85</f>
        <v>8175183.9500000002</v>
      </c>
      <c r="K85" s="35"/>
      <c r="L85" s="105"/>
      <c r="P85" s="101"/>
    </row>
    <row r="86" spans="1:16" ht="54" customHeight="1" x14ac:dyDescent="0.15">
      <c r="A86" s="33">
        <v>2178583</v>
      </c>
      <c r="B86" s="31" t="s">
        <v>32</v>
      </c>
      <c r="C86" s="32">
        <v>18847634.600000001</v>
      </c>
      <c r="D86" s="32">
        <v>8175183.9500000002</v>
      </c>
      <c r="E86" s="32">
        <v>10496282</v>
      </c>
      <c r="F86" s="32">
        <v>0</v>
      </c>
      <c r="G86" s="32"/>
      <c r="H86" s="32">
        <f t="shared" si="2"/>
        <v>0</v>
      </c>
      <c r="I86" s="85">
        <f t="shared" si="30"/>
        <v>0</v>
      </c>
      <c r="J86" s="32">
        <f t="shared" si="31"/>
        <v>8175183.9500000002</v>
      </c>
      <c r="K86" s="85">
        <f>J86/C86%</f>
        <v>43.375119071970971</v>
      </c>
    </row>
    <row r="87" spans="1:16" ht="176.25" customHeight="1" x14ac:dyDescent="0.15">
      <c r="A87" s="33">
        <v>2459101</v>
      </c>
      <c r="B87" s="31" t="s">
        <v>202</v>
      </c>
      <c r="C87" s="32">
        <v>2220572.04</v>
      </c>
      <c r="D87" s="32">
        <v>0</v>
      </c>
      <c r="E87" s="32">
        <v>2220572</v>
      </c>
      <c r="F87" s="32"/>
      <c r="G87" s="32"/>
      <c r="H87" s="32">
        <f t="shared" si="2"/>
        <v>0</v>
      </c>
      <c r="I87" s="85">
        <f t="shared" ref="I87" si="32">H87/E87%</f>
        <v>0</v>
      </c>
      <c r="J87" s="32">
        <f t="shared" ref="J87" si="33">D87+H87</f>
        <v>0</v>
      </c>
      <c r="K87" s="85">
        <f>J87/C87%</f>
        <v>0</v>
      </c>
    </row>
    <row r="88" spans="1:16" ht="29.25" customHeight="1" x14ac:dyDescent="0.15">
      <c r="A88" s="36"/>
      <c r="B88" s="107" t="s">
        <v>53</v>
      </c>
      <c r="C88" s="34"/>
      <c r="D88" s="35">
        <f>SUM(D89:D145)</f>
        <v>316008985.25999999</v>
      </c>
      <c r="E88" s="35">
        <f>SUM(E89:E145)</f>
        <v>725923020</v>
      </c>
      <c r="F88" s="35">
        <f>SUM(F89:F145)</f>
        <v>32508237.949999996</v>
      </c>
      <c r="G88" s="35">
        <f>SUM(G89:G145)</f>
        <v>1037873</v>
      </c>
      <c r="H88" s="35">
        <f t="shared" si="2"/>
        <v>33546110.949999996</v>
      </c>
      <c r="I88" s="63">
        <f t="shared" si="30"/>
        <v>4.6211664358019666</v>
      </c>
      <c r="J88" s="35">
        <f t="shared" si="31"/>
        <v>349555096.20999998</v>
      </c>
      <c r="K88" s="81"/>
    </row>
    <row r="89" spans="1:16" ht="29.25" customHeight="1" x14ac:dyDescent="0.15">
      <c r="A89" s="33"/>
      <c r="B89" s="31" t="s">
        <v>33</v>
      </c>
      <c r="C89" s="32"/>
      <c r="D89" s="32">
        <v>3457012</v>
      </c>
      <c r="E89" s="32">
        <v>2859369</v>
      </c>
      <c r="F89" s="32">
        <v>540596</v>
      </c>
      <c r="G89" s="32">
        <v>588517</v>
      </c>
      <c r="H89" s="32">
        <f t="shared" si="2"/>
        <v>1129113</v>
      </c>
      <c r="I89" s="85">
        <f t="shared" si="30"/>
        <v>39.488187778492389</v>
      </c>
      <c r="J89" s="32">
        <f t="shared" si="31"/>
        <v>4586125</v>
      </c>
      <c r="K89" s="85"/>
    </row>
    <row r="90" spans="1:16" ht="69" customHeight="1" x14ac:dyDescent="0.15">
      <c r="A90" s="33">
        <v>2089754</v>
      </c>
      <c r="B90" s="31" t="s">
        <v>105</v>
      </c>
      <c r="C90" s="127"/>
      <c r="D90" s="32">
        <v>4388749</v>
      </c>
      <c r="E90" s="32">
        <v>26689349</v>
      </c>
      <c r="F90" s="32">
        <v>196214.41</v>
      </c>
      <c r="G90" s="32"/>
      <c r="H90" s="32">
        <f t="shared" si="2"/>
        <v>196214.41</v>
      </c>
      <c r="I90" s="85">
        <f t="shared" si="30"/>
        <v>0.73517870368437988</v>
      </c>
      <c r="J90" s="32">
        <f t="shared" si="31"/>
        <v>4584963.41</v>
      </c>
      <c r="K90" s="85"/>
    </row>
    <row r="91" spans="1:16" ht="69" customHeight="1" x14ac:dyDescent="0.15">
      <c r="A91" s="33">
        <v>2183907</v>
      </c>
      <c r="B91" s="31" t="s">
        <v>34</v>
      </c>
      <c r="C91" s="127">
        <v>147383183.22999999</v>
      </c>
      <c r="D91" s="32">
        <v>63590852.289999999</v>
      </c>
      <c r="E91" s="32">
        <v>47879049</v>
      </c>
      <c r="F91" s="32">
        <v>398068.02</v>
      </c>
      <c r="G91" s="32">
        <v>332773</v>
      </c>
      <c r="H91" s="32">
        <f t="shared" si="2"/>
        <v>730841.02</v>
      </c>
      <c r="I91" s="85">
        <f t="shared" si="30"/>
        <v>1.5264317802135126</v>
      </c>
      <c r="J91" s="32">
        <f t="shared" si="31"/>
        <v>64321693.310000002</v>
      </c>
      <c r="K91" s="85">
        <f>J91/C91%</f>
        <v>43.642491565419832</v>
      </c>
    </row>
    <row r="92" spans="1:16" ht="69" customHeight="1" x14ac:dyDescent="0.15">
      <c r="A92" s="33">
        <v>2194935</v>
      </c>
      <c r="B92" s="151" t="s">
        <v>65</v>
      </c>
      <c r="C92" s="32">
        <v>94313602</v>
      </c>
      <c r="D92" s="32">
        <v>0</v>
      </c>
      <c r="E92" s="32">
        <v>58271758</v>
      </c>
      <c r="F92" s="32">
        <v>0</v>
      </c>
      <c r="G92" s="32"/>
      <c r="H92" s="32">
        <f t="shared" si="2"/>
        <v>0</v>
      </c>
      <c r="I92" s="85">
        <f t="shared" si="30"/>
        <v>0</v>
      </c>
      <c r="J92" s="32">
        <f t="shared" si="31"/>
        <v>0</v>
      </c>
      <c r="K92" s="85">
        <f>J92/C92%</f>
        <v>0</v>
      </c>
    </row>
    <row r="93" spans="1:16" ht="69" customHeight="1" x14ac:dyDescent="0.15">
      <c r="A93" s="33">
        <v>2250037</v>
      </c>
      <c r="B93" s="151" t="s">
        <v>203</v>
      </c>
      <c r="C93" s="32">
        <v>39968148.479999997</v>
      </c>
      <c r="D93" s="32">
        <v>31993607.969999999</v>
      </c>
      <c r="E93" s="32">
        <v>5833175</v>
      </c>
      <c r="F93" s="32"/>
      <c r="G93" s="32"/>
      <c r="H93" s="32">
        <f t="shared" si="2"/>
        <v>0</v>
      </c>
      <c r="I93" s="85">
        <f t="shared" ref="I93" si="34">H93/E93%</f>
        <v>0</v>
      </c>
      <c r="J93" s="32">
        <f t="shared" ref="J93" si="35">D93+H93</f>
        <v>31993607.969999999</v>
      </c>
      <c r="K93" s="85">
        <f>J93/C93%</f>
        <v>80.047760996508387</v>
      </c>
    </row>
    <row r="94" spans="1:16" ht="53.25" customHeight="1" x14ac:dyDescent="0.15">
      <c r="A94" s="33">
        <v>2284722</v>
      </c>
      <c r="B94" s="151" t="s">
        <v>14</v>
      </c>
      <c r="C94" s="32">
        <v>71179687.920000002</v>
      </c>
      <c r="D94" s="32">
        <v>56172171.090000004</v>
      </c>
      <c r="E94" s="32">
        <v>28178520</v>
      </c>
      <c r="F94" s="32">
        <v>4276870.17</v>
      </c>
      <c r="G94" s="32">
        <v>661509</v>
      </c>
      <c r="H94" s="32">
        <f t="shared" si="2"/>
        <v>4938379.17</v>
      </c>
      <c r="I94" s="85">
        <f t="shared" si="30"/>
        <v>17.525331954978473</v>
      </c>
      <c r="J94" s="32">
        <f t="shared" si="31"/>
        <v>61110550.260000005</v>
      </c>
      <c r="K94" s="85">
        <f>J94/C94%</f>
        <v>85.853917101579796</v>
      </c>
    </row>
    <row r="95" spans="1:16" ht="63" customHeight="1" x14ac:dyDescent="0.15">
      <c r="A95" s="33">
        <v>2285573</v>
      </c>
      <c r="B95" s="31" t="s">
        <v>13</v>
      </c>
      <c r="C95" s="127">
        <v>44719310.039999999</v>
      </c>
      <c r="D95" s="32">
        <v>5577760.0600000005</v>
      </c>
      <c r="E95" s="32">
        <v>12216128</v>
      </c>
      <c r="F95" s="32">
        <v>687100.54</v>
      </c>
      <c r="G95" s="32"/>
      <c r="H95" s="32">
        <f t="shared" si="2"/>
        <v>687100.54</v>
      </c>
      <c r="I95" s="85">
        <f t="shared" si="30"/>
        <v>5.6245361869161821</v>
      </c>
      <c r="J95" s="32">
        <f t="shared" si="31"/>
        <v>6264860.6000000006</v>
      </c>
      <c r="K95" s="85">
        <f>J95/C95%</f>
        <v>14.009296195304181</v>
      </c>
    </row>
    <row r="96" spans="1:16" ht="48" x14ac:dyDescent="0.15">
      <c r="A96" s="33">
        <v>2285839</v>
      </c>
      <c r="B96" s="31" t="s">
        <v>63</v>
      </c>
      <c r="C96" s="127">
        <v>138389767.78</v>
      </c>
      <c r="D96" s="32">
        <v>0</v>
      </c>
      <c r="E96" s="32">
        <v>55964497</v>
      </c>
      <c r="F96" s="32">
        <v>5317423.17</v>
      </c>
      <c r="G96" s="32">
        <v>-5317423</v>
      </c>
      <c r="H96" s="32">
        <f t="shared" si="2"/>
        <v>0.16999999992549419</v>
      </c>
      <c r="I96" s="85">
        <f t="shared" ref="I96:I99" si="36">H96/E96%</f>
        <v>3.0376400939598224E-7</v>
      </c>
      <c r="J96" s="32">
        <f t="shared" ref="J96:J99" si="37">D96+H96</f>
        <v>0.16999999992549419</v>
      </c>
      <c r="K96" s="85">
        <f t="shared" ref="K96:K99" si="38">J96/C96%</f>
        <v>1.2284145183027215E-7</v>
      </c>
    </row>
    <row r="97" spans="1:11" ht="48" x14ac:dyDescent="0.15">
      <c r="A97" s="33">
        <v>2286124</v>
      </c>
      <c r="B97" s="31" t="s">
        <v>64</v>
      </c>
      <c r="C97" s="127">
        <v>71944623</v>
      </c>
      <c r="D97" s="32">
        <v>0</v>
      </c>
      <c r="E97" s="32">
        <v>19183075</v>
      </c>
      <c r="F97" s="32">
        <v>0</v>
      </c>
      <c r="G97" s="32"/>
      <c r="H97" s="32">
        <f t="shared" si="2"/>
        <v>0</v>
      </c>
      <c r="I97" s="85">
        <f t="shared" si="36"/>
        <v>0</v>
      </c>
      <c r="J97" s="32">
        <f t="shared" si="37"/>
        <v>0</v>
      </c>
      <c r="K97" s="85">
        <f t="shared" si="38"/>
        <v>0</v>
      </c>
    </row>
    <row r="98" spans="1:11" ht="65.25" customHeight="1" x14ac:dyDescent="0.15">
      <c r="A98" s="33">
        <v>2303995</v>
      </c>
      <c r="B98" s="31" t="s">
        <v>17</v>
      </c>
      <c r="C98" s="127">
        <v>299767271</v>
      </c>
      <c r="D98" s="32">
        <v>1244301.42</v>
      </c>
      <c r="E98" s="32">
        <v>15210000</v>
      </c>
      <c r="F98" s="32">
        <v>127174</v>
      </c>
      <c r="G98" s="32">
        <v>10935</v>
      </c>
      <c r="H98" s="32">
        <f t="shared" si="2"/>
        <v>138109</v>
      </c>
      <c r="I98" s="85">
        <f t="shared" si="36"/>
        <v>0.90801446416831033</v>
      </c>
      <c r="J98" s="32">
        <f t="shared" si="37"/>
        <v>1382410.42</v>
      </c>
      <c r="K98" s="85">
        <f t="shared" si="38"/>
        <v>0.46116122530267822</v>
      </c>
    </row>
    <row r="99" spans="1:11" ht="60" x14ac:dyDescent="0.15">
      <c r="A99" s="33">
        <v>2321591</v>
      </c>
      <c r="B99" s="31" t="s">
        <v>106</v>
      </c>
      <c r="C99" s="127">
        <v>103449297.95</v>
      </c>
      <c r="D99" s="32">
        <v>1161854.46</v>
      </c>
      <c r="E99" s="32">
        <v>1383539</v>
      </c>
      <c r="F99" s="32">
        <v>0</v>
      </c>
      <c r="G99" s="32"/>
      <c r="H99" s="32">
        <f t="shared" si="2"/>
        <v>0</v>
      </c>
      <c r="I99" s="85">
        <f t="shared" si="36"/>
        <v>0</v>
      </c>
      <c r="J99" s="32">
        <f t="shared" si="37"/>
        <v>1161854.46</v>
      </c>
      <c r="K99" s="85">
        <f t="shared" si="38"/>
        <v>1.1231148814190672</v>
      </c>
    </row>
    <row r="100" spans="1:11" ht="90" customHeight="1" x14ac:dyDescent="0.15">
      <c r="A100" s="33">
        <v>2327370</v>
      </c>
      <c r="B100" s="31" t="s">
        <v>66</v>
      </c>
      <c r="C100" s="127">
        <v>3763095</v>
      </c>
      <c r="D100" s="32">
        <v>0</v>
      </c>
      <c r="E100" s="32">
        <v>3019250</v>
      </c>
      <c r="F100" s="32">
        <v>0</v>
      </c>
      <c r="G100" s="32"/>
      <c r="H100" s="32">
        <f t="shared" si="2"/>
        <v>0</v>
      </c>
      <c r="I100" s="85">
        <f>H100/E100%</f>
        <v>0</v>
      </c>
      <c r="J100" s="32">
        <f>D100+H100</f>
        <v>0</v>
      </c>
      <c r="K100" s="85">
        <f>J100/C100%</f>
        <v>0</v>
      </c>
    </row>
    <row r="101" spans="1:11" ht="54.75" customHeight="1" x14ac:dyDescent="0.15">
      <c r="A101" s="33">
        <v>2335179</v>
      </c>
      <c r="B101" s="31" t="s">
        <v>15</v>
      </c>
      <c r="C101" s="127">
        <v>128960189.34</v>
      </c>
      <c r="D101" s="32">
        <v>2307541.17</v>
      </c>
      <c r="E101" s="32">
        <v>41825187</v>
      </c>
      <c r="F101" s="32">
        <v>0</v>
      </c>
      <c r="G101" s="32"/>
      <c r="H101" s="32">
        <f t="shared" si="2"/>
        <v>0</v>
      </c>
      <c r="I101" s="85">
        <f>H101/E101%</f>
        <v>0</v>
      </c>
      <c r="J101" s="32">
        <f>D101+H101</f>
        <v>2307541.17</v>
      </c>
      <c r="K101" s="85">
        <f>J101/C101%</f>
        <v>1.7893438136293605</v>
      </c>
    </row>
    <row r="102" spans="1:11" ht="54.75" customHeight="1" x14ac:dyDescent="0.15">
      <c r="A102" s="33">
        <v>2335476</v>
      </c>
      <c r="B102" s="31" t="s">
        <v>107</v>
      </c>
      <c r="C102" s="127">
        <v>29393665.550000001</v>
      </c>
      <c r="D102" s="32">
        <v>1112936.1599999999</v>
      </c>
      <c r="E102" s="32">
        <v>134580</v>
      </c>
      <c r="F102" s="32">
        <v>0</v>
      </c>
      <c r="G102" s="32"/>
      <c r="H102" s="32">
        <f t="shared" si="2"/>
        <v>0</v>
      </c>
      <c r="I102" s="85">
        <f>H102/E102%</f>
        <v>0</v>
      </c>
      <c r="J102" s="32">
        <f>D102+H102</f>
        <v>1112936.1599999999</v>
      </c>
      <c r="K102" s="85">
        <f>J102/C102%</f>
        <v>3.7863129323113629</v>
      </c>
    </row>
    <row r="103" spans="1:11" ht="59.25" customHeight="1" x14ac:dyDescent="0.15">
      <c r="A103" s="33">
        <v>2343128</v>
      </c>
      <c r="B103" s="31" t="s">
        <v>16</v>
      </c>
      <c r="C103" s="127">
        <v>28597975.25</v>
      </c>
      <c r="D103" s="32">
        <v>2341285.02</v>
      </c>
      <c r="E103" s="32">
        <v>11557496</v>
      </c>
      <c r="F103" s="32">
        <v>125516.38</v>
      </c>
      <c r="G103" s="32">
        <v>272478</v>
      </c>
      <c r="H103" s="32">
        <f t="shared" si="2"/>
        <v>397994.38</v>
      </c>
      <c r="I103" s="85">
        <f t="shared" ref="I103:I111" si="39">H103/E103%</f>
        <v>3.4436038740571484</v>
      </c>
      <c r="J103" s="32">
        <f t="shared" ref="J103:J111" si="40">D103+H103</f>
        <v>2739279.4</v>
      </c>
      <c r="K103" s="85">
        <f t="shared" ref="K103:K111" si="41">J103/C103%</f>
        <v>9.5785781197918887</v>
      </c>
    </row>
    <row r="104" spans="1:11" ht="65.25" customHeight="1" x14ac:dyDescent="0.15">
      <c r="A104" s="33">
        <v>2343407</v>
      </c>
      <c r="B104" s="31" t="s">
        <v>35</v>
      </c>
      <c r="C104" s="127">
        <v>77043359.329999998</v>
      </c>
      <c r="D104" s="32">
        <v>40572522.020000003</v>
      </c>
      <c r="E104" s="32">
        <v>34144504</v>
      </c>
      <c r="F104" s="32">
        <v>1921075.58</v>
      </c>
      <c r="G104" s="32">
        <v>1306134</v>
      </c>
      <c r="H104" s="32">
        <f t="shared" si="2"/>
        <v>3227209.58</v>
      </c>
      <c r="I104" s="85">
        <f t="shared" si="39"/>
        <v>9.4516223753023336</v>
      </c>
      <c r="J104" s="32">
        <f t="shared" si="40"/>
        <v>43799731.600000001</v>
      </c>
      <c r="K104" s="85">
        <f t="shared" si="41"/>
        <v>56.850755186300368</v>
      </c>
    </row>
    <row r="105" spans="1:11" ht="54.75" customHeight="1" x14ac:dyDescent="0.15">
      <c r="A105" s="33">
        <v>2344420</v>
      </c>
      <c r="B105" s="31" t="s">
        <v>36</v>
      </c>
      <c r="C105" s="127">
        <v>40185810.020000003</v>
      </c>
      <c r="D105" s="32">
        <v>7359812.6299999999</v>
      </c>
      <c r="E105" s="32">
        <v>22805950</v>
      </c>
      <c r="F105" s="32">
        <v>5540662.2399999993</v>
      </c>
      <c r="G105" s="32">
        <v>371911</v>
      </c>
      <c r="H105" s="32">
        <f t="shared" si="2"/>
        <v>5912573.2399999993</v>
      </c>
      <c r="I105" s="85">
        <f t="shared" si="39"/>
        <v>25.925573107018121</v>
      </c>
      <c r="J105" s="32">
        <f t="shared" si="40"/>
        <v>13272385.869999999</v>
      </c>
      <c r="K105" s="85">
        <f t="shared" si="41"/>
        <v>33.027543462218354</v>
      </c>
    </row>
    <row r="106" spans="1:11" ht="53.25" customHeight="1" x14ac:dyDescent="0.15">
      <c r="A106" s="33">
        <v>2344621</v>
      </c>
      <c r="B106" s="31" t="s">
        <v>37</v>
      </c>
      <c r="C106" s="127">
        <v>102849342.17</v>
      </c>
      <c r="D106" s="32">
        <v>1850729.86</v>
      </c>
      <c r="E106" s="32">
        <v>14373824</v>
      </c>
      <c r="F106" s="32">
        <v>0</v>
      </c>
      <c r="G106" s="32"/>
      <c r="H106" s="32">
        <f t="shared" si="2"/>
        <v>0</v>
      </c>
      <c r="I106" s="85">
        <f t="shared" si="39"/>
        <v>0</v>
      </c>
      <c r="J106" s="32">
        <f t="shared" si="40"/>
        <v>1850729.86</v>
      </c>
      <c r="K106" s="85">
        <f t="shared" si="41"/>
        <v>1.7994571680788418</v>
      </c>
    </row>
    <row r="107" spans="1:11" ht="70.5" customHeight="1" x14ac:dyDescent="0.15">
      <c r="A107" s="33">
        <v>2346750</v>
      </c>
      <c r="B107" s="31" t="s">
        <v>38</v>
      </c>
      <c r="C107" s="127">
        <v>113121299.98</v>
      </c>
      <c r="D107" s="32">
        <v>893677.04</v>
      </c>
      <c r="E107" s="32">
        <v>1147497</v>
      </c>
      <c r="F107" s="32">
        <v>82500</v>
      </c>
      <c r="G107" s="32">
        <v>28500</v>
      </c>
      <c r="H107" s="32">
        <f t="shared" si="2"/>
        <v>111000</v>
      </c>
      <c r="I107" s="85">
        <f t="shared" si="39"/>
        <v>9.6732279038638023</v>
      </c>
      <c r="J107" s="32">
        <f t="shared" si="40"/>
        <v>1004677.04</v>
      </c>
      <c r="K107" s="85">
        <f t="shared" si="41"/>
        <v>0.88814134931054378</v>
      </c>
    </row>
    <row r="108" spans="1:11" ht="89.25" customHeight="1" x14ac:dyDescent="0.15">
      <c r="A108" s="33">
        <v>2347056</v>
      </c>
      <c r="B108" s="31" t="s">
        <v>39</v>
      </c>
      <c r="C108" s="127">
        <v>36009269.159999996</v>
      </c>
      <c r="D108" s="32">
        <v>3841429.87</v>
      </c>
      <c r="E108" s="32">
        <v>18937981</v>
      </c>
      <c r="F108" s="32">
        <v>95440.24</v>
      </c>
      <c r="G108" s="32"/>
      <c r="H108" s="32">
        <f t="shared" si="2"/>
        <v>95440.24</v>
      </c>
      <c r="I108" s="85">
        <f t="shared" si="39"/>
        <v>0.50396206438268154</v>
      </c>
      <c r="J108" s="32">
        <f t="shared" si="40"/>
        <v>3936870.1100000003</v>
      </c>
      <c r="K108" s="85">
        <f t="shared" si="41"/>
        <v>10.932935329809956</v>
      </c>
    </row>
    <row r="109" spans="1:11" ht="69" customHeight="1" x14ac:dyDescent="0.15">
      <c r="A109" s="33">
        <v>2354781</v>
      </c>
      <c r="B109" s="31" t="s">
        <v>40</v>
      </c>
      <c r="C109" s="127">
        <v>339219888.24000001</v>
      </c>
      <c r="D109" s="32">
        <v>66116725.260000005</v>
      </c>
      <c r="E109" s="32">
        <v>62921698</v>
      </c>
      <c r="F109" s="32">
        <v>11243407</v>
      </c>
      <c r="G109" s="32">
        <v>411208</v>
      </c>
      <c r="H109" s="32">
        <f t="shared" si="2"/>
        <v>11654615</v>
      </c>
      <c r="I109" s="85">
        <f t="shared" si="39"/>
        <v>18.52241018670539</v>
      </c>
      <c r="J109" s="32">
        <f t="shared" si="40"/>
        <v>77771340.260000005</v>
      </c>
      <c r="K109" s="85">
        <f t="shared" si="41"/>
        <v>22.92652729281496</v>
      </c>
    </row>
    <row r="110" spans="1:11" ht="79.5" customHeight="1" x14ac:dyDescent="0.15">
      <c r="A110" s="33">
        <v>2362485</v>
      </c>
      <c r="B110" s="31" t="s">
        <v>41</v>
      </c>
      <c r="C110" s="127">
        <v>142786859.22999999</v>
      </c>
      <c r="D110" s="32">
        <v>656172.78</v>
      </c>
      <c r="E110" s="32">
        <v>48747997</v>
      </c>
      <c r="F110" s="32">
        <v>0</v>
      </c>
      <c r="G110" s="32"/>
      <c r="H110" s="32">
        <f t="shared" si="2"/>
        <v>0</v>
      </c>
      <c r="I110" s="85">
        <f t="shared" si="39"/>
        <v>0</v>
      </c>
      <c r="J110" s="32">
        <f t="shared" si="40"/>
        <v>656172.78</v>
      </c>
      <c r="K110" s="85">
        <f t="shared" si="41"/>
        <v>0.45954703642794037</v>
      </c>
    </row>
    <row r="111" spans="1:11" ht="57.75" customHeight="1" x14ac:dyDescent="0.15">
      <c r="A111" s="33">
        <v>2372478</v>
      </c>
      <c r="B111" s="31" t="s">
        <v>42</v>
      </c>
      <c r="C111" s="127">
        <v>37954448</v>
      </c>
      <c r="D111" s="32">
        <v>15386292.68</v>
      </c>
      <c r="E111" s="32">
        <v>16252578</v>
      </c>
      <c r="F111" s="32">
        <v>948218</v>
      </c>
      <c r="G111" s="32">
        <v>1300204</v>
      </c>
      <c r="H111" s="32">
        <f t="shared" si="2"/>
        <v>2248422</v>
      </c>
      <c r="I111" s="85">
        <f t="shared" si="39"/>
        <v>13.834248326634704</v>
      </c>
      <c r="J111" s="32">
        <f t="shared" si="40"/>
        <v>17634714.68</v>
      </c>
      <c r="K111" s="85">
        <f t="shared" si="41"/>
        <v>46.462840613569192</v>
      </c>
    </row>
    <row r="112" spans="1:11" ht="57.75" customHeight="1" x14ac:dyDescent="0.15">
      <c r="A112" s="33">
        <v>2386498</v>
      </c>
      <c r="B112" s="31" t="s">
        <v>108</v>
      </c>
      <c r="C112" s="127">
        <v>97397247.409999996</v>
      </c>
      <c r="D112" s="32">
        <v>1117532.98</v>
      </c>
      <c r="E112" s="32">
        <v>919062</v>
      </c>
      <c r="F112" s="32">
        <v>0</v>
      </c>
      <c r="G112" s="32"/>
      <c r="H112" s="32">
        <f t="shared" si="2"/>
        <v>0</v>
      </c>
      <c r="I112" s="85">
        <f t="shared" ref="I112" si="42">H112/E112%</f>
        <v>0</v>
      </c>
      <c r="J112" s="32">
        <f t="shared" ref="J112" si="43">D112+H112</f>
        <v>1117532.98</v>
      </c>
      <c r="K112" s="85">
        <f t="shared" ref="K112" si="44">J112/C112%</f>
        <v>1.14739688206554</v>
      </c>
    </row>
    <row r="113" spans="1:11" ht="75" customHeight="1" x14ac:dyDescent="0.15">
      <c r="A113" s="33">
        <v>2386533</v>
      </c>
      <c r="B113" s="31" t="s">
        <v>43</v>
      </c>
      <c r="C113" s="127">
        <v>122556061.31999999</v>
      </c>
      <c r="D113" s="32">
        <v>1103795.43</v>
      </c>
      <c r="E113" s="32">
        <v>37345220</v>
      </c>
      <c r="F113" s="32">
        <v>80750</v>
      </c>
      <c r="G113" s="32">
        <v>11000</v>
      </c>
      <c r="H113" s="32">
        <f t="shared" si="2"/>
        <v>91750</v>
      </c>
      <c r="I113" s="85">
        <f t="shared" ref="I113:I118" si="45">H113/E113%</f>
        <v>0.24568070558963101</v>
      </c>
      <c r="J113" s="32">
        <f t="shared" ref="J113:J118" si="46">D113+H113</f>
        <v>1195545.43</v>
      </c>
      <c r="K113" s="85">
        <f t="shared" ref="K113:K118" si="47">J113/C113%</f>
        <v>0.97550901776972998</v>
      </c>
    </row>
    <row r="114" spans="1:11" ht="53.25" customHeight="1" x14ac:dyDescent="0.15">
      <c r="A114" s="33">
        <v>2386577</v>
      </c>
      <c r="B114" s="31" t="s">
        <v>19</v>
      </c>
      <c r="C114" s="127">
        <v>88231060.459999993</v>
      </c>
      <c r="D114" s="32">
        <v>1386171.01</v>
      </c>
      <c r="E114" s="32">
        <v>34238720</v>
      </c>
      <c r="F114" s="32">
        <v>11500</v>
      </c>
      <c r="G114" s="32">
        <v>85500</v>
      </c>
      <c r="H114" s="32">
        <f t="shared" si="2"/>
        <v>97000</v>
      </c>
      <c r="I114" s="85">
        <f t="shared" si="45"/>
        <v>0.28330498336386406</v>
      </c>
      <c r="J114" s="32">
        <f t="shared" si="46"/>
        <v>1483171.01</v>
      </c>
      <c r="K114" s="85">
        <f t="shared" si="47"/>
        <v>1.6810078018640648</v>
      </c>
    </row>
    <row r="115" spans="1:11" ht="53.25" customHeight="1" x14ac:dyDescent="0.15">
      <c r="A115" s="33">
        <v>2409087</v>
      </c>
      <c r="B115" s="31" t="s">
        <v>109</v>
      </c>
      <c r="C115" s="127">
        <v>5774500.3600000003</v>
      </c>
      <c r="D115" s="32">
        <v>324156.15999999997</v>
      </c>
      <c r="E115" s="32">
        <v>5399650</v>
      </c>
      <c r="F115" s="32">
        <v>0</v>
      </c>
      <c r="G115" s="32"/>
      <c r="H115" s="32">
        <f t="shared" si="2"/>
        <v>0</v>
      </c>
      <c r="I115" s="85">
        <f t="shared" si="45"/>
        <v>0</v>
      </c>
      <c r="J115" s="32">
        <f t="shared" si="46"/>
        <v>324156.15999999997</v>
      </c>
      <c r="K115" s="85">
        <f t="shared" si="47"/>
        <v>5.6135793539027494</v>
      </c>
    </row>
    <row r="116" spans="1:11" ht="54.75" customHeight="1" x14ac:dyDescent="0.15">
      <c r="A116" s="33">
        <v>2412981</v>
      </c>
      <c r="B116" s="31" t="s">
        <v>54</v>
      </c>
      <c r="C116" s="127">
        <v>6762984.2199999997</v>
      </c>
      <c r="D116" s="32">
        <v>0</v>
      </c>
      <c r="E116" s="32">
        <v>6507323</v>
      </c>
      <c r="F116" s="32">
        <v>0</v>
      </c>
      <c r="G116" s="32"/>
      <c r="H116" s="32">
        <f t="shared" si="2"/>
        <v>0</v>
      </c>
      <c r="I116" s="85">
        <f t="shared" si="45"/>
        <v>0</v>
      </c>
      <c r="J116" s="32">
        <f t="shared" si="46"/>
        <v>0</v>
      </c>
      <c r="K116" s="85">
        <f t="shared" si="47"/>
        <v>0</v>
      </c>
    </row>
    <row r="117" spans="1:11" ht="68.25" customHeight="1" x14ac:dyDescent="0.15">
      <c r="A117" s="33">
        <v>2414624</v>
      </c>
      <c r="B117" s="31" t="s">
        <v>67</v>
      </c>
      <c r="C117" s="127">
        <v>701204473.24000001</v>
      </c>
      <c r="D117" s="32">
        <v>0</v>
      </c>
      <c r="E117" s="32">
        <v>6469311</v>
      </c>
      <c r="F117" s="32">
        <v>0</v>
      </c>
      <c r="G117" s="32"/>
      <c r="H117" s="32">
        <f t="shared" si="2"/>
        <v>0</v>
      </c>
      <c r="I117" s="85">
        <f t="shared" si="45"/>
        <v>0</v>
      </c>
      <c r="J117" s="32">
        <f t="shared" si="46"/>
        <v>0</v>
      </c>
      <c r="K117" s="85">
        <f t="shared" si="47"/>
        <v>0</v>
      </c>
    </row>
    <row r="118" spans="1:11" ht="30" customHeight="1" x14ac:dyDescent="0.15">
      <c r="A118" s="33">
        <v>2416127</v>
      </c>
      <c r="B118" s="31" t="s">
        <v>55</v>
      </c>
      <c r="C118" s="127">
        <v>69177499</v>
      </c>
      <c r="D118" s="32">
        <v>1882123.03</v>
      </c>
      <c r="E118" s="32">
        <v>10259175</v>
      </c>
      <c r="F118" s="32">
        <v>643456.71</v>
      </c>
      <c r="G118" s="32">
        <v>348392</v>
      </c>
      <c r="H118" s="32">
        <f t="shared" si="2"/>
        <v>991848.71</v>
      </c>
      <c r="I118" s="85">
        <f t="shared" si="45"/>
        <v>9.6679188141346639</v>
      </c>
      <c r="J118" s="32">
        <f t="shared" si="46"/>
        <v>2873971.74</v>
      </c>
      <c r="K118" s="85">
        <f t="shared" si="47"/>
        <v>4.1544892219939902</v>
      </c>
    </row>
    <row r="119" spans="1:11" ht="60" x14ac:dyDescent="0.15">
      <c r="A119" s="33">
        <v>2426613</v>
      </c>
      <c r="B119" s="31" t="s">
        <v>110</v>
      </c>
      <c r="C119" s="127">
        <v>704573.7</v>
      </c>
      <c r="D119" s="32">
        <v>0</v>
      </c>
      <c r="E119" s="32">
        <v>704574</v>
      </c>
      <c r="F119" s="32">
        <v>0</v>
      </c>
      <c r="G119" s="32"/>
      <c r="H119" s="32">
        <f t="shared" si="2"/>
        <v>0</v>
      </c>
      <c r="I119" s="85">
        <f t="shared" ref="I119:I132" si="48">H119/E119%</f>
        <v>0</v>
      </c>
      <c r="J119" s="32">
        <f t="shared" ref="J119:J132" si="49">D119+H119</f>
        <v>0</v>
      </c>
      <c r="K119" s="85">
        <f t="shared" ref="K119:K132" si="50">J119/C119%</f>
        <v>0</v>
      </c>
    </row>
    <row r="120" spans="1:11" ht="48" x14ac:dyDescent="0.15">
      <c r="A120" s="33">
        <v>2426624</v>
      </c>
      <c r="B120" s="31" t="s">
        <v>111</v>
      </c>
      <c r="C120" s="127">
        <v>1203397.99</v>
      </c>
      <c r="D120" s="32">
        <v>0</v>
      </c>
      <c r="E120" s="32">
        <v>1203398</v>
      </c>
      <c r="F120" s="32">
        <v>0</v>
      </c>
      <c r="G120" s="32"/>
      <c r="H120" s="32">
        <f t="shared" si="2"/>
        <v>0</v>
      </c>
      <c r="I120" s="85">
        <f t="shared" si="48"/>
        <v>0</v>
      </c>
      <c r="J120" s="32">
        <f t="shared" si="49"/>
        <v>0</v>
      </c>
      <c r="K120" s="85">
        <f t="shared" si="50"/>
        <v>0</v>
      </c>
    </row>
    <row r="121" spans="1:11" ht="48" x14ac:dyDescent="0.15">
      <c r="A121" s="33">
        <v>2426626</v>
      </c>
      <c r="B121" s="31" t="s">
        <v>112</v>
      </c>
      <c r="C121" s="127">
        <v>1115946.9099999999</v>
      </c>
      <c r="D121" s="32">
        <v>0</v>
      </c>
      <c r="E121" s="32">
        <v>1115947</v>
      </c>
      <c r="F121" s="32">
        <v>0</v>
      </c>
      <c r="G121" s="32"/>
      <c r="H121" s="32">
        <f t="shared" si="2"/>
        <v>0</v>
      </c>
      <c r="I121" s="85">
        <f t="shared" si="48"/>
        <v>0</v>
      </c>
      <c r="J121" s="32">
        <f t="shared" si="49"/>
        <v>0</v>
      </c>
      <c r="K121" s="85">
        <f t="shared" si="50"/>
        <v>0</v>
      </c>
    </row>
    <row r="122" spans="1:11" ht="48" x14ac:dyDescent="0.15">
      <c r="A122" s="33">
        <v>2426641</v>
      </c>
      <c r="B122" s="31" t="s">
        <v>113</v>
      </c>
      <c r="C122" s="127">
        <v>680011.7</v>
      </c>
      <c r="D122" s="32">
        <v>30722.6</v>
      </c>
      <c r="E122" s="32">
        <v>649289</v>
      </c>
      <c r="F122" s="32">
        <v>0</v>
      </c>
      <c r="G122" s="32"/>
      <c r="H122" s="32">
        <f t="shared" si="2"/>
        <v>0</v>
      </c>
      <c r="I122" s="85">
        <f t="shared" si="48"/>
        <v>0</v>
      </c>
      <c r="J122" s="32">
        <f t="shared" si="49"/>
        <v>30722.6</v>
      </c>
      <c r="K122" s="85">
        <f t="shared" si="50"/>
        <v>4.5179516764196856</v>
      </c>
    </row>
    <row r="123" spans="1:11" ht="36" x14ac:dyDescent="0.15">
      <c r="A123" s="33">
        <v>2426642</v>
      </c>
      <c r="B123" s="31" t="s">
        <v>114</v>
      </c>
      <c r="C123" s="127">
        <v>2311285.27</v>
      </c>
      <c r="D123" s="32">
        <v>2032.77</v>
      </c>
      <c r="E123" s="32">
        <v>2309252</v>
      </c>
      <c r="F123" s="32">
        <v>0</v>
      </c>
      <c r="G123" s="32"/>
      <c r="H123" s="32">
        <f t="shared" si="2"/>
        <v>0</v>
      </c>
      <c r="I123" s="85">
        <f t="shared" si="48"/>
        <v>0</v>
      </c>
      <c r="J123" s="32">
        <f t="shared" si="49"/>
        <v>2032.77</v>
      </c>
      <c r="K123" s="85">
        <f t="shared" si="50"/>
        <v>8.794976658160418E-2</v>
      </c>
    </row>
    <row r="124" spans="1:11" ht="48" x14ac:dyDescent="0.15">
      <c r="A124" s="33">
        <v>2426646</v>
      </c>
      <c r="B124" s="31" t="s">
        <v>115</v>
      </c>
      <c r="C124" s="127">
        <v>2204980.04</v>
      </c>
      <c r="D124" s="32">
        <v>0</v>
      </c>
      <c r="E124" s="32">
        <v>2204980</v>
      </c>
      <c r="F124" s="32">
        <v>0</v>
      </c>
      <c r="G124" s="32"/>
      <c r="H124" s="32">
        <f t="shared" si="2"/>
        <v>0</v>
      </c>
      <c r="I124" s="85">
        <f t="shared" si="48"/>
        <v>0</v>
      </c>
      <c r="J124" s="32">
        <f t="shared" si="49"/>
        <v>0</v>
      </c>
      <c r="K124" s="85">
        <f t="shared" si="50"/>
        <v>0</v>
      </c>
    </row>
    <row r="125" spans="1:11" ht="48" x14ac:dyDescent="0.15">
      <c r="A125" s="33">
        <v>2426659</v>
      </c>
      <c r="B125" s="31" t="s">
        <v>116</v>
      </c>
      <c r="C125" s="127">
        <v>1447445.35</v>
      </c>
      <c r="D125" s="32">
        <v>0</v>
      </c>
      <c r="E125" s="32">
        <v>1447445</v>
      </c>
      <c r="F125" s="32">
        <v>0</v>
      </c>
      <c r="G125" s="32"/>
      <c r="H125" s="32">
        <f t="shared" si="2"/>
        <v>0</v>
      </c>
      <c r="I125" s="85">
        <f t="shared" si="48"/>
        <v>0</v>
      </c>
      <c r="J125" s="32">
        <f t="shared" si="49"/>
        <v>0</v>
      </c>
      <c r="K125" s="85">
        <f t="shared" si="50"/>
        <v>0</v>
      </c>
    </row>
    <row r="126" spans="1:11" ht="60" x14ac:dyDescent="0.15">
      <c r="A126" s="33">
        <v>2426758</v>
      </c>
      <c r="B126" s="31" t="s">
        <v>117</v>
      </c>
      <c r="C126" s="127">
        <v>2031451</v>
      </c>
      <c r="D126" s="32">
        <v>37018.5</v>
      </c>
      <c r="E126" s="32">
        <v>1988009</v>
      </c>
      <c r="F126" s="32">
        <v>0</v>
      </c>
      <c r="G126" s="32"/>
      <c r="H126" s="32">
        <f t="shared" si="2"/>
        <v>0</v>
      </c>
      <c r="I126" s="85">
        <f t="shared" si="48"/>
        <v>0</v>
      </c>
      <c r="J126" s="32">
        <f t="shared" si="49"/>
        <v>37018.5</v>
      </c>
      <c r="K126" s="85">
        <f t="shared" si="50"/>
        <v>1.822268910251835</v>
      </c>
    </row>
    <row r="127" spans="1:11" ht="48" x14ac:dyDescent="0.15">
      <c r="A127" s="33">
        <v>2426771</v>
      </c>
      <c r="B127" s="31" t="s">
        <v>118</v>
      </c>
      <c r="C127" s="127">
        <v>2737986</v>
      </c>
      <c r="D127" s="32">
        <v>50000</v>
      </c>
      <c r="E127" s="32">
        <v>2687986</v>
      </c>
      <c r="F127" s="32">
        <v>0</v>
      </c>
      <c r="G127" s="32"/>
      <c r="H127" s="32">
        <f t="shared" si="2"/>
        <v>0</v>
      </c>
      <c r="I127" s="85">
        <f t="shared" si="48"/>
        <v>0</v>
      </c>
      <c r="J127" s="32">
        <f t="shared" si="49"/>
        <v>50000</v>
      </c>
      <c r="K127" s="85">
        <f t="shared" si="50"/>
        <v>1.8261598123584268</v>
      </c>
    </row>
    <row r="128" spans="1:11" ht="36" x14ac:dyDescent="0.15">
      <c r="A128" s="33">
        <v>2426772</v>
      </c>
      <c r="B128" s="31" t="s">
        <v>119</v>
      </c>
      <c r="C128" s="127">
        <v>828524</v>
      </c>
      <c r="D128" s="32">
        <v>0</v>
      </c>
      <c r="E128" s="32">
        <v>828524</v>
      </c>
      <c r="F128" s="32">
        <v>0</v>
      </c>
      <c r="G128" s="32"/>
      <c r="H128" s="32">
        <f t="shared" si="2"/>
        <v>0</v>
      </c>
      <c r="I128" s="85">
        <f t="shared" si="48"/>
        <v>0</v>
      </c>
      <c r="J128" s="32">
        <f t="shared" si="49"/>
        <v>0</v>
      </c>
      <c r="K128" s="85">
        <f t="shared" si="50"/>
        <v>0</v>
      </c>
    </row>
    <row r="129" spans="1:11" ht="48" x14ac:dyDescent="0.15">
      <c r="A129" s="33">
        <v>2426774</v>
      </c>
      <c r="B129" s="31" t="s">
        <v>120</v>
      </c>
      <c r="C129" s="127">
        <v>3388944</v>
      </c>
      <c r="D129" s="32">
        <v>50000</v>
      </c>
      <c r="E129" s="32">
        <v>3338944</v>
      </c>
      <c r="F129" s="32">
        <v>0</v>
      </c>
      <c r="G129" s="32"/>
      <c r="H129" s="32">
        <f t="shared" si="2"/>
        <v>0</v>
      </c>
      <c r="I129" s="85">
        <f t="shared" si="48"/>
        <v>0</v>
      </c>
      <c r="J129" s="32">
        <f t="shared" si="49"/>
        <v>50000</v>
      </c>
      <c r="K129" s="85">
        <f t="shared" si="50"/>
        <v>1.4753858429056366</v>
      </c>
    </row>
    <row r="130" spans="1:11" ht="48" x14ac:dyDescent="0.15">
      <c r="A130" s="33">
        <v>2426775</v>
      </c>
      <c r="B130" s="31" t="s">
        <v>121</v>
      </c>
      <c r="C130" s="32">
        <v>1206437</v>
      </c>
      <c r="D130" s="32">
        <v>0</v>
      </c>
      <c r="E130" s="32">
        <v>1206437</v>
      </c>
      <c r="F130" s="32">
        <v>0</v>
      </c>
      <c r="G130" s="32"/>
      <c r="H130" s="32">
        <f t="shared" si="2"/>
        <v>0</v>
      </c>
      <c r="I130" s="85">
        <f t="shared" si="48"/>
        <v>0</v>
      </c>
      <c r="J130" s="32">
        <f t="shared" si="49"/>
        <v>0</v>
      </c>
      <c r="K130" s="85">
        <f t="shared" si="50"/>
        <v>0</v>
      </c>
    </row>
    <row r="131" spans="1:11" ht="63.75" customHeight="1" x14ac:dyDescent="0.15">
      <c r="A131" s="33">
        <v>2427401</v>
      </c>
      <c r="B131" s="31" t="s">
        <v>68</v>
      </c>
      <c r="C131" s="32">
        <v>24391701.239999998</v>
      </c>
      <c r="D131" s="150"/>
      <c r="E131" s="32">
        <v>8730000</v>
      </c>
      <c r="F131" s="32">
        <v>0</v>
      </c>
      <c r="G131" s="32"/>
      <c r="H131" s="32">
        <f t="shared" si="2"/>
        <v>0</v>
      </c>
      <c r="I131" s="85">
        <f t="shared" si="48"/>
        <v>0</v>
      </c>
      <c r="J131" s="32">
        <f t="shared" si="49"/>
        <v>0</v>
      </c>
      <c r="K131" s="85">
        <f t="shared" si="50"/>
        <v>0</v>
      </c>
    </row>
    <row r="132" spans="1:11" ht="63.75" customHeight="1" x14ac:dyDescent="0.15">
      <c r="A132" s="33">
        <v>2428425</v>
      </c>
      <c r="B132" s="31" t="s">
        <v>122</v>
      </c>
      <c r="C132" s="128">
        <v>1410518.55</v>
      </c>
      <c r="D132" s="32">
        <v>0</v>
      </c>
      <c r="E132" s="32">
        <v>1410519</v>
      </c>
      <c r="F132" s="32">
        <v>111257.49</v>
      </c>
      <c r="G132" s="32">
        <v>304265</v>
      </c>
      <c r="H132" s="32">
        <f t="shared" si="2"/>
        <v>415522.49</v>
      </c>
      <c r="I132" s="85">
        <f t="shared" si="48"/>
        <v>29.458836782772863</v>
      </c>
      <c r="J132" s="32">
        <f t="shared" si="49"/>
        <v>415522.49</v>
      </c>
      <c r="K132" s="85">
        <f t="shared" si="50"/>
        <v>29.458846181072911</v>
      </c>
    </row>
    <row r="133" spans="1:11" ht="94.5" customHeight="1" x14ac:dyDescent="0.15">
      <c r="A133" s="33">
        <v>2430241</v>
      </c>
      <c r="B133" s="31" t="s">
        <v>69</v>
      </c>
      <c r="C133" s="128">
        <v>55782756</v>
      </c>
      <c r="D133" s="32">
        <v>0</v>
      </c>
      <c r="E133" s="32">
        <v>6107568</v>
      </c>
      <c r="F133" s="32">
        <v>0</v>
      </c>
      <c r="G133" s="32"/>
      <c r="H133" s="32">
        <f t="shared" si="2"/>
        <v>0</v>
      </c>
      <c r="I133" s="85">
        <f t="shared" ref="I133:I138" si="51">H133/E133%</f>
        <v>0</v>
      </c>
      <c r="J133" s="32">
        <f t="shared" ref="J133:J138" si="52">D133+H133</f>
        <v>0</v>
      </c>
      <c r="K133" s="85">
        <f t="shared" ref="K133:K138" si="53">J133/C133%</f>
        <v>0</v>
      </c>
    </row>
    <row r="134" spans="1:11" ht="39" customHeight="1" x14ac:dyDescent="0.15">
      <c r="A134" s="33">
        <v>2430242</v>
      </c>
      <c r="B134" s="31" t="s">
        <v>70</v>
      </c>
      <c r="C134" s="128">
        <v>240075530.68000001</v>
      </c>
      <c r="D134" s="32">
        <v>0</v>
      </c>
      <c r="E134" s="32">
        <v>6346951</v>
      </c>
      <c r="F134" s="32">
        <v>0</v>
      </c>
      <c r="G134" s="32"/>
      <c r="H134" s="32">
        <f t="shared" ref="H134:H149" si="54">SUM(F134:G134)</f>
        <v>0</v>
      </c>
      <c r="I134" s="85">
        <f t="shared" si="51"/>
        <v>0</v>
      </c>
      <c r="J134" s="32">
        <f t="shared" si="52"/>
        <v>0</v>
      </c>
      <c r="K134" s="85">
        <f t="shared" si="53"/>
        <v>0</v>
      </c>
    </row>
    <row r="135" spans="1:11" ht="55.5" customHeight="1" x14ac:dyDescent="0.15">
      <c r="A135" s="33">
        <v>2430246</v>
      </c>
      <c r="B135" s="31" t="s">
        <v>71</v>
      </c>
      <c r="C135" s="32">
        <v>249064217.61000001</v>
      </c>
      <c r="D135" s="32">
        <v>0</v>
      </c>
      <c r="E135" s="32">
        <v>12784577</v>
      </c>
      <c r="F135" s="32">
        <v>0</v>
      </c>
      <c r="G135" s="32"/>
      <c r="H135" s="32">
        <f t="shared" si="54"/>
        <v>0</v>
      </c>
      <c r="I135" s="85">
        <f t="shared" si="51"/>
        <v>0</v>
      </c>
      <c r="J135" s="32">
        <f t="shared" si="52"/>
        <v>0</v>
      </c>
      <c r="K135" s="85">
        <f t="shared" si="53"/>
        <v>0</v>
      </c>
    </row>
    <row r="136" spans="1:11" ht="63.75" customHeight="1" x14ac:dyDescent="0.15">
      <c r="A136" s="33">
        <v>2430247</v>
      </c>
      <c r="B136" s="31" t="s">
        <v>72</v>
      </c>
      <c r="C136" s="32">
        <v>70717951</v>
      </c>
      <c r="D136" s="32">
        <v>0</v>
      </c>
      <c r="E136" s="32">
        <v>5439815</v>
      </c>
      <c r="F136" s="32">
        <v>0</v>
      </c>
      <c r="G136" s="32"/>
      <c r="H136" s="32">
        <f t="shared" si="54"/>
        <v>0</v>
      </c>
      <c r="I136" s="85">
        <f t="shared" si="51"/>
        <v>0</v>
      </c>
      <c r="J136" s="32">
        <f t="shared" si="52"/>
        <v>0</v>
      </c>
      <c r="K136" s="85">
        <f t="shared" si="53"/>
        <v>0</v>
      </c>
    </row>
    <row r="137" spans="1:11" ht="55.5" customHeight="1" x14ac:dyDescent="0.15">
      <c r="A137" s="33">
        <v>2447725</v>
      </c>
      <c r="B137" s="31" t="s">
        <v>123</v>
      </c>
      <c r="C137" s="32">
        <v>1988032.9</v>
      </c>
      <c r="D137" s="32">
        <v>0</v>
      </c>
      <c r="E137" s="32">
        <v>1988033</v>
      </c>
      <c r="F137" s="32">
        <v>161008</v>
      </c>
      <c r="G137" s="32">
        <v>321970</v>
      </c>
      <c r="H137" s="32">
        <f t="shared" si="54"/>
        <v>482978</v>
      </c>
      <c r="I137" s="85">
        <f t="shared" si="51"/>
        <v>24.294264733030083</v>
      </c>
      <c r="J137" s="32">
        <f t="shared" si="52"/>
        <v>482978</v>
      </c>
      <c r="K137" s="85">
        <f t="shared" si="53"/>
        <v>24.294265955055373</v>
      </c>
    </row>
    <row r="138" spans="1:11" ht="51.75" customHeight="1" x14ac:dyDescent="0.15">
      <c r="A138" s="33">
        <v>2451748</v>
      </c>
      <c r="B138" s="31" t="s">
        <v>124</v>
      </c>
      <c r="C138" s="32">
        <v>5747946.9299999997</v>
      </c>
      <c r="D138" s="32">
        <v>0</v>
      </c>
      <c r="E138" s="32">
        <v>5747947</v>
      </c>
      <c r="F138" s="32">
        <v>0</v>
      </c>
      <c r="G138" s="32"/>
      <c r="H138" s="32">
        <f t="shared" si="54"/>
        <v>0</v>
      </c>
      <c r="I138" s="85">
        <f t="shared" si="51"/>
        <v>0</v>
      </c>
      <c r="J138" s="32">
        <f t="shared" si="52"/>
        <v>0</v>
      </c>
      <c r="K138" s="85">
        <f t="shared" si="53"/>
        <v>0</v>
      </c>
    </row>
    <row r="139" spans="1:11" ht="60.75" customHeight="1" x14ac:dyDescent="0.15">
      <c r="A139" s="33">
        <v>2466074</v>
      </c>
      <c r="B139" s="31" t="s">
        <v>73</v>
      </c>
      <c r="C139" s="32">
        <v>52138285.030000001</v>
      </c>
      <c r="D139" s="32">
        <v>0</v>
      </c>
      <c r="E139" s="32">
        <v>23323</v>
      </c>
      <c r="F139" s="32">
        <v>0</v>
      </c>
      <c r="G139" s="32"/>
      <c r="H139" s="32">
        <f t="shared" si="54"/>
        <v>0</v>
      </c>
      <c r="I139" s="85">
        <f t="shared" ref="I139:I149" si="55">H139/E139%</f>
        <v>0</v>
      </c>
      <c r="J139" s="32">
        <f t="shared" ref="J139:J149" si="56">D139+H139</f>
        <v>0</v>
      </c>
      <c r="K139" s="85">
        <f t="shared" ref="K139:K145" si="57">J139/C139%</f>
        <v>0</v>
      </c>
    </row>
    <row r="140" spans="1:11" ht="62.25" customHeight="1" x14ac:dyDescent="0.15">
      <c r="A140" s="33">
        <v>2466086</v>
      </c>
      <c r="B140" s="31" t="s">
        <v>74</v>
      </c>
      <c r="C140" s="32">
        <v>83764850.739999995</v>
      </c>
      <c r="D140" s="32">
        <v>0</v>
      </c>
      <c r="E140" s="32">
        <v>23323</v>
      </c>
      <c r="F140" s="32">
        <v>0</v>
      </c>
      <c r="G140" s="32"/>
      <c r="H140" s="32">
        <f t="shared" si="54"/>
        <v>0</v>
      </c>
      <c r="I140" s="85">
        <f t="shared" si="55"/>
        <v>0</v>
      </c>
      <c r="J140" s="32">
        <f t="shared" si="56"/>
        <v>0</v>
      </c>
      <c r="K140" s="85">
        <f t="shared" si="57"/>
        <v>0</v>
      </c>
    </row>
    <row r="141" spans="1:11" ht="77.25" customHeight="1" x14ac:dyDescent="0.15">
      <c r="A141" s="33">
        <v>2466354</v>
      </c>
      <c r="B141" s="31" t="s">
        <v>75</v>
      </c>
      <c r="C141" s="32">
        <v>60902639.640000001</v>
      </c>
      <c r="D141" s="32">
        <v>0</v>
      </c>
      <c r="E141" s="32">
        <v>2837859</v>
      </c>
      <c r="F141" s="32">
        <v>0</v>
      </c>
      <c r="G141" s="32"/>
      <c r="H141" s="32">
        <f t="shared" si="54"/>
        <v>0</v>
      </c>
      <c r="I141" s="85">
        <f t="shared" si="55"/>
        <v>0</v>
      </c>
      <c r="J141" s="32">
        <f t="shared" si="56"/>
        <v>0</v>
      </c>
      <c r="K141" s="85">
        <f t="shared" si="57"/>
        <v>0</v>
      </c>
    </row>
    <row r="142" spans="1:11" ht="79.5" customHeight="1" x14ac:dyDescent="0.15">
      <c r="A142" s="33">
        <v>2466581</v>
      </c>
      <c r="B142" s="31" t="s">
        <v>76</v>
      </c>
      <c r="C142" s="32">
        <v>65337262</v>
      </c>
      <c r="D142" s="32">
        <v>0</v>
      </c>
      <c r="E142" s="32">
        <v>3434159</v>
      </c>
      <c r="F142" s="32">
        <v>0</v>
      </c>
      <c r="G142" s="32"/>
      <c r="H142" s="32">
        <f t="shared" si="54"/>
        <v>0</v>
      </c>
      <c r="I142" s="85">
        <f t="shared" si="55"/>
        <v>0</v>
      </c>
      <c r="J142" s="32">
        <f t="shared" si="56"/>
        <v>0</v>
      </c>
      <c r="K142" s="85">
        <f t="shared" si="57"/>
        <v>0</v>
      </c>
    </row>
    <row r="143" spans="1:11" ht="98.25" customHeight="1" x14ac:dyDescent="0.15">
      <c r="A143" s="33">
        <v>2466660</v>
      </c>
      <c r="B143" s="31" t="s">
        <v>77</v>
      </c>
      <c r="C143" s="32">
        <v>55965310</v>
      </c>
      <c r="D143" s="32">
        <v>0</v>
      </c>
      <c r="E143" s="32">
        <v>642053</v>
      </c>
      <c r="F143" s="32">
        <v>0</v>
      </c>
      <c r="G143" s="32"/>
      <c r="H143" s="32">
        <f t="shared" si="54"/>
        <v>0</v>
      </c>
      <c r="I143" s="85">
        <f t="shared" si="55"/>
        <v>0</v>
      </c>
      <c r="J143" s="32">
        <f t="shared" si="56"/>
        <v>0</v>
      </c>
      <c r="K143" s="85">
        <f t="shared" si="57"/>
        <v>0</v>
      </c>
    </row>
    <row r="144" spans="1:11" ht="66.75" customHeight="1" x14ac:dyDescent="0.15">
      <c r="A144" s="33">
        <v>2466669</v>
      </c>
      <c r="B144" s="31" t="s">
        <v>78</v>
      </c>
      <c r="C144" s="32">
        <v>53476383.159999996</v>
      </c>
      <c r="D144" s="32">
        <v>0</v>
      </c>
      <c r="E144" s="32">
        <v>23323</v>
      </c>
      <c r="F144" s="32">
        <v>0</v>
      </c>
      <c r="G144" s="32"/>
      <c r="H144" s="32">
        <f t="shared" si="54"/>
        <v>0</v>
      </c>
      <c r="I144" s="85">
        <f t="shared" si="55"/>
        <v>0</v>
      </c>
      <c r="J144" s="32">
        <f t="shared" si="56"/>
        <v>0</v>
      </c>
      <c r="K144" s="85">
        <f t="shared" si="57"/>
        <v>0</v>
      </c>
    </row>
    <row r="145" spans="1:12" ht="69.75" customHeight="1" x14ac:dyDescent="0.15">
      <c r="A145" s="33">
        <v>2466824</v>
      </c>
      <c r="B145" s="31" t="s">
        <v>79</v>
      </c>
      <c r="C145" s="32">
        <v>49315526.469999999</v>
      </c>
      <c r="D145" s="32">
        <v>0</v>
      </c>
      <c r="E145" s="32">
        <v>23323</v>
      </c>
      <c r="F145" s="32">
        <v>0</v>
      </c>
      <c r="G145" s="32"/>
      <c r="H145" s="32">
        <f t="shared" si="54"/>
        <v>0</v>
      </c>
      <c r="I145" s="85">
        <f t="shared" si="55"/>
        <v>0</v>
      </c>
      <c r="J145" s="32">
        <f t="shared" si="56"/>
        <v>0</v>
      </c>
      <c r="K145" s="85">
        <f t="shared" si="57"/>
        <v>0</v>
      </c>
    </row>
    <row r="146" spans="1:12" ht="30.75" customHeight="1" x14ac:dyDescent="0.15">
      <c r="A146" s="33"/>
      <c r="B146" s="62" t="s">
        <v>44</v>
      </c>
      <c r="C146" s="35"/>
      <c r="D146" s="126">
        <f>D147</f>
        <v>980943.65</v>
      </c>
      <c r="E146" s="126">
        <f>E147</f>
        <v>3035799</v>
      </c>
      <c r="F146" s="126">
        <f>F147</f>
        <v>0</v>
      </c>
      <c r="G146" s="126">
        <f t="shared" ref="G146" si="58">G147</f>
        <v>0</v>
      </c>
      <c r="H146" s="126">
        <f t="shared" si="54"/>
        <v>0</v>
      </c>
      <c r="I146" s="81">
        <f t="shared" si="55"/>
        <v>0</v>
      </c>
      <c r="J146" s="126">
        <f t="shared" si="56"/>
        <v>980943.65</v>
      </c>
      <c r="K146" s="35"/>
    </row>
    <row r="147" spans="1:12" ht="53.25" customHeight="1" x14ac:dyDescent="0.15">
      <c r="A147" s="33">
        <v>2251577</v>
      </c>
      <c r="B147" s="31" t="s">
        <v>45</v>
      </c>
      <c r="C147" s="32">
        <v>9131790.1400000006</v>
      </c>
      <c r="D147" s="32">
        <v>980943.65</v>
      </c>
      <c r="E147" s="32">
        <v>3035799</v>
      </c>
      <c r="F147" s="32">
        <v>0</v>
      </c>
      <c r="G147" s="32"/>
      <c r="H147" s="32">
        <f t="shared" si="54"/>
        <v>0</v>
      </c>
      <c r="I147" s="85">
        <f t="shared" si="55"/>
        <v>0</v>
      </c>
      <c r="J147" s="32">
        <f t="shared" si="56"/>
        <v>980943.65</v>
      </c>
      <c r="K147" s="85">
        <f>J147/C147%</f>
        <v>10.742073952216339</v>
      </c>
    </row>
    <row r="148" spans="1:12" ht="24" x14ac:dyDescent="0.15">
      <c r="A148" s="33"/>
      <c r="B148" s="62" t="s">
        <v>46</v>
      </c>
      <c r="C148" s="35"/>
      <c r="D148" s="35">
        <f>D149</f>
        <v>9306096.5299999993</v>
      </c>
      <c r="E148" s="35">
        <f>E149</f>
        <v>7309263</v>
      </c>
      <c r="F148" s="35">
        <f>F149</f>
        <v>13357</v>
      </c>
      <c r="G148" s="35">
        <f t="shared" ref="G148" si="59">G149</f>
        <v>0</v>
      </c>
      <c r="H148" s="35">
        <f t="shared" si="54"/>
        <v>13357</v>
      </c>
      <c r="I148" s="81">
        <f t="shared" si="55"/>
        <v>0.18274072228622776</v>
      </c>
      <c r="J148" s="35">
        <f t="shared" si="56"/>
        <v>9319453.5299999993</v>
      </c>
      <c r="K148" s="35"/>
    </row>
    <row r="149" spans="1:12" ht="51.75" customHeight="1" x14ac:dyDescent="0.15">
      <c r="A149" s="33">
        <v>2112841</v>
      </c>
      <c r="B149" s="31" t="s">
        <v>47</v>
      </c>
      <c r="C149" s="32">
        <v>21413189.73</v>
      </c>
      <c r="D149" s="32">
        <v>9306096.5299999993</v>
      </c>
      <c r="E149" s="32">
        <v>7309263</v>
      </c>
      <c r="F149" s="32">
        <v>13357</v>
      </c>
      <c r="G149" s="32"/>
      <c r="H149" s="32">
        <f t="shared" si="54"/>
        <v>13357</v>
      </c>
      <c r="I149" s="85">
        <f t="shared" si="55"/>
        <v>0.18274072228622776</v>
      </c>
      <c r="J149" s="32">
        <f t="shared" si="56"/>
        <v>9319453.5299999993</v>
      </c>
      <c r="K149" s="85">
        <f>J149/C149%</f>
        <v>43.52202379705902</v>
      </c>
    </row>
    <row r="150" spans="1:12" s="41" customFormat="1" ht="12" x14ac:dyDescent="0.15">
      <c r="A150" s="117" t="s">
        <v>137</v>
      </c>
      <c r="B150" s="118"/>
      <c r="C150" s="119"/>
      <c r="D150" s="119"/>
      <c r="E150" s="28"/>
      <c r="F150" s="50"/>
      <c r="G150" s="50"/>
      <c r="H150" s="130"/>
      <c r="I150" s="49"/>
      <c r="J150" s="135"/>
      <c r="K150" s="49"/>
      <c r="L150" s="101"/>
    </row>
    <row r="151" spans="1:12" s="41" customFormat="1" ht="12" x14ac:dyDescent="0.15">
      <c r="A151" s="120" t="s">
        <v>6</v>
      </c>
      <c r="B151" s="121"/>
      <c r="C151" s="119"/>
      <c r="D151" s="119"/>
      <c r="E151" s="61"/>
      <c r="F151" s="50"/>
      <c r="G151" s="50"/>
      <c r="H151" s="130"/>
      <c r="I151" s="49"/>
      <c r="J151" s="135"/>
      <c r="K151" s="49"/>
      <c r="L151" s="101"/>
    </row>
    <row r="152" spans="1:12" ht="20.25" customHeight="1" x14ac:dyDescent="0.15">
      <c r="A152" s="122"/>
      <c r="B152" s="163" t="s">
        <v>11</v>
      </c>
      <c r="C152" s="164"/>
      <c r="D152" s="164"/>
      <c r="H152" s="130"/>
    </row>
    <row r="153" spans="1:12" ht="20.25" customHeight="1" x14ac:dyDescent="0.15">
      <c r="H153" s="130"/>
    </row>
    <row r="154" spans="1:12" ht="20.25" customHeight="1" x14ac:dyDescent="0.15"/>
    <row r="155" spans="1:12" ht="20.25" customHeight="1" x14ac:dyDescent="0.15"/>
    <row r="156" spans="1:12" ht="20.25" customHeight="1" x14ac:dyDescent="0.15"/>
    <row r="157" spans="1:12" ht="20.25" customHeight="1" x14ac:dyDescent="0.15"/>
    <row r="158" spans="1:12" ht="20.25" customHeight="1" x14ac:dyDescent="0.15"/>
    <row r="159" spans="1:12" ht="20.25" customHeight="1" x14ac:dyDescent="0.15"/>
    <row r="160" spans="1:12"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row r="174" ht="20.25" customHeight="1" x14ac:dyDescent="0.15"/>
    <row r="175" ht="20.25" customHeight="1" x14ac:dyDescent="0.15"/>
    <row r="176" ht="20.25" customHeight="1" x14ac:dyDescent="0.15"/>
    <row r="177" ht="20.25" customHeight="1" x14ac:dyDescent="0.15"/>
    <row r="178" ht="20.25" customHeight="1" x14ac:dyDescent="0.15"/>
    <row r="179" ht="20.25" customHeight="1" x14ac:dyDescent="0.15"/>
    <row r="180" ht="20.25" customHeight="1" x14ac:dyDescent="0.15"/>
    <row r="181" ht="20.25" customHeight="1" x14ac:dyDescent="0.15"/>
    <row r="182" ht="20.25" customHeight="1" x14ac:dyDescent="0.15"/>
    <row r="183" ht="20.25" customHeight="1" x14ac:dyDescent="0.15"/>
    <row r="184" ht="20.25" customHeight="1" x14ac:dyDescent="0.15"/>
    <row r="185" ht="20.25" customHeight="1" x14ac:dyDescent="0.15"/>
    <row r="186" ht="20.25" customHeight="1" x14ac:dyDescent="0.15"/>
    <row r="187" ht="20.25" customHeight="1" x14ac:dyDescent="0.15"/>
    <row r="188" ht="20.25" customHeight="1" x14ac:dyDescent="0.15"/>
    <row r="189" ht="20.25" customHeight="1" x14ac:dyDescent="0.15"/>
    <row r="190" ht="20.25" customHeight="1" x14ac:dyDescent="0.15"/>
    <row r="191" ht="20.25" customHeight="1" x14ac:dyDescent="0.15"/>
    <row r="192" ht="20.25" customHeight="1" x14ac:dyDescent="0.15"/>
    <row r="193" ht="20.25" customHeight="1" x14ac:dyDescent="0.15"/>
    <row r="194" ht="20.25" customHeight="1" x14ac:dyDescent="0.15"/>
    <row r="195" ht="20.25" customHeight="1" x14ac:dyDescent="0.15"/>
    <row r="196" ht="20.25" customHeight="1" x14ac:dyDescent="0.15"/>
    <row r="197" ht="20.25" customHeight="1" x14ac:dyDescent="0.15"/>
    <row r="198" ht="20.25" customHeight="1" x14ac:dyDescent="0.15"/>
    <row r="199" ht="20.25" customHeight="1" x14ac:dyDescent="0.15"/>
    <row r="200" ht="20.25" customHeight="1" x14ac:dyDescent="0.15"/>
    <row r="201" ht="20.25" customHeight="1" x14ac:dyDescent="0.15"/>
    <row r="202" ht="20.25" customHeight="1" x14ac:dyDescent="0.15"/>
    <row r="203" ht="20.25" customHeight="1" x14ac:dyDescent="0.15"/>
    <row r="204" ht="20.25" customHeight="1" x14ac:dyDescent="0.15"/>
    <row r="205" ht="20.25" customHeight="1" x14ac:dyDescent="0.15"/>
    <row r="206" ht="20.25" customHeight="1" x14ac:dyDescent="0.15"/>
    <row r="207" ht="20.25" customHeight="1" x14ac:dyDescent="0.15"/>
    <row r="208" ht="20.25" customHeight="1" x14ac:dyDescent="0.15"/>
    <row r="209" ht="20.25" customHeight="1" x14ac:dyDescent="0.15"/>
    <row r="210" ht="20.25" customHeight="1" x14ac:dyDescent="0.15"/>
    <row r="211" ht="20.25" customHeight="1" x14ac:dyDescent="0.15"/>
    <row r="212" ht="20.25" customHeight="1" x14ac:dyDescent="0.15"/>
    <row r="213" ht="20.25" customHeight="1" x14ac:dyDescent="0.15"/>
    <row r="214" ht="20.25" customHeight="1" x14ac:dyDescent="0.15"/>
    <row r="215" ht="20.25" customHeight="1" x14ac:dyDescent="0.15"/>
    <row r="216" ht="20.25" customHeight="1" x14ac:dyDescent="0.15"/>
    <row r="217" ht="20.25" customHeight="1" x14ac:dyDescent="0.15"/>
    <row r="218" ht="20.25" customHeight="1" x14ac:dyDescent="0.15"/>
    <row r="219" ht="20.25" customHeight="1" x14ac:dyDescent="0.15"/>
    <row r="220" ht="20.25" customHeight="1" x14ac:dyDescent="0.15"/>
    <row r="221" ht="20.25" customHeight="1" x14ac:dyDescent="0.15"/>
    <row r="222" ht="20.25" customHeight="1" x14ac:dyDescent="0.15"/>
    <row r="223" ht="20.25" customHeight="1" x14ac:dyDescent="0.15"/>
    <row r="224" ht="20.25" customHeight="1" x14ac:dyDescent="0.15"/>
    <row r="225" ht="20.25" customHeight="1" x14ac:dyDescent="0.15"/>
    <row r="226" ht="20.25" customHeight="1" x14ac:dyDescent="0.15"/>
    <row r="227" ht="20.25" customHeight="1" x14ac:dyDescent="0.15"/>
    <row r="228" ht="20.25" customHeight="1" x14ac:dyDescent="0.15"/>
    <row r="229" ht="20.25" customHeight="1" x14ac:dyDescent="0.15"/>
    <row r="230" ht="20.25" customHeight="1" x14ac:dyDescent="0.15"/>
    <row r="231" ht="20.25" customHeight="1" x14ac:dyDescent="0.15"/>
    <row r="232" ht="20.25" customHeight="1" x14ac:dyDescent="0.15"/>
    <row r="233" ht="20.25" customHeight="1" x14ac:dyDescent="0.15"/>
    <row r="234" ht="20.25" customHeight="1" x14ac:dyDescent="0.15"/>
    <row r="235" ht="20.25" customHeight="1" x14ac:dyDescent="0.15"/>
    <row r="236" ht="20.25" customHeight="1" x14ac:dyDescent="0.15"/>
    <row r="237" ht="20.25" customHeight="1" x14ac:dyDescent="0.15"/>
    <row r="238" ht="20.25" customHeight="1" x14ac:dyDescent="0.15"/>
    <row r="239" ht="20.25" customHeight="1" x14ac:dyDescent="0.15"/>
    <row r="240" ht="20.25" customHeight="1" x14ac:dyDescent="0.15"/>
    <row r="241" ht="20.25" customHeight="1" x14ac:dyDescent="0.15"/>
    <row r="242" ht="20.25" customHeight="1" x14ac:dyDescent="0.15"/>
    <row r="243" ht="20.25" customHeight="1" x14ac:dyDescent="0.15"/>
    <row r="244" ht="20.25" customHeight="1" x14ac:dyDescent="0.15"/>
    <row r="245" ht="20.25" customHeight="1" x14ac:dyDescent="0.15"/>
    <row r="246" ht="20.25" customHeight="1" x14ac:dyDescent="0.15"/>
    <row r="247" ht="20.25" customHeight="1" x14ac:dyDescent="0.15"/>
    <row r="248" ht="20.25" customHeight="1" x14ac:dyDescent="0.15"/>
    <row r="249" ht="20.25" customHeight="1" x14ac:dyDescent="0.15"/>
    <row r="250" ht="20.25" customHeight="1" x14ac:dyDescent="0.15"/>
    <row r="251" ht="20.25" customHeight="1" x14ac:dyDescent="0.15"/>
    <row r="252" ht="20.25" customHeight="1" x14ac:dyDescent="0.15"/>
    <row r="253" ht="20.25" customHeight="1" x14ac:dyDescent="0.15"/>
    <row r="254" ht="20.25" customHeight="1" x14ac:dyDescent="0.15"/>
    <row r="255" ht="20.25" customHeight="1" x14ac:dyDescent="0.15"/>
    <row r="256" ht="20.25" customHeight="1" x14ac:dyDescent="0.15"/>
    <row r="257" ht="20.25" customHeight="1" x14ac:dyDescent="0.15"/>
    <row r="258" ht="20.25" customHeight="1" x14ac:dyDescent="0.15"/>
    <row r="259" ht="20.25" customHeight="1" x14ac:dyDescent="0.15"/>
    <row r="260" ht="20.25" customHeight="1" x14ac:dyDescent="0.15"/>
    <row r="261" ht="20.25" customHeight="1" x14ac:dyDescent="0.15"/>
    <row r="262" ht="20.25" customHeight="1" x14ac:dyDescent="0.15"/>
    <row r="263" ht="20.25" customHeight="1" x14ac:dyDescent="0.15"/>
    <row r="264" ht="20.25" customHeight="1" x14ac:dyDescent="0.15"/>
    <row r="265" ht="20.25" customHeight="1" x14ac:dyDescent="0.15"/>
    <row r="266" ht="20.25" customHeight="1" x14ac:dyDescent="0.15"/>
    <row r="267" ht="20.25" customHeight="1" x14ac:dyDescent="0.15"/>
    <row r="268" ht="20.25" customHeight="1" x14ac:dyDescent="0.15"/>
    <row r="269" ht="20.25" customHeight="1" x14ac:dyDescent="0.15"/>
    <row r="270" ht="20.25" customHeight="1" x14ac:dyDescent="0.15"/>
    <row r="271" ht="20.25" customHeight="1" x14ac:dyDescent="0.15"/>
    <row r="272" ht="20.25" customHeight="1" x14ac:dyDescent="0.15"/>
    <row r="273" ht="20.25" customHeight="1" x14ac:dyDescent="0.15"/>
    <row r="274" ht="20.25" customHeight="1" x14ac:dyDescent="0.15"/>
    <row r="275" ht="20.25" customHeight="1" x14ac:dyDescent="0.15"/>
    <row r="276" ht="20.25" customHeight="1" x14ac:dyDescent="0.15"/>
    <row r="277" ht="20.25" customHeight="1" x14ac:dyDescent="0.15"/>
    <row r="278" ht="20.25" customHeight="1" x14ac:dyDescent="0.15"/>
    <row r="279" ht="20.25" customHeight="1" x14ac:dyDescent="0.15"/>
    <row r="280" ht="20.25" customHeight="1" x14ac:dyDescent="0.15"/>
    <row r="281" ht="20.25" customHeight="1" x14ac:dyDescent="0.15"/>
    <row r="282" ht="20.25" customHeight="1" x14ac:dyDescent="0.15"/>
    <row r="283" ht="20.25" customHeight="1" x14ac:dyDescent="0.15"/>
    <row r="284" ht="20.25" customHeight="1" x14ac:dyDescent="0.15"/>
    <row r="285" ht="20.25" customHeight="1" x14ac:dyDescent="0.15"/>
    <row r="286" ht="20.25" customHeight="1" x14ac:dyDescent="0.15"/>
    <row r="287" ht="20.25" customHeight="1" x14ac:dyDescent="0.15"/>
    <row r="288" ht="20.25" customHeight="1" x14ac:dyDescent="0.15"/>
    <row r="289" ht="20.25" customHeight="1" x14ac:dyDescent="0.15"/>
    <row r="290" ht="20.25" customHeight="1" x14ac:dyDescent="0.15"/>
    <row r="291" ht="20.25" customHeight="1" x14ac:dyDescent="0.15"/>
    <row r="292" ht="20.25" customHeight="1" x14ac:dyDescent="0.15"/>
    <row r="293" ht="20.25" customHeight="1" x14ac:dyDescent="0.15"/>
    <row r="294" ht="20.25" customHeight="1" x14ac:dyDescent="0.15"/>
    <row r="295" ht="20.25" customHeight="1" x14ac:dyDescent="0.15"/>
    <row r="296" ht="20.25" customHeight="1" x14ac:dyDescent="0.15"/>
    <row r="297" ht="20.25" customHeight="1" x14ac:dyDescent="0.15"/>
    <row r="298" ht="20.25" customHeight="1" x14ac:dyDescent="0.15"/>
    <row r="299" ht="20.25" customHeight="1" x14ac:dyDescent="0.15"/>
    <row r="300" ht="20.25" customHeight="1" x14ac:dyDescent="0.15"/>
    <row r="301" ht="20.25" customHeight="1" x14ac:dyDescent="0.15"/>
    <row r="302" ht="20.25" customHeight="1" x14ac:dyDescent="0.15"/>
    <row r="303" ht="20.25" customHeight="1" x14ac:dyDescent="0.15"/>
    <row r="304" ht="20.25" customHeight="1" x14ac:dyDescent="0.15"/>
    <row r="305" ht="20.25" customHeight="1" x14ac:dyDescent="0.15"/>
    <row r="306" ht="20.25" customHeight="1" x14ac:dyDescent="0.15"/>
    <row r="307" ht="20.25" customHeight="1" x14ac:dyDescent="0.15"/>
    <row r="308" ht="20.25" customHeight="1" x14ac:dyDescent="0.15"/>
    <row r="309" ht="20.25" customHeight="1" x14ac:dyDescent="0.15"/>
    <row r="310" ht="20.25" customHeight="1" x14ac:dyDescent="0.15"/>
    <row r="311" ht="20.25" customHeight="1" x14ac:dyDescent="0.15"/>
    <row r="312" ht="20.25" customHeight="1" x14ac:dyDescent="0.15"/>
    <row r="313" ht="20.25" customHeight="1" x14ac:dyDescent="0.15"/>
    <row r="314" ht="20.25" customHeight="1" x14ac:dyDescent="0.15"/>
    <row r="315" ht="20.25" customHeight="1" x14ac:dyDescent="0.15"/>
    <row r="316" ht="20.25" customHeight="1" x14ac:dyDescent="0.15"/>
    <row r="317" ht="20.25" customHeight="1" x14ac:dyDescent="0.15"/>
    <row r="318" ht="20.25" customHeight="1" x14ac:dyDescent="0.15"/>
    <row r="319" ht="20.25" customHeight="1" x14ac:dyDescent="0.15"/>
    <row r="320" ht="20.25" customHeight="1" x14ac:dyDescent="0.15"/>
    <row r="321" ht="20.25" customHeight="1" x14ac:dyDescent="0.15"/>
    <row r="322" ht="20.25" customHeight="1" x14ac:dyDescent="0.15"/>
    <row r="323" ht="20.25" customHeight="1" x14ac:dyDescent="0.15"/>
    <row r="324" ht="20.25" customHeight="1" x14ac:dyDescent="0.15"/>
    <row r="325" ht="20.25" customHeight="1" x14ac:dyDescent="0.15"/>
    <row r="326" ht="20.25" customHeight="1" x14ac:dyDescent="0.15"/>
    <row r="327" ht="20.25" customHeight="1" x14ac:dyDescent="0.15"/>
    <row r="328" ht="20.25" customHeight="1" x14ac:dyDescent="0.15"/>
    <row r="329" ht="20.25" customHeight="1" x14ac:dyDescent="0.15"/>
    <row r="330" ht="20.25" customHeight="1" x14ac:dyDescent="0.15"/>
    <row r="331" ht="20.25" customHeight="1" x14ac:dyDescent="0.15"/>
    <row r="332" ht="20.25" customHeight="1" x14ac:dyDescent="0.15"/>
    <row r="333" ht="20.25" customHeight="1" x14ac:dyDescent="0.15"/>
    <row r="334" ht="20.25" customHeight="1" x14ac:dyDescent="0.15"/>
    <row r="335" ht="20.25" customHeight="1" x14ac:dyDescent="0.15"/>
    <row r="336" ht="20.25" customHeight="1" x14ac:dyDescent="0.15"/>
    <row r="337" ht="20.25" customHeight="1" x14ac:dyDescent="0.15"/>
    <row r="338" ht="20.25" customHeight="1" x14ac:dyDescent="0.15"/>
    <row r="339" ht="20.25" customHeight="1" x14ac:dyDescent="0.15"/>
    <row r="340" ht="20.25" customHeight="1" x14ac:dyDescent="0.15"/>
    <row r="341" ht="20.25" customHeight="1" x14ac:dyDescent="0.15"/>
    <row r="342" ht="20.25" customHeight="1" x14ac:dyDescent="0.15"/>
    <row r="343" ht="20.25" customHeight="1" x14ac:dyDescent="0.15"/>
    <row r="344" ht="20.25" customHeight="1" x14ac:dyDescent="0.15"/>
    <row r="345" ht="20.25" customHeight="1" x14ac:dyDescent="0.15"/>
    <row r="346" ht="20.25" customHeight="1" x14ac:dyDescent="0.15"/>
    <row r="347" ht="20.25" customHeight="1" x14ac:dyDescent="0.15"/>
    <row r="348" ht="20.25" customHeight="1" x14ac:dyDescent="0.15"/>
    <row r="349" ht="20.25" customHeight="1" x14ac:dyDescent="0.15"/>
    <row r="350" ht="20.25" customHeight="1" x14ac:dyDescent="0.15"/>
    <row r="351" ht="20.25" customHeight="1" x14ac:dyDescent="0.15"/>
    <row r="352" ht="20.25" customHeight="1" x14ac:dyDescent="0.15"/>
    <row r="353" ht="20.25" customHeight="1" x14ac:dyDescent="0.15"/>
    <row r="354" ht="20.25" customHeight="1" x14ac:dyDescent="0.15"/>
    <row r="355" ht="20.25" customHeight="1" x14ac:dyDescent="0.15"/>
    <row r="356" ht="20.25" customHeight="1" x14ac:dyDescent="0.15"/>
    <row r="357" ht="20.25" customHeight="1" x14ac:dyDescent="0.15"/>
    <row r="358" ht="20.25" customHeight="1" x14ac:dyDescent="0.15"/>
    <row r="359" ht="20.25" customHeight="1" x14ac:dyDescent="0.15"/>
    <row r="360" ht="20.25" customHeight="1" x14ac:dyDescent="0.15"/>
    <row r="361" ht="20.25" customHeight="1" x14ac:dyDescent="0.15"/>
    <row r="362" ht="20.25" customHeight="1" x14ac:dyDescent="0.15"/>
    <row r="363" ht="20.25" customHeight="1" x14ac:dyDescent="0.15"/>
    <row r="364" ht="20.25" customHeight="1" x14ac:dyDescent="0.15"/>
    <row r="365" ht="20.25" customHeight="1" x14ac:dyDescent="0.15"/>
    <row r="366" ht="20.25" customHeight="1" x14ac:dyDescent="0.15"/>
    <row r="367" ht="20.25" customHeight="1" x14ac:dyDescent="0.15"/>
    <row r="368" ht="20.25" customHeight="1" x14ac:dyDescent="0.15"/>
    <row r="369" ht="20.25" customHeight="1" x14ac:dyDescent="0.15"/>
    <row r="370" ht="20.25" customHeight="1" x14ac:dyDescent="0.15"/>
    <row r="371" ht="20.25" customHeight="1" x14ac:dyDescent="0.15"/>
    <row r="372" ht="20.25" customHeight="1" x14ac:dyDescent="0.15"/>
    <row r="373" ht="20.25" customHeight="1" x14ac:dyDescent="0.15"/>
    <row r="374" ht="20.25" customHeight="1" x14ac:dyDescent="0.15"/>
    <row r="375" ht="20.25" customHeight="1" x14ac:dyDescent="0.15"/>
    <row r="376" ht="20.25" customHeight="1" x14ac:dyDescent="0.15"/>
    <row r="377" ht="20.25" customHeight="1" x14ac:dyDescent="0.15"/>
    <row r="378" ht="20.25" customHeight="1" x14ac:dyDescent="0.15"/>
    <row r="379" ht="20.25" customHeight="1" x14ac:dyDescent="0.15"/>
    <row r="380" ht="20.25" customHeight="1" x14ac:dyDescent="0.15"/>
    <row r="381" ht="20.25" customHeight="1" x14ac:dyDescent="0.15"/>
    <row r="382" ht="20.25" customHeight="1" x14ac:dyDescent="0.15"/>
    <row r="383" ht="20.25" customHeight="1" x14ac:dyDescent="0.15"/>
    <row r="384" ht="20.25" customHeight="1" x14ac:dyDescent="0.15"/>
    <row r="385" ht="20.25" customHeight="1" x14ac:dyDescent="0.15"/>
    <row r="386" ht="20.25" customHeight="1" x14ac:dyDescent="0.15"/>
    <row r="387" ht="20.25" customHeight="1" x14ac:dyDescent="0.15"/>
    <row r="388" ht="20.25" customHeight="1" x14ac:dyDescent="0.15"/>
    <row r="389" ht="20.25" customHeight="1" x14ac:dyDescent="0.15"/>
    <row r="390" ht="20.25" customHeight="1" x14ac:dyDescent="0.15"/>
    <row r="391" ht="20.25" customHeight="1" x14ac:dyDescent="0.15"/>
    <row r="392" ht="20.25" customHeight="1" x14ac:dyDescent="0.15"/>
    <row r="393" ht="20.25" customHeight="1" x14ac:dyDescent="0.15"/>
    <row r="394" ht="20.25" customHeight="1" x14ac:dyDescent="0.15"/>
    <row r="395" ht="20.25" customHeight="1" x14ac:dyDescent="0.15"/>
    <row r="396" ht="20.25" customHeight="1" x14ac:dyDescent="0.15"/>
    <row r="397" ht="20.25" customHeight="1" x14ac:dyDescent="0.15"/>
    <row r="398" ht="20.25" customHeight="1" x14ac:dyDescent="0.15"/>
    <row r="399" ht="20.25" customHeight="1" x14ac:dyDescent="0.15"/>
    <row r="400" ht="20.25" customHeight="1" x14ac:dyDescent="0.15"/>
    <row r="401" ht="20.25" customHeight="1" x14ac:dyDescent="0.15"/>
    <row r="402" ht="20.25" customHeight="1" x14ac:dyDescent="0.15"/>
    <row r="403" ht="20.25" customHeight="1" x14ac:dyDescent="0.15"/>
    <row r="404" ht="20.25" customHeight="1" x14ac:dyDescent="0.15"/>
    <row r="405" ht="20.25" customHeight="1" x14ac:dyDescent="0.15"/>
    <row r="406" ht="20.25" customHeight="1" x14ac:dyDescent="0.15"/>
    <row r="407" ht="20.25" customHeight="1" x14ac:dyDescent="0.15"/>
    <row r="408" ht="20.25" customHeight="1" x14ac:dyDescent="0.15"/>
    <row r="409" ht="20.25" customHeight="1" x14ac:dyDescent="0.15"/>
    <row r="410" ht="20.25" customHeight="1" x14ac:dyDescent="0.15"/>
    <row r="411" ht="20.25" customHeight="1" x14ac:dyDescent="0.15"/>
    <row r="412" ht="20.25" customHeight="1" x14ac:dyDescent="0.15"/>
    <row r="413" ht="20.25" customHeight="1" x14ac:dyDescent="0.15"/>
    <row r="414" ht="20.25" customHeight="1" x14ac:dyDescent="0.15"/>
    <row r="415" ht="20.25" customHeight="1" x14ac:dyDescent="0.15"/>
    <row r="416" ht="20.25" customHeight="1" x14ac:dyDescent="0.15"/>
    <row r="417" ht="20.25" customHeight="1" x14ac:dyDescent="0.15"/>
    <row r="418" ht="20.25" customHeight="1" x14ac:dyDescent="0.15"/>
    <row r="419" ht="20.25" customHeight="1" x14ac:dyDescent="0.15"/>
    <row r="420" ht="20.25" customHeight="1" x14ac:dyDescent="0.15"/>
    <row r="421" ht="20.25" customHeight="1" x14ac:dyDescent="0.15"/>
    <row r="422" ht="20.25" customHeight="1" x14ac:dyDescent="0.15"/>
    <row r="423" ht="20.25" customHeight="1" x14ac:dyDescent="0.15"/>
    <row r="424" ht="20.25" customHeight="1" x14ac:dyDescent="0.15"/>
    <row r="425" ht="20.25" customHeight="1" x14ac:dyDescent="0.15"/>
    <row r="426" ht="20.25" customHeight="1" x14ac:dyDescent="0.15"/>
    <row r="427" ht="20.25" customHeight="1" x14ac:dyDescent="0.15"/>
    <row r="428" ht="20.25" customHeight="1" x14ac:dyDescent="0.15"/>
    <row r="429" ht="20.25" customHeight="1" x14ac:dyDescent="0.15"/>
    <row r="430" ht="20.25" customHeight="1" x14ac:dyDescent="0.15"/>
    <row r="431" ht="20.25" customHeight="1" x14ac:dyDescent="0.15"/>
    <row r="432" ht="20.25" customHeight="1" x14ac:dyDescent="0.15"/>
    <row r="433" ht="20.25" customHeight="1" x14ac:dyDescent="0.15"/>
    <row r="434" ht="20.25" customHeight="1" x14ac:dyDescent="0.15"/>
    <row r="435" ht="20.25" customHeight="1" x14ac:dyDescent="0.15"/>
    <row r="436" ht="20.25" customHeight="1" x14ac:dyDescent="0.15"/>
    <row r="437" ht="20.25" customHeight="1" x14ac:dyDescent="0.15"/>
    <row r="438" ht="20.25" customHeight="1" x14ac:dyDescent="0.15"/>
    <row r="439" ht="20.25" customHeight="1" x14ac:dyDescent="0.15"/>
    <row r="440" ht="20.25" customHeight="1" x14ac:dyDescent="0.15"/>
    <row r="441" ht="20.25" customHeight="1" x14ac:dyDescent="0.15"/>
    <row r="442" ht="20.25" customHeight="1" x14ac:dyDescent="0.15"/>
    <row r="443" ht="20.25" customHeight="1" x14ac:dyDescent="0.15"/>
    <row r="444" ht="20.25" customHeight="1" x14ac:dyDescent="0.15"/>
    <row r="445" ht="20.25" customHeight="1" x14ac:dyDescent="0.15"/>
    <row r="446" ht="20.25" customHeight="1" x14ac:dyDescent="0.15"/>
    <row r="447" ht="20.25" customHeight="1" x14ac:dyDescent="0.15"/>
    <row r="448"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row r="575" ht="20.25" customHeight="1" x14ac:dyDescent="0.15"/>
    <row r="576" ht="20.25" customHeight="1" x14ac:dyDescent="0.15"/>
    <row r="577" ht="20.25" customHeight="1" x14ac:dyDescent="0.15"/>
    <row r="578" ht="20.25" customHeight="1" x14ac:dyDescent="0.15"/>
    <row r="579" ht="20.25" customHeight="1" x14ac:dyDescent="0.15"/>
    <row r="580" ht="20.25" customHeight="1" x14ac:dyDescent="0.15"/>
    <row r="581" ht="20.25" customHeight="1" x14ac:dyDescent="0.15"/>
    <row r="582" ht="20.25" customHeight="1" x14ac:dyDescent="0.15"/>
    <row r="583" ht="20.25" customHeight="1" x14ac:dyDescent="0.15"/>
    <row r="584" ht="20.25" customHeight="1" x14ac:dyDescent="0.15"/>
    <row r="585" ht="20.25" customHeight="1" x14ac:dyDescent="0.15"/>
    <row r="586" ht="20.25" customHeight="1" x14ac:dyDescent="0.15"/>
    <row r="587" ht="20.25" customHeight="1" x14ac:dyDescent="0.15"/>
    <row r="588" ht="20.25" customHeight="1" x14ac:dyDescent="0.15"/>
    <row r="589" ht="20.25" customHeight="1" x14ac:dyDescent="0.15"/>
    <row r="590" ht="20.25" customHeight="1" x14ac:dyDescent="0.15"/>
    <row r="591" ht="20.25" customHeight="1" x14ac:dyDescent="0.15"/>
    <row r="592" ht="20.25" customHeight="1" x14ac:dyDescent="0.15"/>
    <row r="593" ht="20.25" customHeight="1" x14ac:dyDescent="0.15"/>
    <row r="594" ht="20.25" customHeight="1" x14ac:dyDescent="0.15"/>
    <row r="595" ht="20.25" customHeight="1" x14ac:dyDescent="0.15"/>
    <row r="596" ht="20.25" customHeight="1" x14ac:dyDescent="0.15"/>
    <row r="597" ht="20.25" customHeight="1" x14ac:dyDescent="0.15"/>
    <row r="598" ht="20.25" customHeight="1" x14ac:dyDescent="0.15"/>
    <row r="599" ht="20.25" customHeight="1" x14ac:dyDescent="0.15"/>
    <row r="600" ht="20.25" customHeight="1" x14ac:dyDescent="0.15"/>
    <row r="601" ht="20.25" customHeight="1" x14ac:dyDescent="0.15"/>
    <row r="602" ht="20.25" customHeight="1" x14ac:dyDescent="0.15"/>
    <row r="603" ht="20.25" customHeight="1" x14ac:dyDescent="0.15"/>
    <row r="604" ht="20.25" customHeight="1" x14ac:dyDescent="0.15"/>
    <row r="605" ht="20.25" customHeight="1" x14ac:dyDescent="0.15"/>
    <row r="606" ht="20.25" customHeight="1" x14ac:dyDescent="0.15"/>
    <row r="607" ht="20.25" customHeight="1" x14ac:dyDescent="0.15"/>
    <row r="608" ht="20.25" customHeight="1" x14ac:dyDescent="0.15"/>
    <row r="609" ht="20.25" customHeight="1" x14ac:dyDescent="0.15"/>
    <row r="610" ht="20.25" customHeight="1" x14ac:dyDescent="0.15"/>
    <row r="611" ht="20.25" customHeight="1" x14ac:dyDescent="0.15"/>
    <row r="612" ht="20.25" customHeight="1" x14ac:dyDescent="0.15"/>
    <row r="613" ht="20.25" customHeight="1" x14ac:dyDescent="0.15"/>
    <row r="614" ht="20.25" customHeight="1" x14ac:dyDescent="0.15"/>
    <row r="615" ht="20.25" customHeight="1" x14ac:dyDescent="0.15"/>
    <row r="616" ht="20.25" customHeight="1" x14ac:dyDescent="0.15"/>
    <row r="617" ht="20.25" customHeight="1" x14ac:dyDescent="0.15"/>
    <row r="618" ht="20.25" customHeight="1" x14ac:dyDescent="0.15"/>
    <row r="619" ht="20.25" customHeight="1" x14ac:dyDescent="0.15"/>
    <row r="620" ht="20.25" customHeight="1" x14ac:dyDescent="0.15"/>
    <row r="621" ht="20.25" customHeight="1" x14ac:dyDescent="0.15"/>
    <row r="622" ht="20.25" customHeight="1" x14ac:dyDescent="0.15"/>
    <row r="623" ht="20.25" customHeight="1" x14ac:dyDescent="0.15"/>
    <row r="624" ht="20.25" customHeight="1" x14ac:dyDescent="0.15"/>
    <row r="625" ht="20.25" customHeight="1" x14ac:dyDescent="0.15"/>
    <row r="626" ht="20.25" customHeight="1" x14ac:dyDescent="0.15"/>
    <row r="627" ht="20.25" customHeight="1" x14ac:dyDescent="0.15"/>
    <row r="628" ht="20.25" customHeight="1" x14ac:dyDescent="0.15"/>
    <row r="629" ht="20.25" customHeight="1" x14ac:dyDescent="0.15"/>
    <row r="630" ht="20.25" customHeight="1" x14ac:dyDescent="0.15"/>
    <row r="631" ht="20.25" customHeight="1" x14ac:dyDescent="0.15"/>
    <row r="632" ht="20.25" customHeight="1" x14ac:dyDescent="0.15"/>
    <row r="633" ht="20.25" customHeight="1" x14ac:dyDescent="0.15"/>
    <row r="634" ht="20.25" customHeight="1" x14ac:dyDescent="0.15"/>
    <row r="635" ht="20.25" customHeight="1" x14ac:dyDescent="0.15"/>
    <row r="636" ht="20.25" customHeight="1" x14ac:dyDescent="0.15"/>
    <row r="637" ht="20.25" customHeight="1" x14ac:dyDescent="0.15"/>
    <row r="638" ht="20.25" customHeight="1" x14ac:dyDescent="0.15"/>
    <row r="639" ht="20.25" customHeight="1" x14ac:dyDescent="0.15"/>
    <row r="640" ht="20.25" customHeight="1" x14ac:dyDescent="0.15"/>
    <row r="641" ht="20.25" customHeight="1" x14ac:dyDescent="0.15"/>
    <row r="642" ht="20.25" customHeight="1" x14ac:dyDescent="0.15"/>
    <row r="643" ht="20.25" customHeight="1" x14ac:dyDescent="0.15"/>
    <row r="644" ht="20.25" customHeight="1" x14ac:dyDescent="0.15"/>
    <row r="645" ht="20.25" customHeight="1" x14ac:dyDescent="0.15"/>
    <row r="646" ht="20.25" customHeight="1" x14ac:dyDescent="0.15"/>
    <row r="647" ht="20.25" customHeight="1" x14ac:dyDescent="0.15"/>
    <row r="648" ht="20.25" customHeight="1" x14ac:dyDescent="0.15"/>
    <row r="649" ht="20.25" customHeight="1" x14ac:dyDescent="0.15"/>
    <row r="650" ht="20.25" customHeight="1" x14ac:dyDescent="0.15"/>
    <row r="651" ht="20.25" customHeight="1" x14ac:dyDescent="0.15"/>
    <row r="652" ht="20.25" customHeight="1" x14ac:dyDescent="0.15"/>
    <row r="653" ht="20.25" customHeight="1" x14ac:dyDescent="0.15"/>
    <row r="654" ht="20.25" customHeight="1" x14ac:dyDescent="0.15"/>
    <row r="655" ht="20.25" customHeight="1" x14ac:dyDescent="0.15"/>
    <row r="656" ht="20.25" customHeight="1" x14ac:dyDescent="0.15"/>
    <row r="657" ht="20.25" customHeight="1" x14ac:dyDescent="0.15"/>
    <row r="658" ht="20.25" customHeight="1" x14ac:dyDescent="0.15"/>
    <row r="659" ht="20.25" customHeight="1" x14ac:dyDescent="0.15"/>
    <row r="660" ht="20.25" customHeight="1" x14ac:dyDescent="0.15"/>
    <row r="661" ht="20.25" customHeight="1" x14ac:dyDescent="0.15"/>
    <row r="662" ht="20.25" customHeight="1" x14ac:dyDescent="0.15"/>
    <row r="663" ht="20.25" customHeight="1" x14ac:dyDescent="0.15"/>
    <row r="664" ht="20.25" customHeight="1" x14ac:dyDescent="0.15"/>
    <row r="665" ht="20.25" customHeight="1" x14ac:dyDescent="0.15"/>
    <row r="666" ht="20.25" customHeight="1" x14ac:dyDescent="0.15"/>
    <row r="667" ht="20.25" customHeight="1" x14ac:dyDescent="0.15"/>
    <row r="668" ht="20.25" customHeight="1" x14ac:dyDescent="0.15"/>
    <row r="669" ht="20.25" customHeight="1" x14ac:dyDescent="0.15"/>
    <row r="670" ht="20.25" customHeight="1" x14ac:dyDescent="0.15"/>
    <row r="671" ht="20.25" customHeight="1" x14ac:dyDescent="0.15"/>
    <row r="672" ht="20.25" customHeight="1" x14ac:dyDescent="0.15"/>
    <row r="673" ht="20.25" customHeight="1" x14ac:dyDescent="0.15"/>
    <row r="674" ht="20.25" customHeight="1" x14ac:dyDescent="0.15"/>
    <row r="675" ht="20.25" customHeight="1" x14ac:dyDescent="0.15"/>
    <row r="676" ht="20.25" customHeight="1" x14ac:dyDescent="0.15"/>
    <row r="677" ht="20.25" customHeight="1" x14ac:dyDescent="0.15"/>
    <row r="678" ht="20.25" customHeight="1" x14ac:dyDescent="0.15"/>
    <row r="679" ht="20.25" customHeight="1" x14ac:dyDescent="0.15"/>
    <row r="680" ht="20.25" customHeight="1" x14ac:dyDescent="0.15"/>
    <row r="681" ht="20.25" customHeight="1" x14ac:dyDescent="0.15"/>
    <row r="682" ht="20.25" customHeight="1" x14ac:dyDescent="0.15"/>
    <row r="683" ht="20.25" customHeight="1" x14ac:dyDescent="0.15"/>
    <row r="684" ht="20.25" customHeight="1" x14ac:dyDescent="0.15"/>
    <row r="685" ht="20.25" customHeight="1" x14ac:dyDescent="0.15"/>
    <row r="686" ht="20.25" customHeight="1" x14ac:dyDescent="0.15"/>
    <row r="687" ht="20.25" customHeight="1" x14ac:dyDescent="0.15"/>
    <row r="688" ht="20.25" customHeight="1" x14ac:dyDescent="0.15"/>
    <row r="689" ht="20.25" customHeight="1" x14ac:dyDescent="0.15"/>
    <row r="690" ht="20.25" customHeight="1" x14ac:dyDescent="0.15"/>
    <row r="691" ht="20.25" customHeight="1" x14ac:dyDescent="0.15"/>
    <row r="692" ht="20.25" customHeight="1" x14ac:dyDescent="0.15"/>
    <row r="693" ht="20.25" customHeight="1" x14ac:dyDescent="0.15"/>
    <row r="694" ht="20.25" customHeight="1" x14ac:dyDescent="0.15"/>
    <row r="695" ht="20.25" customHeight="1" x14ac:dyDescent="0.15"/>
    <row r="696" ht="20.25" customHeight="1" x14ac:dyDescent="0.15"/>
    <row r="697" ht="20.25" customHeight="1" x14ac:dyDescent="0.15"/>
    <row r="698" ht="20.25" customHeight="1" x14ac:dyDescent="0.15"/>
    <row r="699" ht="20.25" customHeight="1" x14ac:dyDescent="0.15"/>
    <row r="700" ht="20.25" customHeight="1" x14ac:dyDescent="0.15"/>
    <row r="701" ht="20.25" customHeight="1" x14ac:dyDescent="0.15"/>
    <row r="702" ht="20.25" customHeight="1" x14ac:dyDescent="0.15"/>
    <row r="703" ht="20.25" customHeight="1" x14ac:dyDescent="0.15"/>
    <row r="704" ht="20.25" customHeight="1" x14ac:dyDescent="0.15"/>
    <row r="705" ht="20.25" customHeight="1" x14ac:dyDescent="0.15"/>
    <row r="706" ht="20.25" customHeight="1" x14ac:dyDescent="0.15"/>
    <row r="707" ht="20.25" customHeight="1" x14ac:dyDescent="0.15"/>
    <row r="708" ht="20.25" customHeight="1" x14ac:dyDescent="0.15"/>
    <row r="709" ht="20.25" customHeight="1" x14ac:dyDescent="0.15"/>
    <row r="710" ht="20.25" customHeight="1" x14ac:dyDescent="0.15"/>
    <row r="711" ht="20.25" customHeight="1" x14ac:dyDescent="0.15"/>
    <row r="712" ht="20.25" customHeight="1" x14ac:dyDescent="0.15"/>
    <row r="713" ht="20.25" customHeight="1" x14ac:dyDescent="0.15"/>
    <row r="714" ht="20.25" customHeight="1" x14ac:dyDescent="0.15"/>
    <row r="715" ht="20.25" customHeight="1" x14ac:dyDescent="0.15"/>
    <row r="716" ht="20.25" customHeight="1" x14ac:dyDescent="0.15"/>
    <row r="717" ht="20.25" customHeight="1" x14ac:dyDescent="0.15"/>
    <row r="718" ht="20.25" customHeight="1" x14ac:dyDescent="0.15"/>
    <row r="719" ht="20.25" customHeight="1" x14ac:dyDescent="0.15"/>
    <row r="720" ht="20.25" customHeight="1" x14ac:dyDescent="0.15"/>
    <row r="721" ht="20.25" customHeight="1" x14ac:dyDescent="0.15"/>
    <row r="722" ht="20.25" customHeight="1" x14ac:dyDescent="0.15"/>
    <row r="723" ht="20.25" customHeight="1" x14ac:dyDescent="0.15"/>
    <row r="724" ht="20.25" customHeight="1" x14ac:dyDescent="0.15"/>
    <row r="725" ht="20.25" customHeight="1" x14ac:dyDescent="0.15"/>
    <row r="726" ht="20.25" customHeight="1" x14ac:dyDescent="0.15"/>
    <row r="727" ht="20.25" customHeight="1" x14ac:dyDescent="0.15"/>
    <row r="728" ht="20.25" customHeight="1" x14ac:dyDescent="0.15"/>
    <row r="729" ht="20.25" customHeight="1" x14ac:dyDescent="0.15"/>
    <row r="730" ht="20.25" customHeight="1" x14ac:dyDescent="0.15"/>
    <row r="731" ht="20.25" customHeight="1" x14ac:dyDescent="0.15"/>
    <row r="732" ht="20.25" customHeight="1" x14ac:dyDescent="0.15"/>
    <row r="733" ht="20.25" customHeight="1" x14ac:dyDescent="0.15"/>
    <row r="734" ht="20.25" customHeight="1" x14ac:dyDescent="0.15"/>
    <row r="735" ht="20.25" customHeight="1" x14ac:dyDescent="0.15"/>
    <row r="736" ht="20.25" customHeight="1" x14ac:dyDescent="0.15"/>
    <row r="737" ht="20.25" customHeight="1" x14ac:dyDescent="0.15"/>
    <row r="738" ht="20.25" customHeight="1" x14ac:dyDescent="0.15"/>
    <row r="739" ht="20.25" customHeight="1" x14ac:dyDescent="0.15"/>
    <row r="740" ht="20.25" customHeight="1" x14ac:dyDescent="0.15"/>
    <row r="741" ht="20.25" customHeight="1" x14ac:dyDescent="0.15"/>
    <row r="742" ht="20.25" customHeight="1" x14ac:dyDescent="0.15"/>
    <row r="743" ht="20.25" customHeight="1" x14ac:dyDescent="0.15"/>
    <row r="744" ht="20.25" customHeight="1" x14ac:dyDescent="0.15"/>
    <row r="745" ht="20.25" customHeight="1" x14ac:dyDescent="0.15"/>
    <row r="746" ht="20.25" customHeight="1" x14ac:dyDescent="0.15"/>
    <row r="747" ht="20.25" customHeight="1" x14ac:dyDescent="0.15"/>
    <row r="748" ht="20.25" customHeight="1" x14ac:dyDescent="0.15"/>
    <row r="749" ht="20.25" customHeight="1" x14ac:dyDescent="0.15"/>
    <row r="750" ht="20.25" customHeight="1" x14ac:dyDescent="0.15"/>
    <row r="751" ht="20.25" customHeight="1" x14ac:dyDescent="0.15"/>
    <row r="752" ht="20.25" customHeight="1" x14ac:dyDescent="0.15"/>
    <row r="753" ht="20.25" customHeight="1" x14ac:dyDescent="0.15"/>
    <row r="754" ht="20.25" customHeight="1" x14ac:dyDescent="0.15"/>
    <row r="755" ht="20.25" customHeight="1" x14ac:dyDescent="0.15"/>
    <row r="756" ht="20.25" customHeight="1" x14ac:dyDescent="0.15"/>
    <row r="757" ht="20.25" customHeight="1" x14ac:dyDescent="0.15"/>
    <row r="758" ht="20.25" customHeight="1" x14ac:dyDescent="0.15"/>
    <row r="759" ht="20.25" customHeight="1" x14ac:dyDescent="0.15"/>
    <row r="760" ht="20.25" customHeight="1" x14ac:dyDescent="0.15"/>
    <row r="761" ht="20.25" customHeight="1" x14ac:dyDescent="0.15"/>
    <row r="762" ht="20.25" customHeight="1" x14ac:dyDescent="0.15"/>
    <row r="763" ht="20.25" customHeight="1" x14ac:dyDescent="0.15"/>
    <row r="764" ht="20.25" customHeight="1" x14ac:dyDescent="0.15"/>
    <row r="765" ht="20.25" customHeight="1" x14ac:dyDescent="0.15"/>
    <row r="766" ht="20.25" customHeight="1" x14ac:dyDescent="0.15"/>
    <row r="767" ht="20.25" customHeight="1" x14ac:dyDescent="0.15"/>
    <row r="768" ht="20.25" customHeight="1" x14ac:dyDescent="0.15"/>
    <row r="769" ht="20.25" customHeight="1" x14ac:dyDescent="0.15"/>
    <row r="770" ht="20.25" customHeight="1" x14ac:dyDescent="0.15"/>
    <row r="771" ht="20.25" customHeight="1" x14ac:dyDescent="0.15"/>
    <row r="772" ht="20.25" customHeight="1" x14ac:dyDescent="0.15"/>
    <row r="773" ht="20.25" customHeight="1" x14ac:dyDescent="0.15"/>
    <row r="774" ht="20.25" customHeight="1" x14ac:dyDescent="0.15"/>
    <row r="775" ht="20.25" customHeight="1" x14ac:dyDescent="0.15"/>
    <row r="776" ht="20.25" customHeight="1" x14ac:dyDescent="0.15"/>
    <row r="777" ht="20.25" customHeight="1" x14ac:dyDescent="0.15"/>
    <row r="778" ht="20.25" customHeight="1" x14ac:dyDescent="0.15"/>
    <row r="779" ht="20.25" customHeight="1" x14ac:dyDescent="0.15"/>
    <row r="780" ht="20.25" customHeight="1" x14ac:dyDescent="0.15"/>
    <row r="781" ht="20.25" customHeight="1" x14ac:dyDescent="0.15"/>
    <row r="782" ht="20.25" customHeight="1" x14ac:dyDescent="0.15"/>
    <row r="783" ht="20.25" customHeight="1" x14ac:dyDescent="0.15"/>
    <row r="784" ht="20.25" customHeight="1" x14ac:dyDescent="0.15"/>
    <row r="785" ht="20.25" customHeight="1" x14ac:dyDescent="0.15"/>
    <row r="786" ht="20.25" customHeight="1" x14ac:dyDescent="0.15"/>
    <row r="787" ht="20.25" customHeight="1" x14ac:dyDescent="0.15"/>
    <row r="788" ht="20.25" customHeight="1" x14ac:dyDescent="0.15"/>
    <row r="789" ht="20.25" customHeight="1" x14ac:dyDescent="0.15"/>
    <row r="790" ht="20.25" customHeight="1" x14ac:dyDescent="0.15"/>
    <row r="791" ht="20.25" customHeight="1" x14ac:dyDescent="0.15"/>
    <row r="792" ht="20.25" customHeight="1" x14ac:dyDescent="0.15"/>
    <row r="793" ht="20.25" customHeight="1" x14ac:dyDescent="0.15"/>
    <row r="794" ht="20.25" customHeight="1" x14ac:dyDescent="0.15"/>
    <row r="795" ht="20.25" customHeight="1" x14ac:dyDescent="0.15"/>
    <row r="796" ht="20.25" customHeight="1" x14ac:dyDescent="0.15"/>
    <row r="797" ht="20.25" customHeight="1" x14ac:dyDescent="0.15"/>
    <row r="798" ht="20.25" customHeight="1" x14ac:dyDescent="0.15"/>
    <row r="799" ht="20.25" customHeight="1" x14ac:dyDescent="0.15"/>
    <row r="800" ht="20.25" customHeight="1" x14ac:dyDescent="0.15"/>
    <row r="801" ht="20.25" customHeight="1" x14ac:dyDescent="0.15"/>
    <row r="802" ht="20.25" customHeight="1" x14ac:dyDescent="0.15"/>
    <row r="803" ht="20.25" customHeight="1" x14ac:dyDescent="0.15"/>
    <row r="804" ht="20.25" customHeight="1" x14ac:dyDescent="0.15"/>
    <row r="805" ht="20.25" customHeight="1" x14ac:dyDescent="0.15"/>
    <row r="806" ht="20.25" customHeight="1" x14ac:dyDescent="0.15"/>
    <row r="807" ht="20.25" customHeight="1" x14ac:dyDescent="0.15"/>
    <row r="808" ht="20.25" customHeight="1" x14ac:dyDescent="0.15"/>
    <row r="809" ht="20.25" customHeight="1" x14ac:dyDescent="0.15"/>
    <row r="810" ht="20.25" customHeight="1" x14ac:dyDescent="0.15"/>
    <row r="811" ht="20.25" customHeight="1" x14ac:dyDescent="0.15"/>
    <row r="812" ht="20.25" customHeight="1" x14ac:dyDescent="0.15"/>
    <row r="813" ht="20.25" customHeight="1" x14ac:dyDescent="0.15"/>
    <row r="814" ht="20.25" customHeight="1" x14ac:dyDescent="0.15"/>
    <row r="815" ht="20.25" customHeight="1" x14ac:dyDescent="0.15"/>
    <row r="816" ht="20.25" customHeight="1" x14ac:dyDescent="0.15"/>
    <row r="817" ht="20.25" customHeight="1" x14ac:dyDescent="0.15"/>
    <row r="818" ht="20.25" customHeight="1" x14ac:dyDescent="0.15"/>
    <row r="819" ht="20.25" customHeight="1" x14ac:dyDescent="0.15"/>
    <row r="820" ht="20.25" customHeight="1" x14ac:dyDescent="0.15"/>
    <row r="821" ht="20.25" customHeight="1" x14ac:dyDescent="0.15"/>
    <row r="822" ht="20.25" customHeight="1" x14ac:dyDescent="0.15"/>
    <row r="823" ht="20.25" customHeight="1" x14ac:dyDescent="0.15"/>
    <row r="824" ht="20.25" customHeight="1" x14ac:dyDescent="0.15"/>
    <row r="825" ht="20.25" customHeight="1" x14ac:dyDescent="0.15"/>
    <row r="826" ht="20.25" customHeight="1" x14ac:dyDescent="0.15"/>
    <row r="827" ht="20.25" customHeight="1" x14ac:dyDescent="0.15"/>
    <row r="828" ht="20.25" customHeight="1" x14ac:dyDescent="0.15"/>
    <row r="829" ht="20.25" customHeight="1" x14ac:dyDescent="0.15"/>
    <row r="830" ht="20.25" customHeight="1" x14ac:dyDescent="0.15"/>
    <row r="831" ht="20.25" customHeight="1" x14ac:dyDescent="0.15"/>
    <row r="832" ht="20.25" customHeight="1" x14ac:dyDescent="0.15"/>
    <row r="833" ht="20.25" customHeight="1" x14ac:dyDescent="0.15"/>
    <row r="834" ht="20.25" customHeight="1" x14ac:dyDescent="0.15"/>
    <row r="835" ht="20.25" customHeight="1" x14ac:dyDescent="0.15"/>
    <row r="836" ht="20.25" customHeight="1" x14ac:dyDescent="0.15"/>
    <row r="837" ht="20.25" customHeight="1" x14ac:dyDescent="0.15"/>
    <row r="838" ht="20.25" customHeight="1" x14ac:dyDescent="0.15"/>
    <row r="839" ht="20.25" customHeight="1" x14ac:dyDescent="0.15"/>
    <row r="840" ht="20.25" customHeight="1" x14ac:dyDescent="0.15"/>
    <row r="841" ht="20.25" customHeight="1" x14ac:dyDescent="0.15"/>
    <row r="842" ht="20.25" customHeight="1" x14ac:dyDescent="0.15"/>
    <row r="843" ht="20.25" customHeight="1" x14ac:dyDescent="0.15"/>
    <row r="844" ht="20.25" customHeight="1" x14ac:dyDescent="0.15"/>
    <row r="845" ht="20.25" customHeight="1" x14ac:dyDescent="0.15"/>
    <row r="846" ht="20.25" customHeight="1" x14ac:dyDescent="0.15"/>
    <row r="847" ht="20.25" customHeight="1" x14ac:dyDescent="0.15"/>
    <row r="848" ht="20.25" customHeight="1" x14ac:dyDescent="0.15"/>
    <row r="849" ht="20.25" customHeight="1" x14ac:dyDescent="0.15"/>
    <row r="850" ht="20.25" customHeight="1" x14ac:dyDescent="0.15"/>
    <row r="851" ht="20.25" customHeight="1" x14ac:dyDescent="0.15"/>
    <row r="852" ht="20.25" customHeight="1" x14ac:dyDescent="0.15"/>
    <row r="853" ht="20.25" customHeight="1" x14ac:dyDescent="0.15"/>
    <row r="854" ht="20.25" customHeight="1" x14ac:dyDescent="0.15"/>
    <row r="855" ht="20.25" customHeight="1" x14ac:dyDescent="0.15"/>
    <row r="856" ht="20.25" customHeight="1" x14ac:dyDescent="0.15"/>
    <row r="857" ht="20.25" customHeight="1" x14ac:dyDescent="0.15"/>
    <row r="858" ht="20.25" customHeight="1" x14ac:dyDescent="0.15"/>
    <row r="859" ht="20.25" customHeight="1" x14ac:dyDescent="0.15"/>
    <row r="860" ht="20.25" customHeight="1" x14ac:dyDescent="0.15"/>
    <row r="861" ht="20.25" customHeight="1" x14ac:dyDescent="0.15"/>
    <row r="862" ht="20.25" customHeight="1" x14ac:dyDescent="0.15"/>
    <row r="863" ht="20.25" customHeight="1" x14ac:dyDescent="0.15"/>
    <row r="864" ht="20.25" customHeight="1" x14ac:dyDescent="0.15"/>
    <row r="865" ht="20.25" customHeight="1" x14ac:dyDescent="0.15"/>
    <row r="866" ht="20.25" customHeight="1" x14ac:dyDescent="0.15"/>
    <row r="867" ht="20.25" customHeight="1" x14ac:dyDescent="0.15"/>
    <row r="868" ht="20.25" customHeight="1" x14ac:dyDescent="0.15"/>
    <row r="869" ht="20.25" customHeight="1" x14ac:dyDescent="0.15"/>
    <row r="870" ht="20.25" customHeight="1" x14ac:dyDescent="0.15"/>
    <row r="871" ht="20.25" customHeight="1" x14ac:dyDescent="0.15"/>
    <row r="872" ht="20.25" customHeight="1" x14ac:dyDescent="0.15"/>
    <row r="873" ht="20.25" customHeight="1" x14ac:dyDescent="0.15"/>
    <row r="874" ht="20.25" customHeight="1" x14ac:dyDescent="0.15"/>
    <row r="875" ht="20.25" customHeight="1" x14ac:dyDescent="0.15"/>
    <row r="876" ht="20.25" customHeight="1" x14ac:dyDescent="0.15"/>
    <row r="877" ht="20.25" customHeight="1" x14ac:dyDescent="0.15"/>
    <row r="878" ht="20.25" customHeight="1" x14ac:dyDescent="0.15"/>
    <row r="879" ht="20.25" customHeight="1" x14ac:dyDescent="0.15"/>
    <row r="880" ht="20.25" customHeight="1" x14ac:dyDescent="0.15"/>
    <row r="881" ht="20.25" customHeight="1" x14ac:dyDescent="0.15"/>
    <row r="882" ht="20.25" customHeight="1" x14ac:dyDescent="0.15"/>
    <row r="883" ht="20.25" customHeight="1" x14ac:dyDescent="0.15"/>
    <row r="884" ht="20.25" customHeight="1" x14ac:dyDescent="0.15"/>
    <row r="885" ht="20.25" customHeight="1" x14ac:dyDescent="0.15"/>
    <row r="886" ht="20.25" customHeight="1" x14ac:dyDescent="0.15"/>
    <row r="887" ht="20.25" customHeight="1" x14ac:dyDescent="0.15"/>
    <row r="888" ht="20.25" customHeight="1" x14ac:dyDescent="0.15"/>
    <row r="889" ht="20.25" customHeight="1" x14ac:dyDescent="0.15"/>
    <row r="890" ht="20.25" customHeight="1" x14ac:dyDescent="0.15"/>
    <row r="891" ht="20.25" customHeight="1" x14ac:dyDescent="0.15"/>
    <row r="892" ht="20.25" customHeight="1" x14ac:dyDescent="0.15"/>
    <row r="893" ht="20.25" customHeight="1" x14ac:dyDescent="0.15"/>
    <row r="894" ht="20.25" customHeight="1" x14ac:dyDescent="0.15"/>
    <row r="895" ht="20.25" customHeight="1" x14ac:dyDescent="0.15"/>
    <row r="896" ht="20.25" customHeight="1" x14ac:dyDescent="0.15"/>
    <row r="897" ht="20.25" customHeight="1" x14ac:dyDescent="0.15"/>
    <row r="898" ht="20.25" customHeight="1" x14ac:dyDescent="0.15"/>
    <row r="899" ht="20.25" customHeight="1" x14ac:dyDescent="0.15"/>
    <row r="900" ht="20.25" customHeight="1" x14ac:dyDescent="0.15"/>
    <row r="901" ht="20.25" customHeight="1" x14ac:dyDescent="0.15"/>
    <row r="902" ht="20.25" customHeight="1" x14ac:dyDescent="0.15"/>
    <row r="903" ht="20.25" customHeight="1" x14ac:dyDescent="0.15"/>
    <row r="904" ht="20.25" customHeight="1" x14ac:dyDescent="0.15"/>
    <row r="905" ht="20.25" customHeight="1" x14ac:dyDescent="0.15"/>
    <row r="906" ht="20.25" customHeight="1" x14ac:dyDescent="0.15"/>
    <row r="907" ht="20.25" customHeight="1" x14ac:dyDescent="0.15"/>
    <row r="908" ht="20.25" customHeight="1" x14ac:dyDescent="0.15"/>
    <row r="909" ht="20.25" customHeight="1" x14ac:dyDescent="0.15"/>
    <row r="910" ht="20.25" customHeight="1" x14ac:dyDescent="0.15"/>
    <row r="911" ht="20.25" customHeight="1" x14ac:dyDescent="0.15"/>
    <row r="912" ht="20.25" customHeight="1" x14ac:dyDescent="0.15"/>
    <row r="913" ht="20.25" customHeight="1" x14ac:dyDescent="0.15"/>
    <row r="914" ht="20.25" customHeight="1" x14ac:dyDescent="0.15"/>
    <row r="915" ht="20.25" customHeight="1" x14ac:dyDescent="0.15"/>
    <row r="916" ht="20.25" customHeight="1" x14ac:dyDescent="0.15"/>
    <row r="917" ht="20.25" customHeight="1" x14ac:dyDescent="0.15"/>
    <row r="918" ht="20.25" customHeight="1" x14ac:dyDescent="0.15"/>
    <row r="919" ht="20.25" customHeight="1" x14ac:dyDescent="0.15"/>
    <row r="920" ht="20.25" customHeight="1" x14ac:dyDescent="0.15"/>
    <row r="921" ht="20.25" customHeight="1" x14ac:dyDescent="0.15"/>
    <row r="922" ht="20.25" customHeight="1" x14ac:dyDescent="0.15"/>
    <row r="923" ht="20.25" customHeight="1" x14ac:dyDescent="0.15"/>
    <row r="924" ht="20.25" customHeight="1" x14ac:dyDescent="0.15"/>
    <row r="925" ht="20.25" customHeight="1" x14ac:dyDescent="0.15"/>
    <row r="926" ht="20.25" customHeight="1" x14ac:dyDescent="0.15"/>
    <row r="927" ht="20.25" customHeight="1" x14ac:dyDescent="0.15"/>
    <row r="928" ht="20.25" customHeight="1" x14ac:dyDescent="0.15"/>
    <row r="929" ht="20.25" customHeight="1" x14ac:dyDescent="0.15"/>
    <row r="930" ht="20.25" customHeight="1" x14ac:dyDescent="0.15"/>
    <row r="931" ht="20.25" customHeight="1" x14ac:dyDescent="0.15"/>
    <row r="932" ht="20.25" customHeight="1" x14ac:dyDescent="0.15"/>
    <row r="933" ht="20.25" customHeight="1" x14ac:dyDescent="0.15"/>
    <row r="934" ht="20.25" customHeight="1" x14ac:dyDescent="0.15"/>
    <row r="935" ht="20.25" customHeight="1" x14ac:dyDescent="0.15"/>
    <row r="936" ht="20.25" customHeight="1" x14ac:dyDescent="0.15"/>
    <row r="937" ht="20.25" customHeight="1" x14ac:dyDescent="0.15"/>
    <row r="938" ht="20.25" customHeight="1" x14ac:dyDescent="0.15"/>
    <row r="939" ht="20.25" customHeight="1" x14ac:dyDescent="0.15"/>
    <row r="940" ht="20.25" customHeight="1" x14ac:dyDescent="0.15"/>
    <row r="941" ht="20.25" customHeight="1" x14ac:dyDescent="0.15"/>
    <row r="942" ht="20.25" customHeight="1" x14ac:dyDescent="0.15"/>
    <row r="943" ht="20.25" customHeight="1" x14ac:dyDescent="0.15"/>
    <row r="944" ht="20.25" customHeight="1" x14ac:dyDescent="0.15"/>
    <row r="945" ht="20.25" customHeight="1" x14ac:dyDescent="0.15"/>
    <row r="946" ht="20.25" customHeight="1" x14ac:dyDescent="0.15"/>
    <row r="947" ht="20.25" customHeight="1" x14ac:dyDescent="0.15"/>
    <row r="948" ht="20.25" customHeight="1" x14ac:dyDescent="0.15"/>
    <row r="949" ht="20.25" customHeight="1" x14ac:dyDescent="0.15"/>
    <row r="950" ht="20.25" customHeight="1" x14ac:dyDescent="0.15"/>
    <row r="951" ht="20.25" customHeight="1" x14ac:dyDescent="0.15"/>
    <row r="952" ht="20.25" customHeight="1" x14ac:dyDescent="0.15"/>
    <row r="953" ht="20.25" customHeight="1" x14ac:dyDescent="0.15"/>
    <row r="954" ht="20.25" customHeight="1" x14ac:dyDescent="0.15"/>
    <row r="955" ht="20.25" customHeight="1" x14ac:dyDescent="0.15"/>
    <row r="956" ht="20.25" customHeight="1" x14ac:dyDescent="0.15"/>
    <row r="957" ht="20.25" customHeight="1" x14ac:dyDescent="0.15"/>
    <row r="958" ht="20.25" customHeight="1" x14ac:dyDescent="0.15"/>
    <row r="959" ht="20.25" customHeight="1" x14ac:dyDescent="0.15"/>
    <row r="960" ht="20.25" customHeight="1" x14ac:dyDescent="0.15"/>
    <row r="961" ht="20.25" customHeight="1" x14ac:dyDescent="0.15"/>
    <row r="962" ht="20.25" customHeight="1" x14ac:dyDescent="0.15"/>
    <row r="963" ht="20.25" customHeight="1" x14ac:dyDescent="0.15"/>
    <row r="964" ht="20.25" customHeight="1" x14ac:dyDescent="0.15"/>
    <row r="965" ht="20.25" customHeight="1" x14ac:dyDescent="0.15"/>
    <row r="966" ht="20.25" customHeight="1" x14ac:dyDescent="0.15"/>
    <row r="967" ht="20.25" customHeight="1" x14ac:dyDescent="0.15"/>
    <row r="968" ht="20.25" customHeight="1" x14ac:dyDescent="0.15"/>
    <row r="969" ht="20.25" customHeight="1" x14ac:dyDescent="0.15"/>
    <row r="970" ht="20.25" customHeight="1" x14ac:dyDescent="0.15"/>
    <row r="971" ht="20.25" customHeight="1" x14ac:dyDescent="0.15"/>
    <row r="972" ht="20.25" customHeight="1" x14ac:dyDescent="0.15"/>
    <row r="973" ht="20.25" customHeight="1" x14ac:dyDescent="0.15"/>
    <row r="974" ht="20.25" customHeight="1" x14ac:dyDescent="0.15"/>
    <row r="975" ht="20.25" customHeight="1" x14ac:dyDescent="0.15"/>
    <row r="976" ht="20.25" customHeight="1" x14ac:dyDescent="0.15"/>
    <row r="977" ht="20.25" customHeight="1" x14ac:dyDescent="0.15"/>
    <row r="978" ht="20.25" customHeight="1" x14ac:dyDescent="0.15"/>
    <row r="979" ht="20.25" customHeight="1" x14ac:dyDescent="0.15"/>
    <row r="980" ht="20.25" customHeight="1" x14ac:dyDescent="0.15"/>
    <row r="981" ht="20.25" customHeight="1" x14ac:dyDescent="0.15"/>
    <row r="982" ht="20.25" customHeight="1" x14ac:dyDescent="0.15"/>
    <row r="983" ht="20.25" customHeight="1" x14ac:dyDescent="0.15"/>
    <row r="984" ht="20.25" customHeight="1" x14ac:dyDescent="0.15"/>
    <row r="985" ht="20.25" customHeight="1" x14ac:dyDescent="0.15"/>
    <row r="986" ht="20.25" customHeight="1" x14ac:dyDescent="0.15"/>
    <row r="987" ht="20.25" customHeight="1" x14ac:dyDescent="0.15"/>
    <row r="988" ht="20.25" customHeight="1" x14ac:dyDescent="0.15"/>
    <row r="989" ht="20.25" customHeight="1" x14ac:dyDescent="0.15"/>
    <row r="990" ht="20.25" customHeight="1" x14ac:dyDescent="0.15"/>
    <row r="991" ht="20.25" customHeight="1" x14ac:dyDescent="0.15"/>
    <row r="992" ht="20.25" customHeight="1" x14ac:dyDescent="0.15"/>
    <row r="993" ht="20.25" customHeight="1" x14ac:dyDescent="0.15"/>
    <row r="994" ht="20.25" customHeight="1" x14ac:dyDescent="0.15"/>
    <row r="995" ht="20.25" customHeight="1" x14ac:dyDescent="0.15"/>
    <row r="996" ht="20.25" customHeight="1" x14ac:dyDescent="0.15"/>
    <row r="997" ht="20.25" customHeight="1" x14ac:dyDescent="0.15"/>
    <row r="998" ht="20.25" customHeight="1" x14ac:dyDescent="0.15"/>
    <row r="999" ht="20.25" customHeight="1" x14ac:dyDescent="0.15"/>
    <row r="1000" ht="20.25" customHeight="1" x14ac:dyDescent="0.15"/>
    <row r="1001" ht="20.25" customHeight="1" x14ac:dyDescent="0.15"/>
    <row r="1002" ht="20.25" customHeight="1" x14ac:dyDescent="0.15"/>
    <row r="1003" ht="20.25" customHeight="1" x14ac:dyDescent="0.15"/>
    <row r="1004" ht="20.25" customHeight="1" x14ac:dyDescent="0.15"/>
    <row r="1005" ht="20.25" customHeight="1" x14ac:dyDescent="0.15"/>
    <row r="1006" ht="20.25" customHeight="1" x14ac:dyDescent="0.15"/>
    <row r="1007" ht="20.25" customHeight="1" x14ac:dyDescent="0.15"/>
    <row r="1008" ht="20.25" customHeight="1" x14ac:dyDescent="0.15"/>
    <row r="1009" ht="20.25" customHeight="1" x14ac:dyDescent="0.15"/>
    <row r="1010" ht="20.25" customHeight="1" x14ac:dyDescent="0.15"/>
    <row r="1011" ht="20.25" customHeight="1" x14ac:dyDescent="0.15"/>
    <row r="1012" ht="20.25" customHeight="1" x14ac:dyDescent="0.15"/>
    <row r="1013" ht="20.25" customHeight="1" x14ac:dyDescent="0.15"/>
    <row r="1014" ht="20.25" customHeight="1" x14ac:dyDescent="0.15"/>
    <row r="1015" ht="20.25" customHeight="1" x14ac:dyDescent="0.15"/>
    <row r="1016" ht="20.25" customHeight="1" x14ac:dyDescent="0.15"/>
    <row r="1017" ht="20.25" customHeight="1" x14ac:dyDescent="0.15"/>
    <row r="1018" ht="20.25" customHeight="1" x14ac:dyDescent="0.15"/>
    <row r="1019" ht="20.25" customHeight="1" x14ac:dyDescent="0.15"/>
    <row r="1020" ht="20.25" customHeight="1" x14ac:dyDescent="0.15"/>
    <row r="1021" ht="20.25" customHeight="1" x14ac:dyDescent="0.15"/>
    <row r="1022" ht="20.25" customHeight="1" x14ac:dyDescent="0.15"/>
    <row r="1023" ht="20.25" customHeight="1" x14ac:dyDescent="0.15"/>
    <row r="1024" ht="20.25" customHeight="1" x14ac:dyDescent="0.15"/>
    <row r="1025" ht="20.25" customHeight="1" x14ac:dyDescent="0.15"/>
    <row r="1026" ht="20.25" customHeight="1" x14ac:dyDescent="0.15"/>
    <row r="1027" ht="20.25" customHeight="1" x14ac:dyDescent="0.15"/>
    <row r="1028" ht="20.25" customHeight="1" x14ac:dyDescent="0.15"/>
    <row r="1029" ht="20.25" customHeight="1" x14ac:dyDescent="0.15"/>
    <row r="1030" ht="20.25" customHeight="1" x14ac:dyDescent="0.15"/>
    <row r="1031" ht="20.25" customHeight="1" x14ac:dyDescent="0.15"/>
    <row r="1032" ht="20.25" customHeight="1" x14ac:dyDescent="0.15"/>
    <row r="1033" ht="20.25" customHeight="1" x14ac:dyDescent="0.15"/>
    <row r="1034" ht="20.25" customHeight="1" x14ac:dyDescent="0.15"/>
    <row r="1035" ht="20.25" customHeight="1" x14ac:dyDescent="0.15"/>
    <row r="1036" ht="20.25" customHeight="1" x14ac:dyDescent="0.15"/>
    <row r="1037" ht="20.25" customHeight="1" x14ac:dyDescent="0.15"/>
    <row r="1038" ht="20.25" customHeight="1" x14ac:dyDescent="0.15"/>
    <row r="1039" ht="20.25" customHeight="1" x14ac:dyDescent="0.15"/>
    <row r="1040" ht="20.25" customHeight="1" x14ac:dyDescent="0.15"/>
    <row r="1041" ht="20.25" customHeight="1" x14ac:dyDescent="0.15"/>
    <row r="1042" ht="20.25" customHeight="1" x14ac:dyDescent="0.15"/>
    <row r="1043" ht="20.25" customHeight="1" x14ac:dyDescent="0.15"/>
    <row r="1044" ht="20.25" customHeight="1" x14ac:dyDescent="0.15"/>
    <row r="1045" ht="20.25" customHeight="1" x14ac:dyDescent="0.15"/>
    <row r="1046" ht="20.25" customHeight="1" x14ac:dyDescent="0.15"/>
    <row r="1047" ht="20.25" customHeight="1" x14ac:dyDescent="0.15"/>
    <row r="1048" ht="20.25" customHeight="1" x14ac:dyDescent="0.15"/>
    <row r="1049" ht="20.25" customHeight="1" x14ac:dyDescent="0.15"/>
    <row r="1050" ht="20.25" customHeight="1" x14ac:dyDescent="0.15"/>
    <row r="1051" ht="20.25" customHeight="1" x14ac:dyDescent="0.15"/>
    <row r="1052" ht="20.25" customHeight="1" x14ac:dyDescent="0.15"/>
    <row r="1053" ht="20.25" customHeight="1" x14ac:dyDescent="0.15"/>
    <row r="1054" ht="20.25" customHeight="1" x14ac:dyDescent="0.15"/>
    <row r="1055" ht="20.25" customHeight="1" x14ac:dyDescent="0.15"/>
    <row r="1056" ht="20.25" customHeight="1" x14ac:dyDescent="0.15"/>
    <row r="1057" ht="20.25" customHeight="1" x14ac:dyDescent="0.15"/>
    <row r="1058" ht="20.25" customHeight="1" x14ac:dyDescent="0.15"/>
    <row r="1059" ht="20.25" customHeight="1" x14ac:dyDescent="0.15"/>
    <row r="1060" ht="20.25" customHeight="1" x14ac:dyDescent="0.15"/>
    <row r="1061" ht="20.25" customHeight="1" x14ac:dyDescent="0.15"/>
    <row r="1062" ht="20.25" customHeight="1" x14ac:dyDescent="0.15"/>
    <row r="1063" ht="20.25" customHeight="1" x14ac:dyDescent="0.15"/>
    <row r="1064" ht="20.25" customHeight="1" x14ac:dyDescent="0.15"/>
    <row r="1065" ht="20.25" customHeight="1" x14ac:dyDescent="0.15"/>
    <row r="1066" ht="20.25" customHeight="1" x14ac:dyDescent="0.15"/>
    <row r="1067" ht="20.25" customHeight="1" x14ac:dyDescent="0.15"/>
    <row r="1068" ht="20.25" customHeight="1" x14ac:dyDescent="0.15"/>
    <row r="1069" ht="20.25" customHeight="1" x14ac:dyDescent="0.15"/>
    <row r="1070" ht="20.25" customHeight="1" x14ac:dyDescent="0.15"/>
  </sheetData>
  <mergeCells count="10">
    <mergeCell ref="B152:D152"/>
    <mergeCell ref="E4:I4"/>
    <mergeCell ref="A4:A5"/>
    <mergeCell ref="B4:B5"/>
    <mergeCell ref="A1:K1"/>
    <mergeCell ref="A2:K2"/>
    <mergeCell ref="J4:J5"/>
    <mergeCell ref="K4:K5"/>
    <mergeCell ref="C4:C5"/>
    <mergeCell ref="D4:D5"/>
  </mergeCells>
  <phoneticPr fontId="6" type="noConversion"/>
  <hyperlinks>
    <hyperlink ref="B152" r:id="rId1"/>
  </hyperlinks>
  <pageMargins left="0.78740157480314965" right="0" top="0.59055118110236227" bottom="0.39370078740157483" header="0.31496062992125984" footer="0.31496062992125984"/>
  <pageSetup paperSize="9" scale="61" fitToHeight="0"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3"/>
    <pageSetUpPr fitToPage="1"/>
  </sheetPr>
  <dimension ref="A1:GA174"/>
  <sheetViews>
    <sheetView tabSelected="1" workbookViewId="0">
      <pane xSplit="2" ySplit="7" topLeftCell="C26" activePane="bottomRight" state="frozen"/>
      <selection pane="topRight" activeCell="C1" sqref="C1"/>
      <selection pane="bottomLeft" activeCell="A8" sqref="A8"/>
      <selection pane="bottomRight" activeCell="E34" sqref="E34"/>
    </sheetView>
  </sheetViews>
  <sheetFormatPr baseColWidth="10" defaultColWidth="11.5" defaultRowHeight="12" x14ac:dyDescent="0.15"/>
  <cols>
    <col min="1" max="1" width="8.5" style="26" customWidth="1"/>
    <col min="2" max="2" width="41.5" style="28" customWidth="1"/>
    <col min="3" max="3" width="10.5" style="28" customWidth="1"/>
    <col min="4" max="4" width="11.5" style="27" customWidth="1"/>
    <col min="5" max="5" width="11.1640625" style="28" customWidth="1"/>
    <col min="6" max="7" width="11.6640625" style="28" customWidth="1"/>
    <col min="8" max="8" width="10.6640625" style="27" customWidth="1"/>
    <col min="9" max="9" width="8.6640625" style="37" customWidth="1"/>
    <col min="10" max="10" width="12.33203125" style="38" customWidth="1"/>
    <col min="11" max="11" width="9.83203125" style="37" customWidth="1"/>
    <col min="12" max="12" width="13.83203125" style="27" customWidth="1"/>
    <col min="13" max="16" width="11.5" style="27" customWidth="1"/>
    <col min="17" max="16384" width="11.5" style="27"/>
  </cols>
  <sheetData>
    <row r="1" spans="1:11" ht="18" customHeight="1" x14ac:dyDescent="0.15">
      <c r="A1" s="178" t="s">
        <v>26</v>
      </c>
      <c r="B1" s="178"/>
      <c r="C1" s="178"/>
      <c r="D1" s="178"/>
      <c r="E1" s="178"/>
      <c r="F1" s="178"/>
      <c r="G1" s="178"/>
      <c r="H1" s="178"/>
      <c r="I1" s="178"/>
      <c r="J1" s="178"/>
      <c r="K1" s="178"/>
    </row>
    <row r="2" spans="1:11" ht="18" customHeight="1" x14ac:dyDescent="0.15">
      <c r="A2" s="169" t="s">
        <v>136</v>
      </c>
      <c r="B2" s="169"/>
      <c r="C2" s="169"/>
      <c r="D2" s="169"/>
      <c r="E2" s="169"/>
      <c r="F2" s="169"/>
      <c r="G2" s="169"/>
      <c r="H2" s="169"/>
      <c r="I2" s="169"/>
      <c r="J2" s="169"/>
      <c r="K2" s="169"/>
    </row>
    <row r="3" spans="1:11" ht="25.5" customHeight="1" x14ac:dyDescent="0.15">
      <c r="B3" s="26"/>
      <c r="C3" s="26"/>
      <c r="E3" s="40"/>
      <c r="F3" s="26"/>
      <c r="G3" s="26"/>
      <c r="H3" s="56"/>
      <c r="I3" s="52"/>
      <c r="J3" s="59"/>
      <c r="K3" s="112"/>
    </row>
    <row r="4" spans="1:11" ht="20.25" customHeight="1" x14ac:dyDescent="0.15">
      <c r="A4" s="186" t="s">
        <v>60</v>
      </c>
      <c r="B4" s="181" t="s">
        <v>5</v>
      </c>
      <c r="C4" s="181" t="s">
        <v>24</v>
      </c>
      <c r="D4" s="174" t="s">
        <v>86</v>
      </c>
      <c r="E4" s="183" t="s">
        <v>87</v>
      </c>
      <c r="F4" s="184"/>
      <c r="G4" s="184"/>
      <c r="H4" s="184"/>
      <c r="I4" s="185"/>
      <c r="J4" s="176" t="s">
        <v>8</v>
      </c>
      <c r="K4" s="179" t="s">
        <v>25</v>
      </c>
    </row>
    <row r="5" spans="1:11" s="29" customFormat="1" ht="65.25" customHeight="1" thickBot="1" x14ac:dyDescent="0.2">
      <c r="A5" s="187"/>
      <c r="B5" s="182"/>
      <c r="C5" s="182"/>
      <c r="D5" s="175"/>
      <c r="E5" s="17" t="s">
        <v>89</v>
      </c>
      <c r="F5" s="19" t="s">
        <v>138</v>
      </c>
      <c r="G5" s="19" t="s">
        <v>139</v>
      </c>
      <c r="H5" s="18" t="s">
        <v>88</v>
      </c>
      <c r="I5" s="20" t="s">
        <v>7</v>
      </c>
      <c r="J5" s="177"/>
      <c r="K5" s="180"/>
    </row>
    <row r="6" spans="1:11" s="72" customFormat="1" ht="18.75" customHeight="1" x14ac:dyDescent="0.2">
      <c r="A6" s="70"/>
      <c r="B6" s="69" t="s">
        <v>10</v>
      </c>
      <c r="C6" s="71"/>
      <c r="D6" s="71">
        <f>D7+D16</f>
        <v>308378740.88</v>
      </c>
      <c r="E6" s="96">
        <f>E7+E16</f>
        <v>26945085</v>
      </c>
      <c r="F6" s="96">
        <f>F7+F16</f>
        <v>3643566</v>
      </c>
      <c r="G6" s="96">
        <f>G7+G16</f>
        <v>582526</v>
      </c>
      <c r="H6" s="96">
        <f>SUM(F6:G6)</f>
        <v>4226092</v>
      </c>
      <c r="I6" s="97">
        <f>H6/E6%</f>
        <v>15.684092293640939</v>
      </c>
      <c r="J6" s="96">
        <f>D6+H6</f>
        <v>312604832.88</v>
      </c>
      <c r="K6" s="113"/>
    </row>
    <row r="7" spans="1:11" ht="21.75" customHeight="1" x14ac:dyDescent="0.15">
      <c r="A7" s="73"/>
      <c r="B7" s="62" t="s">
        <v>27</v>
      </c>
      <c r="C7" s="35"/>
      <c r="D7" s="35">
        <f>SUM(D8:D15)</f>
        <v>19190988.489999998</v>
      </c>
      <c r="E7" s="35">
        <f t="shared" ref="E7:G7" si="0">SUM(E8:E15)</f>
        <v>12918548</v>
      </c>
      <c r="F7" s="35">
        <f t="shared" si="0"/>
        <v>0</v>
      </c>
      <c r="G7" s="35">
        <f t="shared" si="0"/>
        <v>124000</v>
      </c>
      <c r="H7" s="35">
        <f t="shared" ref="H7:H25" si="1">SUM(F7:G7)</f>
        <v>124000</v>
      </c>
      <c r="I7" s="63">
        <f>H7/E7%</f>
        <v>0.95986019481446372</v>
      </c>
      <c r="J7" s="35">
        <f>D7+H7</f>
        <v>19314988.489999998</v>
      </c>
      <c r="K7" s="81"/>
    </row>
    <row r="8" spans="1:11" ht="52.5" customHeight="1" x14ac:dyDescent="0.15">
      <c r="A8" s="33">
        <v>2172722</v>
      </c>
      <c r="B8" s="31" t="s">
        <v>48</v>
      </c>
      <c r="C8" s="109">
        <v>8620328.3599999994</v>
      </c>
      <c r="D8" s="109">
        <v>7579001.8899999997</v>
      </c>
      <c r="E8" s="109">
        <v>32214</v>
      </c>
      <c r="F8" s="109">
        <v>0</v>
      </c>
      <c r="G8" s="109"/>
      <c r="H8" s="109">
        <f t="shared" si="1"/>
        <v>0</v>
      </c>
      <c r="I8" s="110">
        <f>H8/E8%</f>
        <v>0</v>
      </c>
      <c r="J8" s="109">
        <f>D8+H8</f>
        <v>7579001.8899999997</v>
      </c>
      <c r="K8" s="114">
        <f>J8/C8%</f>
        <v>87.920106676771653</v>
      </c>
    </row>
    <row r="9" spans="1:11" ht="66" customHeight="1" x14ac:dyDescent="0.15">
      <c r="A9" s="33">
        <v>2178584</v>
      </c>
      <c r="B9" s="31" t="s">
        <v>80</v>
      </c>
      <c r="C9" s="109">
        <v>13590587</v>
      </c>
      <c r="D9" s="109">
        <v>8013406.3799999999</v>
      </c>
      <c r="E9" s="109">
        <v>3815720</v>
      </c>
      <c r="F9" s="109">
        <v>0</v>
      </c>
      <c r="G9" s="109"/>
      <c r="H9" s="109">
        <f t="shared" si="1"/>
        <v>0</v>
      </c>
      <c r="I9" s="110">
        <f t="shared" ref="I9:I14" si="2">H9/E9%</f>
        <v>0</v>
      </c>
      <c r="J9" s="109">
        <f t="shared" ref="J9:J14" si="3">D9+H9</f>
        <v>8013406.3799999999</v>
      </c>
      <c r="K9" s="114">
        <f t="shared" ref="K9:K14" si="4">J9/C9%</f>
        <v>58.962915876996334</v>
      </c>
    </row>
    <row r="10" spans="1:11" ht="45" customHeight="1" x14ac:dyDescent="0.15">
      <c r="A10" s="33">
        <v>2271925</v>
      </c>
      <c r="B10" s="31" t="s">
        <v>90</v>
      </c>
      <c r="C10" s="109"/>
      <c r="D10" s="109">
        <v>211047.7</v>
      </c>
      <c r="E10" s="109">
        <v>1286828</v>
      </c>
      <c r="F10" s="109">
        <v>0</v>
      </c>
      <c r="G10" s="109"/>
      <c r="H10" s="109">
        <f t="shared" si="1"/>
        <v>0</v>
      </c>
      <c r="I10" s="110">
        <f t="shared" si="2"/>
        <v>0</v>
      </c>
      <c r="J10" s="109">
        <f t="shared" si="3"/>
        <v>211047.7</v>
      </c>
      <c r="K10" s="114"/>
    </row>
    <row r="11" spans="1:11" ht="84" x14ac:dyDescent="0.15">
      <c r="A11" s="33">
        <v>2427710</v>
      </c>
      <c r="B11" s="31" t="s">
        <v>57</v>
      </c>
      <c r="C11" s="109">
        <v>6202228</v>
      </c>
      <c r="D11" s="109">
        <v>2620361.77</v>
      </c>
      <c r="E11" s="109">
        <v>840465</v>
      </c>
      <c r="F11" s="109">
        <v>0</v>
      </c>
      <c r="G11" s="109"/>
      <c r="H11" s="109">
        <f t="shared" si="1"/>
        <v>0</v>
      </c>
      <c r="I11" s="110">
        <f t="shared" si="2"/>
        <v>0</v>
      </c>
      <c r="J11" s="109">
        <f t="shared" si="3"/>
        <v>2620361.77</v>
      </c>
      <c r="K11" s="114">
        <f t="shared" si="4"/>
        <v>42.248717235161301</v>
      </c>
    </row>
    <row r="12" spans="1:11" ht="67.5" customHeight="1" x14ac:dyDescent="0.15">
      <c r="A12" s="33">
        <v>2432185</v>
      </c>
      <c r="B12" s="31" t="s">
        <v>49</v>
      </c>
      <c r="C12" s="109">
        <v>320000</v>
      </c>
      <c r="D12" s="109">
        <v>93000.3</v>
      </c>
      <c r="E12" s="109">
        <v>217000</v>
      </c>
      <c r="F12" s="109">
        <v>0</v>
      </c>
      <c r="G12" s="109">
        <v>124000</v>
      </c>
      <c r="H12" s="109">
        <f t="shared" si="1"/>
        <v>124000</v>
      </c>
      <c r="I12" s="110">
        <f t="shared" si="2"/>
        <v>57.142857142857146</v>
      </c>
      <c r="J12" s="109">
        <f t="shared" si="3"/>
        <v>217000.3</v>
      </c>
      <c r="K12" s="114">
        <f t="shared" si="4"/>
        <v>67.812593749999991</v>
      </c>
    </row>
    <row r="13" spans="1:11" ht="88.5" customHeight="1" x14ac:dyDescent="0.15">
      <c r="A13" s="33">
        <v>2443550</v>
      </c>
      <c r="B13" s="31" t="s">
        <v>56</v>
      </c>
      <c r="C13" s="109">
        <v>13511427.77</v>
      </c>
      <c r="D13" s="109">
        <v>674170.45</v>
      </c>
      <c r="E13" s="109">
        <v>5048609</v>
      </c>
      <c r="F13" s="109">
        <v>0</v>
      </c>
      <c r="G13" s="109"/>
      <c r="H13" s="109">
        <f t="shared" si="1"/>
        <v>0</v>
      </c>
      <c r="I13" s="110">
        <f t="shared" si="2"/>
        <v>0</v>
      </c>
      <c r="J13" s="109">
        <f t="shared" si="3"/>
        <v>674170.45</v>
      </c>
      <c r="K13" s="114">
        <f t="shared" si="4"/>
        <v>4.9896314547666778</v>
      </c>
    </row>
    <row r="14" spans="1:11" ht="68.25" customHeight="1" x14ac:dyDescent="0.15">
      <c r="A14" s="33">
        <v>2461958</v>
      </c>
      <c r="B14" s="31" t="s">
        <v>81</v>
      </c>
      <c r="C14" s="109">
        <v>8960547.6300000008</v>
      </c>
      <c r="D14" s="109">
        <v>0</v>
      </c>
      <c r="E14" s="109">
        <v>261712</v>
      </c>
      <c r="F14" s="109">
        <v>0</v>
      </c>
      <c r="G14" s="109"/>
      <c r="H14" s="109">
        <f t="shared" si="1"/>
        <v>0</v>
      </c>
      <c r="I14" s="110">
        <f t="shared" si="2"/>
        <v>0</v>
      </c>
      <c r="J14" s="109">
        <f t="shared" si="3"/>
        <v>0</v>
      </c>
      <c r="K14" s="114">
        <f t="shared" si="4"/>
        <v>0</v>
      </c>
    </row>
    <row r="15" spans="1:11" ht="68.25" customHeight="1" x14ac:dyDescent="0.15">
      <c r="A15" s="33">
        <v>2484472</v>
      </c>
      <c r="B15" s="31" t="s">
        <v>204</v>
      </c>
      <c r="C15" s="109">
        <v>1492700</v>
      </c>
      <c r="D15" s="109">
        <v>0</v>
      </c>
      <c r="E15" s="109">
        <v>1416000</v>
      </c>
      <c r="F15" s="109"/>
      <c r="G15" s="109"/>
      <c r="H15" s="109">
        <f t="shared" si="1"/>
        <v>0</v>
      </c>
      <c r="I15" s="110">
        <f t="shared" ref="I15" si="5">H15/E15%</f>
        <v>0</v>
      </c>
      <c r="J15" s="109">
        <f t="shared" ref="J15" si="6">D15+H15</f>
        <v>0</v>
      </c>
      <c r="K15" s="114">
        <f t="shared" ref="K15" si="7">J15/C15%</f>
        <v>0</v>
      </c>
    </row>
    <row r="16" spans="1:11" ht="28.5" customHeight="1" x14ac:dyDescent="0.15">
      <c r="A16" s="33"/>
      <c r="B16" s="62" t="s">
        <v>28</v>
      </c>
      <c r="C16" s="35"/>
      <c r="D16" s="35">
        <f>SUM(D17:D25)</f>
        <v>289187752.38999999</v>
      </c>
      <c r="E16" s="35">
        <f>SUM(E17:E25)</f>
        <v>14026537</v>
      </c>
      <c r="F16" s="35">
        <f>SUM(F17:F25)</f>
        <v>3643566</v>
      </c>
      <c r="G16" s="35">
        <f t="shared" ref="G16" si="8">SUM(G17:G25)</f>
        <v>458526</v>
      </c>
      <c r="H16" s="35">
        <f t="shared" si="1"/>
        <v>4102092</v>
      </c>
      <c r="I16" s="63">
        <f>H16/E16%</f>
        <v>29.245222822996155</v>
      </c>
      <c r="J16" s="35">
        <f>D16+H16</f>
        <v>293289844.38999999</v>
      </c>
      <c r="K16" s="81"/>
    </row>
    <row r="17" spans="1:183" ht="51.75" customHeight="1" x14ac:dyDescent="0.15">
      <c r="A17" s="33">
        <v>2193990</v>
      </c>
      <c r="B17" s="31" t="s">
        <v>50</v>
      </c>
      <c r="C17" s="109">
        <v>325709864.25999999</v>
      </c>
      <c r="D17" s="109">
        <v>286960976.85000002</v>
      </c>
      <c r="E17" s="109">
        <v>8102997</v>
      </c>
      <c r="F17" s="109">
        <v>3588286</v>
      </c>
      <c r="G17" s="109">
        <v>458526</v>
      </c>
      <c r="H17" s="109">
        <f t="shared" si="1"/>
        <v>4046812</v>
      </c>
      <c r="I17" s="110">
        <f t="shared" ref="I17:I23" si="9">H17/E17%</f>
        <v>49.942163374859945</v>
      </c>
      <c r="J17" s="109">
        <f t="shared" ref="J17:J22" si="10">D17+H17</f>
        <v>291007788.85000002</v>
      </c>
      <c r="K17" s="114">
        <f t="shared" ref="K17:K23" si="11">J17/C17%</f>
        <v>89.345709412626562</v>
      </c>
      <c r="N17" s="39"/>
    </row>
    <row r="18" spans="1:183" ht="36" x14ac:dyDescent="0.15">
      <c r="A18" s="33">
        <v>2381303</v>
      </c>
      <c r="B18" s="31" t="s">
        <v>82</v>
      </c>
      <c r="C18" s="109">
        <v>4900000</v>
      </c>
      <c r="D18" s="109">
        <v>0</v>
      </c>
      <c r="E18" s="109">
        <v>4900000</v>
      </c>
      <c r="F18" s="109">
        <v>0</v>
      </c>
      <c r="G18" s="109"/>
      <c r="H18" s="109">
        <f t="shared" si="1"/>
        <v>0</v>
      </c>
      <c r="I18" s="110">
        <f t="shared" si="9"/>
        <v>0</v>
      </c>
      <c r="J18" s="109">
        <f t="shared" si="10"/>
        <v>0</v>
      </c>
      <c r="K18" s="114">
        <f t="shared" si="11"/>
        <v>0</v>
      </c>
    </row>
    <row r="19" spans="1:183" ht="60" x14ac:dyDescent="0.15">
      <c r="A19" s="33">
        <v>2425169</v>
      </c>
      <c r="B19" s="31" t="s">
        <v>83</v>
      </c>
      <c r="C19" s="109">
        <v>4204395.2</v>
      </c>
      <c r="D19" s="109">
        <v>0</v>
      </c>
      <c r="E19" s="109">
        <v>202193</v>
      </c>
      <c r="F19" s="109">
        <v>0</v>
      </c>
      <c r="G19" s="109"/>
      <c r="H19" s="109">
        <f t="shared" si="1"/>
        <v>0</v>
      </c>
      <c r="I19" s="110">
        <f t="shared" si="9"/>
        <v>0</v>
      </c>
      <c r="J19" s="109">
        <f t="shared" si="10"/>
        <v>0</v>
      </c>
      <c r="K19" s="114">
        <f t="shared" si="11"/>
        <v>0</v>
      </c>
    </row>
    <row r="20" spans="1:183" ht="87" customHeight="1" x14ac:dyDescent="0.15">
      <c r="A20" s="33">
        <v>2426269</v>
      </c>
      <c r="B20" s="31" t="s">
        <v>61</v>
      </c>
      <c r="C20" s="109">
        <v>4065672</v>
      </c>
      <c r="D20" s="109">
        <v>0</v>
      </c>
      <c r="E20" s="109">
        <v>157058</v>
      </c>
      <c r="F20" s="109">
        <v>0</v>
      </c>
      <c r="G20" s="109"/>
      <c r="H20" s="109">
        <f t="shared" si="1"/>
        <v>0</v>
      </c>
      <c r="I20" s="110">
        <f t="shared" si="9"/>
        <v>0</v>
      </c>
      <c r="J20" s="109">
        <f t="shared" si="10"/>
        <v>0</v>
      </c>
      <c r="K20" s="114">
        <f t="shared" si="11"/>
        <v>0</v>
      </c>
    </row>
    <row r="21" spans="1:183" ht="84" x14ac:dyDescent="0.15">
      <c r="A21" s="33">
        <v>2426273</v>
      </c>
      <c r="B21" s="31" t="s">
        <v>125</v>
      </c>
      <c r="C21" s="109">
        <v>10185331.34</v>
      </c>
      <c r="D21" s="109">
        <v>343834.2</v>
      </c>
      <c r="E21" s="109">
        <v>30000</v>
      </c>
      <c r="F21" s="109">
        <v>0</v>
      </c>
      <c r="G21" s="109"/>
      <c r="H21" s="109">
        <f t="shared" si="1"/>
        <v>0</v>
      </c>
      <c r="I21" s="110">
        <f t="shared" ref="I21" si="12">H21/E21%</f>
        <v>0</v>
      </c>
      <c r="J21" s="109">
        <f t="shared" ref="J21" si="13">D21+H21</f>
        <v>343834.2</v>
      </c>
      <c r="K21" s="114">
        <f t="shared" ref="K21" si="14">J21/C21%</f>
        <v>3.375778249350502</v>
      </c>
    </row>
    <row r="22" spans="1:183" ht="84" x14ac:dyDescent="0.15">
      <c r="A22" s="33">
        <v>2432107</v>
      </c>
      <c r="B22" s="31" t="s">
        <v>84</v>
      </c>
      <c r="C22" s="109">
        <v>269000</v>
      </c>
      <c r="D22" s="109">
        <v>0</v>
      </c>
      <c r="E22" s="109">
        <v>205608</v>
      </c>
      <c r="F22" s="109">
        <v>0</v>
      </c>
      <c r="G22" s="109"/>
      <c r="H22" s="109">
        <f t="shared" si="1"/>
        <v>0</v>
      </c>
      <c r="I22" s="110">
        <f t="shared" si="9"/>
        <v>0</v>
      </c>
      <c r="J22" s="109">
        <f t="shared" si="10"/>
        <v>0</v>
      </c>
      <c r="K22" s="114">
        <f t="shared" si="11"/>
        <v>0</v>
      </c>
    </row>
    <row r="23" spans="1:183" ht="100.5" customHeight="1" x14ac:dyDescent="0.15">
      <c r="A23" s="111">
        <v>2438764</v>
      </c>
      <c r="B23" s="137" t="s">
        <v>58</v>
      </c>
      <c r="C23" s="138">
        <v>318027</v>
      </c>
      <c r="D23" s="138">
        <v>0</v>
      </c>
      <c r="E23" s="138">
        <v>103000</v>
      </c>
      <c r="F23" s="138">
        <v>0</v>
      </c>
      <c r="G23" s="138"/>
      <c r="H23" s="138">
        <f t="shared" si="1"/>
        <v>0</v>
      </c>
      <c r="I23" s="139">
        <f t="shared" si="9"/>
        <v>0</v>
      </c>
      <c r="J23" s="138">
        <f>D23+H23</f>
        <v>0</v>
      </c>
      <c r="K23" s="140">
        <f t="shared" si="11"/>
        <v>0</v>
      </c>
    </row>
    <row r="24" spans="1:183" ht="100.5" customHeight="1" x14ac:dyDescent="0.15">
      <c r="A24" s="33">
        <v>2462000</v>
      </c>
      <c r="B24" s="31" t="s">
        <v>126</v>
      </c>
      <c r="C24" s="109">
        <v>1704742.55</v>
      </c>
      <c r="D24" s="109">
        <v>0</v>
      </c>
      <c r="E24" s="109">
        <v>184269</v>
      </c>
      <c r="F24" s="138">
        <v>55280</v>
      </c>
      <c r="G24" s="109"/>
      <c r="H24" s="109">
        <f t="shared" si="1"/>
        <v>55280</v>
      </c>
      <c r="I24" s="139">
        <f t="shared" ref="I24:I25" si="15">H24/E24%</f>
        <v>29.999620120584581</v>
      </c>
      <c r="J24" s="138">
        <f t="shared" ref="J24:J25" si="16">D24+H24</f>
        <v>55280</v>
      </c>
      <c r="K24" s="140">
        <f t="shared" ref="K24:K25" si="17">J24/C24%</f>
        <v>3.2427183799688697</v>
      </c>
    </row>
    <row r="25" spans="1:183" ht="100.5" customHeight="1" x14ac:dyDescent="0.15">
      <c r="A25" s="33">
        <v>2471135</v>
      </c>
      <c r="B25" s="31" t="s">
        <v>127</v>
      </c>
      <c r="C25" s="109">
        <v>2024353.4</v>
      </c>
      <c r="D25" s="109">
        <v>1882941.34</v>
      </c>
      <c r="E25" s="109">
        <v>141412</v>
      </c>
      <c r="F25" s="109">
        <v>0</v>
      </c>
      <c r="G25" s="109"/>
      <c r="H25" s="109">
        <f t="shared" si="1"/>
        <v>0</v>
      </c>
      <c r="I25" s="110">
        <f t="shared" si="15"/>
        <v>0</v>
      </c>
      <c r="J25" s="109">
        <f t="shared" si="16"/>
        <v>1882941.34</v>
      </c>
      <c r="K25" s="114">
        <f t="shared" si="17"/>
        <v>93.0144578510847</v>
      </c>
    </row>
    <row r="27" spans="1:183" s="37" customFormat="1" ht="9.75" customHeight="1" x14ac:dyDescent="0.15">
      <c r="A27" s="75" t="s">
        <v>137</v>
      </c>
      <c r="B27" s="76"/>
      <c r="C27" s="77"/>
      <c r="D27" s="30"/>
      <c r="E27" s="98"/>
      <c r="F27" s="123"/>
      <c r="G27" s="123"/>
      <c r="H27" s="27"/>
      <c r="I27" s="27"/>
      <c r="J27" s="27"/>
      <c r="L27" s="30"/>
      <c r="M27" s="30"/>
      <c r="N27" s="30"/>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EH27" s="27"/>
      <c r="EI27" s="27"/>
      <c r="EJ27" s="27"/>
      <c r="EK27" s="27"/>
      <c r="EL27" s="27"/>
      <c r="EM27" s="27"/>
      <c r="EN27" s="27"/>
      <c r="EO27" s="27"/>
      <c r="EP27" s="27"/>
      <c r="EQ27" s="27"/>
      <c r="ER27" s="27"/>
      <c r="ES27" s="27"/>
      <c r="ET27" s="27"/>
      <c r="EU27" s="27"/>
      <c r="EV27" s="27"/>
      <c r="EW27" s="27"/>
      <c r="EX27" s="27"/>
      <c r="EY27" s="27"/>
      <c r="EZ27" s="27"/>
      <c r="FA27" s="27"/>
      <c r="FB27" s="27"/>
      <c r="FC27" s="27"/>
      <c r="FD27" s="27"/>
      <c r="FE27" s="27"/>
      <c r="FF27" s="27"/>
      <c r="FG27" s="27"/>
      <c r="FH27" s="27"/>
      <c r="FI27" s="27"/>
      <c r="FJ27" s="27"/>
      <c r="FK27" s="27"/>
      <c r="FL27" s="27"/>
      <c r="FM27" s="27"/>
      <c r="FN27" s="27"/>
      <c r="FO27" s="27"/>
      <c r="FP27" s="27"/>
      <c r="FQ27" s="27"/>
      <c r="FR27" s="27"/>
      <c r="FS27" s="27"/>
      <c r="FT27" s="27"/>
      <c r="FU27" s="27"/>
      <c r="FV27" s="27"/>
      <c r="FW27" s="27"/>
      <c r="FX27" s="27"/>
      <c r="FY27" s="27"/>
      <c r="FZ27" s="27"/>
      <c r="GA27" s="27"/>
    </row>
    <row r="28" spans="1:183" s="37" customFormat="1" x14ac:dyDescent="0.15">
      <c r="A28" s="78" t="s">
        <v>6</v>
      </c>
      <c r="B28" s="79"/>
      <c r="C28" s="77"/>
      <c r="D28" s="30"/>
      <c r="E28" s="98"/>
      <c r="F28" s="123"/>
      <c r="G28" s="123"/>
      <c r="H28" s="27"/>
      <c r="I28" s="27"/>
      <c r="J28" s="27"/>
      <c r="L28" s="30"/>
      <c r="M28" s="30"/>
      <c r="N28" s="30"/>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EH28" s="27"/>
      <c r="EI28" s="27"/>
      <c r="EJ28" s="27"/>
      <c r="EK28" s="27"/>
      <c r="EL28" s="27"/>
      <c r="EM28" s="27"/>
      <c r="EN28" s="27"/>
      <c r="EO28" s="27"/>
      <c r="EP28" s="27"/>
      <c r="EQ28" s="27"/>
      <c r="ER28" s="27"/>
      <c r="ES28" s="27"/>
      <c r="ET28" s="27"/>
      <c r="EU28" s="27"/>
      <c r="EV28" s="27"/>
      <c r="EW28" s="27"/>
      <c r="EX28" s="27"/>
      <c r="EY28" s="27"/>
      <c r="EZ28" s="27"/>
      <c r="FA28" s="27"/>
      <c r="FB28" s="27"/>
      <c r="FC28" s="27"/>
      <c r="FD28" s="27"/>
      <c r="FE28" s="27"/>
      <c r="FF28" s="27"/>
      <c r="FG28" s="27"/>
      <c r="FH28" s="27"/>
      <c r="FI28" s="27"/>
      <c r="FJ28" s="27"/>
      <c r="FK28" s="27"/>
      <c r="FL28" s="27"/>
      <c r="FM28" s="27"/>
      <c r="FN28" s="27"/>
      <c r="FO28" s="27"/>
      <c r="FP28" s="27"/>
      <c r="FQ28" s="27"/>
      <c r="FR28" s="27"/>
      <c r="FS28" s="27"/>
      <c r="FT28" s="27"/>
      <c r="FU28" s="27"/>
      <c r="FV28" s="27"/>
      <c r="FW28" s="27"/>
      <c r="FX28" s="27"/>
      <c r="FY28" s="27"/>
      <c r="FZ28" s="27"/>
      <c r="GA28" s="27"/>
    </row>
    <row r="29" spans="1:183" s="37" customFormat="1" x14ac:dyDescent="0.15">
      <c r="A29" s="80"/>
      <c r="B29" s="163" t="s">
        <v>11</v>
      </c>
      <c r="C29" s="154"/>
      <c r="D29" s="154"/>
      <c r="E29" s="124"/>
      <c r="F29" s="123"/>
      <c r="G29" s="123"/>
      <c r="H29" s="27"/>
      <c r="I29" s="27"/>
      <c r="J29" s="94"/>
      <c r="L29" s="95"/>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c r="EO29" s="27"/>
      <c r="EP29" s="27"/>
      <c r="EQ29" s="27"/>
      <c r="ER29" s="27"/>
      <c r="ES29" s="27"/>
      <c r="ET29" s="27"/>
      <c r="EU29" s="27"/>
      <c r="EV29" s="27"/>
      <c r="EW29" s="27"/>
      <c r="EX29" s="27"/>
      <c r="EY29" s="27"/>
      <c r="EZ29" s="27"/>
      <c r="FA29" s="27"/>
      <c r="FB29" s="27"/>
      <c r="FC29" s="27"/>
      <c r="FD29" s="27"/>
      <c r="FE29" s="27"/>
      <c r="FF29" s="27"/>
      <c r="FG29" s="27"/>
      <c r="FH29" s="27"/>
      <c r="FI29" s="27"/>
      <c r="FJ29" s="27"/>
      <c r="FK29" s="27"/>
      <c r="FL29" s="27"/>
      <c r="FM29" s="27"/>
      <c r="FN29" s="27"/>
      <c r="FO29" s="27"/>
      <c r="FP29" s="27"/>
      <c r="FQ29" s="27"/>
      <c r="FR29" s="27"/>
      <c r="FS29" s="27"/>
      <c r="FT29" s="27"/>
      <c r="FU29" s="27"/>
      <c r="FV29" s="27"/>
      <c r="FW29" s="27"/>
      <c r="FX29" s="27"/>
      <c r="FY29" s="27"/>
      <c r="FZ29" s="27"/>
      <c r="GA29" s="27"/>
    </row>
    <row r="30" spans="1:183" ht="44" x14ac:dyDescent="0.15">
      <c r="A30" s="125"/>
      <c r="B30" s="98" t="s">
        <v>131</v>
      </c>
      <c r="C30" s="98"/>
      <c r="E30" s="98"/>
      <c r="F30" s="123"/>
      <c r="G30" s="123"/>
      <c r="L30" s="95"/>
    </row>
    <row r="31" spans="1:183" x14ac:dyDescent="0.15">
      <c r="B31" s="88"/>
      <c r="C31" s="88"/>
      <c r="F31" s="27"/>
      <c r="G31" s="27"/>
      <c r="L31" s="95"/>
    </row>
    <row r="32" spans="1:183" x14ac:dyDescent="0.15">
      <c r="B32" s="88"/>
      <c r="C32" s="88"/>
      <c r="F32" s="27"/>
      <c r="G32" s="27"/>
      <c r="L32" s="95"/>
    </row>
    <row r="33" spans="2:12" x14ac:dyDescent="0.15">
      <c r="B33" s="88"/>
      <c r="C33" s="88"/>
      <c r="F33" s="27"/>
      <c r="G33" s="27"/>
      <c r="L33" s="95"/>
    </row>
    <row r="34" spans="2:12" x14ac:dyDescent="0.15">
      <c r="B34" s="89"/>
      <c r="C34" s="88"/>
      <c r="F34" s="27"/>
      <c r="G34" s="27"/>
    </row>
    <row r="35" spans="2:12" x14ac:dyDescent="0.15">
      <c r="F35" s="27"/>
      <c r="G35" s="27"/>
    </row>
    <row r="36" spans="2:12" ht="15" x14ac:dyDescent="0.2">
      <c r="B36" s="90"/>
      <c r="F36" s="27"/>
      <c r="G36" s="27"/>
    </row>
    <row r="37" spans="2:12" ht="15" x14ac:dyDescent="0.2">
      <c r="B37" s="116"/>
      <c r="F37" s="27"/>
      <c r="G37" s="27"/>
    </row>
    <row r="38" spans="2:12" x14ac:dyDescent="0.15">
      <c r="B38" s="93"/>
      <c r="F38" s="27"/>
      <c r="G38" s="27"/>
    </row>
    <row r="39" spans="2:12" x14ac:dyDescent="0.15">
      <c r="F39" s="27"/>
      <c r="G39" s="27"/>
    </row>
    <row r="40" spans="2:12" x14ac:dyDescent="0.15">
      <c r="F40" s="27"/>
      <c r="G40" s="27"/>
    </row>
    <row r="41" spans="2:12" x14ac:dyDescent="0.15">
      <c r="F41" s="27"/>
      <c r="G41" s="27"/>
    </row>
    <row r="42" spans="2:12" x14ac:dyDescent="0.15">
      <c r="F42" s="27"/>
      <c r="G42" s="27"/>
    </row>
    <row r="43" spans="2:12" x14ac:dyDescent="0.15">
      <c r="F43" s="27"/>
      <c r="G43" s="27"/>
    </row>
    <row r="44" spans="2:12" x14ac:dyDescent="0.15">
      <c r="F44" s="27"/>
      <c r="G44" s="27"/>
    </row>
    <row r="45" spans="2:12" x14ac:dyDescent="0.15">
      <c r="F45" s="27"/>
      <c r="G45" s="27"/>
    </row>
    <row r="46" spans="2:12" x14ac:dyDescent="0.15">
      <c r="F46" s="27"/>
      <c r="G46" s="27"/>
    </row>
    <row r="47" spans="2:12" x14ac:dyDescent="0.15">
      <c r="F47" s="27"/>
      <c r="G47" s="27"/>
    </row>
    <row r="48" spans="2:12" x14ac:dyDescent="0.15">
      <c r="F48" s="27"/>
      <c r="G48" s="27"/>
    </row>
    <row r="49" spans="6:7" x14ac:dyDescent="0.15">
      <c r="F49" s="27"/>
      <c r="G49" s="27"/>
    </row>
    <row r="50" spans="6:7" x14ac:dyDescent="0.15">
      <c r="F50" s="27"/>
      <c r="G50" s="27"/>
    </row>
    <row r="51" spans="6:7" x14ac:dyDescent="0.15">
      <c r="F51" s="27"/>
      <c r="G51" s="27"/>
    </row>
    <row r="52" spans="6:7" x14ac:dyDescent="0.15">
      <c r="F52" s="27"/>
      <c r="G52" s="27"/>
    </row>
    <row r="53" spans="6:7" x14ac:dyDescent="0.15">
      <c r="F53" s="27"/>
      <c r="G53" s="27"/>
    </row>
    <row r="54" spans="6:7" x14ac:dyDescent="0.15">
      <c r="F54" s="27"/>
      <c r="G54" s="27"/>
    </row>
    <row r="55" spans="6:7" x14ac:dyDescent="0.15">
      <c r="F55" s="27"/>
      <c r="G55" s="27"/>
    </row>
    <row r="56" spans="6:7" x14ac:dyDescent="0.15">
      <c r="F56" s="27"/>
      <c r="G56" s="27"/>
    </row>
    <row r="57" spans="6:7" x14ac:dyDescent="0.15">
      <c r="F57" s="27"/>
      <c r="G57" s="27"/>
    </row>
    <row r="58" spans="6:7" x14ac:dyDescent="0.15">
      <c r="F58" s="27"/>
      <c r="G58" s="27"/>
    </row>
    <row r="59" spans="6:7" x14ac:dyDescent="0.15">
      <c r="F59" s="27"/>
      <c r="G59" s="27"/>
    </row>
    <row r="60" spans="6:7" x14ac:dyDescent="0.15">
      <c r="F60" s="27"/>
      <c r="G60" s="27"/>
    </row>
    <row r="61" spans="6:7" x14ac:dyDescent="0.15">
      <c r="F61" s="27"/>
      <c r="G61" s="27"/>
    </row>
    <row r="62" spans="6:7" x14ac:dyDescent="0.15">
      <c r="F62" s="27"/>
      <c r="G62" s="27"/>
    </row>
    <row r="63" spans="6:7" x14ac:dyDescent="0.15">
      <c r="F63" s="27"/>
      <c r="G63" s="27"/>
    </row>
    <row r="64" spans="6:7" x14ac:dyDescent="0.15">
      <c r="F64" s="27"/>
      <c r="G64" s="27"/>
    </row>
    <row r="65" spans="6:7" x14ac:dyDescent="0.15">
      <c r="F65" s="27"/>
      <c r="G65" s="27"/>
    </row>
    <row r="66" spans="6:7" x14ac:dyDescent="0.15">
      <c r="F66" s="27"/>
      <c r="G66" s="27"/>
    </row>
    <row r="67" spans="6:7" x14ac:dyDescent="0.15">
      <c r="F67" s="27"/>
      <c r="G67" s="27"/>
    </row>
    <row r="68" spans="6:7" x14ac:dyDescent="0.15">
      <c r="F68" s="27"/>
      <c r="G68" s="27"/>
    </row>
    <row r="69" spans="6:7" x14ac:dyDescent="0.15">
      <c r="F69" s="27"/>
      <c r="G69" s="27"/>
    </row>
    <row r="70" spans="6:7" x14ac:dyDescent="0.15">
      <c r="F70" s="27"/>
      <c r="G70" s="27"/>
    </row>
    <row r="71" spans="6:7" x14ac:dyDescent="0.15">
      <c r="F71" s="27"/>
      <c r="G71" s="27"/>
    </row>
    <row r="72" spans="6:7" x14ac:dyDescent="0.15">
      <c r="F72" s="27"/>
      <c r="G72" s="27"/>
    </row>
    <row r="73" spans="6:7" x14ac:dyDescent="0.15">
      <c r="F73" s="27"/>
      <c r="G73" s="27"/>
    </row>
    <row r="74" spans="6:7" x14ac:dyDescent="0.15">
      <c r="F74" s="27"/>
      <c r="G74" s="27"/>
    </row>
    <row r="75" spans="6:7" x14ac:dyDescent="0.15">
      <c r="F75" s="27"/>
      <c r="G75" s="27"/>
    </row>
    <row r="76" spans="6:7" x14ac:dyDescent="0.15">
      <c r="F76" s="27"/>
      <c r="G76" s="27"/>
    </row>
    <row r="77" spans="6:7" x14ac:dyDescent="0.15">
      <c r="F77" s="27"/>
      <c r="G77" s="27"/>
    </row>
    <row r="78" spans="6:7" x14ac:dyDescent="0.15">
      <c r="F78" s="27"/>
      <c r="G78" s="27"/>
    </row>
    <row r="79" spans="6:7" x14ac:dyDescent="0.15">
      <c r="F79" s="27"/>
      <c r="G79" s="27"/>
    </row>
    <row r="80" spans="6:7" x14ac:dyDescent="0.15">
      <c r="F80" s="27"/>
      <c r="G80" s="27"/>
    </row>
    <row r="81" spans="3:7" x14ac:dyDescent="0.15">
      <c r="C81" s="51"/>
      <c r="F81" s="27"/>
      <c r="G81" s="27"/>
    </row>
    <row r="82" spans="3:7" x14ac:dyDescent="0.15">
      <c r="F82" s="27"/>
      <c r="G82" s="27"/>
    </row>
    <row r="83" spans="3:7" x14ac:dyDescent="0.15">
      <c r="F83" s="27"/>
      <c r="G83" s="27"/>
    </row>
    <row r="84" spans="3:7" x14ac:dyDescent="0.15">
      <c r="F84" s="27"/>
      <c r="G84" s="27"/>
    </row>
    <row r="85" spans="3:7" x14ac:dyDescent="0.15">
      <c r="F85" s="27"/>
      <c r="G85" s="27"/>
    </row>
    <row r="86" spans="3:7" x14ac:dyDescent="0.15">
      <c r="F86" s="27"/>
      <c r="G86" s="27"/>
    </row>
    <row r="87" spans="3:7" x14ac:dyDescent="0.15">
      <c r="F87" s="27"/>
      <c r="G87" s="27"/>
    </row>
    <row r="88" spans="3:7" x14ac:dyDescent="0.15">
      <c r="F88" s="27"/>
      <c r="G88" s="27"/>
    </row>
    <row r="89" spans="3:7" x14ac:dyDescent="0.15">
      <c r="F89" s="27"/>
      <c r="G89" s="27"/>
    </row>
    <row r="90" spans="3:7" x14ac:dyDescent="0.15">
      <c r="F90" s="27"/>
      <c r="G90" s="27"/>
    </row>
    <row r="91" spans="3:7" x14ac:dyDescent="0.15">
      <c r="F91" s="27"/>
      <c r="G91" s="27"/>
    </row>
    <row r="92" spans="3:7" x14ac:dyDescent="0.15">
      <c r="F92" s="27"/>
      <c r="G92" s="27"/>
    </row>
    <row r="93" spans="3:7" x14ac:dyDescent="0.15">
      <c r="F93" s="27"/>
      <c r="G93" s="27"/>
    </row>
    <row r="94" spans="3:7" x14ac:dyDescent="0.15">
      <c r="F94" s="27"/>
      <c r="G94" s="27"/>
    </row>
    <row r="95" spans="3:7" x14ac:dyDescent="0.15">
      <c r="F95" s="27"/>
      <c r="G95" s="27"/>
    </row>
    <row r="96" spans="3:7" x14ac:dyDescent="0.15">
      <c r="F96" s="27"/>
      <c r="G96" s="27"/>
    </row>
    <row r="97" spans="6:7" x14ac:dyDescent="0.15">
      <c r="F97" s="27"/>
      <c r="G97" s="27"/>
    </row>
    <row r="98" spans="6:7" x14ac:dyDescent="0.15">
      <c r="F98" s="27"/>
      <c r="G98" s="27"/>
    </row>
    <row r="99" spans="6:7" x14ac:dyDescent="0.15">
      <c r="F99" s="27"/>
      <c r="G99" s="27"/>
    </row>
    <row r="100" spans="6:7" x14ac:dyDescent="0.15">
      <c r="F100" s="27"/>
      <c r="G100" s="27"/>
    </row>
    <row r="101" spans="6:7" x14ac:dyDescent="0.15">
      <c r="F101" s="27"/>
      <c r="G101" s="27"/>
    </row>
    <row r="102" spans="6:7" x14ac:dyDescent="0.15">
      <c r="F102" s="27"/>
      <c r="G102" s="27"/>
    </row>
    <row r="103" spans="6:7" x14ac:dyDescent="0.15">
      <c r="F103" s="27"/>
      <c r="G103" s="27"/>
    </row>
    <row r="104" spans="6:7" x14ac:dyDescent="0.15">
      <c r="F104" s="27"/>
      <c r="G104" s="27"/>
    </row>
    <row r="105" spans="6:7" x14ac:dyDescent="0.15">
      <c r="F105" s="27"/>
      <c r="G105" s="27"/>
    </row>
    <row r="106" spans="6:7" x14ac:dyDescent="0.15">
      <c r="F106" s="27"/>
      <c r="G106" s="27"/>
    </row>
    <row r="107" spans="6:7" x14ac:dyDescent="0.15">
      <c r="F107" s="27"/>
      <c r="G107" s="27"/>
    </row>
    <row r="108" spans="6:7" x14ac:dyDescent="0.15">
      <c r="F108" s="27"/>
      <c r="G108" s="27"/>
    </row>
    <row r="109" spans="6:7" x14ac:dyDescent="0.15">
      <c r="F109" s="27"/>
      <c r="G109" s="27"/>
    </row>
    <row r="110" spans="6:7" x14ac:dyDescent="0.15">
      <c r="F110" s="27"/>
      <c r="G110" s="27"/>
    </row>
    <row r="111" spans="6:7" x14ac:dyDescent="0.15">
      <c r="F111" s="27"/>
      <c r="G111" s="27"/>
    </row>
    <row r="112" spans="6:7" x14ac:dyDescent="0.15">
      <c r="F112" s="27"/>
      <c r="G112" s="27"/>
    </row>
    <row r="113" spans="6:7" x14ac:dyDescent="0.15">
      <c r="F113" s="27"/>
      <c r="G113" s="27"/>
    </row>
    <row r="114" spans="6:7" x14ac:dyDescent="0.15">
      <c r="F114" s="27"/>
      <c r="G114" s="27"/>
    </row>
    <row r="115" spans="6:7" x14ac:dyDescent="0.15">
      <c r="F115" s="27"/>
      <c r="G115" s="27"/>
    </row>
    <row r="116" spans="6:7" x14ac:dyDescent="0.15">
      <c r="F116" s="27"/>
      <c r="G116" s="27"/>
    </row>
    <row r="117" spans="6:7" x14ac:dyDescent="0.15">
      <c r="F117" s="27"/>
      <c r="G117" s="27"/>
    </row>
    <row r="118" spans="6:7" x14ac:dyDescent="0.15">
      <c r="F118" s="27"/>
      <c r="G118" s="27"/>
    </row>
    <row r="119" spans="6:7" x14ac:dyDescent="0.15">
      <c r="F119" s="27"/>
      <c r="G119" s="27"/>
    </row>
    <row r="120" spans="6:7" x14ac:dyDescent="0.15">
      <c r="F120" s="27"/>
      <c r="G120" s="27"/>
    </row>
    <row r="121" spans="6:7" x14ac:dyDescent="0.15">
      <c r="F121" s="27"/>
      <c r="G121" s="27"/>
    </row>
    <row r="122" spans="6:7" x14ac:dyDescent="0.15">
      <c r="F122" s="27"/>
      <c r="G122" s="27"/>
    </row>
    <row r="123" spans="6:7" x14ac:dyDescent="0.15">
      <c r="F123" s="27"/>
      <c r="G123" s="27"/>
    </row>
    <row r="124" spans="6:7" x14ac:dyDescent="0.15">
      <c r="F124" s="27"/>
      <c r="G124" s="27"/>
    </row>
    <row r="125" spans="6:7" x14ac:dyDescent="0.15">
      <c r="F125" s="27"/>
      <c r="G125" s="27"/>
    </row>
    <row r="126" spans="6:7" x14ac:dyDescent="0.15">
      <c r="F126" s="27"/>
      <c r="G126" s="27"/>
    </row>
    <row r="127" spans="6:7" x14ac:dyDescent="0.15">
      <c r="F127" s="27"/>
      <c r="G127" s="27"/>
    </row>
    <row r="128" spans="6:7" x14ac:dyDescent="0.15">
      <c r="F128" s="27"/>
      <c r="G128" s="27"/>
    </row>
    <row r="129" spans="6:7" x14ac:dyDescent="0.15">
      <c r="F129" s="27"/>
      <c r="G129" s="27"/>
    </row>
    <row r="130" spans="6:7" x14ac:dyDescent="0.15">
      <c r="F130" s="27"/>
      <c r="G130" s="27"/>
    </row>
    <row r="131" spans="6:7" x14ac:dyDescent="0.15">
      <c r="F131" s="27"/>
      <c r="G131" s="27"/>
    </row>
    <row r="132" spans="6:7" x14ac:dyDescent="0.15">
      <c r="F132" s="27"/>
      <c r="G132" s="27"/>
    </row>
    <row r="133" spans="6:7" x14ac:dyDescent="0.15">
      <c r="F133" s="27"/>
      <c r="G133" s="27"/>
    </row>
    <row r="134" spans="6:7" x14ac:dyDescent="0.15">
      <c r="F134" s="27"/>
      <c r="G134" s="27"/>
    </row>
    <row r="135" spans="6:7" x14ac:dyDescent="0.15">
      <c r="F135" s="27"/>
      <c r="G135" s="27"/>
    </row>
    <row r="136" spans="6:7" x14ac:dyDescent="0.15">
      <c r="F136" s="27"/>
      <c r="G136" s="27"/>
    </row>
    <row r="137" spans="6:7" x14ac:dyDescent="0.15">
      <c r="F137" s="27"/>
      <c r="G137" s="27"/>
    </row>
    <row r="138" spans="6:7" x14ac:dyDescent="0.15">
      <c r="F138" s="27"/>
      <c r="G138" s="27"/>
    </row>
    <row r="139" spans="6:7" x14ac:dyDescent="0.15">
      <c r="F139" s="27"/>
      <c r="G139" s="27"/>
    </row>
    <row r="140" spans="6:7" x14ac:dyDescent="0.15">
      <c r="F140" s="27"/>
      <c r="G140" s="27"/>
    </row>
    <row r="141" spans="6:7" x14ac:dyDescent="0.15">
      <c r="F141" s="27"/>
      <c r="G141" s="27"/>
    </row>
    <row r="142" spans="6:7" x14ac:dyDescent="0.15">
      <c r="F142" s="27"/>
      <c r="G142" s="27"/>
    </row>
    <row r="143" spans="6:7" x14ac:dyDescent="0.15">
      <c r="F143" s="27"/>
      <c r="G143" s="27"/>
    </row>
    <row r="144" spans="6:7" x14ac:dyDescent="0.15">
      <c r="F144" s="27"/>
      <c r="G144" s="27"/>
    </row>
    <row r="145" spans="6:7" x14ac:dyDescent="0.15">
      <c r="F145" s="27"/>
      <c r="G145" s="27"/>
    </row>
    <row r="146" spans="6:7" x14ac:dyDescent="0.15">
      <c r="F146" s="27"/>
      <c r="G146" s="27"/>
    </row>
    <row r="147" spans="6:7" x14ac:dyDescent="0.15">
      <c r="F147" s="27"/>
      <c r="G147" s="27"/>
    </row>
    <row r="148" spans="6:7" x14ac:dyDescent="0.15">
      <c r="F148" s="27"/>
      <c r="G148" s="27"/>
    </row>
    <row r="149" spans="6:7" x14ac:dyDescent="0.15">
      <c r="F149" s="27"/>
      <c r="G149" s="27"/>
    </row>
    <row r="150" spans="6:7" x14ac:dyDescent="0.15">
      <c r="F150" s="27"/>
      <c r="G150" s="27"/>
    </row>
    <row r="151" spans="6:7" x14ac:dyDescent="0.15">
      <c r="F151" s="27"/>
      <c r="G151" s="27"/>
    </row>
    <row r="152" spans="6:7" x14ac:dyDescent="0.15">
      <c r="F152" s="27"/>
      <c r="G152" s="27"/>
    </row>
    <row r="153" spans="6:7" x14ac:dyDescent="0.15">
      <c r="F153" s="27"/>
      <c r="G153" s="27"/>
    </row>
    <row r="154" spans="6:7" x14ac:dyDescent="0.15">
      <c r="F154" s="27"/>
      <c r="G154" s="27"/>
    </row>
    <row r="155" spans="6:7" x14ac:dyDescent="0.15">
      <c r="F155" s="27"/>
      <c r="G155" s="27"/>
    </row>
    <row r="156" spans="6:7" x14ac:dyDescent="0.15">
      <c r="F156" s="27"/>
      <c r="G156" s="27"/>
    </row>
    <row r="157" spans="6:7" x14ac:dyDescent="0.15">
      <c r="F157" s="27"/>
      <c r="G157" s="27"/>
    </row>
    <row r="158" spans="6:7" x14ac:dyDescent="0.15">
      <c r="F158" s="27"/>
      <c r="G158" s="27"/>
    </row>
    <row r="159" spans="6:7" x14ac:dyDescent="0.15">
      <c r="F159" s="27"/>
      <c r="G159" s="27"/>
    </row>
    <row r="160" spans="6:7" x14ac:dyDescent="0.15">
      <c r="F160" s="27"/>
      <c r="G160" s="27"/>
    </row>
    <row r="161" spans="6:7" x14ac:dyDescent="0.15">
      <c r="F161" s="27"/>
      <c r="G161" s="27"/>
    </row>
    <row r="162" spans="6:7" x14ac:dyDescent="0.15">
      <c r="F162" s="27"/>
      <c r="G162" s="27"/>
    </row>
    <row r="163" spans="6:7" x14ac:dyDescent="0.15">
      <c r="F163" s="27"/>
      <c r="G163" s="27"/>
    </row>
    <row r="164" spans="6:7" x14ac:dyDescent="0.15">
      <c r="F164" s="27"/>
      <c r="G164" s="27"/>
    </row>
    <row r="165" spans="6:7" x14ac:dyDescent="0.15">
      <c r="F165" s="27"/>
      <c r="G165" s="27"/>
    </row>
    <row r="166" spans="6:7" x14ac:dyDescent="0.15">
      <c r="F166" s="27"/>
      <c r="G166" s="27"/>
    </row>
    <row r="167" spans="6:7" x14ac:dyDescent="0.15">
      <c r="F167" s="27"/>
      <c r="G167" s="27"/>
    </row>
    <row r="168" spans="6:7" x14ac:dyDescent="0.15">
      <c r="F168" s="27"/>
      <c r="G168" s="27"/>
    </row>
    <row r="169" spans="6:7" x14ac:dyDescent="0.15">
      <c r="F169" s="27"/>
      <c r="G169" s="27"/>
    </row>
    <row r="170" spans="6:7" x14ac:dyDescent="0.15">
      <c r="F170" s="27"/>
      <c r="G170" s="27"/>
    </row>
    <row r="171" spans="6:7" x14ac:dyDescent="0.15">
      <c r="F171" s="27"/>
      <c r="G171" s="27"/>
    </row>
    <row r="172" spans="6:7" x14ac:dyDescent="0.15">
      <c r="F172" s="27"/>
      <c r="G172" s="27"/>
    </row>
    <row r="173" spans="6:7" x14ac:dyDescent="0.15">
      <c r="F173" s="27"/>
      <c r="G173" s="27"/>
    </row>
    <row r="174" spans="6:7" x14ac:dyDescent="0.15">
      <c r="F174" s="27"/>
      <c r="G174" s="27"/>
    </row>
  </sheetData>
  <mergeCells count="10">
    <mergeCell ref="B29:D29"/>
    <mergeCell ref="J4:J5"/>
    <mergeCell ref="A1:K1"/>
    <mergeCell ref="K4:K5"/>
    <mergeCell ref="A2:K2"/>
    <mergeCell ref="C4:C5"/>
    <mergeCell ref="E4:I4"/>
    <mergeCell ref="D4:D5"/>
    <mergeCell ref="A4:A5"/>
    <mergeCell ref="B4:B5"/>
  </mergeCells>
  <hyperlinks>
    <hyperlink ref="B29" r:id="rId1"/>
  </hyperlinks>
  <pageMargins left="0.78740157480314965" right="0" top="0.59055118110236227" bottom="0.39370078740157483" header="0.31496062992125984" footer="0"/>
  <pageSetup paperSize="9" scale="63"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CONSOLIDADO</vt:lpstr>
      <vt:lpstr>PLIEGO MINSA</vt:lpstr>
      <vt:lpstr>UE ADSCRITAS AL PLIEGO MINSA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Usuario de Microsoft Office</cp:lastModifiedBy>
  <cp:lastPrinted>2020-03-09T17:53:57Z</cp:lastPrinted>
  <dcterms:created xsi:type="dcterms:W3CDTF">2009-03-02T15:11:29Z</dcterms:created>
  <dcterms:modified xsi:type="dcterms:W3CDTF">2020-04-07T17:53:45Z</dcterms:modified>
</cp:coreProperties>
</file>