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os Mary\MINSA casa x Emergencia 01.09.20\Portal\Dic. 2020\"/>
    </mc:Choice>
  </mc:AlternateContent>
  <bookViews>
    <workbookView xWindow="0" yWindow="0" windowWidth="28800" windowHeight="12435" activeTab="1"/>
  </bookViews>
  <sheets>
    <sheet name="CONSOLIDADO" sheetId="11" r:id="rId1"/>
    <sheet name="PLIEGO MINSA" sheetId="5" r:id="rId2"/>
    <sheet name="UE ADSCRITAS AL PLIEGO MINSA" sheetId="9" r:id="rId3"/>
  </sheets>
  <definedNames>
    <definedName name="_xlnm._FilterDatabase" localSheetId="1" hidden="1">'PLIEGO MINSA'!$A$5:$K$226</definedName>
    <definedName name="_xlnm._FilterDatabase" localSheetId="2" hidden="1">'UE ADSCRITAS AL PLIEGO MINSA'!#REF!</definedName>
    <definedName name="_xlnm.Print_Area" localSheetId="0">CONSOLIDADO!$B$2:$E$39</definedName>
    <definedName name="_xlnm.Print_Area" localSheetId="1">'PLIEGO MINSA'!$A$1:$K$226</definedName>
    <definedName name="_xlnm.Print_Area" localSheetId="2">'UE ADSCRITAS AL PLIEGO MINSA'!$A$1:$K$45</definedName>
    <definedName name="_xlnm.Print_Titles" localSheetId="1">'PLIEGO MINSA'!$4:$5</definedName>
    <definedName name="_xlnm.Print_Titles" localSheetId="2">'UE ADSCRITAS AL PLIEGO MINSA'!$5:$5</definedName>
  </definedNames>
  <calcPr calcId="152511"/>
</workbook>
</file>

<file path=xl/calcChain.xml><?xml version="1.0" encoding="utf-8"?>
<calcChain xmlns="http://schemas.openxmlformats.org/spreadsheetml/2006/main">
  <c r="J20" i="9" l="1"/>
  <c r="K20" i="9" s="1"/>
  <c r="I20" i="9"/>
  <c r="H20" i="9"/>
  <c r="G7" i="9"/>
  <c r="F7" i="9"/>
  <c r="D7" i="9"/>
  <c r="E7" i="9"/>
  <c r="G212" i="5"/>
  <c r="D212" i="5"/>
  <c r="G206" i="5"/>
  <c r="D206" i="5"/>
  <c r="H142" i="5"/>
  <c r="G119" i="5"/>
  <c r="D119" i="5"/>
  <c r="G108" i="5"/>
  <c r="D108" i="5"/>
  <c r="J215" i="5"/>
  <c r="K215" i="5" s="1"/>
  <c r="I113" i="5"/>
  <c r="H41" i="9"/>
  <c r="H40" i="9"/>
  <c r="H39" i="9"/>
  <c r="H38" i="9"/>
  <c r="H37" i="9"/>
  <c r="H36" i="9"/>
  <c r="H35" i="9"/>
  <c r="H34" i="9"/>
  <c r="H33" i="9"/>
  <c r="H32" i="9"/>
  <c r="H31" i="9"/>
  <c r="H30" i="9"/>
  <c r="H29" i="9"/>
  <c r="H28" i="9"/>
  <c r="H27" i="9"/>
  <c r="H26" i="9"/>
  <c r="H25" i="9"/>
  <c r="H24" i="9"/>
  <c r="H23" i="9"/>
  <c r="H22" i="9"/>
  <c r="H19" i="9"/>
  <c r="H18" i="9"/>
  <c r="H17" i="9"/>
  <c r="H16" i="9"/>
  <c r="H15" i="9"/>
  <c r="H14" i="9"/>
  <c r="H13" i="9"/>
  <c r="H12" i="9"/>
  <c r="H11" i="9"/>
  <c r="H10" i="9"/>
  <c r="H9" i="9"/>
  <c r="H8" i="9"/>
  <c r="F21" i="9"/>
  <c r="H223" i="5"/>
  <c r="H222" i="5"/>
  <c r="H220" i="5"/>
  <c r="H219" i="5"/>
  <c r="H218" i="5"/>
  <c r="H216" i="5"/>
  <c r="J216" i="5" s="1"/>
  <c r="K216" i="5" s="1"/>
  <c r="H215" i="5"/>
  <c r="I215" i="5" s="1"/>
  <c r="H214" i="5"/>
  <c r="H213" i="5"/>
  <c r="I213" i="5" s="1"/>
  <c r="H211" i="5"/>
  <c r="H210" i="5"/>
  <c r="H209" i="5"/>
  <c r="H208" i="5"/>
  <c r="H207" i="5"/>
  <c r="H205" i="5"/>
  <c r="H204" i="5"/>
  <c r="H203" i="5"/>
  <c r="H202" i="5"/>
  <c r="H201" i="5"/>
  <c r="H200" i="5"/>
  <c r="H199" i="5"/>
  <c r="H198" i="5"/>
  <c r="H197" i="5"/>
  <c r="H196" i="5"/>
  <c r="H195" i="5"/>
  <c r="H194" i="5"/>
  <c r="H193" i="5"/>
  <c r="H192" i="5"/>
  <c r="H191" i="5"/>
  <c r="H190" i="5"/>
  <c r="H189" i="5"/>
  <c r="H188" i="5"/>
  <c r="H187" i="5"/>
  <c r="H186" i="5"/>
  <c r="H185" i="5"/>
  <c r="H184" i="5"/>
  <c r="H183" i="5"/>
  <c r="H182" i="5"/>
  <c r="H181" i="5"/>
  <c r="H180" i="5"/>
  <c r="H179" i="5"/>
  <c r="H178" i="5"/>
  <c r="H177" i="5"/>
  <c r="H176" i="5"/>
  <c r="H175" i="5"/>
  <c r="H174" i="5"/>
  <c r="H173" i="5"/>
  <c r="H172" i="5"/>
  <c r="H171" i="5"/>
  <c r="H170" i="5"/>
  <c r="H169" i="5"/>
  <c r="H168" i="5"/>
  <c r="H167" i="5"/>
  <c r="H166" i="5"/>
  <c r="H165" i="5"/>
  <c r="H164" i="5"/>
  <c r="H163" i="5"/>
  <c r="H162" i="5"/>
  <c r="H161" i="5"/>
  <c r="H160" i="5"/>
  <c r="H159" i="5"/>
  <c r="H158" i="5"/>
  <c r="H157" i="5"/>
  <c r="H156" i="5"/>
  <c r="H155" i="5"/>
  <c r="H154" i="5"/>
  <c r="H153" i="5"/>
  <c r="H152" i="5"/>
  <c r="H151" i="5"/>
  <c r="H150" i="5"/>
  <c r="H149" i="5"/>
  <c r="H148" i="5"/>
  <c r="H147" i="5"/>
  <c r="H146" i="5"/>
  <c r="H145" i="5"/>
  <c r="H144" i="5"/>
  <c r="H140" i="5"/>
  <c r="H139" i="5"/>
  <c r="H138" i="5"/>
  <c r="H136" i="5"/>
  <c r="H135" i="5"/>
  <c r="H133" i="5"/>
  <c r="H131" i="5"/>
  <c r="H130" i="5"/>
  <c r="H129" i="5"/>
  <c r="H128" i="5"/>
  <c r="H126" i="5"/>
  <c r="H125" i="5"/>
  <c r="H124" i="5"/>
  <c r="H122" i="5"/>
  <c r="H121" i="5"/>
  <c r="H120" i="5"/>
  <c r="H118" i="5"/>
  <c r="H116" i="5"/>
  <c r="H115" i="5"/>
  <c r="H113" i="5"/>
  <c r="J113" i="5" s="1"/>
  <c r="K113" i="5" s="1"/>
  <c r="H112" i="5"/>
  <c r="H111" i="5"/>
  <c r="H110" i="5"/>
  <c r="H109" i="5"/>
  <c r="J109" i="5" s="1"/>
  <c r="K109" i="5" s="1"/>
  <c r="H107" i="5"/>
  <c r="H106" i="5"/>
  <c r="H105" i="5"/>
  <c r="H103" i="5"/>
  <c r="H101" i="5"/>
  <c r="H100" i="5"/>
  <c r="H99" i="5"/>
  <c r="H98" i="5"/>
  <c r="H97" i="5"/>
  <c r="H95" i="5"/>
  <c r="H94" i="5"/>
  <c r="H93" i="5"/>
  <c r="H91" i="5"/>
  <c r="H90"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F221" i="5"/>
  <c r="F217" i="5"/>
  <c r="F212" i="5"/>
  <c r="F206" i="5"/>
  <c r="F143" i="5"/>
  <c r="F141" i="5"/>
  <c r="F137" i="5"/>
  <c r="F134" i="5"/>
  <c r="F132" i="5"/>
  <c r="F127" i="5"/>
  <c r="F123" i="5"/>
  <c r="F119" i="5"/>
  <c r="F117" i="5"/>
  <c r="F114" i="5"/>
  <c r="F108" i="5"/>
  <c r="F104" i="5"/>
  <c r="F102" i="5"/>
  <c r="F96" i="5"/>
  <c r="F92" i="5"/>
  <c r="F89" i="5"/>
  <c r="F7" i="5"/>
  <c r="I216" i="5" l="1"/>
  <c r="J213" i="5"/>
  <c r="K213" i="5" s="1"/>
  <c r="I109" i="5"/>
  <c r="F6" i="9"/>
  <c r="F6" i="5"/>
  <c r="E212" i="5"/>
  <c r="E108" i="5"/>
  <c r="G21" i="9" l="1"/>
  <c r="H21" i="9" s="1"/>
  <c r="D21" i="9"/>
  <c r="J41" i="9"/>
  <c r="K41" i="9" s="1"/>
  <c r="J40" i="9"/>
  <c r="K40" i="9" s="1"/>
  <c r="I40" i="9"/>
  <c r="G221" i="5"/>
  <c r="H221" i="5" s="1"/>
  <c r="E221" i="5"/>
  <c r="D221" i="5"/>
  <c r="G217" i="5"/>
  <c r="H217" i="5" s="1"/>
  <c r="H212" i="5"/>
  <c r="G7" i="5"/>
  <c r="H7" i="5" s="1"/>
  <c r="E7" i="5"/>
  <c r="D7" i="5"/>
  <c r="I223" i="5"/>
  <c r="J211" i="5"/>
  <c r="K211" i="5" s="1"/>
  <c r="I203" i="5"/>
  <c r="J122" i="5"/>
  <c r="K122" i="5" s="1"/>
  <c r="I88" i="5"/>
  <c r="J87" i="5"/>
  <c r="K87" i="5" s="1"/>
  <c r="I86" i="5"/>
  <c r="J223" i="5"/>
  <c r="K223" i="5" s="1"/>
  <c r="E21" i="9"/>
  <c r="E206" i="5"/>
  <c r="E119" i="5"/>
  <c r="I122" i="5" l="1"/>
  <c r="J88" i="5"/>
  <c r="K88" i="5" s="1"/>
  <c r="J203" i="5"/>
  <c r="K203" i="5" s="1"/>
  <c r="I211" i="5"/>
  <c r="I87" i="5"/>
  <c r="I41" i="9"/>
  <c r="J86" i="5"/>
  <c r="K86" i="5" s="1"/>
  <c r="J83" i="5"/>
  <c r="K83" i="5" s="1"/>
  <c r="J84" i="5"/>
  <c r="K84" i="5" s="1"/>
  <c r="J85" i="5"/>
  <c r="K85" i="5" s="1"/>
  <c r="J97" i="5"/>
  <c r="K97" i="5" s="1"/>
  <c r="I100" i="5"/>
  <c r="J101" i="5"/>
  <c r="K101" i="5" s="1"/>
  <c r="J105" i="5"/>
  <c r="K105" i="5" s="1"/>
  <c r="I106" i="5"/>
  <c r="J107" i="5"/>
  <c r="K107" i="5" s="1"/>
  <c r="J112" i="5"/>
  <c r="K112" i="5" s="1"/>
  <c r="J115" i="5"/>
  <c r="K115" i="5" s="1"/>
  <c r="J116" i="5"/>
  <c r="K116" i="5" s="1"/>
  <c r="J118" i="5"/>
  <c r="K118" i="5" s="1"/>
  <c r="J125" i="5"/>
  <c r="K125" i="5" s="1"/>
  <c r="J135" i="5"/>
  <c r="K135" i="5" s="1"/>
  <c r="J136" i="5"/>
  <c r="K136" i="5" s="1"/>
  <c r="J139" i="5"/>
  <c r="K139" i="5" s="1"/>
  <c r="J140" i="5"/>
  <c r="K140" i="5" s="1"/>
  <c r="J142" i="5"/>
  <c r="K142" i="5" s="1"/>
  <c r="J204" i="5"/>
  <c r="K204" i="5" s="1"/>
  <c r="J205" i="5"/>
  <c r="K205" i="5" s="1"/>
  <c r="J207" i="5"/>
  <c r="K207" i="5" s="1"/>
  <c r="J208" i="5"/>
  <c r="K208" i="5" s="1"/>
  <c r="I209" i="5"/>
  <c r="J210" i="5"/>
  <c r="K210" i="5" s="1"/>
  <c r="H206" i="5"/>
  <c r="G143" i="5"/>
  <c r="D143" i="5"/>
  <c r="G141" i="5"/>
  <c r="H141" i="5" s="1"/>
  <c r="D141" i="5"/>
  <c r="E141" i="5"/>
  <c r="C28" i="11" s="1"/>
  <c r="G137" i="5"/>
  <c r="H137" i="5" s="1"/>
  <c r="D137" i="5"/>
  <c r="G134" i="5"/>
  <c r="H134" i="5" s="1"/>
  <c r="D134" i="5"/>
  <c r="G117" i="5"/>
  <c r="H117" i="5" s="1"/>
  <c r="D117" i="5"/>
  <c r="E117" i="5"/>
  <c r="C21" i="11" s="1"/>
  <c r="G114" i="5"/>
  <c r="H114" i="5" s="1"/>
  <c r="D114" i="5"/>
  <c r="E114" i="5"/>
  <c r="C20" i="11" s="1"/>
  <c r="H108" i="5"/>
  <c r="G104" i="5"/>
  <c r="H104" i="5" s="1"/>
  <c r="E104" i="5"/>
  <c r="C18" i="11" s="1"/>
  <c r="D104" i="5"/>
  <c r="G96" i="5"/>
  <c r="H96" i="5" s="1"/>
  <c r="D96" i="5"/>
  <c r="H143" i="5" l="1"/>
  <c r="G6" i="5"/>
  <c r="J100" i="5"/>
  <c r="K100" i="5" s="1"/>
  <c r="D28" i="11"/>
  <c r="I83" i="5"/>
  <c r="I139" i="5"/>
  <c r="I125" i="5"/>
  <c r="J134" i="5"/>
  <c r="I105" i="5"/>
  <c r="D30" i="11"/>
  <c r="J117" i="5"/>
  <c r="I208" i="5"/>
  <c r="D20" i="11"/>
  <c r="J104" i="5"/>
  <c r="I205" i="5"/>
  <c r="I135" i="5"/>
  <c r="I204" i="5"/>
  <c r="I207" i="5"/>
  <c r="I210" i="5"/>
  <c r="J209" i="5"/>
  <c r="K209" i="5" s="1"/>
  <c r="I142" i="5"/>
  <c r="I140" i="5"/>
  <c r="I136" i="5"/>
  <c r="I118" i="5"/>
  <c r="I116" i="5"/>
  <c r="I115" i="5"/>
  <c r="I112" i="5"/>
  <c r="J106" i="5"/>
  <c r="K106" i="5" s="1"/>
  <c r="I107" i="5"/>
  <c r="I97" i="5"/>
  <c r="I101" i="5"/>
  <c r="I85" i="5"/>
  <c r="I84" i="5"/>
  <c r="J39" i="9"/>
  <c r="K39" i="9" s="1"/>
  <c r="J19" i="9"/>
  <c r="K19" i="9" s="1"/>
  <c r="J18" i="9"/>
  <c r="K18" i="9" s="1"/>
  <c r="H7" i="9"/>
  <c r="E143" i="5"/>
  <c r="E137" i="5"/>
  <c r="E134" i="5"/>
  <c r="E96" i="5"/>
  <c r="D21" i="11" l="1"/>
  <c r="J141" i="5"/>
  <c r="I141" i="5"/>
  <c r="E28" i="11" s="1"/>
  <c r="I114" i="5"/>
  <c r="E20" i="11" s="1"/>
  <c r="J114" i="5"/>
  <c r="I134" i="5"/>
  <c r="E26" i="11" s="1"/>
  <c r="D26" i="11"/>
  <c r="J206" i="5"/>
  <c r="I117" i="5"/>
  <c r="E21" i="11" s="1"/>
  <c r="I104" i="5"/>
  <c r="E18" i="11" s="1"/>
  <c r="D18" i="11"/>
  <c r="I206" i="5"/>
  <c r="E30" i="11" s="1"/>
  <c r="C30" i="11"/>
  <c r="C26" i="11"/>
  <c r="I39" i="9"/>
  <c r="I19" i="9"/>
  <c r="I18" i="9"/>
  <c r="J8" i="5" l="1"/>
  <c r="K8" i="5" s="1"/>
  <c r="J9" i="5"/>
  <c r="K9" i="5" s="1"/>
  <c r="J10" i="5"/>
  <c r="K10" i="5" s="1"/>
  <c r="J11" i="5"/>
  <c r="K11" i="5" s="1"/>
  <c r="J18" i="5"/>
  <c r="K18" i="5" s="1"/>
  <c r="J22" i="5"/>
  <c r="K22" i="5" s="1"/>
  <c r="J78" i="5"/>
  <c r="K78" i="5" s="1"/>
  <c r="J79" i="5"/>
  <c r="K79" i="5" s="1"/>
  <c r="J130" i="5"/>
  <c r="K130" i="5" s="1"/>
  <c r="J131" i="5"/>
  <c r="K131" i="5" s="1"/>
  <c r="J133" i="5"/>
  <c r="K133" i="5" s="1"/>
  <c r="J38" i="9"/>
  <c r="K38" i="9" s="1"/>
  <c r="J8" i="9"/>
  <c r="G132" i="5"/>
  <c r="H132" i="5" s="1"/>
  <c r="D132" i="5"/>
  <c r="G127" i="5"/>
  <c r="H127" i="5" s="1"/>
  <c r="D127" i="5"/>
  <c r="E132" i="5"/>
  <c r="C25" i="11" s="1"/>
  <c r="E127" i="5"/>
  <c r="I8" i="5" l="1"/>
  <c r="J132" i="5"/>
  <c r="I11" i="5"/>
  <c r="I38" i="9"/>
  <c r="I8" i="9"/>
  <c r="I133" i="5"/>
  <c r="I131" i="5"/>
  <c r="I130" i="5"/>
  <c r="I79" i="5"/>
  <c r="I78" i="5"/>
  <c r="I22" i="5"/>
  <c r="I18" i="5"/>
  <c r="I10" i="5"/>
  <c r="I9" i="5"/>
  <c r="I132" i="5" l="1"/>
  <c r="D25" i="11"/>
  <c r="E25" i="11" s="1"/>
  <c r="J222" i="5"/>
  <c r="K222" i="5" s="1"/>
  <c r="J146" i="5"/>
  <c r="J110" i="5"/>
  <c r="K110" i="5" s="1"/>
  <c r="I110" i="5"/>
  <c r="J82" i="5"/>
  <c r="K82" i="5" s="1"/>
  <c r="C33" i="11"/>
  <c r="J221" i="5" l="1"/>
  <c r="I222" i="5"/>
  <c r="I146" i="5"/>
  <c r="I82" i="5"/>
  <c r="D217" i="5"/>
  <c r="J37" i="9"/>
  <c r="K37" i="9" s="1"/>
  <c r="J36" i="9"/>
  <c r="K36" i="9" s="1"/>
  <c r="J17" i="9"/>
  <c r="K17" i="9" s="1"/>
  <c r="G92" i="5"/>
  <c r="H92" i="5" s="1"/>
  <c r="D92" i="5"/>
  <c r="G89" i="5"/>
  <c r="H89" i="5" s="1"/>
  <c r="J81" i="5"/>
  <c r="K81" i="5" s="1"/>
  <c r="J80" i="5"/>
  <c r="K80" i="5" s="1"/>
  <c r="I187" i="5"/>
  <c r="J186" i="5"/>
  <c r="K186" i="5" s="1"/>
  <c r="J162" i="5"/>
  <c r="K162" i="5" s="1"/>
  <c r="I128" i="5"/>
  <c r="J95" i="5"/>
  <c r="K95" i="5" s="1"/>
  <c r="J94" i="5"/>
  <c r="K94" i="5" s="1"/>
  <c r="I93" i="5"/>
  <c r="D15" i="11" l="1"/>
  <c r="D33" i="11"/>
  <c r="E33" i="11" s="1"/>
  <c r="I221" i="5"/>
  <c r="I162" i="5"/>
  <c r="I94" i="5"/>
  <c r="I80" i="5"/>
  <c r="I81" i="5"/>
  <c r="J128" i="5"/>
  <c r="K128" i="5" s="1"/>
  <c r="I95" i="5"/>
  <c r="J93" i="5"/>
  <c r="K93" i="5" s="1"/>
  <c r="J187" i="5"/>
  <c r="K187" i="5" s="1"/>
  <c r="I37" i="9"/>
  <c r="I36" i="9"/>
  <c r="I17" i="9"/>
  <c r="I186" i="5"/>
  <c r="E92" i="5"/>
  <c r="C15" i="11" s="1"/>
  <c r="J92" i="5" l="1"/>
  <c r="E15" i="11"/>
  <c r="I92" i="5"/>
  <c r="J220" i="5"/>
  <c r="K220" i="5" s="1"/>
  <c r="J218" i="5"/>
  <c r="K218" i="5" s="1"/>
  <c r="J138" i="5"/>
  <c r="K138" i="5" s="1"/>
  <c r="J129" i="5"/>
  <c r="K129" i="5" s="1"/>
  <c r="D24" i="11"/>
  <c r="J35" i="9"/>
  <c r="K35" i="9" s="1"/>
  <c r="I35" i="9"/>
  <c r="J26" i="9"/>
  <c r="K26" i="9" s="1"/>
  <c r="J25" i="9"/>
  <c r="K25" i="9" s="1"/>
  <c r="J24" i="9"/>
  <c r="K24" i="9" s="1"/>
  <c r="I24" i="9"/>
  <c r="E217" i="5"/>
  <c r="C27" i="11"/>
  <c r="C24" i="11"/>
  <c r="D27" i="11" l="1"/>
  <c r="E27" i="11" s="1"/>
  <c r="I220" i="5"/>
  <c r="E24" i="11"/>
  <c r="I138" i="5"/>
  <c r="J127" i="5"/>
  <c r="I218" i="5"/>
  <c r="I127" i="5"/>
  <c r="I26" i="9"/>
  <c r="I25" i="9"/>
  <c r="I129" i="5"/>
  <c r="J137" i="5" l="1"/>
  <c r="I137" i="5"/>
  <c r="J34" i="9"/>
  <c r="K34" i="9" s="1"/>
  <c r="J33" i="9"/>
  <c r="K33" i="9" s="1"/>
  <c r="J168" i="5"/>
  <c r="K168" i="5" s="1"/>
  <c r="J167" i="5"/>
  <c r="K167" i="5" s="1"/>
  <c r="J157" i="5"/>
  <c r="K157" i="5" s="1"/>
  <c r="J156" i="5"/>
  <c r="K156" i="5" s="1"/>
  <c r="I33" i="9" l="1"/>
  <c r="I34" i="9"/>
  <c r="J202" i="5"/>
  <c r="K202" i="5" s="1"/>
  <c r="I202" i="5"/>
  <c r="J201" i="5"/>
  <c r="K201" i="5" s="1"/>
  <c r="I201" i="5"/>
  <c r="J16" i="9" l="1"/>
  <c r="K16" i="9" s="1"/>
  <c r="I16" i="9"/>
  <c r="J148" i="5"/>
  <c r="K148" i="5" s="1"/>
  <c r="I148" i="5"/>
  <c r="I126" i="5"/>
  <c r="G123" i="5"/>
  <c r="H123" i="5" s="1"/>
  <c r="E123" i="5"/>
  <c r="D123" i="5"/>
  <c r="J103" i="5"/>
  <c r="K103" i="5" s="1"/>
  <c r="I103" i="5"/>
  <c r="J111" i="5"/>
  <c r="K111" i="5" s="1"/>
  <c r="C19" i="11"/>
  <c r="G102" i="5"/>
  <c r="H102" i="5" s="1"/>
  <c r="E102" i="5"/>
  <c r="C17" i="11" s="1"/>
  <c r="D102" i="5"/>
  <c r="I74" i="5"/>
  <c r="J66" i="5"/>
  <c r="K66" i="5" s="1"/>
  <c r="J62" i="5"/>
  <c r="K62" i="5" s="1"/>
  <c r="I58" i="5"/>
  <c r="I54" i="5"/>
  <c r="J50" i="5"/>
  <c r="K50" i="5" s="1"/>
  <c r="J46" i="5"/>
  <c r="K46" i="5" s="1"/>
  <c r="J42" i="5"/>
  <c r="K42" i="5" s="1"/>
  <c r="I34" i="5"/>
  <c r="I30" i="5"/>
  <c r="I26" i="5"/>
  <c r="J21" i="5"/>
  <c r="K21" i="5" s="1"/>
  <c r="J77" i="5"/>
  <c r="K77" i="5" s="1"/>
  <c r="J76" i="5"/>
  <c r="K76" i="5" s="1"/>
  <c r="J75" i="5"/>
  <c r="K75" i="5" s="1"/>
  <c r="J74" i="5"/>
  <c r="K74" i="5" s="1"/>
  <c r="I73" i="5"/>
  <c r="J72" i="5"/>
  <c r="K72" i="5" s="1"/>
  <c r="I71" i="5"/>
  <c r="J70" i="5"/>
  <c r="K70" i="5" s="1"/>
  <c r="J69" i="5"/>
  <c r="K69" i="5" s="1"/>
  <c r="J68" i="5"/>
  <c r="K68" i="5" s="1"/>
  <c r="J67" i="5"/>
  <c r="K67" i="5" s="1"/>
  <c r="I66" i="5"/>
  <c r="I65" i="5"/>
  <c r="I64" i="5"/>
  <c r="J63" i="5"/>
  <c r="K63" i="5" s="1"/>
  <c r="I62" i="5"/>
  <c r="J61" i="5"/>
  <c r="K61" i="5" s="1"/>
  <c r="J60" i="5"/>
  <c r="K60" i="5" s="1"/>
  <c r="I59" i="5"/>
  <c r="J58" i="5"/>
  <c r="K58" i="5" s="1"/>
  <c r="I57" i="5"/>
  <c r="J56" i="5"/>
  <c r="K56" i="5" s="1"/>
  <c r="I55" i="5"/>
  <c r="J54" i="5"/>
  <c r="K54" i="5" s="1"/>
  <c r="J53" i="5"/>
  <c r="K53" i="5" s="1"/>
  <c r="I52" i="5"/>
  <c r="J51" i="5"/>
  <c r="K51" i="5" s="1"/>
  <c r="I50" i="5"/>
  <c r="I49" i="5"/>
  <c r="I48" i="5"/>
  <c r="J47" i="5"/>
  <c r="K47" i="5" s="1"/>
  <c r="I46" i="5"/>
  <c r="I45" i="5"/>
  <c r="I44" i="5"/>
  <c r="J43" i="5"/>
  <c r="K43" i="5" s="1"/>
  <c r="I42" i="5"/>
  <c r="I41" i="5"/>
  <c r="I40" i="5"/>
  <c r="J39" i="5"/>
  <c r="K39" i="5" s="1"/>
  <c r="J38" i="5"/>
  <c r="K38" i="5" s="1"/>
  <c r="I37" i="5"/>
  <c r="I36" i="5"/>
  <c r="I35" i="5"/>
  <c r="J34" i="5"/>
  <c r="K34" i="5" s="1"/>
  <c r="I33" i="5"/>
  <c r="I32" i="5"/>
  <c r="I31" i="5"/>
  <c r="J30" i="5"/>
  <c r="K30" i="5" s="1"/>
  <c r="J29" i="5"/>
  <c r="K29" i="5" s="1"/>
  <c r="J28" i="5"/>
  <c r="K28" i="5" s="1"/>
  <c r="J27" i="5"/>
  <c r="K27" i="5" s="1"/>
  <c r="J26" i="5"/>
  <c r="K26" i="5" s="1"/>
  <c r="J25" i="5"/>
  <c r="K25" i="5" s="1"/>
  <c r="J24" i="5"/>
  <c r="K24" i="5" s="1"/>
  <c r="J23" i="5"/>
  <c r="K23" i="5" s="1"/>
  <c r="I21" i="5"/>
  <c r="I20" i="5"/>
  <c r="I19" i="5"/>
  <c r="D17" i="11" l="1"/>
  <c r="E17" i="11" s="1"/>
  <c r="I108" i="5"/>
  <c r="J31" i="5"/>
  <c r="K31" i="5" s="1"/>
  <c r="J37" i="5"/>
  <c r="K37" i="5" s="1"/>
  <c r="J55" i="5"/>
  <c r="K55" i="5" s="1"/>
  <c r="J59" i="5"/>
  <c r="K59" i="5" s="1"/>
  <c r="J33" i="5"/>
  <c r="K33" i="5" s="1"/>
  <c r="I39" i="5"/>
  <c r="I47" i="5"/>
  <c r="J57" i="5"/>
  <c r="K57" i="5" s="1"/>
  <c r="I61" i="5"/>
  <c r="I70" i="5"/>
  <c r="I75" i="5"/>
  <c r="J108" i="5"/>
  <c r="I27" i="5"/>
  <c r="J71" i="5"/>
  <c r="K71" i="5" s="1"/>
  <c r="I23" i="5"/>
  <c r="J35" i="5"/>
  <c r="K35" i="5" s="1"/>
  <c r="I43" i="5"/>
  <c r="I63" i="5"/>
  <c r="J73" i="5"/>
  <c r="K73" i="5" s="1"/>
  <c r="I77" i="5"/>
  <c r="I24" i="5"/>
  <c r="I28" i="5"/>
  <c r="J64" i="5"/>
  <c r="K64" i="5" s="1"/>
  <c r="I68" i="5"/>
  <c r="J52" i="5"/>
  <c r="K52" i="5" s="1"/>
  <c r="I56" i="5"/>
  <c r="I72" i="5"/>
  <c r="J19" i="5"/>
  <c r="K19" i="5" s="1"/>
  <c r="I25" i="5"/>
  <c r="I29" i="5"/>
  <c r="J32" i="5"/>
  <c r="K32" i="5" s="1"/>
  <c r="J36" i="5"/>
  <c r="K36" i="5" s="1"/>
  <c r="I38" i="5"/>
  <c r="J41" i="5"/>
  <c r="K41" i="5" s="1"/>
  <c r="J45" i="5"/>
  <c r="K45" i="5" s="1"/>
  <c r="J49" i="5"/>
  <c r="K49" i="5" s="1"/>
  <c r="I51" i="5"/>
  <c r="I53" i="5"/>
  <c r="I60" i="5"/>
  <c r="J65" i="5"/>
  <c r="K65" i="5" s="1"/>
  <c r="I67" i="5"/>
  <c r="I69" i="5"/>
  <c r="I76" i="5"/>
  <c r="I111" i="5"/>
  <c r="J126" i="5"/>
  <c r="K126" i="5" s="1"/>
  <c r="J40" i="5"/>
  <c r="K40" i="5" s="1"/>
  <c r="J44" i="5"/>
  <c r="K44" i="5" s="1"/>
  <c r="J48" i="5"/>
  <c r="K48" i="5" s="1"/>
  <c r="J20" i="5"/>
  <c r="K20" i="5" s="1"/>
  <c r="J194" i="5"/>
  <c r="K194" i="5" s="1"/>
  <c r="I194" i="5"/>
  <c r="J193" i="5"/>
  <c r="K193" i="5" s="1"/>
  <c r="I193" i="5"/>
  <c r="I32" i="9"/>
  <c r="I31" i="9"/>
  <c r="I29" i="9"/>
  <c r="I188" i="5"/>
  <c r="J185" i="5"/>
  <c r="K185" i="5" s="1"/>
  <c r="I185" i="5"/>
  <c r="J184" i="5"/>
  <c r="K184" i="5" s="1"/>
  <c r="I184" i="5"/>
  <c r="J183" i="5"/>
  <c r="K183" i="5" s="1"/>
  <c r="I183" i="5"/>
  <c r="I182" i="5"/>
  <c r="J181" i="5"/>
  <c r="K181" i="5" s="1"/>
  <c r="I181" i="5"/>
  <c r="I180" i="5"/>
  <c r="J179" i="5"/>
  <c r="K179" i="5" s="1"/>
  <c r="I179" i="5"/>
  <c r="I178" i="5"/>
  <c r="J177" i="5"/>
  <c r="K177" i="5" s="1"/>
  <c r="I177" i="5"/>
  <c r="I176" i="5"/>
  <c r="J172" i="5"/>
  <c r="K172" i="5" s="1"/>
  <c r="J169" i="5"/>
  <c r="K169" i="5" s="1"/>
  <c r="I169" i="5"/>
  <c r="I155" i="5"/>
  <c r="J153" i="5"/>
  <c r="K153" i="5" s="1"/>
  <c r="I153" i="5"/>
  <c r="I152" i="5"/>
  <c r="I151" i="5"/>
  <c r="I145" i="5"/>
  <c r="I121" i="5"/>
  <c r="I120" i="5"/>
  <c r="I99" i="5"/>
  <c r="I98" i="5"/>
  <c r="I91" i="5"/>
  <c r="I90" i="5"/>
  <c r="H119" i="5"/>
  <c r="D89" i="5"/>
  <c r="J17" i="5"/>
  <c r="K17" i="5" s="1"/>
  <c r="J16" i="5"/>
  <c r="K16" i="5" s="1"/>
  <c r="I15" i="5"/>
  <c r="I14" i="5"/>
  <c r="H6" i="5" l="1"/>
  <c r="J102" i="5"/>
  <c r="I102" i="5"/>
  <c r="D19" i="11"/>
  <c r="E19" i="11" s="1"/>
  <c r="J96" i="5"/>
  <c r="J155" i="5"/>
  <c r="K155" i="5" s="1"/>
  <c r="J119" i="5"/>
  <c r="J90" i="5"/>
  <c r="K90" i="5" s="1"/>
  <c r="J176" i="5"/>
  <c r="K176" i="5" s="1"/>
  <c r="J178" i="5"/>
  <c r="K178" i="5" s="1"/>
  <c r="J180" i="5"/>
  <c r="K180" i="5" s="1"/>
  <c r="J182" i="5"/>
  <c r="K182" i="5" s="1"/>
  <c r="J145" i="5"/>
  <c r="G6" i="9"/>
  <c r="H6" i="9" s="1"/>
  <c r="J32" i="9"/>
  <c r="K32" i="9" s="1"/>
  <c r="J29" i="9"/>
  <c r="K29" i="9" s="1"/>
  <c r="J31" i="9"/>
  <c r="K31" i="9" s="1"/>
  <c r="J188" i="5"/>
  <c r="K188" i="5" s="1"/>
  <c r="J152" i="5"/>
  <c r="K152" i="5" s="1"/>
  <c r="J151" i="5"/>
  <c r="K151" i="5" s="1"/>
  <c r="J121" i="5"/>
  <c r="K121" i="5" s="1"/>
  <c r="J120" i="5"/>
  <c r="K120" i="5" s="1"/>
  <c r="J99" i="5"/>
  <c r="K99" i="5" s="1"/>
  <c r="J98" i="5"/>
  <c r="K98" i="5" s="1"/>
  <c r="J91" i="5"/>
  <c r="K91" i="5" s="1"/>
  <c r="D14" i="11"/>
  <c r="J15" i="5"/>
  <c r="K15" i="5" s="1"/>
  <c r="J14" i="5"/>
  <c r="K14" i="5" s="1"/>
  <c r="I172" i="5"/>
  <c r="I16" i="5"/>
  <c r="I17" i="5"/>
  <c r="E89" i="5"/>
  <c r="E6" i="5" s="1"/>
  <c r="D16" i="11" l="1"/>
  <c r="D22" i="11"/>
  <c r="I89" i="5"/>
  <c r="C14" i="11"/>
  <c r="E14" i="11" s="1"/>
  <c r="I96" i="5"/>
  <c r="C16" i="11"/>
  <c r="I119" i="5"/>
  <c r="C22" i="11"/>
  <c r="J89" i="5"/>
  <c r="D6" i="5"/>
  <c r="I23" i="9"/>
  <c r="J10" i="9"/>
  <c r="K10" i="9" s="1"/>
  <c r="I30" i="9"/>
  <c r="J28" i="9"/>
  <c r="K28" i="9" s="1"/>
  <c r="J27" i="9"/>
  <c r="K27" i="9" s="1"/>
  <c r="J23" i="9"/>
  <c r="K23" i="9" s="1"/>
  <c r="J22" i="9"/>
  <c r="K22" i="9" s="1"/>
  <c r="J15" i="9"/>
  <c r="K15" i="9" s="1"/>
  <c r="J14" i="9"/>
  <c r="K14" i="9" s="1"/>
  <c r="I13" i="9"/>
  <c r="J12" i="9"/>
  <c r="K12" i="9" s="1"/>
  <c r="J11" i="9"/>
  <c r="I10" i="9"/>
  <c r="E16" i="11" l="1"/>
  <c r="E22" i="11"/>
  <c r="I28" i="9"/>
  <c r="I11" i="9"/>
  <c r="I12" i="9"/>
  <c r="J13" i="9"/>
  <c r="K13" i="9" s="1"/>
  <c r="I27" i="9"/>
  <c r="D6" i="9"/>
  <c r="I14" i="9"/>
  <c r="J30" i="9"/>
  <c r="K30" i="9" s="1"/>
  <c r="I15" i="9"/>
  <c r="I22" i="9"/>
  <c r="J219" i="5" l="1"/>
  <c r="J214" i="5"/>
  <c r="I200" i="5"/>
  <c r="J199" i="5"/>
  <c r="K199" i="5" s="1"/>
  <c r="J198" i="5"/>
  <c r="K198" i="5" s="1"/>
  <c r="I197" i="5"/>
  <c r="I196" i="5"/>
  <c r="J195" i="5"/>
  <c r="K195" i="5" s="1"/>
  <c r="I192" i="5"/>
  <c r="I191" i="5"/>
  <c r="I190" i="5"/>
  <c r="J189" i="5"/>
  <c r="K189" i="5" s="1"/>
  <c r="I175" i="5"/>
  <c r="J174" i="5"/>
  <c r="K174" i="5" s="1"/>
  <c r="I173" i="5"/>
  <c r="I171" i="5"/>
  <c r="I170" i="5"/>
  <c r="J166" i="5"/>
  <c r="K166" i="5" s="1"/>
  <c r="J165" i="5"/>
  <c r="K165" i="5" s="1"/>
  <c r="I164" i="5"/>
  <c r="I163" i="5"/>
  <c r="J161" i="5"/>
  <c r="K161" i="5" s="1"/>
  <c r="I160" i="5"/>
  <c r="I159" i="5"/>
  <c r="I158" i="5"/>
  <c r="J154" i="5"/>
  <c r="K154" i="5" s="1"/>
  <c r="J150" i="5"/>
  <c r="K150" i="5" s="1"/>
  <c r="J149" i="5"/>
  <c r="K149" i="5" s="1"/>
  <c r="J147" i="5"/>
  <c r="J144" i="5"/>
  <c r="J124" i="5"/>
  <c r="K124" i="5" s="1"/>
  <c r="J13" i="5"/>
  <c r="K13" i="5" s="1"/>
  <c r="J12" i="5"/>
  <c r="J200" i="5" l="1"/>
  <c r="K200" i="5" s="1"/>
  <c r="J197" i="5"/>
  <c r="K197" i="5" s="1"/>
  <c r="J191" i="5"/>
  <c r="K191" i="5" s="1"/>
  <c r="J175" i="5"/>
  <c r="K175" i="5" s="1"/>
  <c r="J170" i="5"/>
  <c r="K170" i="5" s="1"/>
  <c r="J164" i="5"/>
  <c r="K164" i="5" s="1"/>
  <c r="I161" i="5"/>
  <c r="J196" i="5"/>
  <c r="K196" i="5" s="1"/>
  <c r="I149" i="5"/>
  <c r="I195" i="5"/>
  <c r="I174" i="5"/>
  <c r="J173" i="5"/>
  <c r="K173" i="5" s="1"/>
  <c r="I165" i="5"/>
  <c r="I198" i="5"/>
  <c r="J192" i="5"/>
  <c r="K192" i="5" s="1"/>
  <c r="J171" i="5"/>
  <c r="K171" i="5" s="1"/>
  <c r="J160" i="5"/>
  <c r="K160" i="5" s="1"/>
  <c r="I150" i="5"/>
  <c r="J163" i="5"/>
  <c r="K163" i="5" s="1"/>
  <c r="I154" i="5"/>
  <c r="I189" i="5"/>
  <c r="J159" i="5"/>
  <c r="K159" i="5" s="1"/>
  <c r="I166" i="5"/>
  <c r="I199" i="5"/>
  <c r="J190" i="5"/>
  <c r="K190" i="5" s="1"/>
  <c r="J158" i="5"/>
  <c r="K158" i="5" s="1"/>
  <c r="J143" i="5" l="1"/>
  <c r="D31" i="11"/>
  <c r="J212" i="5"/>
  <c r="C31" i="11"/>
  <c r="E31" i="11" l="1"/>
  <c r="J7" i="5" l="1"/>
  <c r="J9" i="9" l="1"/>
  <c r="K9" i="9" s="1"/>
  <c r="I21" i="9" l="1"/>
  <c r="I9" i="9"/>
  <c r="J217" i="5"/>
  <c r="K219" i="5"/>
  <c r="K214" i="5"/>
  <c r="I147" i="5"/>
  <c r="K12" i="5"/>
  <c r="K147" i="5" l="1"/>
  <c r="J21" i="9"/>
  <c r="I143" i="5"/>
  <c r="I13" i="5"/>
  <c r="D32" i="11"/>
  <c r="I219" i="5"/>
  <c r="I214" i="5"/>
  <c r="I144" i="5"/>
  <c r="I12" i="5"/>
  <c r="E6" i="9" l="1"/>
  <c r="I212" i="5" l="1"/>
  <c r="I217" i="5"/>
  <c r="C32" i="11"/>
  <c r="J6" i="9" l="1"/>
  <c r="J123" i="5" l="1"/>
  <c r="J6" i="5"/>
  <c r="D23" i="11"/>
  <c r="C13" i="11" l="1"/>
  <c r="E32" i="11" l="1"/>
  <c r="C23" i="11" l="1"/>
  <c r="I124" i="5"/>
  <c r="E23" i="11" l="1"/>
  <c r="I123" i="5"/>
  <c r="C29" i="11"/>
  <c r="C12" i="11" s="1"/>
  <c r="D29" i="11" l="1"/>
  <c r="E29" i="11" l="1"/>
  <c r="C35" i="11" l="1"/>
  <c r="C34" i="11" l="1"/>
  <c r="C11" i="11" s="1"/>
  <c r="D34" i="11" l="1"/>
  <c r="E34" i="11" s="1"/>
  <c r="J7" i="9"/>
  <c r="I7" i="9"/>
  <c r="D35" i="11" l="1"/>
  <c r="E35" i="11" l="1"/>
  <c r="I6" i="9"/>
  <c r="I7" i="5" l="1"/>
  <c r="I6" i="5" l="1"/>
  <c r="D13" i="11"/>
  <c r="E13" i="11" l="1"/>
  <c r="D12" i="11"/>
  <c r="D11" i="11" s="1"/>
  <c r="E12" i="11" l="1"/>
  <c r="E11" i="11"/>
  <c r="E10" i="11"/>
</calcChain>
</file>

<file path=xl/sharedStrings.xml><?xml version="1.0" encoding="utf-8"?>
<sst xmlns="http://schemas.openxmlformats.org/spreadsheetml/2006/main" count="328" uniqueCount="313">
  <si>
    <t>Sector 11: SALUD</t>
  </si>
  <si>
    <t>Pliego</t>
  </si>
  <si>
    <t>PIM</t>
  </si>
  <si>
    <t>011: M. DE SALUD</t>
  </si>
  <si>
    <r>
      <t xml:space="preserve">Incluye: </t>
    </r>
    <r>
      <rPr>
        <b/>
        <sz val="10"/>
        <rFont val="Arial"/>
        <family val="2"/>
      </rPr>
      <t>Sólo Proyectos</t>
    </r>
  </si>
  <si>
    <t>Unidad Ejecutora / Nombre del Proyecto</t>
  </si>
  <si>
    <t>Página Web: www.mef.gob.pe</t>
  </si>
  <si>
    <t>%      Avance Ejecución</t>
  </si>
  <si>
    <t>Ejecución Total Acumulada del PIP</t>
  </si>
  <si>
    <t>TOTAL PLIEGO 011: MINISTERIO DE SALUD</t>
  </si>
  <si>
    <t>TOTAL UE ADSCRITAS AL PLIEGO MINSA</t>
  </si>
  <si>
    <t>http://apps5.mineco.gob.pe/transparencia/Navegador/default.aspx</t>
  </si>
  <si>
    <t>131: INSTITUTO NACIONAL DE SALUD</t>
  </si>
  <si>
    <t>2285573: MEJORAMIENTO DE LOS SERVICIOS DE SALUD DEL ESTABLECIMIENTO DE SALUD PROGRESO, DEL DISTRITO DE CHIMBOTE, PROVINCIA DE SANTA, DEPARTAMENTO DE ANCASH</t>
  </si>
  <si>
    <t>2284722: MEJORAMIENTO DE LOS SERVICIOS DE SALUD DEL HOSPITAL DISTRITAL DE PACASMAYO, DISTRITO DE PACASMAYO, PROVINCIA DE PACASMAYO - LA LIBERTAD</t>
  </si>
  <si>
    <t>2335179: MEJORAMIENTO DE LOS SERVICIOS DE SALUD DEL HOSPITAL DE ESPINAR, DISTRITO Y PROVINCIA DE ESPINAR, DEPARTAMENTO DE CUSCO</t>
  </si>
  <si>
    <t>2343128: MEJORAMIENTO DE LOS SERVICIOS DE SALUD DEL CENTRO DE SALUD MACHUPICCHU, DISTRITO DE MACHUPICCHU, PROVINCIA DE URUBAMBA, DEPARTAMENTO DE CUSCO</t>
  </si>
  <si>
    <t>2303995: MEJORAMIENTO DE LOS SERVICIOS DE SALUD DEL HOSPITAL SANTA ROSA DE PUERTO MALDONADO DISTRITO Y PROVINCIA DE TAMBOPATA, DEPARTAMENTO DE MADRE DE DIOS</t>
  </si>
  <si>
    <t>Función 20: SALUD</t>
  </si>
  <si>
    <t>2386577: MEJORAMIENTO DE LOS SERVICIOS DE SALUD DEL HOSPITAL DE APOYO YUNGAY, DISTRITO Y PROVINCIA DE YUNGAY, DEPARTAMENTO ANCASH</t>
  </si>
  <si>
    <t>CONSOLIDADO GENERAL DE LA EJECUCIÓN DEL SECTOR SALUD</t>
  </si>
  <si>
    <t>136: INSTITUTO NACIONAL DE ENFERMEDADES NEOPLÁSICAS - INEN</t>
  </si>
  <si>
    <t xml:space="preserve">     001-117: ADMINISTRACIÓN CENTRAL - MINSA</t>
  </si>
  <si>
    <t>EJECUCIÓN DE LOS PROYECTOS DE INVERSIÓN DE LAS UNIDADES EJECUTORAS DEL PLIEGO 011</t>
  </si>
  <si>
    <t>Monto de Inversión Total</t>
  </si>
  <si>
    <t>%
Avance  Ejecución respecto al Monto de Inv. Total</t>
  </si>
  <si>
    <t>EJECUCIÓN DE LOS PROYECTOS DE INVERSIÓN DE LAS UNIDADES EJECUTORAS DE LOS PLIEGOS ADSCRITOS</t>
  </si>
  <si>
    <t>PLIEGO 131: INSTITUTO NACIONAL DE SALUD</t>
  </si>
  <si>
    <t>PLIEGO 136: INSTITUTO NACIONAL DE ENFERMEDADES NEOPLÁSICAS - INEN</t>
  </si>
  <si>
    <r>
      <rPr>
        <sz val="8"/>
        <rFont val="Arial"/>
        <family val="2"/>
      </rPr>
      <t xml:space="preserve">        </t>
    </r>
    <r>
      <rPr>
        <u/>
        <sz val="8"/>
        <rFont val="Arial"/>
        <family val="2"/>
      </rPr>
      <t>http://apps5.mineco.gob.pe/transparencia/Navegador/default.aspx</t>
    </r>
  </si>
  <si>
    <t>2088779: FORTALECIMIENTO DE LA ATENCION DE LOS SERVICIOS DE EMERGENCIA Y SERVICIOS ESPECIALIZADOS - NUEVO HOSPITAL EMERGENCIAS VILLA EL SALVADOR</t>
  </si>
  <si>
    <t>2088781: FORTALECIMIENTO DE LA ATENCION DE LOS SERVICIOS DE EMERGENCIAS Y SERVICIOS ESPECIALIZADOS - NUEVO HOSPITAL DE LIMA ESTE - VITARTE</t>
  </si>
  <si>
    <t>2178583: MEJORAMIENTO DE LA CAPACIDAD RESOLUTIVA DEL SERVICIO DE NEUROCIRUGIA Y DE LA SALA DE OPERACIONES DEL HOSPITAL DOS DE MAYO</t>
  </si>
  <si>
    <t>2001621: ESTUDIOS DE PRE-INVERSION</t>
  </si>
  <si>
    <t>2183907: MEJORAMIENTO Y AMPLIACION DE LOS SERVICIOS DE SALUD DEL HOSPITAL QUILLABAMBA DISTRITO DE SANTA ANA, PROVINCIA DE LA CONVENCION Y DEPARTAMENTO DE CUSCO</t>
  </si>
  <si>
    <t>2343407: MEJORAMIENTO Y AMPLIACION DE LOS SERVICIOS DE SALUD DEL ESTABLECIMIENTO DE SALUD CHALLHUAHUACHO, DEL DISTRITO DE CHALLHUAHUACHO, PROVINCIA DE COTABAMBAS, DEPARTAMENTO DE APURIMAC</t>
  </si>
  <si>
    <t>2344420: MEJORAMIENTO DE LOS SERVICIOS DE SALUD DEL CENTRO DE SALUD COTABAMBAS, DISTRITO DE COTABAMBAS, PROVINCIA DE COTABAMBAS, DEPARTAMENTO DE APURIMAC</t>
  </si>
  <si>
    <t>2344621: MEJORAMIENTO DE LOS SERVICIOS DE SALUD DEL HOSPITAL SAN MARTIN DE PORRES DE IBERIA, DISTRITO DE IBERIA, PROVINCIA DE TAHUAMANU - MADRE DE DIOS</t>
  </si>
  <si>
    <t>2346750: MEJORAMIENTO DE LOS SERVICIOS DE SALUD DEL HOSPITAL BAMBAMARCA, CENTRO POBLADO DE BAMBAMARCA - DISTRITO DE BAMBAMARCA - PROVINCIA DE HUALGAYOC - REGION CAJAMARCA</t>
  </si>
  <si>
    <t>2347056: MEJORAMIENTO DE LOS SERVICIOS DE SALUD DEL CENTRO DE SALUD LA RAMADA, DISTRITO LA RAMADA, PROVINCIA CUTERVO, DEPARTAMENTO CAJAMARCA CENTRO POBLADO DE LA RAMADA - DISTRITO DE LA RAMADA - PROVINCIA DE CUTERVO - REGION CAJAMARCA</t>
  </si>
  <si>
    <t>2354781: MEJORAMIENTO DE LOS SERVICIOS DE SALUD DEL HOSPITAL REGIONAL ZACARIAS CORREA VALDIVIA DE HUANCAVELICA; DISTRITO DE ASCENSION, PROVINCIA DE HUANCAVELICA Y DEPARTAMENTO DE HUANCAVELICA</t>
  </si>
  <si>
    <t>2372478: MEJORAMIENTO DE LOS SERVICIOS DE SALUD DEL CENTRO DE SALUD HAQUIRA, DISTRITO HAQUIRA, PROVINCIA COTABAMBAS, DEPARTAMENTO APURIMAC</t>
  </si>
  <si>
    <t>2386533: MEJORAMIENTO Y AMPLIACION DE LOS SERVICIOS DE SALUD DEL HOSPITAL DE APOYO DE POMABAMBA ANTONIO CALDAS DOMINGUEZ, BARRIO DE HUAJTACHACRA, DISTRITO Y PROVINCIA DE POMABAMBA, DEPARTAMENTO DE ANCASH</t>
  </si>
  <si>
    <t>Unidad Ejecutora 144-1684: DIRECCION DE REDES INTEGRADAS DE SALUD LIMA NORTE</t>
  </si>
  <si>
    <t>2251577: MEJORAMIENTO DE LOS SERVICIOS EN SALUD PUESTO DE SALUD LUIS ENRIQUE, CARABAYLLO, RED DE SALUD VI TUPAC AMARU, LIMA</t>
  </si>
  <si>
    <t>Unidad Ejecutora 145-1685: DIRECCION DE REDES INTEGRADAS DE SALUD LIMA SUR</t>
  </si>
  <si>
    <t>2112841: FORTALECIMIENTO DE LA CAPACIDAD RESOLUTIVA DEL CENTRO DE SALUD I-4 VILLA MARIA DEL TRIUNFO DE LA DISA II LIMA SUR</t>
  </si>
  <si>
    <t>2172722: MEJORAMIENTO Y AMPLIACION DEL LABORATORIO QUIMICO TOXICOLOGICO OCUPACIONAL Y AMBIENTAL DEL CENSOPAS-INS, SEDE CHORRILLOS</t>
  </si>
  <si>
    <t>2432185: ADQUISICION DE SOFTWARE PARA LA GESTION; EN EL(LA) INSTITUTO NACIONAL DE SALUD EN LA LOCALIDAD CHORRILLOS, DISTRITO DE CHORRILLOS, PROVINCIA LIMA, DEPARTAMENTO LIMA</t>
  </si>
  <si>
    <t>2193990: AMPLIACION DE LA CAPACIDAD DE RESPUESTA EN EL TRATAMIENTO AMBULATORIO DEL CANCER DEL INSTITUTO NACIONAL DE ENFERMEDADES NEOPLASICAS, LIMA - PERU</t>
  </si>
  <si>
    <t>Unidad Ejecutora 001-117: ADMINISTRACION CENTRAL - MINSA</t>
  </si>
  <si>
    <t>Unidad Ejecutora 028-144: HOSPITAL NACIONAL DOS DE MAYO</t>
  </si>
  <si>
    <t>Unidad Ejecutora 125-1655: PROGRAMA NACIONAL DE INVERSIONES EN SALUD</t>
  </si>
  <si>
    <t>2412981: RECUPERACION DE LOS SERVICIOS DE SALUD DEL PUESTO DE SALUD SAN PEDRO - DISTRITO DE CHULUCANAS - PROVINCIA DE MORROPON - DEPARTAMENTO DE PIURA</t>
  </si>
  <si>
    <t>2416127: CREACION DE REDES INTEGRADAS DE SALUD</t>
  </si>
  <si>
    <t>2443550: REMODELACION DE EDIFICIO DE LABORATORIO Y LABORATORIO ESPECIFICO; ADQUISICION DE MESA TECNICA, LAVADORA SEMIAUTOMATICA, AUTOCLAVE FRONTERA, HORNO DE DESPIROGENADO, LLENADORA SEMIAUTOMATICA DE VIALES, CERRADORA SEMIAUTOMATICA DE VIALES</t>
  </si>
  <si>
    <t>2427710: ADQUISICION DE AGITADOR MAGNETICO, ANALIZADORES DE HEMATOLOGIA, BALANZAS ANALITICAS, CENTRIFUGAS, CROMATOGRAFO LIQUIDO, GABINETES O ESTACIONES PARA FLUJO LAMINAR, INCUBADORA PARA CULTIVO MICROBIOLOGICO, MICRO CENTRIFUGAS, MICROSCOPIO BINOCULAR</t>
  </si>
  <si>
    <t>2438764: ADQUISICION DE CONGELADORES VERTICALES, CONGELADORES VERTICALES, CAMARA DE FLUJO LAMINAR, CENTRIFUGAS DE PISO REFRIGERADAS, CITOCENTRIFUGA, AUTOCLAVES O ESTERILIZADORES DE VAPOR Y MICROTOMO DE ROTACION; EN EL(LA) EESS INSTITUTO NACIONAL DE ENFERMEDADES NEOPLASICAS</t>
  </si>
  <si>
    <t xml:space="preserve">
Código Unificado
</t>
  </si>
  <si>
    <t>Código Unificado</t>
  </si>
  <si>
    <t>2426269: ADQUISICION DE MAQUINAS LAVADORAS O SECADORAS COMBINADAS TIPO LAVANDERIA Y ; REMODELACION DE PUESTOS PARA EQUIPOS DE LAVANDERIA; EN EL(LA) EESS INSTITUTO NACIONAL DE ENFERMEDADES NEOPLASICAS - SURQUILLO EN LA LOCALIDAD SURQUILLO, DISTRITO DE SURQUILL</t>
  </si>
  <si>
    <t>Ppto. 2020                    (PIM)</t>
  </si>
  <si>
    <t>2285839: MEJORAMIENTO Y AMPLIACION DE LOS SERVICIOS DE SALUD DEL ESTABLECIMIENTO DE SALUD LLATA, DISTRITO DE LLATA, PROVINCIA DE HUAMALIES - REGION HUANUCO</t>
  </si>
  <si>
    <t>2414624: MEJORAMIENTO Y AMPLIACION DE LOS SERVICIOS DE SALUD DEL HOSPITAL NACIONAL SERGIO ENRIQUE BERNALES LOCALIDAD DE COLLIQUE DEL DISTRITO DE COMAS - PROVINCIA DE LIMA - DEPARTAMENTO DE LIMA</t>
  </si>
  <si>
    <t>2430241: MEJORAMIENTO DEL MODELO DE GESTION, ORGANIZACION Y PRESTACION DE LOS SERVICIOS DE SALUD EN LAS REDES INTEGRADAS DE SALUD EN LIMA METROPOLITANA Y REGIONES PRIORIZADAS DISTRITO DE - TODOS - - PROVINCIA DE - TODOS - - DEPARTAMENTO DE -MUL.DEP-</t>
  </si>
  <si>
    <t>2430242: MEJORAMIENTO Y AMPLIACION DEL SISTEMA UNICO DE INFORMACION EN SALUD</t>
  </si>
  <si>
    <t>2430246: MEJORAMIENTO DE LOS SERVICIOS MEDICOS DE APOYO EN LIMA METROPOLITANA, DISTRITO DE COMAS - PROVINCIA DE LIMA - DEPARTAMENTO DE LIMA</t>
  </si>
  <si>
    <t>2430247: MEJORAMIENTO DE LA GESTION DE PRODUCTOS FARMACEUTICOS Y DISPOSITIVOS MEDICOS A NIVEL DE LIMA METROPOLITANA - DISTRITO DE COMAS - PROVINCIA DE LIMA - DEPARTAMENTO DE LIMA</t>
  </si>
  <si>
    <t>2466074: MEJORAMIENTO Y AMPLIACION DE LOS SERVICIOS DE SALUD DE LA RED INTEGRADA EN SALUD COMAS DISTRITO DE COMAS - PROVINCIA DE LIMA - DEPARTAMENTO DE LIMA</t>
  </si>
  <si>
    <t>2466086: MEJORAMIENTO Y AMPLIACION DE LOS SERVICIOS DE SALUD DEL PRIMER NIVEL DE ATENCION DE LA RIS PUENTE PIEDRA 4 DISTRITOS DE LA PROVINCIA DE LIMA - DEPARTAMENTO DE LIMA</t>
  </si>
  <si>
    <t>2466354: MEJORAMIENTO Y AMPLIACION DE LOS SERVICIOS DE SALUD DE LA RED INTEGRADA DE SALUD 5 DIRIS LIMA CENTRO SAN JUAN DE LURIGANCHO DEL DISTRITO DE SAN JUAN DE LURIGANCHO - PROVINCIA DE LIMA - DEPARTAMENTO DE LIMA</t>
  </si>
  <si>
    <t>2466581: MEJORAMIENTO Y AMPLIACION DE LOS SERVICIOS DE SALUD DEL PRIMER NIVEL DE ATENCION DE LA RED INTEGRADA DE SALUD VILLA EL SALVADOR DEL DISTRITO DE VILLA EL SALVADOR - PROVINCIA DE LIMA - DEPARTAMENTO DE LIMA</t>
  </si>
  <si>
    <t>2466669: MEJORAMIENTO Y AMPLIACION DE LOS SERVICIOS DE SALUD DEL PRIMER NIVEL DE ATENCION DE LA RED INTEGRADA DE SALUD (RIS) 2 - TRUJILLO, 5 DISTRITOS DE LA PROVINCIA DE TRUJILLO - DEPARTAMENTO DE LA LIBERTAD</t>
  </si>
  <si>
    <t>2466824: MEJORAMIENTO Y AMPLIACION DE LOS SERVICIOS DE SALUD DEL PRIMER NIVEL DE ATENCION DE LA RED INTEGRADA DE SALUD ATE, VITARTE DEL DISTRITO DE ATE - PROVINCIA DE LIMA - DEPARTAMENTO DE LIMA</t>
  </si>
  <si>
    <t>2178584: MEJORAMIENTO DE LAS AREAS TECNICAS Y AREAS DE INVESTIGACION DEL CENTRO NACIONAL DE SALUD PUBLICA DEL INSTITUTO NACIONAL DE SALUD SEDE CHORRILLOS</t>
  </si>
  <si>
    <t>2461958: RENOVACION DE CERCO PERIMETRICO; EN EL(LA) INSTITUTO NACIONAL DE SALUD EN LA LOCALIDAD CHORRILLOS, DISTRITO DE CHORRILLOS, PROVINCIA LIMA, DEPARTAMENTO LIMA</t>
  </si>
  <si>
    <t>2381303: REPOSICION DE LOS ASCENSORES DEL EDIFICIO CENTRAL DEL INSTITUTO NACIONAL DE ENFERMEDADES NEOPLASICAS, LIMA - PERU</t>
  </si>
  <si>
    <t>2425169: RENOVACION DE CALDERO; EN EL(LA) EESS INSTITUTO NACIONAL DE ENFERMEDADES NEOPLASICAS - SURQUILLO EN LA LOCALIDAD SURQUILLO, DISTRITO DE SURQUILLO, PROVINCIA LIMA, DEPARTAMENTO LIMA</t>
  </si>
  <si>
    <r>
      <t xml:space="preserve">Año de Ejecución: </t>
    </r>
    <r>
      <rPr>
        <b/>
        <sz val="10"/>
        <rFont val="Arial"/>
        <family val="2"/>
      </rPr>
      <t>2020</t>
    </r>
  </si>
  <si>
    <t>Ppto. Ejecución Acumulada al 2019</t>
  </si>
  <si>
    <t>AÑO 2020</t>
  </si>
  <si>
    <t>Ppto. Ejecución acumulada 2020</t>
  </si>
  <si>
    <t>Ppto 2020 (PIM)</t>
  </si>
  <si>
    <t>2271925: MEJORAMIENTO Y AMPLIACION DE LOS SERVICIOS DEL SISTEMA NACIONAL DE CIENCIA, TECNOLOGIA E INNOVACION TECNOLOGICA  1/</t>
  </si>
  <si>
    <t>Ejecución acumulada al 2020  (Devengado)</t>
  </si>
  <si>
    <t>2434724: ADQUISICION DE CENTROS O SERVICIOS MOVILES DE ATENCION DE SALUD; EN EL(LA) EESS HOSPITAL DE BAJA COMPLEJIDAD HUAYCAN - ATE DISTRITO DE ATE, PROVINCIA LIMA, DEPARTAMENTO LIMA</t>
  </si>
  <si>
    <t>2434744: ADQUISICION DE CENTROS O SERVICIOS MOVILES DE ATENCION DE SALUD; EN EL(LA) EESS HOSPITAL MARIA AUXILIADORA - SAN JUAN DE MIRAFLORES EN LA LOCALIDAD CIUDAD DE DIOS, DISTRITO DE SAN JUAN DE MIRAFLORES, PROVINCIA LIMA, DEPARTAMENTO LIMA</t>
  </si>
  <si>
    <t>2434748: ADQUISICION DE CENTROS O SERVICIOS MOVILES DE ATENCION DE SALUD; EN EL(LA) EESS HOSPITAL DE EMERGENCIAS VILLA EL SALVADOR - VILLA SALVADOR DISTRITO DE VILLA EL SALVADOR, PROVINCIA LIMA, DEPARTAMENTO LIMA</t>
  </si>
  <si>
    <t>2434750: ADQUISICION DE CENTROS O SERVICIOS MOVILES DE ATENCION DE SALUD; EN EL(LA) EESS HOSPITAL CARLOS LANFRANCO LA HOZ - PUENTE PIEDRA DISTRITO DE PUENTE PIEDRA, PROVINCIA LIMA, DEPARTAMENTO LIMA</t>
  </si>
  <si>
    <t>Unidad Ejecutora 005-121: INSTITUTO NACIONAL DE SALUD MENTAL</t>
  </si>
  <si>
    <t>2345252: REMODELACION DE AMBIENTE DE ALMACEN O ARCHIVO, REMODELACION DE AMBIENTE U OFICINA DE SEDE ADMINISTRATIVA Y CONSTRUCCION DE SALAS DE REUNIONES O USOS MULTIPLES EN EL(LA) EESS ESPECIALIZADO DE SALUD MENTAL HONORIO DELGADO-HIDEYO NOGUCHI EN EL DISTRITO DE SAN MARTIN DE PORRES, PROVINCIA LIMA, DEPARTAMENTO LIMA</t>
  </si>
  <si>
    <t>2432524: ADQUISICION DE ASCENSORES; EN EL(LA) EESS ESPECIALIZADO DE SALUD MENTAL HONORIO DELGADO-HIDEYO NOGUCHI - SAN MARTIN DE PORRES DISTRITO DE SAN MARTIN DE PORRES, PROVINCIA LIMA, DEPARTAMENTO LIMA</t>
  </si>
  <si>
    <t>Unidad Ejecutora 009-125: INSTITUTO NACIONAL DE REHABILITACION</t>
  </si>
  <si>
    <t>2438340: ADQUISICION DE SISTEMA DE DETECCION Y EXTINCION CONTRA INCENDIOS; EN EL(LA) EESS INSTITUTO NACIONAL DE REHABILITACION DRA. ADRIANA REBAZA FLORES AMISTAD PERU - JAPON - CHORRILLOS EN LA LOCALIDAD CHORRILLOS, DISTRITO DE CHORRILLOS, PROVINCIA LIMA, DEPARTAMENTO LIMA</t>
  </si>
  <si>
    <t>2439135: CONSTRUCCION DE AMBIENTE DE ALMACEN; EN EL(LA) EESS INSTITUTO NACIONAL DE REHABILITACION DRA. ADRIANA REBAZA FLORES AMISTAD PERU - JAPON - CHORRILLOS EN LA LOCALIDAD CHORRILLOS, DISTRITO DE CHORRILLOS, PROVINCIA LIMA, DEPARTAMENTO LIMA</t>
  </si>
  <si>
    <t>Unidad Ejecutora 027-143: HOSPITAL NACIONAL ARZOBISPO LOAYZA</t>
  </si>
  <si>
    <t>2466215: ADQUISICION DE VIDEO ARTROSCOPIO, DERMATOMO, MAQUINA DE ANESTESIA CON SISTEMA DE MONITOREO COMPLETO, MONITOR MULTI PARAMETRO, MONITOR MULTI PARAMETRO, MONITOR MULTI PARAMETRO, MONITOR MULTI PARAMETRO, INCUBADORA PARA BEBES, INCUBADORA PARA BEBES, MONITOR MULTI PARAMETRO, MONITOR MULTI PARAMETRO, LARINGOSCOPIOS O ACCESORIOS, LARINGOSCOPIOS O ACCESORIOS, LARINGOSCOPIOS O ACCESORIOS, LARINGOSCOPIOS O ACCESORIOS, LARINGOSCOPIOS O ACCESORIOS, LARINGOSCOPIOS O ACCESORIOS, LARINGOSCOPIOS O ACCESORIOS,</t>
  </si>
  <si>
    <t>2467162: ADQUISICION DE ASPIRADOR DE SECRECIONES, CAMARA CORNEAL, BRONCOSCOPIO, BRONCOSCOPIO, EQUIPO ECOGRAFO - ULTRASONIDO, MONITOR DE ENCEFALOGRAMA, MESA HIDRAULICA PARA OPERACION QUIRURGICA Y EQUIPO DE ANESTESIA; EN EL(LA) EESS HOSPITAL NACIONAL ARZOBISPO LOAYZA - LIMA EN LA LOCALIDAD LIMA, DISTRITO DE LIMA, PROVINCIA LIMA, DEPARTAMENTO LIMA</t>
  </si>
  <si>
    <t>2089754: EXPEDIENTES TECNICOS, ESTUDIOS DE PRE-INVERSION Y OTROS ESTUDIOS - PLAN INTEGRAL PARA LA RECONSTRUCCION CON CAMBIOS</t>
  </si>
  <si>
    <t>2321591: MEJORAMIENTO DE LOS SERVICIOS DE SALUD EN EL ESTABLECIMIENTO DE SALUD -HOSPITAL DE APOYO CHULUCANAS DISTRITO DE CHULUCANAS, PROVINCIA DE MORROPON, DEPARTAMENTO DE PIURA</t>
  </si>
  <si>
    <t>2335476: MEJORAMIENTO Y AMPLIACION DE LOS SERVICIOS DE SALUD DEL ESTABLECIMIENTO DE SALUD PARCONA EN EL DISTRITO DE PARCONA, PROVINCIA Y DEPARTAMENTO DE ICA</t>
  </si>
  <si>
    <t>2386498: MEJORAMIENTO DE LOS SERVICIOS DE SALUD DEL HOSPITAL DE APOYO RECUAY - DISTRITO RECUAY, PROVINCIA RECUAY, DEPARTAMENTO DE ANCASH</t>
  </si>
  <si>
    <t>2409087: RECUPERACION DE LOS SERVICIOS DE SALUD DEL PUESTO DE SALUD (I-1) SAPCHA - DISTRITO DE ACOCHACA - PROVINCIA DE ASUNCION - DEPARTAMENTO DE ANCASH</t>
  </si>
  <si>
    <t>2426613: RECUPERACION DE LOS SERVICIOS DE SALUD DEL PUESTO DE SALUD PUCHACA DEL CENTRO POBLADO DE PUCHACA ALTO, DISTRITO DE INCAHUASI, PROVINCIA DE FERREÑAFE - LAMBAYEQUE</t>
  </si>
  <si>
    <t>2426624: RECUPERACION DE LOS SERVICIOS DE SALUD DEL PUESTO DE SALUD CHIÑAMA, DEL CENTRO POBLADO DE CHIÑAMA, DISTRITO DE CAÑARIS, PROVINCIA DE FERREÑAFE - LAMBAYEQUE</t>
  </si>
  <si>
    <t>2426626: RECUPERACION DE LOS SERVICIOS DE SALUD DEL P.S. GRAN CHIMU I-2 PROVINCIA DE TRUJILLO, DISTRITO EL PORVENIR DEPARTAMENTO LA LIBERTAD.</t>
  </si>
  <si>
    <t>2426641: RECUPERACION DE LOS SERVICIOS DE SALUD DEL C.S SITABAMBA DISTRITO DE SITABAMBA, PROVINCIA DE SANTIAGO DE CHUCO DEPARTAMENTO LA LIBERTAD</t>
  </si>
  <si>
    <t>2426642: RECUPERACION DE LOS SERVICIOS DE SALAS DEL CENTRO DE SALUD SALAS, DISTRITO DE SALAS, PROVINCIA DE LAMBAYEQUE - LAMBAYEQUE</t>
  </si>
  <si>
    <t>2426646: RECUPERACION DE LOS SERVICIOS DE SALUD DEL PUESTO DE SALUD HUAYABAMBA, CENTRO POBLADO DE HUAYABAMBA, DISTRITO DE CAÑARIS, PROVINCIA DE FERREÑAFE - LAMBAYEQUE</t>
  </si>
  <si>
    <t>2426659: RECUPERACION DE LOS SERVICIOS DE SALUD DEL CENTRO DE SALUD ALTO PERU PROVINCIA DE ASCOPE DISTRITO DE CHICAMA DEPARTAMENTO LA LIBERTAD</t>
  </si>
  <si>
    <t>2426758: RECUPERACION DE LOS SERVICIOS DE SALUD DEL CENTRO DE SALUD MATERNO INFANTIL ANGASMARCA - ANGASMARCA DISTRITO DE ANGASMARCA, PROVINCIA DE SANTIAGO DE CHUCO DEPARTAMENTO DE LA LIBERTAD</t>
  </si>
  <si>
    <t>2426772: RECUPERACION DEL SERVICIO DE SALUD DEL P.S. SAMNE DISTRITO DE OTUZCO PROVINCIA DE OTUZCO DEPARTAMENTO LA LIBERTAD</t>
  </si>
  <si>
    <t>2426775: RECUPERACION DE LOS SERVICIOS DE SALUD DEL ESTABLECIMEINTO DE SALUD RAMON CASTILLA - OTUZCO DISTRITO Y PROVINCIA DE OTUZCO DEPARTAMENTO DE LA LIBERTAD</t>
  </si>
  <si>
    <t>2428425: REHABILITACION DE LOS SERVICIOS DE SALUD DEL ESTABLECIMIENTO DE SALUD MAGDALENA NUEVA, DISTRITO DE CHIMBOTE, PROVINCIA SANTA, DEPARTAMENTO ANCASH</t>
  </si>
  <si>
    <t>2447725: REHABILITACION Y REPOSICION DEL CENTRO DE SALUD SAPILLICA, DISTRITO DE SAPILLICA, PROVINCIA DE AYABACA, REGION PIURA</t>
  </si>
  <si>
    <t>2451748: REHABILITACION Y REPOSICION DEL CENTRO DE SALUD LAS LOMAS, DISTRITO DE LAS LOMAS, PROVINCIA PIURA, REGION PIURA</t>
  </si>
  <si>
    <t>2426273: REMODELACION DE CAMA HOSPITALARIA PARA USO GENERAL; ADQUISICION DE CAMA HOSPITALARIA PARA USO GENERAL; EN EL(LA) EESS INSTITUTO NACIONAL DE ENFERMEDADES NEOPLASICAS - SURQUILLO EN LA LOCALIDAD SURQUILLO, DISTRITO DE SURQUILLO, PROVINCIA LIMA, DEPARTAMENTO LIMA</t>
  </si>
  <si>
    <t>2462000: REFORZAMIENTO ESTRUCTURAL DE BLOQUE DE INFRAESTRUCTURA; EN EL(LA) EESS INSTITUTO NACIONAL DE ENFERMEDADES NEOPLASICAS - SURQUILLO EN LA LOCALIDAD SURQUILLO, DISTRITO DE SURQUILLO, PROVINCIA LIMA, DEPARTAMENTO LIMA</t>
  </si>
  <si>
    <t>2471135: ADQUISICION DE UNIDADES DE BRAQUITERAPIA; EN EL(LA) EESS INSTITUTO NACIONAL DE ENFERMEDADES NEOPLASICAS - SURQUILLO EN LA LOCALIDAD SURQUILLO, DISTRITO DE SURQUILLO, PROVINCIA LIMA, DEPARTAMENTO LIMA</t>
  </si>
  <si>
    <t xml:space="preserve">     005-121: INSTITUTO NACIONAL DE SALUD MENTAL</t>
  </si>
  <si>
    <t xml:space="preserve">     009-125: INSTITUTO NACIONAL DE REHABILITACIÓN</t>
  </si>
  <si>
    <t xml:space="preserve">     027-143: HOSPITAL NACIONAL ARZOBISPO LOAYZA</t>
  </si>
  <si>
    <t>1/     Proyecto   Multisectorial,   monto de   inversión   por 
S/ 330,000,000 que tiene como Unidad Formuladora a la
PCM - CONCYTEC, corresponde a Salud en el año 2020
un PIM de S/ 1,286,828.00</t>
  </si>
  <si>
    <t>2455905: ADQUISICION DE VENTILADORES PARA CUIDADOS INTENSIVOS DE ADULTOS O PEDIATRICOS; EN EL(LA) EESS OFERTA MOVIL TIPO EMT 3 NUMERO 01 - JESUS MARIA EN LA LOCALIDAD JESUS MARIA, DISTRITO DE JESUS MARIA, PROVINCIA LIMA, DEPARTAMENTO LIMA</t>
  </si>
  <si>
    <t>2455911: ADQUISICION DE VENTILADORES PARA CUIDADOS INTENSIVOS DE ADULTOS O PEDIATRICOS; EN EL(LA) EESS OFERTA MOVIL TIPO EMT 2 NUMERO 01 - JESUS MARIA EN LA LOCALIDAD JESUS MARIA, DISTRITO DE JESUS MARIA, PROVINCIA LIMA, DEPARTAMENTO LIMA</t>
  </si>
  <si>
    <t>2455913: ADQUISICION DE VENTILADORES PARA CUIDADOS INTENSIVOS DE ADULTOS O PEDIATRICOS; EN EL(LA) EESS OFERTA MOVIL TIPO EMT 2 NUMERO 02 - JESUS MARIA EN LA LOCALIDAD JESUS MARIA, DISTRITO DE JESUS MARIA, PROVINCIA LIMA, DEPARTAMENTO LIMA</t>
  </si>
  <si>
    <t>2484812: ADQUISICION DE MONITOR DE FUNCIONES VITALES, VENTILADOR MECANICO, VENTILADOR DE TRANSPORTE Y DESFIBRILADOR; ADEMAS DE OTROS ACTIVOS EN EL(LA) EESS HOSPITAL CARLOS LANFRANCO LA HOZ - PUENTE PIEDRA EN LA LOCALIDAD PUENTE PIEDRA, DISTRITO DE PUENTE PIEDRA, PROVINCIA LIMA, DEPARTAMENTO LIMA</t>
  </si>
  <si>
    <t>2484814: ADQUISICION DE MONITOR DE FUNCIONES VITALES, VENTILADOR MECANICO, VENTILADOR DE TRANSPORTE Y DESFIBRILADOR; ADEMAS DE OTROS ACTIVOS EN EL(LA) EESS HOSPITAL REGIONAL HERMILIO VALDIZAN - HUANUCO DISTRITO DE HUANUCO, PROVINCIA HUANUCO, DEPARTAMENTO HUANUCO</t>
  </si>
  <si>
    <t>2484816: ADQUISICION DE ASPIRADORA DE SECRECIONES, MONITOR DE FUNCIONES VITALES, VENTILADOR MECANICO Y VENTILADOR DE TRANSPORTE; ADEMAS DE OTROS ACTIVOS EN EL(LA) EESS HOSPITAL DE EMERGENCIAS JOSE CASIMIRO ULLOA - MIRAFLORES EN LA LOCALIDAD MIRAFLORES, DISTRITO DE MIRAFLORES, PROVINCIA LIMA, DEPARTAMENTO LIMA</t>
  </si>
  <si>
    <t>2484818: ADQUISICION DE MONITOR DE FUNCIONES VITALES, VENTILADOR MECANICO, VENTILADOR DE TRANSPORTE Y DESFIBRILADOR; ADEMAS DE OTROS ACTIVOS EN EL(LA) EESS ANTONIO LORENA DEL CUSCO - SANTIAGO DISTRITO DE SANTIAGO, PROVINCIA CUSCO, DEPARTAMENTO CUSCO</t>
  </si>
  <si>
    <t>2484819: ADQUISICION DE MONITOR DE FUNCIONES VITALES, VENTILADOR MECANICO, VENTILADOR DE TRANSPORTE Y DESFIBRILADOR; ADEMAS DE OTROS ACTIVOS EN EL(LA) EESS ELEAZAR GUZMAN BARRON - NUEVO CHIMBOTE DISTRITO DE NUEVO CHIMBOTE, PROVINCIA SANTA, DEPARTAMENTO ANCASH</t>
  </si>
  <si>
    <t>2484820: ADQUISICION DE MONITOR DE FUNCIONES VITALES, VENTILADOR MECANICO, VENTILADOR DE TRANSPORTE Y DESFIBRILADOR; ADEMAS DE OTROS ACTIVOS EN EL(LA) EESS REGIONAL DE ICA - ICA DISTRITO DE ICA, PROVINCIA ICA, DEPARTAMENTO ICA</t>
  </si>
  <si>
    <t>2484821: ADQUISICION DE VENTILADOR MECANICO, VENTILADOR DE TRANSPORTE, DESFIBRILADOR Y NEBULIZADOR; ADEMAS DE OTROS ACTIVOS EN EL(LA) EESS HOSPITAL EMERGENCIAS PEDIATRICAS - LA VICTORIA EN LA LOCALIDAD LA VICTORIA, DISTRITO DE LA VICTORIA, PROVINCIA LIMA, DEPARTAMENTO LIMA</t>
  </si>
  <si>
    <t>2484822: ADQUISICION DE MONITOR DE FUNCIONES VITALES, VENTILADOR MECANICO, VENTILADOR DE TRANSPORTE Y DESFIBRILADOR; ADEMAS DE OTROS ACTIVOS EN EL(LA) EESS CARLOS MONJE MEDRANO - JULIACA DISTRITO DE JULIACA, PROVINCIA SAN ROMAN, DEPARTAMENTO PUNO</t>
  </si>
  <si>
    <t>2484823: ADQUISICION DE MONITOR DE FUNCIONES VITALES, VENTILADOR MECANICO, VENTILADOR DE TRANSPORTE Y DESFIBRILADOR; ADEMAS DE OTROS ACTIVOS EN EL(LA) EESS HOSPITAL DE MEDIANA COMPLEJIDAD JOSE AGURTO TELLO - LURIGANCHO DISTRITO DE LURIGANCHO, PROVINCIA LIMA, DEPARTAMENTO LIMA</t>
  </si>
  <si>
    <t>2484825: ADQUISICION DE MONITOR DE FUNCIONES VITALES, VENTILADOR MECANICO, VENTILADOR DE TRANSPORTE Y DESFIBRILADOR; ADEMAS DE OTROS ACTIVOS EN EL(LA) EESS NACIONAL CAYETANO HEREDIA - SAN MARTIN DE PORRES DISTRITO DE SAN MARTIN DE PORRES, PROVINCIA LIMA, DEPARTAMENTO LIMA</t>
  </si>
  <si>
    <t>2484827: ADQUISICION DE MONITOR DE FUNCIONES VITALES, MONITOR DE FUNCIONES VITALES, VENTILADOR MECANICO Y VENTILADOR DE TRANSPORTE; ADEMAS DE OTROS ACTIVOS EN EL(LA) EESS HOSPITAL DE APOYO II-SULLANA - SULLANA DISTRITO DE SULLANA, PROVINCIA SULLANA, DEPARTAMENTO PIURA</t>
  </si>
  <si>
    <t>2484831: ADQUISICION DE MONITOR DE FUNCIONES VITALES, VENTILADOR MECANICO, VENTILADOR DE TRANSPORTE Y DESFIBRILADOR; ADEMAS DE OTROS ACTIVOS EN EL(LA) EESS HOSPITAL DE EMERGENCIAS VILLA EL SALVADOR - VILLA SALVADOR EN LA LOCALIDAD VILLA EL SALVADOR, DISTRITO DE VILLA EL SALVADOR, PROVINCIA LIMA, DEPARTAMENTO LIMA</t>
  </si>
  <si>
    <t>2484832: ADQUISICION DE MONITOR DE FUNCIONES VITALES, VENTILADOR MECANICO, VENTILADOR DE TRANSPORTE Y DESFIBRILADOR; ADEMAS DE OTROS ACTIVOS EN EL(LA) EESS HOSPITAL NACIONAL DOCENTE MADRE NIÑO SAN BARTOLOME - LIMA EN LA LOCALIDAD LIMA, DISTRITO DE LIMA, PROVINCIA LIMA, DEPARTAMENTO LIMA</t>
  </si>
  <si>
    <t>2484833: ADQUISICION DE MONITOR DE FUNCIONES VITALES, VENTILADOR MECANICO, VENTILADOR DE TRANSPORTE Y DESFIBRILADOR; ADEMAS DE OTROS ACTIVOS EN EL(LA) EESS HOSPITAL NACIONAL HIPOLITO UNANUE - EL AGUSTINO EN LA LOCALIDAD EL AGUSTINO, DISTRITO DE EL AGUSTINO, PROVINCIA LIMA, DEPARTAMENTO LIMA</t>
  </si>
  <si>
    <t>2484834: ADQUISICION DE MONITOR DE FUNCIONES VITALES, MONITOR DE FUNCIONES VITALES, MONITOR DE FUNCIONES VITALES Y VENTILADOR MECANICO; ADEMAS DE OTROS ACTIVOS EN EL(LA) EESS HOSPITAL DE LA AMISTAD PERU - COREA SANTA ROSA II-2 - VEINTISEIS DE OCTUBRE DISTRITO DE VEINTISEIS DE OCTUBRE, PROVINCIA PIURA, DEPARTAMENTO PIURA</t>
  </si>
  <si>
    <t>2484836: ADQUISICION DE MONITOR DE FUNCIONES VITALES, VENTILADOR MECANICO, VENTILADOR DE TRANSPORTE Y DESFIBRILADOR; ADEMAS DE OTROS ACTIVOS EN EL(LA) EESS HOSPITAL SAN JUAN DE LURIGANCHO - SAN JUAN DE LURIGANCHO EN LA LOCALIDAD SAN JUAN DE LURIGANCHO, DISTRITO DE SAN JUAN DE LURIGANCHO, PROVINCIA LIMA, DEPARTAMENTO LIMA</t>
  </si>
  <si>
    <t>2484837: ADQUISICION DE MONITOR DE FUNCIONES VITALES, MONITOR DE FUNCIONES VITALES, MONITOR DE FUNCIONES VITALES Y VENTILADOR MECANICO; ADEMAS DE OTROS ACTIVOS EN EL(LA) EESS INSTITUTO NACIONAL DE SALUD DEL NIÑO - BREÑA EN LA LOCALIDAD BREÆA, DISTRITO DE BREÑA, PROVINCIA LIMA, DEPARTAMENTO LIMA</t>
  </si>
  <si>
    <t>2484838: ADQUISICION DE MONITOR DE FUNCIONES VITALES, MONITOR DE FUNCIONES VITALES, MONITOR DE FUNCIONES VITALES Y VENTILADOR MECANICO; ADEMAS DE OTROS ACTIVOS EN EL(LA) EESS INSTITUTO NACIONAL DE SALUD DEL NIÑO-SAN BORJA - SAN BORJA DISTRITO DE SAN BORJA, PROVINCIA LIMA, DEPARTAMENTO LIMA</t>
  </si>
  <si>
    <t>2484839: ADQUISICION DE MONITOR DE FUNCIONES VITALES, VENTILADOR MECANICO, VENTILADOR DE TRANSPORTE Y DESFIBRILADOR; ADEMAS DE OTROS ACTIVOS EN EL(LA) EESS HOSPITAL REGIONAL DOCENTE CLINICO QUIRURGICO DANIEL ALCIDES CARRION DE HUANCAYO - HUANCAYO DISTRITO DE HUANCAYO, PROVINCIA HUANCAYO, DEPARTAMENTO JUNIN</t>
  </si>
  <si>
    <t>2484840: ADQUISICION DE MONITOR DE FUNCIONES VITALES, VENTILADOR MECANICO, VENTILADOR MECANICO Y VENTILADOR DE TRANSPORTE; ADEMAS DE OTROS ACTIVOS EN EL(LA) EESS HOSPITAL DE APOYO DEPARTAMENTAL CUSCO - CUSCO DISTRITO DE CUSCO, PROVINCIA CUSCO, DEPARTAMENTO CUSCO</t>
  </si>
  <si>
    <t>2484841: ADQUISICION DE MONITOR DE FUNCIONES VITALES, VENTILADOR MECANICO, VENTILADOR DE TRANSPORTE Y DESFIBRILADOR; ADEMAS DE OTROS ACTIVOS EN EL(LA) EESS HOSPITAL HIPOLITO UNANUE DE TACNA - TACNA DISTRITO DE TACNA, PROVINCIA TACNA, DEPARTAMENTO TACNA</t>
  </si>
  <si>
    <t>2484842: ADQUISICION DE MONITOR DE FUNCIONES VITALES, MONITOR DE FUNCIONES VITALES, MONITOR DE FUNCIONES VITALES Y VENTILADOR MECANICO; ADEMAS DE OTROS ACTIVOS EN EL(LA) EESS INSTITUTO NACIONAL MATERNO PERINATAL - LIMA EN LA LOCALIDAD LIMA, DISTRITO DE LIMA, PROVINCIA LIMA, DEPARTAMENTO LIMA</t>
  </si>
  <si>
    <t>2484843: ADQUISICION DE MONITOR DE FUNCIONES VITALES, VENTILADOR MECANICO, VENTILADOR MECANICO Y VENTILADOR DE TRANSPORTE; ADEMAS DE OTROS ACTIVOS EN EL(LA) EESS HOSPITAL III GOYENECHE - AREQUIPA EN LA LOCALIDAD AREQUIPA, DISTRITO DE AREQUIPA, PROVINCIA AREQUIPA, DEPARTAMENTO AREQUIPA</t>
  </si>
  <si>
    <t>2484844: ADQUISICION DE MONITOR DE FUNCIONES VITALES, MONITOR DE FUNCIONES VITALES, MONITOR DE FUNCIONES VITALES Y VENTILADOR MECANICO; ADEMAS DE OTROS ACTIVOS EN EL(LA) EESS HOSPITAL NACIONAL DOS DE MAYO - LIMA EN LA LOCALIDAD LIMA, DISTRITO DE LIMA, PROVINCIA LIMA, DEPARTAMENTO LIMA</t>
  </si>
  <si>
    <t>2484845: ADQUISICION DE MONITOR DE FUNCIONES VITALES, VENTILADOR MECANICO, VENTILADOR MECANICO Y VENTILADOR DE TRANSPORTE; ADEMAS DE OTROS ACTIVOS EN EL(LA) EESS REGIONAL DOCENTE MATERNO INFANTIL EL CARMEN - HUANCAYO DISTRITO DE HUANCAYO, PROVINCIA HUANCAYO, DEPARTAMENTO JUNIN</t>
  </si>
  <si>
    <t>2484846: ADQUISICION DE MONITOR DE FUNCIONES VITALES, VENTILADOR MECANICO, VENTILADOR MECANICO Y VENTILADOR DE TRANSPORTE; ADEMAS DE OTROS ACTIVOS EN EL(LA) EESS HOSPITAL NACIONAL ARZOBISPO LOAYZA - LIMA EN LA LOCALIDAD LIMA, DISTRITO DE LIMA, PROVINCIA LIMA, DEPARTAMENTO LIMA</t>
  </si>
  <si>
    <t>2484847: ADQUISICION DE MONITOR DE FUNCIONES VITALES, MONITOR DE FUNCIONES VITALES, VENTILADOR MECANICO Y VENTILADOR DE TRANSPORTE; ADEMAS DE OTROS ACTIVOS EN EL(LA) EESS HOSPITAL MARIA AUXILIADORA - SAN JUAN DE MIRAFLORES EN LA LOCALIDAD CIUDAD DE DIOS, DISTRITO DE SAN JUAN DE MIRAFLORES, PROVINCIA LIMA, DEPARTAMENTO LIMA</t>
  </si>
  <si>
    <t>2484848: ADQUISICION DE MONITOR DE FUNCIONES VITALES, VENTILADOR MECANICO, VENTILADOR DE TRANSPORTE Y DESFIBRILADOR; ADEMAS DE OTROS ACTIVOS EN EL(LA) EESS HOSPITAL NACIONAL SERGIO E. BERNALES - COMAS DISTRITO DE COMAS, PROVINCIA LIMA, DEPARTAMENTO LIMA</t>
  </si>
  <si>
    <t>2484849: ADQUISICION DE MONITOR DE FUNCIONES VITALES, VENTILADOR MECANICO, VENTILADOR DE TRANSPORTE Y DESFIBRILADOR; ADEMAS DE OTROS ACTIVOS EN EL(LA) EESS HOSPITAL BELEN DE TRUJILLO - TRUJILLO DISTRITO DE TRUJILLO, PROVINCIA TRUJILLO, DEPARTAMENTO LA LIBERTAD</t>
  </si>
  <si>
    <t>2484850: ADQUISICION DE MONITOR DE FUNCIONES VITALES, VENTILADOR MECANICO, VENTILADOR DE TRANSPORTE Y DESFIBRILADOR; ADEMAS DE OTROS ACTIVOS EN EL(LA) EESS HOSPITAL REGIONAL DE AYACUCHO MIGUEL ANGEL MARISCAL LLERENA - AYACUCHO DISTRITO DE AYACUCHO, PROVINCIA HUAMANGA, DEPARTAMENTO AYACUCHO</t>
  </si>
  <si>
    <t>2484851: ADQUISICION DE MONITOR DE FUNCIONES VITALES, MONITOR DE FUNCIONES VITALES, VENTILADOR MECANICO Y VENTILADOR DE TRANSPORTE; ADEMAS DE OTROS ACTIVOS EN EL(LA) EESS HOSPITAL REGIONAL DE LORETO FELIPE SANTIAGO ARRIOLA IGLESIAS - PUNCHANA DISTRITO DE PUNCHANA, PROVINCIA MAYNAS, DEPARTAMENTO LORETO</t>
  </si>
  <si>
    <t>2484852: ADQUISICION DE MONITOR DE FUNCIONES VITALES, VENTILADOR MECANICO, VENTILADOR DE TRANSPORTE Y DESFIBRILADOR; ADEMAS DE OTROS ACTIVOS EN EL(LA) EESS HOSPITAL REGIONAL GUILLERMO DIAZ DE LA VEGA - ABANCAY DISTRITO DE ABANCAY, PROVINCIA ABANCAY, DEPARTAMENTO APURIMAC</t>
  </si>
  <si>
    <t>2484853: ADQUISICION DE MONITOR DE FUNCIONES VITALES, VENTILADOR MECANICO, VENTILADOR DE TRANSPORTE Y DESFIBRILADOR; ADEMAS DE OTROS ACTIVOS EN EL(LA) EESS HOSPITAL REGIONAL DE PUCALLPA - CALLERIA DISTRITO DE CALLERIA, PROVINCIA CORONEL PORTILLO, DEPARTAMENTO UCAYALI</t>
  </si>
  <si>
    <t>2484854: ADQUISICION DE MONITOR DE FUNCIONES VITALES, MONITOR DE FUNCIONES VITALES, VENTILADOR MECANICO Y VENTILADOR MECANICO; ADEMAS DE OTROS ACTIVOS EN EL(LA) EESS HOSPITAL REGIONAL HONORIO DELGADO ESPINOZA - AREQUIPA EN LA LOCALIDAD AREQUIPA, DISTRITO DE AREQUIPA, PROVINCIA AREQUIPA, DEPARTAMENTO AREQUIPA</t>
  </si>
  <si>
    <t>2484855: ADQUISICION DE MONITOR DE FUNCIONES VITALES, VENTILADOR MECANICO, VENTILADOR DE TRANSPORTE Y DESFIBRILADOR; ADEMAS DE OTROS ACTIVOS EN EL(LA) EESS HOSPITAL REGIONAL JOSE ALFREDO MENDOZA OLAVARRIA JAMO II-2 - TUMBES DISTRITO DE TUMBES, PROVINCIA TUMBES, DEPARTAMENTO TUMBES</t>
  </si>
  <si>
    <t>2484856: ADQUISICION DE MONITOR DE FUNCIONES VITALES, VENTILADOR MECANICO, VENTILADOR MECANICO Y VENTILADOR DE TRANSPORTE; ADEMAS DE OTROS ACTIVOS EN EL(LA) EESS REGIONAL DOCENTE DE TRUJILLO - TRUJILLO DISTRITO DE TRUJILLO, PROVINCIA TRUJILLO, DEPARTAMENTO LA LIBERTAD</t>
  </si>
  <si>
    <t>2484857: ADQUISICION DE MONITOR DE FUNCIONES VITALES, VENTILADOR MECANICO, VENTILADOR DE TRANSPORTE Y DESFIBRILADOR; ADEMAS DE OTROS ACTIVOS EN EL(LA) EESS HOSPITAL REGIONAL MOQUEGUA - MOQUEGUA DISTRITO DE MOQUEGUA, PROVINCIA MARISCAL NIETO, DEPARTAMENTO MOQUEGUA</t>
  </si>
  <si>
    <t>2484858: ADQUISICION DE MONITOR DE FUNCIONES VITALES, VENTILADOR MECANICO, VENTILADOR DE TRANSPORTE Y DESFIBRILADOR; ADEMAS DE OTROS ACTIVOS EN EL(LA) EESS HOSPITAL REGIONAL VIRGEN DE FATIMA - CHACHAPOYAS DISTRITO DE CHACHAPOYAS, PROVINCIA CHACHAPOYAS, DEPARTAMENTO AMAZONAS</t>
  </si>
  <si>
    <t>2484860: ADQUISICION DE MONITOR DE FUNCIONES VITALES, VENTILADOR MECANICO, VENTILADOR DE TRANSPORTE Y DESFIBRILADOR; ADEMAS DE OTROS ACTIVOS EN EL(LA) EESS HOSPITAL REGIONAL DOCENTE LAS MERCEDES - CHICLAYO DISTRITO DE CHICLAYO, PROVINCIA CHICLAYO, DEPARTAMENTO LAMBAYEQUE</t>
  </si>
  <si>
    <t>2484862: ADQUISICION DE MONITOR DE FUNCIONES VITALES, VENTILADOR MECANICO, VENTILADOR DE TRANSPORTE Y DESFIBRILADOR; ADEMAS DE OTROS ACTIVOS EN EL(LA) EESS HOSPITAL REGIONAL ZACARIAS CORREA VALDIVIA - HUANCAVELICA DISTRITO DE HUANCAVELICA, PROVINCIA HUANCAVELICA, DEPARTAMENTO HUANCAVELICA</t>
  </si>
  <si>
    <t>2484863: ADQUISICION DE MONITOR DE FUNCIONES VITALES, MONITOR DE FUNCIONES VITALES, VENTILADOR MECANICO Y VENTILADOR DE TRANSPORTE; ADEMAS DE OTROS ACTIVOS EN EL(LA) EESS HOSPITAL TARAPOTO - TARAPOTO DISTRITO DE TARAPOTO, PROVINCIA SAN MARTIN, DEPARTAMENTO SAN MARTIN</t>
  </si>
  <si>
    <t>2484864: ADQUISICION DE MONITOR DE FUNCIONES VITALES, VENTILADOR MECANICO, VENTILADOR DE TRANSPORTE Y DESFIBRILADOR; ADEMAS DE OTROS ACTIVOS EN EL(LA) EESS HOSPITAL SAN JOSE - CARMEN DE LA LEGUA-REYNOSO EN LA LOCALIDAD CARMEN DE LA LEGUA REYNOSO, DISTRITO DE CARMEN DE LA LEGUA REYNOSO, PROVINCIA PROVINCIA CONSTITUCIONAL DEL CALLAO, DEPARTAMENTO CALLAO</t>
  </si>
  <si>
    <t>2484866: ADQUISICION DE MONITOR DE FUNCIONES VITALES, VENTILADOR MECANICO, VENTILADOR MECANICO Y VENTILADOR DE TRANSPORTE; ADEMAS DE OTROS ACTIVOS EN EL(LA) EESS HOSPITAL REGIONAL LAMBAYEQUE - CHICLAYO DISTRITO DE CHICLAYO, PROVINCIA CHICLAYO, DEPARTAMENTO LAMBAYEQUE</t>
  </si>
  <si>
    <t>2484868: ADQUISICION DE MONITOR DE FUNCIONES VITALES, VENTILADOR MECANICO, VENTILADOR DE TRANSPORTE Y DESFIBRILADOR; ADEMAS DE OTROS ACTIVOS EN EL(LA) EESS HOSPITAL SUBREGIONAL DE ANDAHUAYLAS - ANDAHUAYLAS DISTRITO DE ANDAHUAYLAS, PROVINCIA ANDAHUAYLAS, DEPARTAMENTO APURIMAC</t>
  </si>
  <si>
    <t>2484869: ADQUISICION DE MONITOR DE FUNCIONES VITALES, VENTILADOR MECANICO, VENTILADOR DE TRANSPORTE Y DESFIBRILADOR; ADEMAS DE OTROS ACTIVOS EN EL(LA) EESS MANUEL NUÑEZ BUTRON - PUNO DISTRITO DE PUNO, PROVINCIA PUNO, DEPARTAMENTO PUNO</t>
  </si>
  <si>
    <t>2484870: ADQUISICION DE MONITOR DE FUNCIONES VITALES, VENTILADOR MECANICO, VENTILADOR DE TRANSPORTE Y DESFIBRILADOR; ADEMAS DE OTROS ACTIVOS EN EL(LA) EESS HOSPITAL DE BARRANCA - BARRANCA DISTRITO DE BARRANCA, PROVINCIA BARRANCA, DEPARTAMENTO LIMA</t>
  </si>
  <si>
    <t>2484872: ADQUISICION DE MONITOR DE FUNCIONES VITALES, VENTILADOR MECANICO, VENTILADOR DE TRANSPORTE Y DESFIBRILADOR; ADEMAS DE OTROS ACTIVOS EN EL(LA) EESS HOSPITAL CHANCAY Y SERVICIOS BASICOS DE SALUD - CHANCAY DISTRITO DE CHANCAY, PROVINCIA HUARAL, DEPARTAMENTO LIMA</t>
  </si>
  <si>
    <t>2484873: ADQUISICION DE MONITOR DE FUNCIONES VITALES, VENTILADOR MECANICO, VENTILADOR MECANICO Y VENTILADOR DE TRANSPORTE; ADEMAS DE OTROS ACTIVOS EN EL(LA) EESS NAC. DANIEL A. CARRION - BELLAVISTA EN LA LOCALIDAD BELLAVISTA, DISTRITO DE BELLAVISTA, PROVINCIA PROVINCIA CONSTITUCIONAL DEL CALLAO, DEPARTAMENTO CALLAO</t>
  </si>
  <si>
    <t>2484874: ADQUISICION DE MONITOR DE FUNCIONES VITALES, VENTILADOR MECANICO, VENTILADOR DE TRANSPORTE Y DESFIBRILADOR; ADEMAS DE OTROS ACTIVOS EN EL(LA) EESS REGIONAL CAJAMARCA - CAJAMARCA DISTRITO DE CAJAMARCA, PROVINCIA CAJAMARCA, DEPARTAMENTO CAJAMARCA</t>
  </si>
  <si>
    <t>2484875: ADQUISICION DE MONITOR DE FUNCIONES VITALES, VENTILADOR MECANICO, VENTILADOR DE TRANSPORTE Y DESFIBRILADOR; ADEMAS DE OTROS ACTIVOS EN EL(LA) EESS HOSPITAL GENERAL DE HUACHO - HUACHO DISTRITO DE HUACHO, PROVINCIA HUAURA, DEPARTAMENTO LIMA</t>
  </si>
  <si>
    <t>2484876: ADQUISICION DE MONITOR DE FUNCIONES VITALES, VENTILADOR MECANICO, VENTILADOR DE TRANSPORTE Y DESFIBRILADOR; ADEMAS DE OTROS ACTIVOS EN EL(LA) EESS VICTOR RAMOS GUARDIA - HUARAZ - HUARAZ DISTRITO DE HUARAZ, PROVINCIA HUARAZ, DEPARTAMENTO ANCASH</t>
  </si>
  <si>
    <t>2484877: ADQUISICION DE MONITOR DE FUNCIONES VITALES, VENTILADOR MECANICO, VENTILADOR DE TRANSPORTE Y DESFIBRILADOR; ADEMAS DE OTROS ACTIVOS EN EL(LA) EESS HOSPITAL REZOLA - SAN VICENTE DE CAÑETE DISTRITO DE SAN VICENTE DE CAÑETE, PROVINCIA CAÑETE, DEPARTAMENTO LIMA</t>
  </si>
  <si>
    <t>2484878: ADQUISICION DE MONITOR DE FUNCIONES VITALES, VENTILADOR MECANICO, VENTILADOR DE TRANSPORTE Y DESFIBRILADOR; ADEMAS DE OTROS ACTIVOS EN EL(LA) EESS HOSPITAL SAN JUAN BAUTISTA HUARAL - HUARAL DISTRITO DE HUARAL, PROVINCIA HUARAL, DEPARTAMENTO LIMA</t>
  </si>
  <si>
    <t>2484879: ADQUISICION DE MONITOR DE FUNCIONES VITALES, VENTILADOR MECANICO, VENTILADOR DE TRANSPORTE Y DESFIBRILADOR; ADEMAS DE OTROS ACTIVOS EN EL(LA) EESS HOSPITAL DE APOYO SANTA ROSA - PUEBLO LIBRE EN LA LOCALIDAD PUEBLO LIBRE, DISTRITO DE PUEBLO LIBRE, PROVINCIA LIMA, DEPARTAMENTO LIMA</t>
  </si>
  <si>
    <t>2485076: ADQUISICION DE MONITOR DE FUNCIONES VITALES, VENTILADOR MECANICO, CAMA CAMILLA MULTIPROPOSITO Y ASPIRADOR DE SECRECIONES; EN EL(LA) EESS OFERTA MOVIL TIPO EMT 3 NUMERO 01 - JESUS MARIA DISTRITO DE JESUS MARIA, PROVINCIA LIMA, DEPARTAMENTO LIMA</t>
  </si>
  <si>
    <t>Unidad Ejecutora 010-126: INSTITUTO NACIONAL DE SALUD DEL NIÑO</t>
  </si>
  <si>
    <t>2414546: AMPLIACION DE LA UNIDAD DE TERAPIA INTERMEDIA NEONATAL DEL INSTITUTO NACIONAL DE SALUD DEL NIÑO, DISTRITO DE BREÑA - PROVINCIA DE LIMA - DEPARTAMENTO DE LIMA DISTRITO DE BREÑA - PROVINCIA DE LIMA - DEPARTAMENTO DE LIMA</t>
  </si>
  <si>
    <t>Unidad Ejecutora 016-132: HOSPITAL NACIONAL HIPOLITO UNANUE</t>
  </si>
  <si>
    <t>2477661: CONSTRUCCION DE ALMACEN; EN EL(LA) EESS HOSPITAL NACIONAL HIPOLITO UNANUE - EL AGUSTINO EN LA LOCALIDAD EL AGUSTINO, DISTRITO DE EL AGUSTINO, PROVINCIA LIMA, DEPARTAMENTO LIMA</t>
  </si>
  <si>
    <t>2459101: REMODELACION DE BLOQUE DE INFRAESTRUCTURA; ADQUISICION DE ASPIRADOR DE SECRECIONES, DESFIBRILADOR CARDIOVERTIDOR IMPLANTABLE ICD O DESFIBRILADOR PARA TERAPIA DE RE SINCRONIZACION CARDIACA CRT-D, MONITOR MULTI PARAMETRO, MONITOR MULTI PARAMETRO, MONITOR MULTI PARAMETRO, OXIMETRO DE PULSO, REFRIGERADORA CONSERVADORA DE MEDICAMENTOS Y VENTILADOR VOLUMETRICO DE TRANSPORTE; EN EL(LA) EESS HOSPITAL NACIONAL DOS DE MAYO - LIMA EN LA LOCALIDAD LIMA, DISTRITO DE LIMA, PROVINCIA LIMA, DEPARTAMENTO LIMA</t>
  </si>
  <si>
    <t>2250037: MEJORAMIENTO DE LA CAPACIDAD RESOLUTIVA DEL ESTABLECIMIENTO DE SALUD ESTRATEGICO DE PUTINA, PROVINCIA SAN ANTONIO DE PUTINA - REGION PUNO</t>
  </si>
  <si>
    <t>2484472: ADQUISICION DE TERMOCICLADOR, EXTRACTOR AUTOMATIZADO DE ACIDOS NUCLEICOS, CONGELADORA Y MICROCENTRIFUGA; ADEMAS DE OTROS ACTIVOS EN EL(LA) LABORATORIO DE VIRUS RESPIRATORIO DEL CENTRO NACIONAL DE SALUD PUBLICA - CNSP DEL INSTITUTO NACIONAL DE SALUD EN LA LOCALIDAD CHORRILLOS, DISTRITO DE CHORRILLOS, PROVINCIA LIMA, DEPARTAMENTO LIMA</t>
  </si>
  <si>
    <t xml:space="preserve">     010-126: INSTITUTO NACIONAL DE SALUD DEL NIÑO</t>
  </si>
  <si>
    <t xml:space="preserve">     016-132: HOSPITAL NACIONAL HIPOLITO UNANUE</t>
  </si>
  <si>
    <t xml:space="preserve">     125-1655: PROGRAMA NACIONAL DE INVERSIONES EN SALUD</t>
  </si>
  <si>
    <t xml:space="preserve">     028-144: HOSPITAL NACIONAL DOS DE MAYO</t>
  </si>
  <si>
    <t xml:space="preserve">      144-1684: DIRECCIÓN DE REDES INTEGRADAS DE SALUD LIMA  NORTE          </t>
  </si>
  <si>
    <t xml:space="preserve">      145-1685: DIRECCIÓN DE REDES INTEGRADAS DE SALUD LIMA SUR</t>
  </si>
  <si>
    <t>2468105: REHABILITACION DE LOS SERVICIOS DE SALUD DEL ESTABLECIMIENTO DE SALUD MOYAN, DISTRITO DE INCAHUASI, PROVINCIA DE FERREÑAFE, REGION LAMBAYEQUE</t>
  </si>
  <si>
    <t>2469055: REHABILITACION DE LOS SERVICIOS DE SALUD DEL HOSPITAL DE LA AMISTAD PERU-COREA SANTA ROSA II-2, DISTRITO 26 DE OCTUBRE, PROVINCIA PIURA, REGION PIURA</t>
  </si>
  <si>
    <t>2335905: MEJORAMIENTO Y AMPLIACION DE LOS SERVICIOS DE SALUD DEL HOSPITAL DE APOYO LEONCIO PRADO DISTRITO DE HUAMACHUCO, PROVINCIA SANCHEZ CARRION - LA LIBERTAD</t>
  </si>
  <si>
    <t>2343118: MEJORAMIENTO Y AMPLIACION DE LOS SERVICIOS DE SALUD DEL CENTRO DE SALUD DESAGUADERO, DISTRITO DE DESAGUADERO - CHUCUITO - PUNO</t>
  </si>
  <si>
    <t>2380648: MEJORAMIENTO DE LOS SERVICIOS DE SALUD DEL CENTRO DE SALUD DE QUIÑOTA, DISTRITO DE QUIÑOTA, PROVINCIA DE CHUMBIVILCAS, CUSCO</t>
  </si>
  <si>
    <t>2381374: MEJORAMIENTO DE LOS SERVICIOS DE SALUD DEL ESTABLECIMIENTO DE SALUD MOTUPE - DISTRITO DE MOTUPE - PROVINCIA DE LAMBAYEQUE- DEPARTAMENTO DE LAMBAYEQUE</t>
  </si>
  <si>
    <t>2427358: MEJORAMIENTO DE LOS SERVICIOS DE SALUD DEL HOSPITAL TAMBOBAMBA, DISTRITO DE TAMBOBAMBA - PROVINCIA DE COTABAMBAS - DEPARTAMENTO DE APURIMAC</t>
  </si>
  <si>
    <t>2487148: ADQUISICION DE EQUIPO DE RAYOS X DIGITAL Y EQUIPO DE RAYOS X DIGITAL; EN EL(LA) EESS INSTITUTO NACIONAL DE ENFERMEDADES NEOPLASICAS - SURQUILLO EN LA LOCALIDAD SURQUILLO, DISTRITO DE SURQUILLO, PROVINCIA LIMA, DEPARTAMENTO LIMA</t>
  </si>
  <si>
    <t>2488025: ADQUISICION DE PULSIOXIMETRO; EN EL(LA) EESS INSTITUTO NACIONAL DE ENFERMEDADES NEOPLASICAS - SURQUILLO EN LA LOCALIDAD SURQUILLO, DISTRITO DE SURQUILLO, PROVINCIA LIMA, DEPARTAMENTO LIMA</t>
  </si>
  <si>
    <t>Unidad Ejecutora 029-145: HOSPITAL DE APOYO SANTA ROSA</t>
  </si>
  <si>
    <t>2487882: ADQUISICION DE EQUIPO DE RAYOS X DIGITAL; EN EL(LA) EESS HOSPITAL DE APOYO SANTA ROSA - PUEBLO LIBRE EN LA LOCALIDAD PUEBLO LIBRE, DISTRITO DE PUEBLO LIBRE, PROVINCIA LIMA, DEPARTAMENTO LIMA</t>
  </si>
  <si>
    <t>Unidad Ejecutora 033-149: HOSPITAL NACIONAL DOCENTE MADRE NIÑO - SAN BARTOLOME</t>
  </si>
  <si>
    <t>2432480: ADQUISICION DE OFTALMOSCOPIOS U OTOSCOPIOS O SETS DE ESCOPIOS, MONITOR FETAL, UNIDAD ODONTOLOGICA, POTENCIOMETROS Y MONITOR FETAL; EN EL(LA) EESS HOSPITAL NACIONAL DOCENTE MADRE NIÑO SAN BARTOLOME - LIMA EN LA LOCALIDAD LIMA, DISTRITO DE LIMA, PROVINCIA LIMA, DEPARTAMENTO LIMA</t>
  </si>
  <si>
    <t>2057397: MEJORAMIENTO DE LA CAPACIDAD RESOLUTIVA DEL CENTRO DE SALUD SAN GENARO DE VILLA - MICRORED SAN GENARO DE VILLA - RED BARRANCO CHORRILLOS SURCO - DISA II LIMA SUR</t>
  </si>
  <si>
    <t>2131911: MEJORAMIENTO DE LA PRESTACION DE LOS SERVICIOS DE SALUD DEL CENTRO DE SALUD VILLA SAN LUIS DE LA MICRORED LEONOR SAAVEDRA - VILLA SAN LUIS, DE LA RED SAN JUAN DE MIRAFLORES - VILLA MARIA DEL TRIUNFO - DISA II LIMA SUR</t>
  </si>
  <si>
    <t>2381342: OPTIMIZACION DEL SERVICIO DE COCINA Y COMEDOR HOSPITALARIO DEL INSTITUTO NACIONAL DE ENFERMEDADES NEOPLASICAS LIMA PERU</t>
  </si>
  <si>
    <t>2423756: ADQUISICION DE UNIDAD DE CUIDADOS INTENSIVOS; REMODELACION DE UNIDAD DE CUIDADOS INTENSIVOS; EN EL(LA) EESS INSTITUTO NACIONAL DE ENFERMEDADES NEOPLASICAS - SURQUILLO EN LA LOCALIDAD SURQUILLO, DISTRITO DE SURQUILLO, PROVINCIA LIMA, DEPARTAMENTO LIMA</t>
  </si>
  <si>
    <t>2425167: RENOVACION DE SUBESTACION; EN EL(LA) EESS INSTITUTO NACIONAL DE ENFERMEDADES NEOPLASICAS - SURQUILLO EN LA LOCALIDAD SURQUILLO, DISTRITO DE SURQUILLO, PROVINCIA LIMA, DEPARTAMENTO LIMA</t>
  </si>
  <si>
    <t>2489510: ADQUISICION DE CABINA DE SEGURIDAD BIOLOGICA - CAMARA DE BIOSEGURIDAD; EN EL(LA) EESS INSTITUTO NACIONAL DE ENFERMEDADES NEOPLASICAS - SURQUILLO EN LA LOCALIDAD SURQUILLO, DISTRITO DE SURQUILLO, PROVINCIA LIMA, DEPARTAMENTO LIMA</t>
  </si>
  <si>
    <t xml:space="preserve">     029-145: HOSPITAL DE APOYO SANTA ROSA</t>
  </si>
  <si>
    <t>2491047: ADQUISICION DE VENTILADOR MECANICO, MONITOR DE FUNCIONES VITALES, CAMA CAMILLA MULTIPROPOSITO TIPO UCI Y ASPIRADORA DE SECRECIONES; EN DIECIOCHO ESTABLECIMIENTOS DE SALUD II.1, ESTABLECIMIENTOS DE SALUD II.2 A NIVEL NACIONAL</t>
  </si>
  <si>
    <t>2491056: ADQUISICION DE VENTILADOR MECANICO, MONITOR DE FUNCIONES VITALES, CAMA CAMILLA MULTIPROPOSITO TIPO UCI Y ASPIRADOR DE SECRECIONES; EN NUEVE ESTABLECIMIENTOS DE SALUD III.E , ESTABLECIMIENTOS DE SALUD III.1 A NIVEL NACIONAL</t>
  </si>
  <si>
    <t>Unidad Ejecutora 007-123: INSTITUTO NACIONAL DE CIENCIAS NEUROLOGICAS</t>
  </si>
  <si>
    <t>2108103: MEJORAMIENTO DE LA CAPACIDAD RESOLUTIVA DE LA UNIDAD DE CUIDADOS INTENSIVOS DEL INSTITUTO NACIONAL DE CIENCIAS NEUROLOGICAS</t>
  </si>
  <si>
    <t>2437706: ADQUISICION DE SISTEMAS ININTERRUMPIDOS DE ENERGIA (UPS); REMODELACION DE ESTACIONES GENERADORES DE ENERGIA; EN EL(LA) EESS INSTITUTO NACIONAL DE CIENCIAS NEUROLOGICAS - LIMA EN LA LOCALIDAD LIMA, DISTRITO DE LIMA, PROVINCIA LIMA, DEPARTAMENTO LIMA</t>
  </si>
  <si>
    <t>2440145: ADQUISICION DE VENTILADOR VOLUMETRICO DE TRANSPORTE, VENTILADOR VOLUMETRICO DE TRANSPORTE, VENTILADOR VOLUMETRICO DE TRANSPORTE, VENTILADOR VOLUMETRICO DE TRANSPORTE, VENTILADOR VOLUMETRICO DE TRANSPORTE, VENTILADOR VOLUMETRICO DE TRANSPORTE, VENTILADOR VOLUMETRICO DE TRANSPORTE, MONITOR MULTI PARAMETRO, MONITOR MULTI PARAMETRO, MONITOR MULTI PARAMETRO, MONITOR MULTI PARAMETRO, MONITOR MULTI PARAMETRO, MONITOR MULTI PARAMETRO, MONITOR MULTI PARAMETRO, LARINGOSCOPIOS O ACCESORIOS, ECOGRAFO DOPPLE</t>
  </si>
  <si>
    <t>2486764: ADQUISICION DE COCHE PARA INTUBACION DIFICIL; EN EL(LA) EESS HOSPITAL DE APOYO SANTA ROSA - PUEBLO LIBRE EN LA LOCALIDAD PUEBLO LIBRE, DISTRITO DE PUEBLO LIBRE, PROVINCIA LIMA, DEPARTAMENTO LIMA</t>
  </si>
  <si>
    <t>2346338: MEJORAMIENTO Y AMPLIACION DE LOS SERVICIOS DE SALUD DEL CENTRO DE SALUD POMACOCHAS, CENTRO POBLADO DE FLORIDA (POMACOCHAS) - DISTRITO DE FLORIDA - PROVINCIA DE BONGARA - REGION AMAZONAS</t>
  </si>
  <si>
    <t>2427376: MEJORAMIENTO Y AMPLIACION DE LOS SERVICIOS DE SALUD DEL HOSPITAL DE APOYO TOMAS LAFORA, GUADALUPE DEL DISTRITO DE GUADALUPE - PROVINCIA DE PACASMAYO - DEPARTAMENTO DE LA LIBERTAD</t>
  </si>
  <si>
    <t>2492458: ADQUISICION DE LLENADORA DE VIALES CON BOMBA PERISTALTICA, CONGELADORA VERTICAL, CABINA DE FLUJO LAMINAR HORIZONTAL Y POTENCIOMETRO; EN EL(LA) CENTRO NACIONAL DE PRODUCTOS BIOLOGICOS DEL INSTITUTO NACIONAL DE SALUD EN LA LOCALIDAD CHORRILLOS, DISTRITO DE CHORRILLOS, PROVINCIA LIMA, DEPARTAMENTO LIMA</t>
  </si>
  <si>
    <t>2491126: ADQUISICION DE ESTERILIZADOR CON GENERADOR ELECTRICO DE VAPOR, CONSERVADORA VERTICAL Y EQUIPO DE CLIMATIZACION; EN EL(LA) EESS INSTITUTO NACIONAL DE ENFERMEDADES NEOPLASICAS - SURQUILLO EN LA LOCALIDAD SURQUILLO, DISTRITO DE SURQUILLO, PROVINCIA LIMA, DEPARTAMENTO LIMA</t>
  </si>
  <si>
    <t>2491258: ADQUISICION DE MICROSCOPIO BINOCULAR; EN EL(LA) EESS INSTITUTO NACIONAL DE ENFERMEDADES NEOPLASICAS - SURQUILLO EN LA LOCALIDAD SURQUILLO, DISTRITO DE SURQUILLO, PROVINCIA LIMA, DEPARTAMENTO LIMA</t>
  </si>
  <si>
    <t xml:space="preserve">     007-123: INSTITUTO NACIONAL DE CIENCIAS NEUROLOGICAS</t>
  </si>
  <si>
    <t>2492697: ADQUISICION DE CONCENTRADOR DE OXIGENO; EN CIENTO VEINTIUN ESTABLECIMIENTOS DE SALUD I.4, ESTABLECIMIENTOS DE SALUD I.3 A NIVEL NACIONAL</t>
  </si>
  <si>
    <t>2467262: ADQUISICION DE ASPIRADOR DE SECRECIONES, MONITOR DESFIBRILADOR, BALANZA PLATAFORMA, BALANZA ELECTRONICA, EQUIPO ELECTROCARDIOGRAFO, EQUIPOS DE OSMOSIS INVERSA, NEBULIZADOR, EQUIPO DE AIRE ACONDICIONADO, ESPIROMETRO, ESTUFA DE LABORATORIO, CAMPANAS ELECTRICAS O ACCESORIOS, MICROSCOPIO (OTROS), OFTALMOSCOPIOS U OTOSCOPIOS O SETS DE ESCOPIOS, OXIMETRO DE PULSO, PANTOSCOPIO, REFRIGERADORA CONSERVADORA DE MEDICAMENTOS, TENSIOMETROS Y UNIDAD DENTAL; EN EL(LA) EESS HOSPITAL NACIONAL HIPOLITO UNANUE -</t>
  </si>
  <si>
    <t xml:space="preserve">                                                                                                                                                                                                                                                                                                                                                                                                                                                                                                                                                                                                                                                                              </t>
  </si>
  <si>
    <t>Unidad Ejecutora 146-1686: DIRECCION DE REDES INTEGRADAS DE SALUD LIMA ESTE</t>
  </si>
  <si>
    <t>2424545: REMODELACION DE CENTROS O SERVICIOS MOVILES DE ATENCION DE SALUD; EN EL(LA) EESS SAN ANTONIO - ATE SAN ANTONIO DIRIS LIMA ESTE DISTRITO DE ATE, PROVINCIA LIMA, DEPARTAMENTO LIMA</t>
  </si>
  <si>
    <t xml:space="preserve">      146-1686: DIRECCION DE REDES INTEGRADAS DE SALUD LIMA ESTE</t>
  </si>
  <si>
    <t>2094808: MEJORAMIENTO DE LA CAPACIDAD RESOLUTIVA DE LOS SERVICIOS DE SALUD DEL HOSPITAL ANTONIO LORENA NIVEL III-1-CUSCO /1/</t>
  </si>
  <si>
    <t>2063067: NUEVO INSTITUTO NACIONAL DE SALUD DEL NIÑO, INSN, TERCER NIVEL DE ATENCION, 8VO NIVEL DE COMPLEJIDAD, CATEGORIA III-2, LIMA -PERU</t>
  </si>
  <si>
    <t>2063552: FORTALECIMIENTO DE LA CAPACIDAD RESOLUTIVA DE LOS SERVICIOS DE SALUD DEL HOSPITAL SAN JUAN DE DIOS DE PISCO - DIRESA ICA</t>
  </si>
  <si>
    <t>2078218: FORTALECIMIENTO DE LA CAPACIDAD RESOLUTIVA DE LOS SERVICIOS DE SALUD DEL HOSPITAL REGIONAL DE ICA - DIRESA ICA</t>
  </si>
  <si>
    <t>2078555: RECONSTRUCCION DE LA INFRAESTRUCTURA Y MEJORAMIENTO DE LA CAPACIDAD RESOLUTIVA DE LOS SERVICIOS DE SALUD DEL HOSPITAL SANTA MARIA DEL SOCORRO-ICA</t>
  </si>
  <si>
    <t>2449720: ADQUISICION DE AMBULANCIA, EQUIPOS BIOMEDICOS, MAQUINA DE ANESTESIA CON SISTEMA DE MONITOREO COMPLETO, CENTRIFUGA, ULTRASONIDO O UNIDADES DE ECO FETALES O GINECOLOGICAS, ECOGRAFO DOPPLER, ESTERILIZACION CON GENERADOR ELECTRICO DE VAPOR, ESTERILIZACION CON GENERADOR ELECTRICO DE VAPOR, ESTERILIZADORES DE AIRE SECO O DE AIRE CALIENTE, INCUBADORA PARA BEBES Y LAMPARA CIALITICA; CONSTRUCCION DE CERCO DE LADRILLOCONCRETO; EN EL(LA) EESS CENTRO DE SALUD MATERNO INFANTIL-CATACAOS - CATACAOS DISTRITO</t>
  </si>
  <si>
    <t>2471650: REFORZAMIENTO ESTRUCTURAL DE ENSAMBLES ESTRUCTURALES CON SOLDADURA DE SOLVENTE DE ACERO AL CARBONO; ADQUISICION DE ASCENSORES; EN EL(LA) EESS SANTA MARIA DEL SOCORRO - ICA EN LA LOCALIDAD ICA, DISTRITO DE ICA, PROVINCIA ICA, DEPARTAMENTO ICA</t>
  </si>
  <si>
    <t>2489476: ADQUISICION DE MONITOR DE FUNCIONES VITALES, CAMA CAMILLA MULTIPROPOSITO, ASPIRADOR DE SECRECIONES Y VENTILADOR MECANICO; ADEMAS DE OTROS ACTIVOS EN EL(LA) EESS OFERTA MOVIL TIPO EMT 2 NUMERO 01 - JESUS MARIA EN LA LOCALIDAD JESUS MARIA, DISTRITO DE JESUS MARIA, PROVINCIA LIMA, DEPARTAMENTO LIMA</t>
  </si>
  <si>
    <t>2489479: ADQUISICION DE VENTILADOR MECANICO, MONITOR DE FUNCIONES VITALES, CAMA CAMILLA MULTIPROPOSITO Y ASPIRADOR DE SECRECIONES; ADEMAS DE OTROS ACTIVOS EN EL(LA) EESS OFERTA MOVIL TIPO EMT 2 NUMERO 02 - JESUS MARIA EN LA LOCALIDAD JESUS MARIA, DISTRITO DE JESUS MARIA, PROVINCIA LIMA, DEPARTAMENTO LIMA</t>
  </si>
  <si>
    <t>2490217: ADQUISICION DE ELECTROCARDIOGRAFO; EN EL(LA) EESS HOSPITAL DE APOYO SANTA ROSA - PUEBLO LIBRE EN LA LOCALIDAD PUEBLO LIBRE, DISTRITO DE PUEBLO LIBRE, PROVINCIA LIMA, DEPARTAMENTO LIMA</t>
  </si>
  <si>
    <t>2490878: ADQUISICION DE LAMPARA QUIRURGICA RODABLE; EN EL(LA) EESS HOSPITAL DE APOYO SANTA ROSA - PUEBLO LIBRE EN LA LOCALIDAD PUEBLO LIBRE, DISTRITO DE PUEBLO LIBRE, PROVINCIA LIMA, DEPARTAMENTO LIMA</t>
  </si>
  <si>
    <t>Unidad Ejecutora 030-146: HOSPITAL DE EMERGENCIAS CASIMIRO ULLOA</t>
  </si>
  <si>
    <t>2486058: ADQUISICION DE PULSIOXIMETRO, PULSIOXIMETRO, PULSIOXIMETRO Y PULSIOXIMETRO; EN EL(LA) EESS HOSPITAL DE EMERGENCIAS JOSE CASIMIRO ULLOA - MIRAFLORES EN LA LOCALIDAD MIRAFLORES, DISTRITO DE MIRAFLORES, PROVINCIA LIMA, DEPARTAMENTO LIMA</t>
  </si>
  <si>
    <t>2495555: RENOVACION DE RESERVORIO; EN EL(LA) EESS INSTITUTO NACIONAL DE ENFERMEDADES NEOPLASICAS - SURQUILLO EN LA LOCALIDAD SURQUILLO, DISTRITO DE SURQUILLO, PROVINCIA LIMA, DEPARTAMENTO LIMA</t>
  </si>
  <si>
    <t xml:space="preserve">     030-146: HOSPITAL DE EMERGENCIAS CASIMIRO ULLOA</t>
  </si>
  <si>
    <t>2501848: ADQUISICION DE CONCENTRADOR DE OXIGENO; EN CIENTO VEINTICUATRO ESTABLECIMIENTOS DE SALUD I.2 A NIVEL NACIONAL</t>
  </si>
  <si>
    <t>2501868: ADQUISICION DE ELECTROCARDIOGRAFO, DESFIBRILADOR, MONITOR MULTI PARAMETRO Y EQUIPO ECOGRAFO - ULTRASONIDO; ADEMAS DE OTROS ACTIVOS EN CUATRO ESTABLECIMIENTOS DE SALUD I.4, ESTABLECIMIENTOS DE SALUD I.3 A NIVEL NACIONAL</t>
  </si>
  <si>
    <t>2501880: ADQUISICION DE VENTILADOR PULMONAR, ELECTROCARDIOGRAFO, DESFIBRILADOR Y MONITOR MULTI PARAMETRO; ADEMAS DE OTROS ACTIVOS EN EL(LA) EESS CONTAMANA - CONTAMANA DISTRITO DE CONTAMANA, PROVINCIA UCAYALI, DEPARTAMENTO LORETO</t>
  </si>
  <si>
    <t>2056337: MEJORAMIENTO DE LA ATENCION DE LAS PERSONAS CON DISCAPACIDAD DE ALTA COMPLEJIDAD EN EL INSTITUTO NACIONAL DE REHABILITACION</t>
  </si>
  <si>
    <t>2462605: REMODELACION DE SISTEMA DE CONTROL DE CONSTRUCCION AMBIENTAL; EN EL(LA) EESS INSTITUTO NACIONAL DE REHABILITACION DRA. ADRIANA REBAZA FLORES AMISTAD PERU - JAPON - CHORRILLOS EN LA LOCALIDAD CHORRILLOS, DISTRITO DE CHORRILLOS, PROVINCIA LIMA, DEPARTAMENTO LIMA</t>
  </si>
  <si>
    <t>2462677: REMODELACION DE BLOQUE DE INFRAESTRUCTURA; ADQUISICION DE EQUIPO DE AMBIENTES COMPLEMENTARIOS; EN EL(LA) EESS INSTITUTO NACIONAL DE REHABILITACION DRA. ADRIANA REBAZA FLORES AMISTAD PERU - JAPON - CHORRILLOS EN LA LOCALIDAD CHORRILLOS, DISTRITO DE CHORRILLOS, PROVINCIA LIMA, DEPARTAMENTO LIMA</t>
  </si>
  <si>
    <t>Unidad Ejecutora 011-127: INSTITUTO NACIONAL MATERNO PERINATAL</t>
  </si>
  <si>
    <t>2426388: ADQUISICION DE VENTILADOR MECANICO, VENTILADOR MECANICO, VENTILADOR MECANICO, MONITORES PARA ULTRASONIDO O DOPPLER O ECO PARA USO MEDICO, MONITORES PARA ULTRASONIDO O DOPPLER O ECO PARA USO MEDICO, MONITORES PARA ULTRASONIDO O DOPPLER O ECO PARA USO MEDICO, EQUIPO DE RAYOS X DIGITAL RODABLE, MESAS DE PROCEDIMIENTOS PARA SALAS DE CIRUGIA, MESAS DE PROCEDIMIENTOS PARA SALAS DE CIRUGIA, MESAS DE PROCEDIMIENTOS PARA SALAS DE CIRUGIA, LAMPARA CIALITICA, LAMPARA CIALITICA, MONITORES DE PARAMETROS DE S</t>
  </si>
  <si>
    <t>2467269: ADQUISICION DE AGITADOR MAGNETICO, ASPIRADOR DE SECRECIONES, ASPIRADOR DE SECRECIONES, BAÑO MARIA, DESTILADOR DE AGUA, CALDERO, CAMILLAS CON RUEDAS O ACCESORIOS PARA EL TRANSPORTE DE PACIENTES, MESAS DE EXAMEN OBSTETRICO O GINECOLOGICO, CARRITOS DE HISTORIAS CLINICAS O ACCESORIOS, EQUIPO DE RAYOS X DENTAL, ESPECTROFOTOMETRO, OLLAS DE VAPOR PARA USO COMERCIAL, OLLAS DE VAPOR PARA USO COMERCIAL, OLLAS DE VAPOR PARA USO COMERCIAL, OLLAS DE VAPOR PARA USO COMERCIAL, MESAS, MESAS, MICROSCOPIO (OTROS)</t>
  </si>
  <si>
    <t>2470392: ADQUISICION DE MONITOR MULTI PARAMETRO, MONITOR FETAL, MICROSCOPIO BINOCULAR Y CENTRIFUGA; ADEMAS DE OTROS ACTIVOS EN EL(LA) EESS INSTITUTO NACIONAL MATERNO PERINATAL - LIMA EN LA LOCALIDAD LIMA, DISTRITO DE LIMA, PROVINCIA LIMA, DEPARTAMENTO LIMA</t>
  </si>
  <si>
    <t>2491431: ADQUISICION DE MONITOR MULTI PARAMETRO, ASPIRADORA DE SECRECIONES, COCHE DE PARO EQUIPADO Y MONITOR MULTI PARAMETRO; ADEMAS DE OTROS ACTIVOS EN EL(LA) EESS HOSPITAL NACIONAL HIPOLITO UNANUE - EL AGUSTINO EN LA LOCALIDAD EL AGUSTINO, DISTRITO DE EL AGUSTINO, PROVINCIA LIMA, DEPARTAMENTO LIMA</t>
  </si>
  <si>
    <t>Unidad Ejecutora 021-137: HOSPITAL CAYETANO HEREDIA</t>
  </si>
  <si>
    <t>2461197: ADQUISICION DE CALDERA; EN EL(LA) EESS NACIONAL CAYETANO HEREDIA - SAN MARTIN DE PORRES AV. HONORIO DELGADO N°262 URB. INGIENERIA DISTRITO DE SAN MARTIN DE PORRES, PROVINCIA LIMA, DEPARTAMENTO LIMA</t>
  </si>
  <si>
    <t>2479704: ADQUISICION DE TOMOGRAFO; EN EL(LA) EESS NACIONAL CAYETANO HEREDIA - SAN MARTIN DE PORRES AV. HONORIO DELGADO N°262 URB. INGENIERA DISTRITO DE SAN MARTIN DE PORRES, PROVINCIA LIMA, DEPARTAMENTO LIMA</t>
  </si>
  <si>
    <t>Unidad Ejecutora 025-141: HOSPITAL DE APOYO DEPARTAMENTAL MARIA AUXILIADORA</t>
  </si>
  <si>
    <t>2493578: RENOVACION DE CASA DE FUERZA; ADQUISICION DE TOMOGRAFO COMPUTARIZADO MULTICORTE; EN EL(LA) EESS HOSPITAL MARIA AUXILIADORA - SAN JUAN DE MIRAFLORES EN LA LOCALIDAD CIUDAD DE DIOS, DISTRITO DE SAN JUAN DE MIRAFLORES, PROVINCIA LIMA, DEPARTAMENTO LIMA</t>
  </si>
  <si>
    <t>2440042: ADQUISICION DE MONITOR MULTI PARAMETRO, MONITOR MULTI PARAMETRO, VENTILADOR PULMONAR, VENTILADOR PULMONAR, MONITOR MULTI PARAMETRO, EQUIPO ECOGRAFO - ULTRASONIDO, MESA HIDRAULICA PARA OPERACION QUIRURGICA, EQUIPO DE ANESTESIA, ELECTROBISTURI, MONITOR DESFIBRILADOR, VENTILADOR PULMONAR, INCUBADORA PARA BEBES, INCUBADORA PARA BEBES, EQUIPO DE ANESTESIA Y EQUIPO ECOGRAFO - ULTRASONIDO; EN EL(LA) EESS HOSPITAL NACIONAL DOS DE MAYO - LIMA EN LA LOCALIDAD LIMA, DISTRITO DE LIMA, PROVINCIA LIMA, DEPAR</t>
  </si>
  <si>
    <t>Unidad Ejecutora 031-147: HOSPITAL DE EMERGENCIAS PEDIATRICAS</t>
  </si>
  <si>
    <t>2426380: ADQUISICION DE BRONCOSCOPIOS O ACCESORIOS, MESAS DE PROCEDIMIENTOS PARA SALAS DE CIRUGIA, VENTILADORES PARA CUIDADOS INTENSIVOS DE ADULTOS O PEDIATRICOS, AUTOCLAVES O ESTERILIZADORES DE VAPOR, INCUBADORAS O CALENTADORES DE BEBES PARA USO CLINICO, ELECTROBISTURI, ECOGRAFO, EQUIPO DE RAYOS X DIGITAL RODABLE, EQUIPO DE RAYOS X DIGITAL RODABLE, UNIDADES DE MONITOREO DE SIGNOS VITALES MULTI PARAMETRO, UNIDADES DE MONITOREO DE SIGNOS VITALES MULTI PARAMETRO, UNIDADES DE MONITOREO DE SIGNOS VITALES MUL</t>
  </si>
  <si>
    <t>2440129: ADQUISICION DE VENTILADORES PARA CUIDADOS INTENSIVOS DE ADULTOS O PEDIATRICOS, VENTILADORES PARA CUIDADOS INTENSIVOS DE ADULTOS O PEDIATRICOS, VENTILADORES PARA CUIDADOS INTENSIVOS DE ADULTOS O PEDIATRICOS, VENTILADORES PARA CUIDADOS INTENSIVOS DE ADULTOS O PEDIATRICOS, VENTILADORES DE ALTA FRECUENCIA, VENTILADORES DE ALTA FRECUENCIA, VENTILADORES PARA CUIDADOS INTENSIVOS DE ADULTOS O PEDIATRICOS, MONITORES DE VENTILACION PULMONAR, CUNA DE CALOR RADIANTE, EQUIPO ECOGRAFO - ULTRASONIDO, ELECTROBI</t>
  </si>
  <si>
    <t>2482101: ADQUISICION DE MAMOGRAFO, MONITOR DE FUNCIONES VITALES, ASPIRADOR DE SECRECIONES Y MONITOR DE FUNCIONES VITALES; ADEMAS DE OTROS ACTIVOS EN EL(LA) EESS HOSPITAL NACIONAL DOCENTE MADRE NIÑO SAN BARTOLOME - LIMA EN LA LOCALIDAD LIMA, DISTRITO DE LIMA, PROVINCIA LIMA, DEPARTAMENTO LIMA</t>
  </si>
  <si>
    <t>2494847: ADQUISICION DE ASPIRADORA DE SECRECIONES, ASPIRADORA DE SECRECIONES, ASPIRADORA DE SECRECIONES Y ASPIRADORA DE SECRECIONES; ADEMAS DE OTROS ACTIVOS EN EL(LA) EESS HOSPITAL NACIONAL DOCENTE MADRE NIÑO SAN BARTOLOME - LIMA EN LA LOCALIDAD LIMA, DISTRITO DE LIMA, PROVINCIA LIMA, DEPARTAMENTO LIMA</t>
  </si>
  <si>
    <t>Unidad Ejecutora 049-1216: HOSPITAL SAN JUAN DE LURIGANCHO</t>
  </si>
  <si>
    <t>2481787: ADQUISICION DE AUDIOMETRO COMPUTARIZADO, ELECTROCARDIOGRAFO, EQUIPO ECOGRAFO OFTALMOLOGICO Y LAMPARA QUIRURGICA RODABLE; ADEMAS DE OTROS ACTIVOS EN EL(LA) EESS HOSPITAL SAN JUAN DE LURIGANCHO - SAN JUAN DE LURIGANCHO EN LA LOCALIDAD SAN JUAN DE LURIGANCHO, DISTRITO DE SAN JUAN DE LURIGANCHO, PROVINCIA LIMA, DEPARTAMENTO LIMA</t>
  </si>
  <si>
    <t>2492499: RECONSTRUCCION DEL CENTRO DE SALUD INCAHUASI, DISTRITO DE INCAHUASI, PROVINCIA DE FERREÑAFE, DEPARTAMENTO DE LAMBAYEQUE</t>
  </si>
  <si>
    <t>2498098: ADQUISICION DE MODULO DE ATENCION TEMPORAL, ELECTROCARDIOGRAFO, BOMBA DE INFUSION Y COCHE DE PARO EQUIPADO; ADEMAS DE OTROS ACTIVOS EN EL(LA) EESS REGIONAL DE ICA - ICA DISTRITO DE ICA, PROVINCIA ICA, DEPARTAMENTO ICA</t>
  </si>
  <si>
    <t>Unidad Ejecutora 139-1512: INSTITUTO NACIONAL DE SALUD DEL NIÑO - SAN BORJA</t>
  </si>
  <si>
    <t>2426621: ADQUISICION DE OXIMETRO DE PULSO, ELECTROBISTURI, ELECTROBISTURI Y ELECTROBISTURI; EN EL(LA) EESS INSTITUTO NACIONAL DE SALUD DEL NIÑO-SAN BORJA - SAN BORJA AVENIDA LA ROSA TORO DISTRITO DE SAN BORJA, PROVINCIA LIMA, DEPARTAMENTO LIMA</t>
  </si>
  <si>
    <t>2481808: ADQUISICION DE PULSIOXIMETRO Y EQUIPO DE RAYOS X DIGITAL; EN EL(LA) EESS INSTITUTO NACIONAL DE SALUD DEL NIÑO-SAN BORJA - SAN BORJA EN LA LOCALIDAD SAN FRANCISCO DE BORJA, DISTRITO DE SAN BORJA, PROVINCIA LIMA, DEPARTAMENTO LIMA</t>
  </si>
  <si>
    <t>2498318: ADQUISICION DE DERMATOMO; EN EL(LA) EESS INSTITUTO NACIONAL DE SALUD DEL NIÑO-SAN BORJA - SAN BORJA DISTRITO DE SAN BORJA, PROVINCIA LIMA, DEPARTAMENTO LIMA</t>
  </si>
  <si>
    <t>2499805: ADQUISICION DE MICROCENTRIFUGA; EN EL(LA) EESS INSTITUTO NACIONAL DE SALUD DEL NIÑO-SAN BORJA - SAN BORJA DISTRITO DE SAN BORJA, PROVINCIA LIMA, DEPARTAMENTO LIMA</t>
  </si>
  <si>
    <t>2493459: ADQUISICION DE CROMATOGRAFO, CROMATOGRAFO, ANALIZADOR DE OXIGENO Y LECTOR PARA PRUEBA DE ELISA; ADEMAS DE OTROS ACTIVOS EN EL(LA) CENTRO NACIONAL DE CONTROL DE CALIDAD EN LA LOCALIDAD CHORRILLOS, DISTRITO DE CHORRILLOS, PROVINCIA LIMA, DEPARTAMENTO LIMA</t>
  </si>
  <si>
    <t>2499234: CONSTRUCCION DE LABORATORIO; EN EL(LA) CENTRO NACIONAL DE SALUD PUBLICA EN LA LOCALIDAD CHORRILLOS, DISTRITO DE CHORRILLOS, PROVINCIA LIMA, DEPARTAMENTO LIMA</t>
  </si>
  <si>
    <t>2501029: ADQUISICION DE DESFIBRILADOR; EN EL(LA) EESS INSTITUTO NACIONAL DE ENFERMEDADES NEOPLASICAS - SURQUILLO EN LA LOCALIDAD SURQUILLO, DISTRITO DE SURQUILLO, PROVINCIA LIMA, DEPARTAMENTO LIMA</t>
  </si>
  <si>
    <t xml:space="preserve">      031-147: HOSPITAL DE EMERGENCIAS PEDIATRICAS</t>
  </si>
  <si>
    <t xml:space="preserve">     021-137: HOSPITAL CAYETANO HEREDIA</t>
  </si>
  <si>
    <t xml:space="preserve">     011-127: INSTITUTO NACIONAL MATERNO PERINATAL</t>
  </si>
  <si>
    <t xml:space="preserve">     025-141: HOSPITAL DE APOYO DEPARTAMENTAL MARIA 
                   AUXILIADORA</t>
  </si>
  <si>
    <t xml:space="preserve">      033-149: HOSPITAL NACIONAL DOCENTE MADRE NIÑO - SAN 
                   BARTOLOME</t>
  </si>
  <si>
    <t xml:space="preserve">     049-1216: HOSPITAL SAN JUAN DE LURIGANCHO</t>
  </si>
  <si>
    <t xml:space="preserve">     139-1512: INSTITUTO NACIONAL DE SALUD DEL NIÑO - SAN BORJA</t>
  </si>
  <si>
    <t>2502665: ADQUISICION DE PLANTA GENERADORA DE OXIGENO MEDICINAL; EN EL(LA) EESS MEXICO - SAN MARTIN DE PORRES DISTRITO DE SAN MARTIN DE PORRES, PROVINCIA LIMA, DEPARTAMENTO LIMA</t>
  </si>
  <si>
    <t>2502668: ADQUISICION DE PLANTA GENERADORA DE OXIGENO MEDICINAL; EN TREINTA Y SEIS ESTABLECIMIENTOS DE SALUD II.E , ESTABLECIMIENTOS DE SALUD II.1, ESTABLECIMIENTOS DE SALUD II.2 A NIVEL NACIONAL</t>
  </si>
  <si>
    <t>2502669: ADQUISICION DE PLANTA GENERADORA DE OXIGENO MEDICINAL; EN NUEVE ESTABLECIMIENTOS DE SALUD III.E , ESTABLECIMIENTOS DE SALUD III.1, ESTABLECIMIENTOS DE SALUD III.2 A NIVEL NACIONAL</t>
  </si>
  <si>
    <t>2494750: ADQUISICION DE MAQUINA DE HEMODIALISIS; EN EL(LA) EESS HOSPITAL NACIONAL ARZOBISPO LOAYZA - LIMA EN LA LOCALIDAD LIMA, DISTRITO DE LIMA, PROVINCIA LIMA, DEPARTAMENTO LIMA</t>
  </si>
  <si>
    <t>2474925: MEJORAMIENTO Y AMPLIACION DE LOS SERVICIOS DE SALUD DEL ESTABLECIMIENTO DE SALUD 12 DE OCTUBRE, LOCALIDAD 12 DE OCTUBRE DEL DISTRITO DE TIGRE - PROVINCIA DE LORETO - DEPARTAMENTO DE LORETO</t>
  </si>
  <si>
    <t>2502810: ADQUISICION DE DERMATOMO Y PULSIOXIMETRO; EN EL(LA) EESS INSTITUTO NACIONAL DE SALUD DEL NIÑO-SAN BORJA - SAN BORJA DISTRITO DE SAN BORJA, PROVINCIA LIMA, DEPARTAMENTO LIMA</t>
  </si>
  <si>
    <t>2488956: CONSTRUCCION DE MODULO DE ATENCION MOVIL; ADQUISICION DE ASPIRADOR DE SECRECIONES, BALANZA DIGITAL CON TALLIMETRO Y CAMA CLINICA RODABLE; ADEMAS DE OTROS ACTIVOS EN EL(LA) EESS HOSPITAL DE BAJA COMPLEJIDAD HUAYCAN - ATE HUAYCAN DISTRITO DE ATE, PROVINCIA LIMA, DEPARTAMENTO LIMA</t>
  </si>
  <si>
    <t>2502290: ADQUISICION DE TOMOGRAFO COMPUTARIZADO MULTICORTE; EN EL(LA) EESS INSTITUTO NACIONAL DE ENFERMEDADES NEOPLASICAS - SURQUILLO EN LA LOCALIDAD SURQUILLO, DISTRITO DE SURQUILLO, PROVINCIA LIMA, DEPARTAMENTO LIMA</t>
  </si>
  <si>
    <t>2504506: ADQUISICION DE MONITOR MULTI PARAMETRO; EN EL(LA) EESS INSTITUTO NACIONAL DE ENFERMEDADES NEOPLASICAS - SURQUILLO EN LA LOCALIDAD SURQUILLO, DISTRITO DE SURQUILLO, PROVINCIA LIMA, DEPARTAMENTO LIMA</t>
  </si>
  <si>
    <t>DEL MINISTERIO DE SALUD AL MES DE DICIEMBRE 2020</t>
  </si>
  <si>
    <t>AL MES DE DICIEMBRE 2020</t>
  </si>
  <si>
    <t>FUENTE DE INFORMACION: Transparencia Económica - Ministerio de Economía y Finanzas de fecha 05.01.2021</t>
  </si>
  <si>
    <t>AL PLIEGO DEL MINISTERIO DE SALUD AL MES DE DICIEMBRE 2020</t>
  </si>
  <si>
    <t>2442057: ADQUISICION DE ELECTROCARDIOGRAFO; EN EL(LA) EESS HOSPITAL NACIONAL HIPOLITO UNANUE - EL AGUSTINO EN LA LOCALIDAD EL AGUSTINO, DISTRITO DE EL AGUSTINO, PROVINCIA LIMA, DEPARTAMENTO LIMA</t>
  </si>
  <si>
    <t>2503605: ADQUISICION DE EQUIPO ECOGRAFO, EQUIPO ECOGRAFO Y CABINA DE SEGURIDAD BIOLOGICA - CAMARA DE BIOSEGURIDAD; EN EL(LA) EESS HOSPITAL NACIONAL HIPOLITO UNANUE - EL AGUSTINO EN LA LOCALIDAD EL AGUSTINO, DISTRITO DE EL AGUSTINO, PROVINCIA LIMA, DEPARTAMENTO LIMA</t>
  </si>
  <si>
    <t>2045646: CONSOLIDACION DE LOS SERVICIOS ASISTENCIALES DEL C.S. EL PROGRESO DISTRITO DE CARABAYLLO PROVINCIA DE LIMA</t>
  </si>
  <si>
    <t>2314778: MEJORAMIENTO DE LA CAPACIDAD DE ATENCION NEONATAL DEL CENTRO DE SALUD TAHUANTINSUYO BAJO DE LA MICRO RED TAHUANTINSUYO DE LA RED DE SALUD TUPAC AMARU EN EL MARCO DEL PLAN NACIONAL BIENVENIDOS A LA VIDA DEL DISTRITO DE INDEPENDENCIA DE LA PROVINCIA DE LIMA DEPARTAMENTO DE LIMA</t>
  </si>
  <si>
    <t>2440055: ADQUISICION DE ASPIRADOR DE SECRECIONES, AUDIOMETRO COMPUTARIZADO, AUTOQUERATOREFRACTOMETRO, BOMBA DE INFUSION, CUNA DE CALOR RADIANTE, ECOGRAFO DOPPLER COLOR 4D, ECOGRAFO DOPPLER, ELECTROBISTURI, INCUBADORA PARA BEBES, LAMPARA CIALITICA, MAQUINA DE ANESTESIA CON MONITOREO, MONITOR MULTI PARAMETRO, BAÑOS DE PARAFINA TERAPEUTICOS O SUS ACCESORIOS, VENTILADORES PARA CUIDADOS INTENSIVOS DE ADULTOS O PEDIATRICOS, VENTILADORES PARA CUIDADO INTENSIVO DE BEBES, TANQUES DE AGUA CALIENTE, CUNA DE CALOR R</t>
  </si>
  <si>
    <t>Ejecución acumulada al mes de Noviembre  (Devengado)</t>
  </si>
  <si>
    <t>Nivel de Ejecución  mes de
Diciembre (Devengado)</t>
  </si>
  <si>
    <t>2507986: ADQUISICION DE GRUPO ELECTROGENO Y GRUPO ELECTROGENO; EN EL(LA) CENTRO NACIONAL DE SALUD PUBLICA - CENTRO DE INVESTIGACION EN ENFERMEDADES TROPICALES MAXIME KUCZYNSKI DEL INSTITUTO NACIONAL DE SALUD DISTRITO DE SAN JUAN BAUTISTA, PROVINCIA MAYNAS, DEPARTAMENTO LORETO</t>
  </si>
  <si>
    <t>1/     Convenio suscrito con fecha 25.06.2020 entre el GORE Cusco y el MINSA para co-ejecución de la obra "Mejoramiento de la Capacidad Resolutiva de los Servicios de Salud del Hospital Antonio Lorena Nivel III-1-Cusco".
Monto Inversión por S/ 360,793,173.81
Ejecutado GORE Cusco a Dic. 2020: 224 444 896.27</t>
  </si>
  <si>
    <t>Ejecución acumulada al mes de Noviembre (Devengado)</t>
  </si>
  <si>
    <t>Nivel de Ejecución     Mes Diciembre (Devengado)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</si>
</sst>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 ;_ * \-#,##0.00_ ;_ * &quot;-&quot;??_ ;_ @_ "/>
    <numFmt numFmtId="165" formatCode="_ * #,##0_ ;_ * \-#,##0_ ;_ * &quot;-&quot;??_ ;_ @_ "/>
    <numFmt numFmtId="166" formatCode="_(* #,##0_);_(* \(#,##0\);_(* &quot;-&quot;??_);_(@_)"/>
    <numFmt numFmtId="167" formatCode="#,##0.0"/>
    <numFmt numFmtId="168" formatCode="0.0"/>
    <numFmt numFmtId="169" formatCode="_ * #,##0.00_ ;_ * \-#,##0.00_ ;_ * \-??_ ;_ @_ "/>
  </numFmts>
  <fonts count="36"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1"/>
      <name val="Arial Black"/>
      <family val="2"/>
    </font>
    <font>
      <sz val="9"/>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b/>
      <sz val="9"/>
      <color indexed="8"/>
      <name val="Arial"/>
      <family val="2"/>
    </font>
    <font>
      <sz val="11"/>
      <color theme="1"/>
      <name val="Calibri"/>
      <family val="2"/>
      <scheme val="minor"/>
    </font>
    <font>
      <sz val="9"/>
      <color theme="1"/>
      <name val="Arial"/>
      <family val="2"/>
    </font>
    <font>
      <sz val="9"/>
      <color rgb="FFFF0000"/>
      <name val="Arial"/>
      <family val="2"/>
    </font>
    <font>
      <b/>
      <sz val="9"/>
      <color theme="1"/>
      <name val="Arial"/>
      <family val="2"/>
    </font>
    <font>
      <u/>
      <sz val="11"/>
      <color theme="10"/>
      <name val="Calibri"/>
      <family val="2"/>
      <scheme val="minor"/>
    </font>
    <font>
      <u/>
      <sz val="8"/>
      <name val="Arial"/>
      <family val="2"/>
    </font>
    <font>
      <sz val="7"/>
      <color indexed="8"/>
      <name val="Arial"/>
      <family val="2"/>
    </font>
    <font>
      <sz val="8"/>
      <color theme="1"/>
      <name val="Arial"/>
      <family val="2"/>
    </font>
    <font>
      <sz val="8"/>
      <color indexed="8"/>
      <name val="Arial"/>
      <family val="2"/>
    </font>
    <font>
      <b/>
      <sz val="7"/>
      <name val="Arial"/>
      <family val="2"/>
    </font>
    <font>
      <sz val="12"/>
      <name val="Arial"/>
      <family val="2"/>
    </font>
    <font>
      <sz val="7"/>
      <color rgb="FF222222"/>
      <name val="Verdana"/>
      <family val="2"/>
    </font>
    <font>
      <sz val="10"/>
      <name val="Arial Black"/>
      <family val="2"/>
    </font>
    <font>
      <b/>
      <sz val="7"/>
      <color indexed="18"/>
      <name val="Arial"/>
      <family val="2"/>
    </font>
  </fonts>
  <fills count="8">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s>
  <borders count="4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theme="0"/>
      </left>
      <right/>
      <top/>
      <bottom style="thin">
        <color theme="0"/>
      </bottom>
      <diagonal/>
    </border>
    <border>
      <left/>
      <right/>
      <top/>
      <bottom style="thin">
        <color theme="0"/>
      </bottom>
      <diagonal/>
    </border>
  </borders>
  <cellStyleXfs count="12">
    <xf numFmtId="0" fontId="0" fillId="0" borderId="0"/>
    <xf numFmtId="164" fontId="2" fillId="0" borderId="0" applyFont="0" applyFill="0" applyBorder="0" applyAlignment="0" applyProtection="0"/>
    <xf numFmtId="164" fontId="1" fillId="0" borderId="0" applyFont="0" applyFill="0" applyBorder="0" applyAlignment="0" applyProtection="0"/>
    <xf numFmtId="169" fontId="1" fillId="0" borderId="0" applyFill="0" applyBorder="0" applyAlignment="0" applyProtection="0"/>
    <xf numFmtId="164" fontId="22" fillId="0" borderId="0" applyFont="0" applyFill="0" applyBorder="0" applyAlignment="0" applyProtection="0"/>
    <xf numFmtId="164" fontId="1" fillId="0" borderId="0" applyFont="0" applyFill="0" applyBorder="0" applyAlignment="0" applyProtection="0"/>
    <xf numFmtId="169" fontId="1" fillId="0" borderId="0" applyFill="0" applyBorder="0" applyAlignment="0" applyProtection="0"/>
    <xf numFmtId="0" fontId="1" fillId="0" borderId="0"/>
    <xf numFmtId="0" fontId="7" fillId="0" borderId="0"/>
    <xf numFmtId="0" fontId="7" fillId="0" borderId="0"/>
    <xf numFmtId="0" fontId="7" fillId="0" borderId="0"/>
    <xf numFmtId="0" fontId="26" fillId="0" borderId="0" applyNumberFormat="0" applyFill="0" applyBorder="0" applyAlignment="0" applyProtection="0"/>
  </cellStyleXfs>
  <cellXfs count="183">
    <xf numFmtId="0" fontId="0" fillId="0" borderId="0" xfId="0"/>
    <xf numFmtId="0" fontId="9" fillId="2" borderId="0" xfId="9" applyFont="1" applyFill="1"/>
    <xf numFmtId="0" fontId="4" fillId="2" borderId="0" xfId="9" applyFont="1" applyFill="1" applyAlignment="1">
      <alignment wrapText="1"/>
    </xf>
    <xf numFmtId="0" fontId="9" fillId="2" borderId="0" xfId="9" applyFont="1" applyFill="1" applyAlignment="1">
      <alignment horizontal="center"/>
    </xf>
    <xf numFmtId="0" fontId="10" fillId="2" borderId="1" xfId="9" applyFont="1" applyFill="1" applyBorder="1" applyAlignment="1">
      <alignment horizontal="left" wrapText="1"/>
    </xf>
    <xf numFmtId="3" fontId="9" fillId="2" borderId="0" xfId="9" applyNumberFormat="1" applyFont="1" applyFill="1"/>
    <xf numFmtId="3" fontId="9" fillId="2" borderId="0" xfId="9" applyNumberFormat="1" applyFont="1" applyFill="1" applyAlignment="1">
      <alignment horizontal="center"/>
    </xf>
    <xf numFmtId="3" fontId="10" fillId="2" borderId="3" xfId="9" applyNumberFormat="1" applyFont="1" applyFill="1" applyBorder="1" applyAlignment="1">
      <alignment horizontal="right"/>
    </xf>
    <xf numFmtId="0" fontId="5" fillId="2" borderId="0" xfId="9"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0" fontId="13" fillId="2" borderId="5" xfId="9" applyFont="1" applyFill="1" applyBorder="1" applyAlignment="1">
      <alignment horizontal="left" wrapText="1"/>
    </xf>
    <xf numFmtId="168" fontId="13" fillId="5" borderId="6" xfId="9" applyNumberFormat="1" applyFont="1" applyFill="1" applyBorder="1" applyAlignment="1">
      <alignment horizontal="right"/>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10" applyFont="1" applyFill="1" applyBorder="1" applyAlignment="1">
      <alignment horizontal="center" vertical="center" wrapText="1"/>
    </xf>
    <xf numFmtId="168" fontId="11" fillId="3" borderId="8" xfId="0" applyNumberFormat="1" applyFont="1" applyFill="1" applyBorder="1" applyAlignment="1">
      <alignment horizontal="center" vertical="center" wrapText="1"/>
    </xf>
    <xf numFmtId="168" fontId="11" fillId="3" borderId="18" xfId="10" applyNumberFormat="1" applyFont="1" applyFill="1" applyBorder="1" applyAlignment="1">
      <alignment horizontal="center" vertical="center" wrapText="1"/>
    </xf>
    <xf numFmtId="0" fontId="13" fillId="0" borderId="0" xfId="10" applyFont="1" applyFill="1" applyBorder="1"/>
    <xf numFmtId="0" fontId="13" fillId="0" borderId="0" xfId="10" applyFont="1" applyAlignment="1">
      <alignment horizontal="center" vertical="center" wrapText="1"/>
    </xf>
    <xf numFmtId="0" fontId="13" fillId="0" borderId="0" xfId="10" applyFont="1"/>
    <xf numFmtId="0" fontId="11" fillId="3" borderId="18" xfId="10" applyFont="1" applyFill="1" applyBorder="1" applyAlignment="1">
      <alignment horizontal="center" vertical="center" wrapText="1"/>
    </xf>
    <xf numFmtId="0" fontId="19" fillId="0" borderId="0" xfId="0" applyFont="1" applyAlignment="1">
      <alignment horizontal="center" vertical="center" wrapText="1"/>
    </xf>
    <xf numFmtId="0" fontId="23" fillId="0" borderId="0" xfId="0" applyFont="1"/>
    <xf numFmtId="0" fontId="19" fillId="0" borderId="0" xfId="0" applyFont="1" applyAlignment="1">
      <alignment vertical="center" wrapText="1"/>
    </xf>
    <xf numFmtId="0" fontId="19" fillId="0" borderId="0" xfId="0" applyFont="1"/>
    <xf numFmtId="0" fontId="23" fillId="0" borderId="0" xfId="0" applyFont="1" applyBorder="1"/>
    <xf numFmtId="0" fontId="20" fillId="0" borderId="2" xfId="0" applyFont="1" applyBorder="1" applyAlignment="1">
      <alignment horizontal="justify" vertical="center" wrapText="1"/>
    </xf>
    <xf numFmtId="3" fontId="20" fillId="0" borderId="2" xfId="0" applyNumberFormat="1" applyFont="1" applyBorder="1" applyAlignment="1">
      <alignment horizontal="right" vertical="center" wrapText="1"/>
    </xf>
    <xf numFmtId="0" fontId="18" fillId="0" borderId="2" xfId="0" applyFont="1" applyFill="1" applyBorder="1" applyAlignment="1">
      <alignment horizontal="center" vertical="center" wrapText="1"/>
    </xf>
    <xf numFmtId="166" fontId="17" fillId="6" borderId="2" xfId="2" applyNumberFormat="1" applyFont="1" applyFill="1" applyBorder="1" applyAlignment="1">
      <alignment horizontal="right" vertical="center" wrapText="1"/>
    </xf>
    <xf numFmtId="3" fontId="17" fillId="6" borderId="2" xfId="2" applyNumberFormat="1" applyFont="1" applyFill="1" applyBorder="1" applyAlignment="1">
      <alignment horizontal="right" vertical="center" wrapText="1"/>
    </xf>
    <xf numFmtId="49" fontId="18" fillId="2" borderId="2" xfId="0" applyNumberFormat="1" applyFont="1" applyFill="1" applyBorder="1" applyAlignment="1">
      <alignment vertical="center" wrapText="1"/>
    </xf>
    <xf numFmtId="168" fontId="23" fillId="0" borderId="0" xfId="0" applyNumberFormat="1" applyFont="1"/>
    <xf numFmtId="4" fontId="23" fillId="0" borderId="0" xfId="0" applyNumberFormat="1" applyFont="1"/>
    <xf numFmtId="0" fontId="13" fillId="2" borderId="0" xfId="10" applyFont="1" applyFill="1"/>
    <xf numFmtId="0" fontId="16" fillId="5" borderId="0" xfId="10" applyFont="1" applyFill="1" applyBorder="1" applyAlignment="1">
      <alignment horizontal="center" vertical="center" wrapText="1"/>
    </xf>
    <xf numFmtId="0" fontId="13" fillId="0" borderId="0" xfId="10" applyFont="1" applyAlignment="1">
      <alignment vertical="center" wrapText="1"/>
    </xf>
    <xf numFmtId="0" fontId="17" fillId="0" borderId="0" xfId="10" applyFont="1" applyAlignment="1">
      <alignment vertical="center" wrapText="1"/>
    </xf>
    <xf numFmtId="168" fontId="13" fillId="0" borderId="0" xfId="10" applyNumberFormat="1" applyFont="1"/>
    <xf numFmtId="168" fontId="13" fillId="0" borderId="0" xfId="10" applyNumberFormat="1" applyFont="1" applyAlignment="1">
      <alignment vertical="center"/>
    </xf>
    <xf numFmtId="168" fontId="13" fillId="2" borderId="0" xfId="10" applyNumberFormat="1" applyFont="1" applyFill="1" applyAlignment="1">
      <alignment horizontal="right"/>
    </xf>
    <xf numFmtId="0" fontId="17" fillId="2" borderId="0" xfId="10" applyFont="1" applyFill="1" applyAlignment="1">
      <alignment horizontal="right" wrapText="1"/>
    </xf>
    <xf numFmtId="0" fontId="24" fillId="0" borderId="0" xfId="0" applyFont="1" applyAlignment="1">
      <alignment vertical="center" wrapText="1"/>
    </xf>
    <xf numFmtId="0" fontId="13" fillId="0" borderId="0" xfId="10" applyFont="1" applyAlignment="1">
      <alignment horizontal="justify" vertical="top"/>
    </xf>
    <xf numFmtId="167" fontId="10" fillId="2" borderId="12" xfId="9" applyNumberFormat="1" applyFont="1" applyFill="1" applyBorder="1" applyAlignment="1">
      <alignment horizontal="right"/>
    </xf>
    <xf numFmtId="3" fontId="10" fillId="5" borderId="0" xfId="9" applyNumberFormat="1" applyFont="1" applyFill="1" applyBorder="1" applyAlignment="1">
      <alignment horizontal="right"/>
    </xf>
    <xf numFmtId="0" fontId="11" fillId="3" borderId="18" xfId="10" applyFont="1" applyFill="1" applyBorder="1" applyAlignment="1">
      <alignment horizontal="center" vertical="center" wrapText="1"/>
    </xf>
    <xf numFmtId="0" fontId="17" fillId="2" borderId="0" xfId="10" applyFont="1" applyFill="1" applyBorder="1" applyAlignment="1">
      <alignment horizontal="right" wrapText="1"/>
    </xf>
    <xf numFmtId="3" fontId="17" fillId="6" borderId="2" xfId="2" applyNumberFormat="1" applyFont="1" applyFill="1" applyBorder="1" applyAlignment="1">
      <alignment horizontal="left" vertical="center" wrapText="1"/>
    </xf>
    <xf numFmtId="167" fontId="17" fillId="6" borderId="2" xfId="2" applyNumberFormat="1" applyFont="1" applyFill="1" applyBorder="1" applyAlignment="1">
      <alignment horizontal="right" vertical="center" wrapText="1"/>
    </xf>
    <xf numFmtId="3" fontId="21" fillId="4" borderId="2" xfId="0" applyNumberFormat="1" applyFont="1" applyFill="1" applyBorder="1" applyAlignment="1">
      <alignment horizontal="right" vertical="center"/>
    </xf>
    <xf numFmtId="168" fontId="21" fillId="4" borderId="2" xfId="0" applyNumberFormat="1" applyFont="1" applyFill="1" applyBorder="1" applyAlignment="1">
      <alignment horizontal="right" vertical="center"/>
    </xf>
    <xf numFmtId="0" fontId="18" fillId="5" borderId="2" xfId="10" applyFont="1" applyFill="1" applyBorder="1" applyAlignment="1">
      <alignment horizontal="right" vertical="center" wrapText="1"/>
    </xf>
    <xf numFmtId="0" fontId="21" fillId="4" borderId="2" xfId="0" applyFont="1" applyFill="1" applyBorder="1" applyAlignment="1">
      <alignment horizontal="right" vertical="center"/>
    </xf>
    <xf numFmtId="0" fontId="13" fillId="0" borderId="0" xfId="10" applyFont="1" applyAlignment="1">
      <alignment horizontal="right"/>
    </xf>
    <xf numFmtId="0" fontId="21" fillId="4" borderId="10" xfId="0" applyFont="1" applyFill="1" applyBorder="1" applyAlignment="1">
      <alignment horizontal="left" vertical="center"/>
    </xf>
    <xf numFmtId="0" fontId="17" fillId="4" borderId="14" xfId="0" applyFont="1" applyFill="1" applyBorder="1" applyAlignment="1">
      <alignment horizontal="center" vertical="center" wrapText="1"/>
    </xf>
    <xf numFmtId="3" fontId="17" fillId="4" borderId="11" xfId="0" applyNumberFormat="1" applyFont="1" applyFill="1" applyBorder="1" applyAlignment="1">
      <alignment horizontal="right" vertical="center"/>
    </xf>
    <xf numFmtId="0" fontId="25" fillId="0" borderId="0" xfId="0" applyFont="1" applyBorder="1" applyAlignment="1">
      <alignment vertical="center"/>
    </xf>
    <xf numFmtId="0" fontId="23" fillId="0" borderId="10" xfId="0" applyFont="1" applyBorder="1" applyAlignment="1"/>
    <xf numFmtId="3" fontId="17" fillId="6" borderId="10" xfId="2" applyNumberFormat="1" applyFont="1" applyFill="1" applyBorder="1" applyAlignment="1">
      <alignment horizontal="right" vertical="center" wrapText="1"/>
    </xf>
    <xf numFmtId="0" fontId="5" fillId="0" borderId="0" xfId="10" applyFont="1" applyAlignment="1">
      <alignment vertical="center"/>
    </xf>
    <xf numFmtId="0" fontId="5" fillId="2" borderId="0" xfId="10" applyFont="1" applyFill="1" applyAlignment="1">
      <alignment horizontal="justify" vertical="top"/>
    </xf>
    <xf numFmtId="0" fontId="5" fillId="2" borderId="0" xfId="10" applyFont="1" applyFill="1" applyAlignment="1">
      <alignment horizontal="right" wrapText="1"/>
    </xf>
    <xf numFmtId="0" fontId="5" fillId="0" borderId="0" xfId="10" applyFont="1" applyBorder="1" applyAlignment="1">
      <alignment vertical="center"/>
    </xf>
    <xf numFmtId="0" fontId="5" fillId="2" borderId="0" xfId="10" applyFont="1" applyFill="1" applyBorder="1" applyAlignment="1">
      <alignment horizontal="justify" vertical="top"/>
    </xf>
    <xf numFmtId="3" fontId="4" fillId="0" borderId="0" xfId="10" applyNumberFormat="1" applyFont="1" applyBorder="1" applyAlignment="1">
      <alignment horizontal="right" vertical="center" wrapText="1"/>
    </xf>
    <xf numFmtId="168" fontId="17" fillId="6" borderId="2" xfId="2" applyNumberFormat="1" applyFont="1" applyFill="1" applyBorder="1" applyAlignment="1">
      <alignment horizontal="right" vertical="center" wrapText="1"/>
    </xf>
    <xf numFmtId="0" fontId="10" fillId="5" borderId="29" xfId="9" applyFont="1" applyFill="1" applyBorder="1" applyAlignment="1">
      <alignment horizontal="left" wrapText="1"/>
    </xf>
    <xf numFmtId="3" fontId="17" fillId="5" borderId="3" xfId="9" applyNumberFormat="1" applyFont="1" applyFill="1" applyBorder="1" applyAlignment="1">
      <alignment horizontal="right"/>
    </xf>
    <xf numFmtId="168" fontId="17" fillId="5" borderId="12" xfId="9" applyNumberFormat="1" applyFont="1" applyFill="1" applyBorder="1" applyAlignment="1">
      <alignment horizontal="right"/>
    </xf>
    <xf numFmtId="167" fontId="20" fillId="0" borderId="2" xfId="0" applyNumberFormat="1" applyFont="1" applyBorder="1" applyAlignment="1">
      <alignment horizontal="right" vertical="center" wrapText="1"/>
    </xf>
    <xf numFmtId="167" fontId="17" fillId="6" borderId="10" xfId="2" applyNumberFormat="1" applyFont="1" applyFill="1" applyBorder="1" applyAlignment="1">
      <alignment horizontal="right" vertical="center" wrapText="1"/>
    </xf>
    <xf numFmtId="164" fontId="28" fillId="0" borderId="0" xfId="1" applyFont="1" applyAlignment="1">
      <alignment vertical="center" wrapText="1"/>
    </xf>
    <xf numFmtId="164" fontId="19" fillId="0" borderId="0" xfId="0" applyNumberFormat="1" applyFont="1" applyAlignment="1">
      <alignment vertical="center" wrapText="1"/>
    </xf>
    <xf numFmtId="4" fontId="0" fillId="0" borderId="0" xfId="0" applyNumberFormat="1"/>
    <xf numFmtId="0" fontId="10" fillId="2" borderId="31" xfId="9" applyFont="1" applyFill="1" applyBorder="1" applyAlignment="1">
      <alignment horizontal="left" wrapText="1"/>
    </xf>
    <xf numFmtId="168" fontId="17" fillId="5" borderId="32" xfId="9" applyNumberFormat="1" applyFont="1" applyFill="1" applyBorder="1" applyAlignment="1">
      <alignment horizontal="right"/>
    </xf>
    <xf numFmtId="167" fontId="19" fillId="0" borderId="0" xfId="0" applyNumberFormat="1" applyFont="1" applyAlignment="1">
      <alignment vertical="center" wrapText="1"/>
    </xf>
    <xf numFmtId="164" fontId="29" fillId="0" borderId="0" xfId="1" applyFont="1"/>
    <xf numFmtId="3" fontId="17" fillId="4" borderId="13" xfId="0" applyNumberFormat="1" applyFont="1" applyFill="1" applyBorder="1" applyAlignment="1">
      <alignment horizontal="right" vertical="center"/>
    </xf>
    <xf numFmtId="167" fontId="17" fillId="4" borderId="13" xfId="0" applyNumberFormat="1" applyFont="1" applyFill="1" applyBorder="1" applyAlignment="1">
      <alignment horizontal="right" vertical="center"/>
    </xf>
    <xf numFmtId="0" fontId="30" fillId="0" borderId="0" xfId="0" applyFont="1" applyAlignment="1">
      <alignment vertical="center" wrapText="1"/>
    </xf>
    <xf numFmtId="0" fontId="7" fillId="5" borderId="33" xfId="9" applyFont="1" applyFill="1" applyBorder="1" applyAlignment="1">
      <alignment horizontal="left" wrapText="1"/>
    </xf>
    <xf numFmtId="3" fontId="7" fillId="5" borderId="4" xfId="9" applyNumberFormat="1" applyFont="1" applyFill="1" applyBorder="1" applyAlignment="1">
      <alignment horizontal="right"/>
    </xf>
    <xf numFmtId="3" fontId="17" fillId="6" borderId="10" xfId="2" applyNumberFormat="1" applyFont="1" applyFill="1" applyBorder="1" applyAlignment="1">
      <alignment horizontal="left" vertical="center" wrapText="1"/>
    </xf>
    <xf numFmtId="166" fontId="17" fillId="6" borderId="2" xfId="2" applyNumberFormat="1" applyFont="1" applyFill="1" applyBorder="1" applyAlignment="1">
      <alignment horizontal="left" vertical="center" wrapText="1"/>
    </xf>
    <xf numFmtId="0" fontId="18" fillId="5" borderId="10" xfId="10" applyFont="1" applyFill="1" applyBorder="1" applyAlignment="1">
      <alignment horizontal="right" vertical="center" wrapText="1"/>
    </xf>
    <xf numFmtId="3" fontId="20" fillId="0" borderId="2" xfId="0" applyNumberFormat="1" applyFont="1" applyBorder="1" applyAlignment="1">
      <alignment vertical="center" wrapText="1"/>
    </xf>
    <xf numFmtId="167" fontId="20" fillId="0" borderId="2" xfId="0" applyNumberFormat="1" applyFont="1" applyBorder="1" applyAlignment="1">
      <alignment vertical="center" wrapText="1"/>
    </xf>
    <xf numFmtId="0" fontId="18" fillId="0" borderId="10" xfId="0" applyFont="1" applyFill="1" applyBorder="1" applyAlignment="1">
      <alignment horizontal="center" vertical="center" wrapText="1"/>
    </xf>
    <xf numFmtId="168" fontId="17" fillId="4" borderId="30" xfId="0" applyNumberFormat="1" applyFont="1" applyFill="1" applyBorder="1" applyAlignment="1">
      <alignment vertical="center" wrapText="1"/>
    </xf>
    <xf numFmtId="168" fontId="20" fillId="0" borderId="2" xfId="0" applyNumberFormat="1" applyFont="1" applyBorder="1" applyAlignment="1">
      <alignment vertical="center" wrapText="1"/>
    </xf>
    <xf numFmtId="3" fontId="31" fillId="6" borderId="10" xfId="2" applyNumberFormat="1" applyFont="1" applyFill="1" applyBorder="1" applyAlignment="1">
      <alignment horizontal="right" vertical="center" wrapText="1"/>
    </xf>
    <xf numFmtId="0" fontId="26" fillId="0" borderId="0" xfId="11"/>
    <xf numFmtId="0" fontId="13" fillId="0" borderId="0" xfId="10" applyFont="1" applyAlignment="1">
      <alignment vertical="center"/>
    </xf>
    <xf numFmtId="0" fontId="13" fillId="2" borderId="0" xfId="10" applyFont="1" applyFill="1" applyAlignment="1">
      <alignment horizontal="justify" vertical="top"/>
    </xf>
    <xf numFmtId="0" fontId="13" fillId="2" borderId="0" xfId="10" applyFont="1" applyFill="1" applyAlignment="1">
      <alignment horizontal="right" wrapText="1"/>
    </xf>
    <xf numFmtId="0" fontId="13" fillId="0" borderId="0" xfId="10" applyFont="1" applyBorder="1" applyAlignment="1">
      <alignment vertical="center"/>
    </xf>
    <xf numFmtId="0" fontId="13" fillId="2" borderId="0" xfId="10" applyFont="1" applyFill="1" applyBorder="1" applyAlignment="1">
      <alignment horizontal="justify" vertical="top"/>
    </xf>
    <xf numFmtId="3" fontId="17" fillId="0" borderId="0" xfId="10" applyNumberFormat="1" applyFont="1" applyBorder="1" applyAlignment="1">
      <alignment horizontal="right" vertical="center" wrapText="1"/>
    </xf>
    <xf numFmtId="0" fontId="29" fillId="0" borderId="0" xfId="0" applyFont="1"/>
    <xf numFmtId="0" fontId="30" fillId="5" borderId="0" xfId="0" applyFont="1" applyFill="1" applyAlignment="1">
      <alignment vertical="center" wrapText="1"/>
    </xf>
    <xf numFmtId="0" fontId="30" fillId="0" borderId="0" xfId="0" applyFont="1" applyAlignment="1">
      <alignment horizontal="center" vertical="center" wrapText="1"/>
    </xf>
    <xf numFmtId="3" fontId="17" fillId="6" borderId="4" xfId="2" applyNumberFormat="1" applyFont="1" applyFill="1" applyBorder="1" applyAlignment="1">
      <alignment horizontal="right" vertical="center" wrapText="1"/>
    </xf>
    <xf numFmtId="3" fontId="20" fillId="0" borderId="34" xfId="0" applyNumberFormat="1" applyFont="1" applyBorder="1" applyAlignment="1">
      <alignment horizontal="right" vertical="center" wrapText="1"/>
    </xf>
    <xf numFmtId="3" fontId="20" fillId="0" borderId="10" xfId="0" applyNumberFormat="1" applyFont="1" applyBorder="1" applyAlignment="1">
      <alignment horizontal="right" vertical="center" wrapText="1"/>
    </xf>
    <xf numFmtId="164" fontId="32" fillId="2" borderId="0" xfId="1" applyFont="1" applyFill="1"/>
    <xf numFmtId="3" fontId="20" fillId="0" borderId="0" xfId="0" applyNumberFormat="1" applyFont="1" applyBorder="1" applyAlignment="1">
      <alignment horizontal="right" vertical="center" wrapText="1"/>
    </xf>
    <xf numFmtId="0" fontId="32" fillId="2" borderId="0" xfId="9" applyFont="1" applyFill="1"/>
    <xf numFmtId="3" fontId="32" fillId="2" borderId="0" xfId="9" applyNumberFormat="1" applyFont="1" applyFill="1"/>
    <xf numFmtId="0" fontId="11" fillId="3" borderId="18" xfId="10" applyFont="1" applyFill="1" applyBorder="1" applyAlignment="1">
      <alignment horizontal="center" vertical="center" wrapText="1"/>
    </xf>
    <xf numFmtId="3" fontId="13" fillId="0" borderId="0" xfId="10" applyNumberFormat="1" applyFont="1" applyFill="1" applyAlignment="1">
      <alignment horizontal="right"/>
    </xf>
    <xf numFmtId="3" fontId="13" fillId="0" borderId="0" xfId="10" applyNumberFormat="1" applyFont="1" applyFill="1"/>
    <xf numFmtId="0" fontId="20" fillId="0" borderId="10" xfId="0" applyFont="1" applyBorder="1" applyAlignment="1">
      <alignment horizontal="justify" vertical="center" wrapText="1"/>
    </xf>
    <xf numFmtId="3" fontId="20" fillId="0" borderId="10" xfId="0" applyNumberFormat="1" applyFont="1" applyBorder="1" applyAlignment="1">
      <alignment vertical="center" wrapText="1"/>
    </xf>
    <xf numFmtId="167" fontId="20" fillId="0" borderId="10" xfId="0" applyNumberFormat="1" applyFont="1" applyBorder="1" applyAlignment="1">
      <alignment vertical="center" wrapText="1"/>
    </xf>
    <xf numFmtId="168" fontId="20" fillId="0" borderId="10" xfId="0" applyNumberFormat="1" applyFont="1" applyBorder="1" applyAlignment="1">
      <alignment vertical="center" wrapText="1"/>
    </xf>
    <xf numFmtId="164" fontId="7" fillId="2" borderId="0" xfId="1" applyFont="1" applyFill="1"/>
    <xf numFmtId="3" fontId="17" fillId="6" borderId="35" xfId="2" applyNumberFormat="1" applyFont="1" applyFill="1" applyBorder="1" applyAlignment="1">
      <alignment horizontal="right" vertical="center" wrapText="1"/>
    </xf>
    <xf numFmtId="3" fontId="20" fillId="0" borderId="35" xfId="0" applyNumberFormat="1" applyFont="1" applyBorder="1" applyAlignment="1">
      <alignment horizontal="right" vertical="center" wrapText="1"/>
    </xf>
    <xf numFmtId="0" fontId="7" fillId="2" borderId="5" xfId="9" applyFont="1" applyFill="1" applyBorder="1" applyAlignment="1">
      <alignment horizontal="left" wrapText="1"/>
    </xf>
    <xf numFmtId="3" fontId="7" fillId="5" borderId="2" xfId="9" applyNumberFormat="1" applyFont="1" applyFill="1" applyBorder="1" applyAlignment="1">
      <alignment horizontal="right"/>
    </xf>
    <xf numFmtId="168" fontId="7" fillId="5" borderId="6" xfId="9" applyNumberFormat="1" applyFont="1" applyFill="1" applyBorder="1" applyAlignment="1">
      <alignment horizontal="right"/>
    </xf>
    <xf numFmtId="0" fontId="20" fillId="0" borderId="34" xfId="0" applyFont="1" applyBorder="1" applyAlignment="1">
      <alignment horizontal="justify" vertical="center" wrapText="1"/>
    </xf>
    <xf numFmtId="3" fontId="20" fillId="0" borderId="4" xfId="0" applyNumberFormat="1" applyFont="1" applyBorder="1" applyAlignment="1">
      <alignment horizontal="right" vertical="center" wrapText="1"/>
    </xf>
    <xf numFmtId="3" fontId="20" fillId="0" borderId="2" xfId="0" applyNumberFormat="1" applyFont="1" applyBorder="1" applyAlignment="1">
      <alignment horizontal="left" vertical="center" wrapText="1"/>
    </xf>
    <xf numFmtId="3" fontId="20" fillId="5" borderId="2" xfId="0" applyNumberFormat="1" applyFont="1" applyFill="1" applyBorder="1" applyAlignment="1">
      <alignment horizontal="right" vertical="center" wrapText="1"/>
    </xf>
    <xf numFmtId="0" fontId="18" fillId="5" borderId="2" xfId="0" applyFont="1" applyFill="1" applyBorder="1" applyAlignment="1">
      <alignment horizontal="center" vertical="center" wrapText="1"/>
    </xf>
    <xf numFmtId="0" fontId="20" fillId="5" borderId="2" xfId="0" applyFont="1" applyFill="1" applyBorder="1" applyAlignment="1">
      <alignment horizontal="justify" vertical="center" wrapText="1"/>
    </xf>
    <xf numFmtId="0" fontId="13" fillId="2" borderId="11" xfId="9" applyFont="1" applyFill="1" applyBorder="1" applyAlignment="1">
      <alignment horizontal="left" wrapText="1"/>
    </xf>
    <xf numFmtId="3" fontId="7" fillId="5" borderId="36" xfId="9" applyNumberFormat="1" applyFont="1" applyFill="1" applyBorder="1" applyAlignment="1">
      <alignment horizontal="right"/>
    </xf>
    <xf numFmtId="4" fontId="33" fillId="7" borderId="0" xfId="0" applyNumberFormat="1" applyFont="1" applyFill="1" applyBorder="1" applyAlignment="1">
      <alignment horizontal="right" vertical="center" wrapText="1"/>
    </xf>
    <xf numFmtId="3" fontId="17" fillId="6" borderId="36" xfId="2" applyNumberFormat="1" applyFont="1" applyFill="1" applyBorder="1" applyAlignment="1">
      <alignment horizontal="left" vertical="center" wrapText="1"/>
    </xf>
    <xf numFmtId="3" fontId="17" fillId="6" borderId="37" xfId="2" applyNumberFormat="1" applyFont="1" applyFill="1" applyBorder="1" applyAlignment="1">
      <alignment horizontal="right" vertical="center" wrapText="1"/>
    </xf>
    <xf numFmtId="3" fontId="17" fillId="6" borderId="36" xfId="2" applyNumberFormat="1" applyFont="1" applyFill="1" applyBorder="1" applyAlignment="1">
      <alignment horizontal="right" vertical="center" wrapText="1"/>
    </xf>
    <xf numFmtId="0" fontId="33" fillId="7" borderId="0" xfId="0" applyFont="1" applyFill="1" applyBorder="1" applyAlignment="1">
      <alignment horizontal="right" vertical="center" wrapText="1"/>
    </xf>
    <xf numFmtId="3" fontId="33" fillId="7" borderId="0" xfId="0" applyNumberFormat="1" applyFont="1" applyFill="1" applyBorder="1" applyAlignment="1">
      <alignment horizontal="right" vertical="center" wrapText="1"/>
    </xf>
    <xf numFmtId="0" fontId="7" fillId="2" borderId="0" xfId="9" applyFont="1" applyFill="1"/>
    <xf numFmtId="0" fontId="34" fillId="0" borderId="0" xfId="0" applyFont="1" applyFill="1" applyBorder="1" applyAlignment="1">
      <alignment vertical="center" wrapText="1"/>
    </xf>
    <xf numFmtId="3" fontId="7" fillId="5" borderId="0" xfId="9" applyNumberFormat="1" applyFont="1" applyFill="1" applyBorder="1" applyAlignment="1">
      <alignment horizontal="right"/>
    </xf>
    <xf numFmtId="164" fontId="7" fillId="2" borderId="0" xfId="9" applyNumberFormat="1" applyFont="1" applyFill="1"/>
    <xf numFmtId="167" fontId="20" fillId="0" borderId="10" xfId="0" applyNumberFormat="1" applyFont="1" applyBorder="1" applyAlignment="1">
      <alignment horizontal="right" vertical="center" wrapText="1"/>
    </xf>
    <xf numFmtId="0" fontId="18" fillId="0" borderId="4" xfId="0" applyFont="1" applyFill="1" applyBorder="1" applyAlignment="1">
      <alignment horizontal="center" vertical="center" wrapText="1"/>
    </xf>
    <xf numFmtId="167" fontId="17" fillId="6" borderId="36" xfId="2" applyNumberFormat="1" applyFont="1" applyFill="1" applyBorder="1" applyAlignment="1">
      <alignment horizontal="right" vertical="center" wrapText="1"/>
    </xf>
    <xf numFmtId="0" fontId="19" fillId="0" borderId="2" xfId="0" applyFont="1" applyBorder="1" applyAlignment="1">
      <alignment vertical="center" wrapText="1"/>
    </xf>
    <xf numFmtId="3" fontId="35" fillId="0" borderId="2" xfId="0" applyNumberFormat="1" applyFont="1" applyBorder="1" applyAlignment="1">
      <alignment vertical="center" wrapText="1"/>
    </xf>
    <xf numFmtId="3" fontId="20" fillId="0" borderId="10" xfId="0" applyNumberFormat="1" applyFont="1" applyFill="1" applyBorder="1" applyAlignment="1">
      <alignment horizontal="right" vertical="center" wrapText="1"/>
    </xf>
    <xf numFmtId="3" fontId="27" fillId="0" borderId="0" xfId="11" applyNumberFormat="1" applyFont="1" applyBorder="1" applyAlignment="1">
      <alignment horizontal="left" vertical="center" wrapText="1"/>
    </xf>
    <xf numFmtId="3" fontId="4" fillId="0" borderId="0" xfId="10" applyNumberFormat="1" applyFont="1" applyBorder="1" applyAlignment="1">
      <alignment horizontal="left" vertical="center" wrapText="1"/>
    </xf>
    <xf numFmtId="0" fontId="10" fillId="6" borderId="15" xfId="9" applyFont="1" applyFill="1" applyBorder="1" applyAlignment="1">
      <alignment horizontal="center" vertical="center" wrapText="1"/>
    </xf>
    <xf numFmtId="0" fontId="10" fillId="6" borderId="15" xfId="9" applyFont="1" applyFill="1" applyBorder="1" applyAlignment="1">
      <alignment horizontal="center" vertical="center"/>
    </xf>
    <xf numFmtId="0" fontId="10" fillId="6" borderId="16" xfId="9" applyFont="1" applyFill="1" applyBorder="1" applyAlignment="1">
      <alignment horizontal="center" vertical="center" wrapText="1"/>
    </xf>
    <xf numFmtId="0" fontId="10" fillId="6" borderId="17" xfId="9" applyFont="1" applyFill="1" applyBorder="1" applyAlignment="1">
      <alignment horizontal="center" vertical="center" wrapText="1"/>
    </xf>
    <xf numFmtId="0" fontId="4" fillId="2" borderId="0" xfId="9" applyFont="1" applyFill="1" applyAlignment="1">
      <alignment wrapText="1"/>
    </xf>
    <xf numFmtId="0" fontId="8" fillId="2" borderId="0" xfId="9" applyFont="1" applyFill="1" applyAlignment="1">
      <alignment wrapText="1"/>
    </xf>
    <xf numFmtId="0" fontId="12" fillId="0" borderId="0" xfId="0" applyFont="1" applyFill="1" applyBorder="1" applyAlignment="1">
      <alignment horizontal="center" vertical="center" wrapText="1"/>
    </xf>
    <xf numFmtId="0" fontId="9" fillId="2" borderId="0" xfId="9" applyFont="1" applyFill="1" applyAlignment="1">
      <alignment wrapText="1"/>
    </xf>
    <xf numFmtId="3" fontId="26" fillId="0" borderId="0" xfId="11" applyNumberFormat="1" applyBorder="1" applyAlignment="1">
      <alignment horizontal="left" vertical="center" wrapText="1"/>
    </xf>
    <xf numFmtId="3" fontId="17" fillId="0" borderId="0" xfId="10" applyNumberFormat="1" applyFont="1" applyBorder="1" applyAlignment="1">
      <alignment horizontal="left" vertical="center" wrapText="1"/>
    </xf>
    <xf numFmtId="0" fontId="11" fillId="3" borderId="27" xfId="10" applyFont="1" applyFill="1" applyBorder="1" applyAlignment="1">
      <alignment horizontal="center" vertical="center" wrapText="1"/>
    </xf>
    <xf numFmtId="0" fontId="14" fillId="3" borderId="19" xfId="10" applyFont="1" applyFill="1" applyBorder="1" applyAlignment="1">
      <alignment horizontal="center" vertical="center" wrapText="1"/>
    </xf>
    <xf numFmtId="0" fontId="14" fillId="3" borderId="28" xfId="10" applyFont="1" applyFill="1" applyBorder="1" applyAlignment="1">
      <alignment horizontal="center" vertical="center" wrapText="1"/>
    </xf>
    <xf numFmtId="0" fontId="3" fillId="0" borderId="0" xfId="0" applyFont="1" applyAlignment="1">
      <alignment horizontal="center" vertical="center" wrapText="1"/>
    </xf>
    <xf numFmtId="0" fontId="15" fillId="0" borderId="0" xfId="0" applyFont="1" applyAlignment="1">
      <alignment horizontal="center" vertical="center" wrapText="1"/>
    </xf>
    <xf numFmtId="3" fontId="11" fillId="3" borderId="20" xfId="10" applyNumberFormat="1" applyFont="1" applyFill="1" applyBorder="1" applyAlignment="1">
      <alignment horizontal="center" vertical="center" wrapText="1"/>
    </xf>
    <xf numFmtId="3" fontId="11" fillId="3" borderId="21" xfId="10" applyNumberFormat="1" applyFont="1" applyFill="1" applyBorder="1" applyAlignment="1">
      <alignment horizontal="center" vertical="center" wrapText="1"/>
    </xf>
    <xf numFmtId="168" fontId="11" fillId="3" borderId="22" xfId="10" applyNumberFormat="1" applyFont="1" applyFill="1" applyBorder="1" applyAlignment="1">
      <alignment horizontal="center" vertical="center" wrapText="1"/>
    </xf>
    <xf numFmtId="168" fontId="11" fillId="3" borderId="23" xfId="10" applyNumberFormat="1" applyFont="1" applyFill="1" applyBorder="1" applyAlignment="1">
      <alignment horizontal="center" vertical="center" wrapText="1"/>
    </xf>
    <xf numFmtId="0" fontId="11" fillId="3" borderId="19" xfId="10" applyFont="1" applyFill="1" applyBorder="1" applyAlignment="1">
      <alignment horizontal="center" vertical="center" wrapText="1"/>
    </xf>
    <xf numFmtId="0" fontId="11" fillId="3" borderId="25" xfId="10" applyFont="1" applyFill="1" applyBorder="1" applyAlignment="1">
      <alignment horizontal="center" vertical="center" wrapText="1"/>
    </xf>
    <xf numFmtId="4" fontId="11" fillId="3" borderId="20" xfId="10" applyNumberFormat="1" applyFont="1" applyFill="1" applyBorder="1" applyAlignment="1">
      <alignment horizontal="center" vertical="center" wrapText="1"/>
    </xf>
    <xf numFmtId="4" fontId="11" fillId="3" borderId="21" xfId="10" applyNumberFormat="1" applyFont="1" applyFill="1" applyBorder="1" applyAlignment="1">
      <alignment horizontal="center" vertical="center" wrapText="1"/>
    </xf>
    <xf numFmtId="0" fontId="3" fillId="0" borderId="0" xfId="0" applyFont="1" applyAlignment="1">
      <alignment horizontal="center" vertical="top" wrapText="1"/>
    </xf>
    <xf numFmtId="168" fontId="11" fillId="3" borderId="20" xfId="10" applyNumberFormat="1" applyFont="1" applyFill="1" applyBorder="1" applyAlignment="1">
      <alignment horizontal="center" vertical="center" wrapText="1"/>
    </xf>
    <xf numFmtId="168" fontId="11" fillId="3" borderId="27" xfId="10" applyNumberFormat="1" applyFont="1" applyFill="1" applyBorder="1" applyAlignment="1">
      <alignment horizontal="center" vertical="center" wrapText="1"/>
    </xf>
    <xf numFmtId="165" fontId="11" fillId="3" borderId="20" xfId="2" applyNumberFormat="1" applyFont="1" applyFill="1" applyBorder="1" applyAlignment="1">
      <alignment horizontal="center" vertical="center" wrapText="1"/>
    </xf>
    <xf numFmtId="0" fontId="11" fillId="3" borderId="38" xfId="10" applyFont="1" applyFill="1" applyBorder="1" applyAlignment="1">
      <alignment horizontal="center" vertical="center" wrapText="1"/>
    </xf>
    <xf numFmtId="0" fontId="11" fillId="3" borderId="39" xfId="1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19" xfId="0" applyFont="1" applyFill="1" applyBorder="1" applyAlignment="1">
      <alignment horizontal="center" vertical="center" wrapText="1"/>
    </xf>
    <xf numFmtId="165" fontId="11" fillId="3" borderId="26" xfId="2" applyNumberFormat="1" applyFont="1" applyFill="1" applyBorder="1" applyAlignment="1">
      <alignment horizontal="center" vertical="center" wrapText="1"/>
    </xf>
  </cellXfs>
  <cellStyles count="12">
    <cellStyle name="Hipervínculo" xfId="11" builtinId="8"/>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pps5.mineco.gob.pe/transparencia/Navegador/default.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ps5.mineco.gob.pe/transparencia/Navegador/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s5.mineco.gob.pe/transparencia/Navegador/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I44"/>
  <sheetViews>
    <sheetView workbookViewId="0">
      <selection activeCell="B39" sqref="B39:D39"/>
    </sheetView>
  </sheetViews>
  <sheetFormatPr baseColWidth="10" defaultColWidth="11.42578125" defaultRowHeight="15" x14ac:dyDescent="0.2"/>
  <cols>
    <col min="1" max="1" width="4.140625" style="1" customWidth="1"/>
    <col min="2" max="2" width="64.85546875" style="1" customWidth="1"/>
    <col min="3" max="3" width="16.28515625" style="1" customWidth="1"/>
    <col min="4" max="4" width="16.5703125" style="1" customWidth="1"/>
    <col min="5" max="5" width="10.7109375" style="3" customWidth="1"/>
    <col min="6" max="6" width="12.85546875" style="139" bestFit="1" customWidth="1"/>
    <col min="7" max="7" width="16.85546875" style="110" customWidth="1"/>
    <col min="8" max="8" width="17.7109375" style="1" bestFit="1" customWidth="1"/>
    <col min="9" max="9" width="18.42578125" style="1" bestFit="1" customWidth="1"/>
    <col min="10" max="16384" width="11.42578125" style="1"/>
  </cols>
  <sheetData>
    <row r="1" spans="2:9" ht="6.75" customHeight="1" x14ac:dyDescent="0.2">
      <c r="B1" s="156"/>
      <c r="C1" s="156"/>
      <c r="D1" s="156"/>
    </row>
    <row r="2" spans="2:9" ht="15.75" customHeight="1" x14ac:dyDescent="0.2">
      <c r="B2" s="157" t="s">
        <v>20</v>
      </c>
      <c r="C2" s="157"/>
      <c r="D2" s="157"/>
      <c r="E2" s="157"/>
      <c r="F2" s="140"/>
    </row>
    <row r="3" spans="2:9" ht="15" customHeight="1" x14ac:dyDescent="0.2">
      <c r="B3" s="157" t="s">
        <v>299</v>
      </c>
      <c r="C3" s="157"/>
      <c r="D3" s="157"/>
      <c r="E3" s="157"/>
    </row>
    <row r="4" spans="2:9" x14ac:dyDescent="0.2">
      <c r="B4" s="158"/>
      <c r="C4" s="158"/>
      <c r="D4" s="158"/>
    </row>
    <row r="5" spans="2:9" ht="12.75" customHeight="1" x14ac:dyDescent="0.2">
      <c r="B5" s="155" t="s">
        <v>78</v>
      </c>
      <c r="C5" s="155"/>
      <c r="D5" s="155"/>
      <c r="F5" s="141"/>
    </row>
    <row r="6" spans="2:9" ht="12.75" customHeight="1" x14ac:dyDescent="0.2">
      <c r="B6" s="155" t="s">
        <v>4</v>
      </c>
      <c r="C6" s="155"/>
      <c r="D6" s="155"/>
      <c r="F6" s="141"/>
    </row>
    <row r="7" spans="2:9" ht="12.75" customHeight="1" thickBot="1" x14ac:dyDescent="0.25">
      <c r="B7" s="2"/>
      <c r="C7" s="2"/>
      <c r="D7" s="2"/>
      <c r="F7" s="141"/>
    </row>
    <row r="8" spans="2:9" ht="13.5" customHeight="1" thickBot="1" x14ac:dyDescent="0.25">
      <c r="B8" s="151" t="s">
        <v>1</v>
      </c>
      <c r="C8" s="152" t="s">
        <v>2</v>
      </c>
      <c r="D8" s="153" t="s">
        <v>84</v>
      </c>
      <c r="E8" s="151" t="s">
        <v>7</v>
      </c>
    </row>
    <row r="9" spans="2:9" ht="39" customHeight="1" thickBot="1" x14ac:dyDescent="0.25">
      <c r="B9" s="151"/>
      <c r="C9" s="152"/>
      <c r="D9" s="154"/>
      <c r="E9" s="151"/>
    </row>
    <row r="10" spans="2:9" s="8" customFormat="1" ht="27" customHeight="1" thickBot="1" x14ac:dyDescent="0.25">
      <c r="B10" s="4" t="s">
        <v>0</v>
      </c>
      <c r="C10" s="7">
        <v>725086690</v>
      </c>
      <c r="D10" s="7">
        <v>455564998</v>
      </c>
      <c r="E10" s="45">
        <f t="shared" ref="E10:E35" si="0">D10/C10%</f>
        <v>62.829038828446841</v>
      </c>
      <c r="F10" s="142"/>
      <c r="G10" s="111"/>
    </row>
    <row r="11" spans="2:9" s="8" customFormat="1" ht="24.75" customHeight="1" thickBot="1" x14ac:dyDescent="0.25">
      <c r="B11" s="77" t="s">
        <v>18</v>
      </c>
      <c r="C11" s="7">
        <f>C12+C34+C35</f>
        <v>711754121.60000002</v>
      </c>
      <c r="D11" s="7">
        <f>D12+D34+D35</f>
        <v>442520435.17000008</v>
      </c>
      <c r="E11" s="45">
        <f>D11/C11%</f>
        <v>62.173217090085636</v>
      </c>
      <c r="F11" s="142"/>
      <c r="G11" s="111"/>
    </row>
    <row r="12" spans="2:9" ht="18" customHeight="1" x14ac:dyDescent="0.2">
      <c r="B12" s="9" t="s">
        <v>3</v>
      </c>
      <c r="C12" s="10">
        <f>SUM(C13:C33)</f>
        <v>678058072</v>
      </c>
      <c r="D12" s="10">
        <f>SUM(D13:D33)</f>
        <v>410236651.24000007</v>
      </c>
      <c r="E12" s="78">
        <f t="shared" si="0"/>
        <v>60.501698627370679</v>
      </c>
      <c r="F12" s="119"/>
      <c r="G12" s="119"/>
    </row>
    <row r="13" spans="2:9" ht="20.100000000000001" customHeight="1" x14ac:dyDescent="0.2">
      <c r="B13" s="84" t="s">
        <v>22</v>
      </c>
      <c r="C13" s="85">
        <f>'PLIEGO MINSA'!E7</f>
        <v>184083585</v>
      </c>
      <c r="D13" s="85">
        <f>'PLIEGO MINSA'!H7</f>
        <v>155558288.47000003</v>
      </c>
      <c r="E13" s="12">
        <f t="shared" si="0"/>
        <v>84.504160688743653</v>
      </c>
      <c r="F13" s="119"/>
      <c r="G13" s="119"/>
      <c r="I13" s="108"/>
    </row>
    <row r="14" spans="2:9" ht="20.100000000000001" customHeight="1" x14ac:dyDescent="0.2">
      <c r="B14" s="84" t="s">
        <v>119</v>
      </c>
      <c r="C14" s="85">
        <f>'PLIEGO MINSA'!E89</f>
        <v>4092984</v>
      </c>
      <c r="D14" s="85">
        <f>'PLIEGO MINSA'!H89</f>
        <v>3822048.55</v>
      </c>
      <c r="E14" s="12">
        <f t="shared" si="0"/>
        <v>93.380490859480517</v>
      </c>
      <c r="F14" s="119"/>
      <c r="G14" s="119"/>
      <c r="I14" s="108"/>
    </row>
    <row r="15" spans="2:9" ht="20.100000000000001" customHeight="1" x14ac:dyDescent="0.2">
      <c r="B15" s="84" t="s">
        <v>226</v>
      </c>
      <c r="C15" s="85">
        <f>'PLIEGO MINSA'!E92</f>
        <v>902080</v>
      </c>
      <c r="D15" s="85">
        <f>'PLIEGO MINSA'!H92</f>
        <v>902080</v>
      </c>
      <c r="E15" s="12">
        <f t="shared" si="0"/>
        <v>100.00000000000001</v>
      </c>
      <c r="F15" s="119"/>
      <c r="G15" s="119"/>
      <c r="I15" s="108"/>
    </row>
    <row r="16" spans="2:9" ht="20.100000000000001" customHeight="1" x14ac:dyDescent="0.2">
      <c r="B16" s="84" t="s">
        <v>120</v>
      </c>
      <c r="C16" s="85">
        <f>'PLIEGO MINSA'!E96</f>
        <v>1325970</v>
      </c>
      <c r="D16" s="85">
        <f>'PLIEGO MINSA'!H96</f>
        <v>678935</v>
      </c>
      <c r="E16" s="12">
        <f t="shared" si="0"/>
        <v>51.202892976462515</v>
      </c>
      <c r="F16" s="119"/>
      <c r="G16" s="119"/>
      <c r="I16" s="108"/>
    </row>
    <row r="17" spans="2:9" ht="20.100000000000001" customHeight="1" x14ac:dyDescent="0.2">
      <c r="B17" s="84" t="s">
        <v>188</v>
      </c>
      <c r="C17" s="85">
        <f>'PLIEGO MINSA'!E102</f>
        <v>36000</v>
      </c>
      <c r="D17" s="85">
        <f>'PLIEGO MINSA'!H102</f>
        <v>36000</v>
      </c>
      <c r="E17" s="12">
        <f t="shared" si="0"/>
        <v>100</v>
      </c>
      <c r="F17" s="119"/>
      <c r="G17" s="108"/>
      <c r="I17" s="108"/>
    </row>
    <row r="18" spans="2:9" ht="20.100000000000001" customHeight="1" x14ac:dyDescent="0.2">
      <c r="B18" s="84" t="s">
        <v>284</v>
      </c>
      <c r="C18" s="85">
        <f>'PLIEGO MINSA'!E104</f>
        <v>788618</v>
      </c>
      <c r="D18" s="85">
        <f>'PLIEGO MINSA'!H104</f>
        <v>592660</v>
      </c>
      <c r="E18" s="12">
        <f>'PLIEGO MINSA'!I104</f>
        <v>75.151721112122729</v>
      </c>
      <c r="F18" s="119"/>
      <c r="G18" s="108"/>
      <c r="I18" s="108"/>
    </row>
    <row r="19" spans="2:9" ht="20.100000000000001" customHeight="1" x14ac:dyDescent="0.2">
      <c r="B19" s="84" t="s">
        <v>189</v>
      </c>
      <c r="C19" s="85">
        <f>'PLIEGO MINSA'!E108</f>
        <v>4953138</v>
      </c>
      <c r="D19" s="85">
        <f>'PLIEGO MINSA'!H108</f>
        <v>4525780</v>
      </c>
      <c r="E19" s="12">
        <f t="shared" si="0"/>
        <v>91.371974695637391</v>
      </c>
      <c r="F19" s="119"/>
      <c r="G19" s="108"/>
      <c r="I19" s="108"/>
    </row>
    <row r="20" spans="2:9" ht="20.100000000000001" customHeight="1" x14ac:dyDescent="0.2">
      <c r="B20" s="84" t="s">
        <v>283</v>
      </c>
      <c r="C20" s="85">
        <f>'PLIEGO MINSA'!E114</f>
        <v>5700776</v>
      </c>
      <c r="D20" s="85">
        <f>'PLIEGO MINSA'!H114</f>
        <v>5685000</v>
      </c>
      <c r="E20" s="12">
        <f>'PLIEGO MINSA'!I114</f>
        <v>99.723265744874027</v>
      </c>
      <c r="F20" s="119"/>
      <c r="G20" s="108"/>
      <c r="I20" s="108"/>
    </row>
    <row r="21" spans="2:9" ht="30" customHeight="1" x14ac:dyDescent="0.2">
      <c r="B21" s="84" t="s">
        <v>285</v>
      </c>
      <c r="C21" s="85">
        <f>'PLIEGO MINSA'!E117</f>
        <v>260000</v>
      </c>
      <c r="D21" s="85">
        <f>'PLIEGO MINSA'!H117</f>
        <v>80000</v>
      </c>
      <c r="E21" s="12">
        <f>'PLIEGO MINSA'!I117</f>
        <v>30.76923076923077</v>
      </c>
      <c r="F21" s="119"/>
      <c r="G21" s="108"/>
      <c r="I21" s="108"/>
    </row>
    <row r="22" spans="2:9" ht="20.100000000000001" customHeight="1" x14ac:dyDescent="0.2">
      <c r="B22" s="84" t="s">
        <v>121</v>
      </c>
      <c r="C22" s="85">
        <f>'PLIEGO MINSA'!E119</f>
        <v>646500</v>
      </c>
      <c r="D22" s="85">
        <f>'PLIEGO MINSA'!H119</f>
        <v>635640</v>
      </c>
      <c r="E22" s="12">
        <f t="shared" si="0"/>
        <v>98.320185614849194</v>
      </c>
      <c r="F22" s="119"/>
      <c r="G22" s="108"/>
      <c r="I22" s="108"/>
    </row>
    <row r="23" spans="2:9" ht="20.100000000000001" customHeight="1" x14ac:dyDescent="0.2">
      <c r="B23" s="122" t="s">
        <v>191</v>
      </c>
      <c r="C23" s="123">
        <f>'PLIEGO MINSA'!E123</f>
        <v>13006654</v>
      </c>
      <c r="D23" s="123">
        <f>'PLIEGO MINSA'!H123</f>
        <v>12054544</v>
      </c>
      <c r="E23" s="12">
        <f t="shared" si="0"/>
        <v>92.679823727147664</v>
      </c>
      <c r="F23" s="119"/>
      <c r="H23" s="119"/>
      <c r="I23" s="119"/>
    </row>
    <row r="24" spans="2:9" ht="20.100000000000001" customHeight="1" x14ac:dyDescent="0.2">
      <c r="B24" s="122" t="s">
        <v>213</v>
      </c>
      <c r="C24" s="123">
        <f>'PLIEGO MINSA'!E127</f>
        <v>258060</v>
      </c>
      <c r="D24" s="123">
        <f>'PLIEGO MINSA'!H127</f>
        <v>258059</v>
      </c>
      <c r="E24" s="12">
        <f t="shared" si="0"/>
        <v>99.999612493218635</v>
      </c>
      <c r="F24" s="119"/>
      <c r="H24" s="119"/>
      <c r="I24" s="119"/>
    </row>
    <row r="25" spans="2:9" ht="20.100000000000001" customHeight="1" x14ac:dyDescent="0.2">
      <c r="B25" s="122" t="s">
        <v>247</v>
      </c>
      <c r="C25" s="123">
        <f>'PLIEGO MINSA'!E132</f>
        <v>16000</v>
      </c>
      <c r="D25" s="123">
        <f>'PLIEGO MINSA'!H132</f>
        <v>9280</v>
      </c>
      <c r="E25" s="12">
        <f t="shared" si="0"/>
        <v>58</v>
      </c>
      <c r="F25" s="119"/>
      <c r="H25" s="119"/>
      <c r="I25" s="119"/>
    </row>
    <row r="26" spans="2:9" ht="20.100000000000001" customHeight="1" x14ac:dyDescent="0.2">
      <c r="B26" s="84" t="s">
        <v>282</v>
      </c>
      <c r="C26" s="123">
        <f>'PLIEGO MINSA'!E134</f>
        <v>2104085</v>
      </c>
      <c r="D26" s="123">
        <f>'PLIEGO MINSA'!H134</f>
        <v>2104084</v>
      </c>
      <c r="E26" s="12">
        <f>'PLIEGO MINSA'!I134</f>
        <v>99.999952473402942</v>
      </c>
      <c r="F26" s="119"/>
      <c r="H26" s="119"/>
      <c r="I26" s="119"/>
    </row>
    <row r="27" spans="2:9" ht="30" customHeight="1" x14ac:dyDescent="0.2">
      <c r="B27" s="122" t="s">
        <v>286</v>
      </c>
      <c r="C27" s="123">
        <f>'PLIEGO MINSA'!E137</f>
        <v>2082201</v>
      </c>
      <c r="D27" s="123">
        <f>'PLIEGO MINSA'!H137</f>
        <v>1612852</v>
      </c>
      <c r="E27" s="12">
        <f t="shared" si="0"/>
        <v>77.458996513785181</v>
      </c>
      <c r="F27" s="119"/>
      <c r="H27" s="119"/>
      <c r="I27" s="119"/>
    </row>
    <row r="28" spans="2:9" ht="21.75" customHeight="1" x14ac:dyDescent="0.2">
      <c r="B28" s="84" t="s">
        <v>287</v>
      </c>
      <c r="C28" s="123">
        <f>'PLIEGO MINSA'!E141</f>
        <v>826200</v>
      </c>
      <c r="D28" s="123">
        <f>'PLIEGO MINSA'!H141</f>
        <v>569053</v>
      </c>
      <c r="E28" s="12">
        <f>'PLIEGO MINSA'!I141</f>
        <v>68.875938029532804</v>
      </c>
      <c r="F28" s="119"/>
      <c r="H28" s="119"/>
      <c r="I28" s="119"/>
    </row>
    <row r="29" spans="2:9" ht="20.100000000000001" customHeight="1" x14ac:dyDescent="0.2">
      <c r="B29" s="122" t="s">
        <v>190</v>
      </c>
      <c r="C29" s="123">
        <f>'PLIEGO MINSA'!E143</f>
        <v>453095553</v>
      </c>
      <c r="D29" s="123">
        <f>'PLIEGO MINSA'!H143</f>
        <v>219138783.17000002</v>
      </c>
      <c r="E29" s="124">
        <f t="shared" si="0"/>
        <v>48.364805551291738</v>
      </c>
      <c r="F29" s="119"/>
      <c r="H29" s="119"/>
      <c r="I29" s="119"/>
    </row>
    <row r="30" spans="2:9" ht="23.25" customHeight="1" x14ac:dyDescent="0.2">
      <c r="B30" s="84" t="s">
        <v>288</v>
      </c>
      <c r="C30" s="123">
        <f>'PLIEGO MINSA'!E206</f>
        <v>1082850</v>
      </c>
      <c r="D30" s="123">
        <f>'PLIEGO MINSA'!H206</f>
        <v>931224</v>
      </c>
      <c r="E30" s="124">
        <f>'PLIEGO MINSA'!I206</f>
        <v>85.997506579858708</v>
      </c>
      <c r="F30" s="119"/>
      <c r="H30" s="119"/>
      <c r="I30" s="119"/>
    </row>
    <row r="31" spans="2:9" ht="20.100000000000001" customHeight="1" x14ac:dyDescent="0.2">
      <c r="B31" s="11" t="s">
        <v>192</v>
      </c>
      <c r="C31" s="123">
        <f>'PLIEGO MINSA'!E212</f>
        <v>743561</v>
      </c>
      <c r="D31" s="123">
        <f>'PLIEGO MINSA'!H212</f>
        <v>111793</v>
      </c>
      <c r="E31" s="124">
        <f t="shared" si="0"/>
        <v>15.034812207740858</v>
      </c>
      <c r="F31" s="119"/>
      <c r="H31" s="119"/>
      <c r="I31" s="119"/>
    </row>
    <row r="32" spans="2:9" ht="20.100000000000001" customHeight="1" x14ac:dyDescent="0.2">
      <c r="B32" s="11" t="s">
        <v>193</v>
      </c>
      <c r="C32" s="123">
        <f>'PLIEGO MINSA'!E217</f>
        <v>1608968</v>
      </c>
      <c r="D32" s="123">
        <f>'PLIEGO MINSA'!H217</f>
        <v>869874.05</v>
      </c>
      <c r="E32" s="124">
        <f t="shared" si="0"/>
        <v>54.064098850940482</v>
      </c>
      <c r="F32" s="119"/>
      <c r="H32" s="119"/>
      <c r="I32" s="119"/>
    </row>
    <row r="33" spans="2:9" ht="22.5" customHeight="1" thickBot="1" x14ac:dyDescent="0.25">
      <c r="B33" s="131" t="s">
        <v>232</v>
      </c>
      <c r="C33" s="132">
        <f>'PLIEGO MINSA'!E221</f>
        <v>444289</v>
      </c>
      <c r="D33" s="132">
        <f>'PLIEGO MINSA'!H221</f>
        <v>60673</v>
      </c>
      <c r="E33" s="124">
        <f t="shared" si="0"/>
        <v>13.656201256389421</v>
      </c>
      <c r="F33" s="119"/>
      <c r="H33" s="119"/>
      <c r="I33" s="119"/>
    </row>
    <row r="34" spans="2:9" ht="17.25" customHeight="1" thickBot="1" x14ac:dyDescent="0.25">
      <c r="B34" s="69" t="s">
        <v>12</v>
      </c>
      <c r="C34" s="70">
        <f>'UE ADSCRITAS AL PLIEGO MINSA'!E7</f>
        <v>6558886</v>
      </c>
      <c r="D34" s="70">
        <f>'UE ADSCRITAS AL PLIEGO MINSA'!H7</f>
        <v>5190717.17</v>
      </c>
      <c r="E34" s="71">
        <f t="shared" si="0"/>
        <v>79.140225489511479</v>
      </c>
      <c r="F34" s="119"/>
    </row>
    <row r="35" spans="2:9" ht="19.5" customHeight="1" thickBot="1" x14ac:dyDescent="0.25">
      <c r="B35" s="69" t="s">
        <v>21</v>
      </c>
      <c r="C35" s="70">
        <f>'UE ADSCRITAS AL PLIEGO MINSA'!E21</f>
        <v>27137163.600000001</v>
      </c>
      <c r="D35" s="70">
        <f>'UE ADSCRITAS AL PLIEGO MINSA'!H21</f>
        <v>27093066.760000002</v>
      </c>
      <c r="E35" s="71">
        <f t="shared" si="0"/>
        <v>99.83750387236492</v>
      </c>
      <c r="F35" s="119"/>
    </row>
    <row r="36" spans="2:9" x14ac:dyDescent="0.2">
      <c r="C36" s="5"/>
      <c r="D36" s="46"/>
    </row>
    <row r="37" spans="2:9" x14ac:dyDescent="0.2">
      <c r="B37" s="62" t="s">
        <v>300</v>
      </c>
      <c r="C37" s="64"/>
      <c r="D37" s="64"/>
    </row>
    <row r="38" spans="2:9" ht="12.75" customHeight="1" x14ac:dyDescent="0.2">
      <c r="B38" s="65" t="s">
        <v>6</v>
      </c>
      <c r="C38" s="64"/>
      <c r="D38" s="64"/>
      <c r="E38" s="5"/>
    </row>
    <row r="39" spans="2:9" ht="15.75" customHeight="1" x14ac:dyDescent="0.2">
      <c r="B39" s="149" t="s">
        <v>29</v>
      </c>
      <c r="C39" s="150"/>
      <c r="D39" s="150"/>
      <c r="E39" s="6"/>
    </row>
    <row r="40" spans="2:9" x14ac:dyDescent="0.2">
      <c r="D40" s="5"/>
    </row>
    <row r="42" spans="2:9" x14ac:dyDescent="0.2">
      <c r="D42" s="5"/>
      <c r="E42" s="6"/>
    </row>
    <row r="43" spans="2:9" x14ac:dyDescent="0.2">
      <c r="D43" s="5"/>
    </row>
    <row r="44" spans="2:9" x14ac:dyDescent="0.2">
      <c r="E44" s="6"/>
    </row>
  </sheetData>
  <mergeCells count="11">
    <mergeCell ref="B6:D6"/>
    <mergeCell ref="B1:D1"/>
    <mergeCell ref="B2:E2"/>
    <mergeCell ref="B3:E3"/>
    <mergeCell ref="B4:D4"/>
    <mergeCell ref="B5:D5"/>
    <mergeCell ref="B39:D39"/>
    <mergeCell ref="B8:B9"/>
    <mergeCell ref="C8:C9"/>
    <mergeCell ref="D8:D9"/>
    <mergeCell ref="E8:E9"/>
  </mergeCells>
  <hyperlinks>
    <hyperlink ref="B39" r:id="rId1" display="http://apps5.mineco.gob.pe/transparencia/Navegador/default.aspx"/>
  </hyperlinks>
  <pageMargins left="0.59055118110236227" right="0" top="0.98425196850393704" bottom="0.98425196850393704" header="0" footer="0"/>
  <pageSetup paperSize="9" scale="8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K1143"/>
  <sheetViews>
    <sheetView tabSelected="1" zoomScale="91" zoomScaleNormal="91" workbookViewId="0">
      <pane xSplit="2" ySplit="6" topLeftCell="C7" activePane="bottomRight" state="frozen"/>
      <selection pane="topRight" activeCell="C1" sqref="C1"/>
      <selection pane="bottomLeft" activeCell="A8" sqref="A8"/>
      <selection pane="bottomRight" activeCell="A2" sqref="A2:K2"/>
    </sheetView>
  </sheetViews>
  <sheetFormatPr baseColWidth="10" defaultColWidth="11.42578125" defaultRowHeight="5.65" customHeight="1" x14ac:dyDescent="0.2"/>
  <cols>
    <col min="1" max="1" width="8.5703125" style="36" customWidth="1"/>
    <col min="2" max="2" width="41.42578125" style="44" customWidth="1"/>
    <col min="3" max="3" width="11.85546875" style="37" customWidth="1" collapsed="1"/>
    <col min="4" max="4" width="12.28515625" style="37" customWidth="1"/>
    <col min="5" max="5" width="13" style="38" customWidth="1"/>
    <col min="6" max="7" width="11.7109375" style="38" customWidth="1"/>
    <col min="8" max="8" width="11.28515625" style="20" customWidth="1"/>
    <col min="9" max="9" width="8.7109375" style="39" customWidth="1"/>
    <col min="10" max="10" width="12.28515625" style="114" customWidth="1"/>
    <col min="11" max="11" width="10.5703125" style="40" customWidth="1"/>
    <col min="12" max="16384" width="11.42578125" style="20"/>
  </cols>
  <sheetData>
    <row r="1" spans="1:11" s="18" customFormat="1" ht="18.75" customHeight="1" x14ac:dyDescent="0.2">
      <c r="A1" s="164" t="s">
        <v>23</v>
      </c>
      <c r="B1" s="164"/>
      <c r="C1" s="164"/>
      <c r="D1" s="164"/>
      <c r="E1" s="164"/>
      <c r="F1" s="164"/>
      <c r="G1" s="164"/>
      <c r="H1" s="164"/>
      <c r="I1" s="164"/>
      <c r="J1" s="164"/>
      <c r="K1" s="164"/>
    </row>
    <row r="2" spans="1:11" s="18" customFormat="1" ht="18.75" customHeight="1" x14ac:dyDescent="0.2">
      <c r="A2" s="165" t="s">
        <v>298</v>
      </c>
      <c r="B2" s="165"/>
      <c r="C2" s="165"/>
      <c r="D2" s="165"/>
      <c r="E2" s="165"/>
      <c r="F2" s="165"/>
      <c r="G2" s="165"/>
      <c r="H2" s="165"/>
      <c r="I2" s="165"/>
      <c r="J2" s="165"/>
      <c r="K2" s="165"/>
    </row>
    <row r="3" spans="1:11" s="18" customFormat="1" ht="18.75" customHeight="1" x14ac:dyDescent="0.2">
      <c r="B3" s="133"/>
      <c r="C3" s="133"/>
      <c r="D3" s="137"/>
      <c r="E3" s="138"/>
      <c r="F3" s="138"/>
      <c r="G3" s="138"/>
      <c r="H3" s="138"/>
      <c r="I3" s="137"/>
      <c r="J3" s="138"/>
      <c r="K3" s="133"/>
    </row>
    <row r="4" spans="1:11" s="18" customFormat="1" ht="13.5" customHeight="1" x14ac:dyDescent="0.2">
      <c r="A4" s="162" t="s">
        <v>58</v>
      </c>
      <c r="B4" s="162" t="s">
        <v>5</v>
      </c>
      <c r="C4" s="170" t="s">
        <v>24</v>
      </c>
      <c r="D4" s="170" t="s">
        <v>79</v>
      </c>
      <c r="E4" s="161" t="s">
        <v>80</v>
      </c>
      <c r="F4" s="161"/>
      <c r="G4" s="161"/>
      <c r="H4" s="161"/>
      <c r="I4" s="161"/>
      <c r="J4" s="166" t="s">
        <v>8</v>
      </c>
      <c r="K4" s="168" t="s">
        <v>25</v>
      </c>
    </row>
    <row r="5" spans="1:11" s="19" customFormat="1" ht="60.75" customHeight="1" thickBot="1" x14ac:dyDescent="0.3">
      <c r="A5" s="163"/>
      <c r="B5" s="162"/>
      <c r="C5" s="171"/>
      <c r="D5" s="171"/>
      <c r="E5" s="47" t="s">
        <v>61</v>
      </c>
      <c r="F5" s="15" t="s">
        <v>311</v>
      </c>
      <c r="G5" s="112" t="s">
        <v>312</v>
      </c>
      <c r="H5" s="21" t="s">
        <v>81</v>
      </c>
      <c r="I5" s="17" t="s">
        <v>7</v>
      </c>
      <c r="J5" s="167"/>
      <c r="K5" s="169"/>
    </row>
    <row r="6" spans="1:11" s="55" customFormat="1" ht="21.75" customHeight="1" x14ac:dyDescent="0.2">
      <c r="A6" s="53"/>
      <c r="B6" s="54" t="s">
        <v>9</v>
      </c>
      <c r="C6" s="54"/>
      <c r="D6" s="51">
        <f>D7+D89+D92+D96+D102+D104+D108+D114+D117+D119+D123+D127+D132+D134+D137+D141+D143+D206+D212+D217+D221</f>
        <v>1594219020.4199998</v>
      </c>
      <c r="E6" s="51">
        <f>E7+E89+E92+E96+E102+E104+E108+E114+E117+E119+E123+E127+E132+E134+E137+E141+E143+E206+E212+E217+E221</f>
        <v>678058072</v>
      </c>
      <c r="F6" s="51">
        <f>F7+F89+F92+F96+F102+F104+F108+F114+F117+F119+F123+F127+F132+F134+F137+F141+F143+F206+F212+F217+F221</f>
        <v>305639284.76000005</v>
      </c>
      <c r="G6" s="51">
        <f>G7+G89+G92+G96+G102+G104+G108+G114+G117+G119+G123+G127+G132+G134+G137+G141+G143+G206+G212+G217+G221</f>
        <v>104597366.48</v>
      </c>
      <c r="H6" s="51">
        <f>SUM(F6:G6)</f>
        <v>410236651.24000007</v>
      </c>
      <c r="I6" s="52">
        <f t="shared" ref="I6:I13" si="0">H6/E6%</f>
        <v>60.501698627370679</v>
      </c>
      <c r="J6" s="51">
        <f t="shared" ref="J6:J13" si="1">D6+H6</f>
        <v>2004455671.6599998</v>
      </c>
      <c r="K6" s="54"/>
    </row>
    <row r="7" spans="1:11" s="55" customFormat="1" ht="33.75" customHeight="1" x14ac:dyDescent="0.2">
      <c r="A7" s="88"/>
      <c r="B7" s="86" t="s">
        <v>50</v>
      </c>
      <c r="C7" s="94"/>
      <c r="D7" s="61">
        <f t="shared" ref="D7:F7" si="2">SUM(D8:D88)</f>
        <v>1114114941.03</v>
      </c>
      <c r="E7" s="61">
        <f t="shared" si="2"/>
        <v>184083585</v>
      </c>
      <c r="F7" s="61">
        <f t="shared" si="2"/>
        <v>127300622.08000001</v>
      </c>
      <c r="G7" s="61">
        <f t="shared" ref="G7" si="3">SUM(G8:G88)</f>
        <v>28257666.390000001</v>
      </c>
      <c r="H7" s="61">
        <f>SUM(F7:G7)</f>
        <v>155558288.47000003</v>
      </c>
      <c r="I7" s="73">
        <f t="shared" si="0"/>
        <v>84.504160688743653</v>
      </c>
      <c r="J7" s="61">
        <f t="shared" si="1"/>
        <v>1269673229.5</v>
      </c>
      <c r="K7" s="86"/>
    </row>
    <row r="8" spans="1:11" ht="60.75" customHeight="1" x14ac:dyDescent="0.2">
      <c r="A8" s="29">
        <v>2063067</v>
      </c>
      <c r="B8" s="27" t="s">
        <v>234</v>
      </c>
      <c r="C8" s="28">
        <v>309614383.63</v>
      </c>
      <c r="D8" s="28">
        <v>304735969.26999998</v>
      </c>
      <c r="E8" s="28">
        <v>1354498</v>
      </c>
      <c r="F8" s="28">
        <v>0</v>
      </c>
      <c r="G8" s="28">
        <v>462657.54</v>
      </c>
      <c r="H8" s="28">
        <f t="shared" ref="H8:H71" si="4">SUM(F8:G8)</f>
        <v>462657.54</v>
      </c>
      <c r="I8" s="72">
        <f t="shared" ref="I8:I11" si="5">H8/E8%</f>
        <v>34.157122417308848</v>
      </c>
      <c r="J8" s="28">
        <f t="shared" ref="J8:J11" si="6">D8+H8</f>
        <v>305198626.81</v>
      </c>
      <c r="K8" s="72">
        <f t="shared" ref="K8:K11" si="7">J8/C8%</f>
        <v>98.573788217385598</v>
      </c>
    </row>
    <row r="9" spans="1:11" ht="60.75" customHeight="1" x14ac:dyDescent="0.2">
      <c r="A9" s="29">
        <v>2063552</v>
      </c>
      <c r="B9" s="27" t="s">
        <v>235</v>
      </c>
      <c r="C9" s="28">
        <v>59371186</v>
      </c>
      <c r="D9" s="28">
        <v>96378327.609999999</v>
      </c>
      <c r="E9" s="28">
        <v>273790</v>
      </c>
      <c r="F9" s="28">
        <v>0</v>
      </c>
      <c r="G9" s="28"/>
      <c r="H9" s="28">
        <f t="shared" si="4"/>
        <v>0</v>
      </c>
      <c r="I9" s="72">
        <f t="shared" si="5"/>
        <v>0</v>
      </c>
      <c r="J9" s="28">
        <f t="shared" si="6"/>
        <v>96378327.609999999</v>
      </c>
      <c r="K9" s="72">
        <f t="shared" si="7"/>
        <v>162.33182138217688</v>
      </c>
    </row>
    <row r="10" spans="1:11" ht="60.75" customHeight="1" x14ac:dyDescent="0.2">
      <c r="A10" s="29">
        <v>2078218</v>
      </c>
      <c r="B10" s="27" t="s">
        <v>236</v>
      </c>
      <c r="C10" s="28">
        <v>163013672.94999999</v>
      </c>
      <c r="D10" s="28">
        <v>158279794.86000001</v>
      </c>
      <c r="E10" s="28">
        <v>187024</v>
      </c>
      <c r="F10" s="28">
        <v>0</v>
      </c>
      <c r="G10" s="28">
        <v>60375.85</v>
      </c>
      <c r="H10" s="28">
        <f t="shared" si="4"/>
        <v>60375.85</v>
      </c>
      <c r="I10" s="72">
        <f t="shared" si="5"/>
        <v>32.282407605441009</v>
      </c>
      <c r="J10" s="28">
        <f t="shared" si="6"/>
        <v>158340170.71000001</v>
      </c>
      <c r="K10" s="72">
        <f t="shared" si="7"/>
        <v>97.133061199453223</v>
      </c>
    </row>
    <row r="11" spans="1:11" ht="60.75" customHeight="1" x14ac:dyDescent="0.2">
      <c r="A11" s="29">
        <v>2078555</v>
      </c>
      <c r="B11" s="27" t="s">
        <v>237</v>
      </c>
      <c r="C11" s="28">
        <v>78610205.049999997</v>
      </c>
      <c r="D11" s="28">
        <v>77115380.319999993</v>
      </c>
      <c r="E11" s="28">
        <v>29369</v>
      </c>
      <c r="F11" s="28">
        <v>0</v>
      </c>
      <c r="G11" s="28">
        <v>29369</v>
      </c>
      <c r="H11" s="28">
        <f t="shared" si="4"/>
        <v>29369</v>
      </c>
      <c r="I11" s="72">
        <f t="shared" si="5"/>
        <v>100</v>
      </c>
      <c r="J11" s="28">
        <f t="shared" si="6"/>
        <v>77144749.319999993</v>
      </c>
      <c r="K11" s="72">
        <f t="shared" si="7"/>
        <v>98.135794545927084</v>
      </c>
    </row>
    <row r="12" spans="1:11" ht="60.75" customHeight="1" x14ac:dyDescent="0.2">
      <c r="A12" s="29">
        <v>2088779</v>
      </c>
      <c r="B12" s="27" t="s">
        <v>30</v>
      </c>
      <c r="C12" s="28">
        <v>255270770.75</v>
      </c>
      <c r="D12" s="28">
        <v>242323809.58000001</v>
      </c>
      <c r="E12" s="28">
        <v>557200</v>
      </c>
      <c r="F12" s="28">
        <v>47700</v>
      </c>
      <c r="G12" s="28">
        <v>96800</v>
      </c>
      <c r="H12" s="28">
        <f t="shared" si="4"/>
        <v>144500</v>
      </c>
      <c r="I12" s="72">
        <f t="shared" si="0"/>
        <v>25.933237616654701</v>
      </c>
      <c r="J12" s="28">
        <f t="shared" si="1"/>
        <v>242468309.58000001</v>
      </c>
      <c r="K12" s="72">
        <f>J12/C12%</f>
        <v>94.984752413139333</v>
      </c>
    </row>
    <row r="13" spans="1:11" ht="54" customHeight="1" x14ac:dyDescent="0.2">
      <c r="A13" s="29">
        <v>2088781</v>
      </c>
      <c r="B13" s="27" t="s">
        <v>31</v>
      </c>
      <c r="C13" s="28">
        <v>307374423.68000001</v>
      </c>
      <c r="D13" s="28">
        <v>230798254.53</v>
      </c>
      <c r="E13" s="28">
        <v>1478860</v>
      </c>
      <c r="F13" s="28">
        <v>1346031.21</v>
      </c>
      <c r="G13" s="28">
        <v>66269</v>
      </c>
      <c r="H13" s="28">
        <f t="shared" si="4"/>
        <v>1412300.21</v>
      </c>
      <c r="I13" s="72">
        <f t="shared" si="0"/>
        <v>95.499250098048492</v>
      </c>
      <c r="J13" s="28">
        <f t="shared" si="1"/>
        <v>232210554.74000001</v>
      </c>
      <c r="K13" s="72">
        <f>J13/C13%</f>
        <v>75.546479098647694</v>
      </c>
    </row>
    <row r="14" spans="1:11" ht="66.75" customHeight="1" x14ac:dyDescent="0.2">
      <c r="A14" s="29">
        <v>2434724</v>
      </c>
      <c r="B14" s="27" t="s">
        <v>85</v>
      </c>
      <c r="C14" s="28">
        <v>6380000</v>
      </c>
      <c r="D14" s="28">
        <v>0</v>
      </c>
      <c r="E14" s="28">
        <v>5666072</v>
      </c>
      <c r="F14" s="28">
        <v>5666071.3499999996</v>
      </c>
      <c r="G14" s="28"/>
      <c r="H14" s="28">
        <f t="shared" si="4"/>
        <v>5666071.3499999996</v>
      </c>
      <c r="I14" s="72">
        <f t="shared" ref="I14:I89" si="8">H14/E14%</f>
        <v>99.999988528207894</v>
      </c>
      <c r="J14" s="28">
        <f t="shared" ref="J14:J89" si="9">D14+H14</f>
        <v>5666071.3499999996</v>
      </c>
      <c r="K14" s="72">
        <f t="shared" ref="K14:K17" si="10">J14/C14%</f>
        <v>88.809895768025072</v>
      </c>
    </row>
    <row r="15" spans="1:11" ht="84" x14ac:dyDescent="0.2">
      <c r="A15" s="29">
        <v>2434744</v>
      </c>
      <c r="B15" s="27" t="s">
        <v>86</v>
      </c>
      <c r="C15" s="28">
        <v>6380000</v>
      </c>
      <c r="D15" s="28">
        <v>0</v>
      </c>
      <c r="E15" s="28">
        <v>5439429</v>
      </c>
      <c r="F15" s="28">
        <v>5439428.3499999996</v>
      </c>
      <c r="G15" s="28"/>
      <c r="H15" s="28">
        <f t="shared" si="4"/>
        <v>5439428.3499999996</v>
      </c>
      <c r="I15" s="72">
        <f t="shared" si="8"/>
        <v>99.999988050216288</v>
      </c>
      <c r="J15" s="28">
        <f t="shared" si="9"/>
        <v>5439428.3499999996</v>
      </c>
      <c r="K15" s="72">
        <f t="shared" si="10"/>
        <v>85.257497648902813</v>
      </c>
    </row>
    <row r="16" spans="1:11" ht="77.25" customHeight="1" x14ac:dyDescent="0.2">
      <c r="A16" s="29">
        <v>2434748</v>
      </c>
      <c r="B16" s="27" t="s">
        <v>87</v>
      </c>
      <c r="C16" s="28">
        <v>6380000</v>
      </c>
      <c r="D16" s="28">
        <v>0</v>
      </c>
      <c r="E16" s="28">
        <v>5666072</v>
      </c>
      <c r="F16" s="28">
        <v>5666071.3499999996</v>
      </c>
      <c r="G16" s="28"/>
      <c r="H16" s="28">
        <f t="shared" si="4"/>
        <v>5666071.3499999996</v>
      </c>
      <c r="I16" s="72">
        <f t="shared" si="8"/>
        <v>99.999988528207894</v>
      </c>
      <c r="J16" s="28">
        <f t="shared" si="9"/>
        <v>5666071.3499999996</v>
      </c>
      <c r="K16" s="72">
        <f t="shared" si="10"/>
        <v>88.809895768025072</v>
      </c>
    </row>
    <row r="17" spans="1:11" ht="80.25" customHeight="1" x14ac:dyDescent="0.2">
      <c r="A17" s="29">
        <v>2434750</v>
      </c>
      <c r="B17" s="27" t="s">
        <v>88</v>
      </c>
      <c r="C17" s="28">
        <v>6380000</v>
      </c>
      <c r="D17" s="28">
        <v>0</v>
      </c>
      <c r="E17" s="28">
        <v>5666072</v>
      </c>
      <c r="F17" s="28">
        <v>5666071.3499999996</v>
      </c>
      <c r="G17" s="28"/>
      <c r="H17" s="28">
        <f t="shared" si="4"/>
        <v>5666071.3499999996</v>
      </c>
      <c r="I17" s="72">
        <f t="shared" si="8"/>
        <v>99.999988528207894</v>
      </c>
      <c r="J17" s="28">
        <f t="shared" si="9"/>
        <v>5666071.3499999996</v>
      </c>
      <c r="K17" s="72">
        <f t="shared" si="10"/>
        <v>88.809895768025072</v>
      </c>
    </row>
    <row r="18" spans="1:11" ht="177" customHeight="1" x14ac:dyDescent="0.2">
      <c r="A18" s="29">
        <v>2449720</v>
      </c>
      <c r="B18" s="27" t="s">
        <v>238</v>
      </c>
      <c r="C18" s="107">
        <v>1555887.97</v>
      </c>
      <c r="D18" s="107">
        <v>0</v>
      </c>
      <c r="E18" s="128">
        <v>190031</v>
      </c>
      <c r="F18" s="28">
        <v>0</v>
      </c>
      <c r="G18" s="28"/>
      <c r="H18" s="28">
        <f t="shared" si="4"/>
        <v>0</v>
      </c>
      <c r="I18" s="72">
        <f t="shared" ref="I18" si="11">H18/E18%</f>
        <v>0</v>
      </c>
      <c r="J18" s="28">
        <f t="shared" ref="J18" si="12">D18+H18</f>
        <v>0</v>
      </c>
      <c r="K18" s="72">
        <f t="shared" ref="K18" si="13">J18/C18%</f>
        <v>0</v>
      </c>
    </row>
    <row r="19" spans="1:11" ht="91.5" customHeight="1" x14ac:dyDescent="0.2">
      <c r="A19" s="29">
        <v>2455905</v>
      </c>
      <c r="B19" s="27" t="s">
        <v>123</v>
      </c>
      <c r="C19" s="107">
        <v>6524190</v>
      </c>
      <c r="D19" s="107">
        <v>4483404.8600000003</v>
      </c>
      <c r="E19" s="28">
        <v>1327374</v>
      </c>
      <c r="F19" s="128">
        <v>1327373.8799999999</v>
      </c>
      <c r="G19" s="28"/>
      <c r="H19" s="28">
        <f t="shared" si="4"/>
        <v>1327373.8799999999</v>
      </c>
      <c r="I19" s="72">
        <f t="shared" ref="I19:I77" si="14">H19/E19%</f>
        <v>99.999990959593902</v>
      </c>
      <c r="J19" s="28">
        <f t="shared" ref="J19:J77" si="15">D19+H19</f>
        <v>5810778.7400000002</v>
      </c>
      <c r="K19" s="72">
        <f t="shared" ref="K19:K77" si="16">J19/C19%</f>
        <v>89.065136668306721</v>
      </c>
    </row>
    <row r="20" spans="1:11" ht="88.5" customHeight="1" x14ac:dyDescent="0.2">
      <c r="A20" s="29">
        <v>2455911</v>
      </c>
      <c r="B20" s="27" t="s">
        <v>124</v>
      </c>
      <c r="C20" s="107">
        <v>2174730</v>
      </c>
      <c r="D20" s="107">
        <v>0</v>
      </c>
      <c r="E20" s="28">
        <v>1896249</v>
      </c>
      <c r="F20" s="128">
        <v>1896248</v>
      </c>
      <c r="G20" s="28"/>
      <c r="H20" s="28">
        <f t="shared" si="4"/>
        <v>1896248</v>
      </c>
      <c r="I20" s="72">
        <f t="shared" si="14"/>
        <v>99.999947264309682</v>
      </c>
      <c r="J20" s="28">
        <f t="shared" si="15"/>
        <v>1896248</v>
      </c>
      <c r="K20" s="72">
        <f t="shared" si="16"/>
        <v>87.194640254192478</v>
      </c>
    </row>
    <row r="21" spans="1:11" ht="89.25" customHeight="1" x14ac:dyDescent="0.2">
      <c r="A21" s="29">
        <v>2455913</v>
      </c>
      <c r="B21" s="27" t="s">
        <v>125</v>
      </c>
      <c r="C21" s="107">
        <v>2174730</v>
      </c>
      <c r="D21" s="107">
        <v>0</v>
      </c>
      <c r="E21" s="28">
        <v>1896249</v>
      </c>
      <c r="F21" s="28">
        <v>1896248.4</v>
      </c>
      <c r="G21" s="28"/>
      <c r="H21" s="28">
        <f t="shared" si="4"/>
        <v>1896248.4</v>
      </c>
      <c r="I21" s="72">
        <f t="shared" si="14"/>
        <v>99.999968358585804</v>
      </c>
      <c r="J21" s="28">
        <f t="shared" si="15"/>
        <v>1896248.4</v>
      </c>
      <c r="K21" s="72">
        <f t="shared" si="16"/>
        <v>87.194658647280349</v>
      </c>
    </row>
    <row r="22" spans="1:11" ht="89.25" customHeight="1" x14ac:dyDescent="0.2">
      <c r="A22" s="29">
        <v>2471650</v>
      </c>
      <c r="B22" s="27" t="s">
        <v>239</v>
      </c>
      <c r="C22" s="107">
        <v>2187918.73</v>
      </c>
      <c r="D22" s="107">
        <v>0</v>
      </c>
      <c r="E22" s="28">
        <v>14408</v>
      </c>
      <c r="F22" s="107">
        <v>0</v>
      </c>
      <c r="G22" s="107"/>
      <c r="H22" s="107">
        <f t="shared" si="4"/>
        <v>0</v>
      </c>
      <c r="I22" s="72">
        <f t="shared" ref="I22" si="17">H22/E22%</f>
        <v>0</v>
      </c>
      <c r="J22" s="28">
        <f t="shared" ref="J22" si="18">D22+H22</f>
        <v>0</v>
      </c>
      <c r="K22" s="72">
        <f t="shared" ref="K22" si="19">J22/C22%</f>
        <v>0</v>
      </c>
    </row>
    <row r="23" spans="1:11" ht="106.5" customHeight="1" x14ac:dyDescent="0.2">
      <c r="A23" s="29">
        <v>2484812</v>
      </c>
      <c r="B23" s="27" t="s">
        <v>126</v>
      </c>
      <c r="C23" s="107">
        <v>515900</v>
      </c>
      <c r="D23" s="107">
        <v>0</v>
      </c>
      <c r="E23" s="28">
        <v>215880</v>
      </c>
      <c r="F23" s="107">
        <v>5700</v>
      </c>
      <c r="G23" s="107">
        <v>108795</v>
      </c>
      <c r="H23" s="107">
        <f t="shared" si="4"/>
        <v>114495</v>
      </c>
      <c r="I23" s="72">
        <f t="shared" si="14"/>
        <v>53.036409116175648</v>
      </c>
      <c r="J23" s="28">
        <f t="shared" si="15"/>
        <v>114495</v>
      </c>
      <c r="K23" s="72">
        <f t="shared" si="16"/>
        <v>22.193254506687342</v>
      </c>
    </row>
    <row r="24" spans="1:11" ht="106.5" customHeight="1" x14ac:dyDescent="0.2">
      <c r="A24" s="29">
        <v>2484814</v>
      </c>
      <c r="B24" s="27" t="s">
        <v>127</v>
      </c>
      <c r="C24" s="107">
        <v>515900</v>
      </c>
      <c r="D24" s="107">
        <v>0</v>
      </c>
      <c r="E24" s="28">
        <v>215880</v>
      </c>
      <c r="F24" s="107">
        <v>5700</v>
      </c>
      <c r="G24" s="107">
        <v>108795</v>
      </c>
      <c r="H24" s="107">
        <f t="shared" si="4"/>
        <v>114495</v>
      </c>
      <c r="I24" s="72">
        <f t="shared" si="14"/>
        <v>53.036409116175648</v>
      </c>
      <c r="J24" s="28">
        <f t="shared" si="15"/>
        <v>114495</v>
      </c>
      <c r="K24" s="72">
        <f t="shared" si="16"/>
        <v>22.193254506687342</v>
      </c>
    </row>
    <row r="25" spans="1:11" ht="117" customHeight="1" x14ac:dyDescent="0.2">
      <c r="A25" s="29">
        <v>2484816</v>
      </c>
      <c r="B25" s="27" t="s">
        <v>128</v>
      </c>
      <c r="C25" s="107">
        <v>515900</v>
      </c>
      <c r="D25" s="107">
        <v>0</v>
      </c>
      <c r="E25" s="28">
        <v>207380</v>
      </c>
      <c r="F25" s="107">
        <v>55200</v>
      </c>
      <c r="G25" s="107">
        <v>138795</v>
      </c>
      <c r="H25" s="107">
        <f t="shared" si="4"/>
        <v>193995</v>
      </c>
      <c r="I25" s="72">
        <f t="shared" si="14"/>
        <v>93.545664962870092</v>
      </c>
      <c r="J25" s="28">
        <f t="shared" si="15"/>
        <v>193995</v>
      </c>
      <c r="K25" s="72">
        <f t="shared" si="16"/>
        <v>37.60321767784454</v>
      </c>
    </row>
    <row r="26" spans="1:11" ht="98.25" customHeight="1" x14ac:dyDescent="0.2">
      <c r="A26" s="29">
        <v>2484818</v>
      </c>
      <c r="B26" s="27" t="s">
        <v>129</v>
      </c>
      <c r="C26" s="107">
        <v>515900</v>
      </c>
      <c r="D26" s="107">
        <v>0</v>
      </c>
      <c r="E26" s="28">
        <v>215880</v>
      </c>
      <c r="F26" s="107">
        <v>5700</v>
      </c>
      <c r="G26" s="107">
        <v>108795</v>
      </c>
      <c r="H26" s="107">
        <f t="shared" si="4"/>
        <v>114495</v>
      </c>
      <c r="I26" s="72">
        <f t="shared" si="14"/>
        <v>53.036409116175648</v>
      </c>
      <c r="J26" s="28">
        <f t="shared" si="15"/>
        <v>114495</v>
      </c>
      <c r="K26" s="72">
        <f t="shared" si="16"/>
        <v>22.193254506687342</v>
      </c>
    </row>
    <row r="27" spans="1:11" ht="106.5" customHeight="1" x14ac:dyDescent="0.2">
      <c r="A27" s="29">
        <v>2484819</v>
      </c>
      <c r="B27" s="27" t="s">
        <v>130</v>
      </c>
      <c r="C27" s="107">
        <v>515900</v>
      </c>
      <c r="D27" s="107">
        <v>0</v>
      </c>
      <c r="E27" s="28">
        <v>215880</v>
      </c>
      <c r="F27" s="107">
        <v>5700</v>
      </c>
      <c r="G27" s="107">
        <v>108795</v>
      </c>
      <c r="H27" s="107">
        <f t="shared" si="4"/>
        <v>114495</v>
      </c>
      <c r="I27" s="72">
        <f t="shared" si="14"/>
        <v>53.036409116175648</v>
      </c>
      <c r="J27" s="28">
        <f t="shared" si="15"/>
        <v>114495</v>
      </c>
      <c r="K27" s="72">
        <f t="shared" si="16"/>
        <v>22.193254506687342</v>
      </c>
    </row>
    <row r="28" spans="1:11" ht="90" customHeight="1" x14ac:dyDescent="0.2">
      <c r="A28" s="29">
        <v>2484820</v>
      </c>
      <c r="B28" s="27" t="s">
        <v>131</v>
      </c>
      <c r="C28" s="107">
        <v>653400</v>
      </c>
      <c r="D28" s="107">
        <v>0</v>
      </c>
      <c r="E28" s="28">
        <v>289990</v>
      </c>
      <c r="F28" s="107">
        <v>11400</v>
      </c>
      <c r="G28" s="107">
        <v>177205</v>
      </c>
      <c r="H28" s="107">
        <f t="shared" si="4"/>
        <v>188605</v>
      </c>
      <c r="I28" s="72">
        <f t="shared" si="14"/>
        <v>65.038449601710397</v>
      </c>
      <c r="J28" s="28">
        <f t="shared" si="15"/>
        <v>188605</v>
      </c>
      <c r="K28" s="72">
        <f t="shared" si="16"/>
        <v>28.865166819712275</v>
      </c>
    </row>
    <row r="29" spans="1:11" ht="106.5" customHeight="1" x14ac:dyDescent="0.2">
      <c r="A29" s="29">
        <v>2484821</v>
      </c>
      <c r="B29" s="27" t="s">
        <v>132</v>
      </c>
      <c r="C29" s="107">
        <v>515900</v>
      </c>
      <c r="D29" s="107">
        <v>0</v>
      </c>
      <c r="E29" s="28">
        <v>207380</v>
      </c>
      <c r="F29" s="107">
        <v>55200</v>
      </c>
      <c r="G29" s="107">
        <v>138795</v>
      </c>
      <c r="H29" s="107">
        <f t="shared" si="4"/>
        <v>193995</v>
      </c>
      <c r="I29" s="72">
        <f t="shared" si="14"/>
        <v>93.545664962870092</v>
      </c>
      <c r="J29" s="28">
        <f t="shared" si="15"/>
        <v>193995</v>
      </c>
      <c r="K29" s="72">
        <f t="shared" si="16"/>
        <v>37.60321767784454</v>
      </c>
    </row>
    <row r="30" spans="1:11" ht="97.5" customHeight="1" x14ac:dyDescent="0.2">
      <c r="A30" s="29">
        <v>2484822</v>
      </c>
      <c r="B30" s="27" t="s">
        <v>133</v>
      </c>
      <c r="C30" s="107">
        <v>515900</v>
      </c>
      <c r="D30" s="107">
        <v>0</v>
      </c>
      <c r="E30" s="28">
        <v>215880</v>
      </c>
      <c r="F30" s="107">
        <v>5700</v>
      </c>
      <c r="G30" s="107">
        <v>108795</v>
      </c>
      <c r="H30" s="107">
        <f t="shared" si="4"/>
        <v>114495</v>
      </c>
      <c r="I30" s="72">
        <f t="shared" si="14"/>
        <v>53.036409116175648</v>
      </c>
      <c r="J30" s="28">
        <f t="shared" si="15"/>
        <v>114495</v>
      </c>
      <c r="K30" s="72">
        <f t="shared" si="16"/>
        <v>22.193254506687342</v>
      </c>
    </row>
    <row r="31" spans="1:11" ht="106.5" customHeight="1" x14ac:dyDescent="0.2">
      <c r="A31" s="29">
        <v>2484823</v>
      </c>
      <c r="B31" s="27" t="s">
        <v>134</v>
      </c>
      <c r="C31" s="107">
        <v>515900</v>
      </c>
      <c r="D31" s="107">
        <v>0</v>
      </c>
      <c r="E31" s="28">
        <v>215880</v>
      </c>
      <c r="F31" s="107">
        <v>5700</v>
      </c>
      <c r="G31" s="107">
        <v>108795</v>
      </c>
      <c r="H31" s="107">
        <f t="shared" si="4"/>
        <v>114495</v>
      </c>
      <c r="I31" s="72">
        <f t="shared" si="14"/>
        <v>53.036409116175648</v>
      </c>
      <c r="J31" s="28">
        <f t="shared" si="15"/>
        <v>114495</v>
      </c>
      <c r="K31" s="72">
        <f t="shared" si="16"/>
        <v>22.193254506687342</v>
      </c>
    </row>
    <row r="32" spans="1:11" ht="106.5" customHeight="1" x14ac:dyDescent="0.2">
      <c r="A32" s="29">
        <v>2484825</v>
      </c>
      <c r="B32" s="27" t="s">
        <v>135</v>
      </c>
      <c r="C32" s="107">
        <v>653400</v>
      </c>
      <c r="D32" s="107">
        <v>0</v>
      </c>
      <c r="E32" s="28">
        <v>283490</v>
      </c>
      <c r="F32" s="107">
        <v>60900</v>
      </c>
      <c r="G32" s="107">
        <v>209205</v>
      </c>
      <c r="H32" s="107">
        <f t="shared" si="4"/>
        <v>270105</v>
      </c>
      <c r="I32" s="72">
        <f t="shared" si="14"/>
        <v>95.278493068538566</v>
      </c>
      <c r="J32" s="28">
        <f t="shared" si="15"/>
        <v>270105</v>
      </c>
      <c r="K32" s="72">
        <f t="shared" si="16"/>
        <v>41.338383838383841</v>
      </c>
    </row>
    <row r="33" spans="1:11" ht="106.5" customHeight="1" x14ac:dyDescent="0.2">
      <c r="A33" s="29">
        <v>2484827</v>
      </c>
      <c r="B33" s="27" t="s">
        <v>136</v>
      </c>
      <c r="C33" s="107">
        <v>653400</v>
      </c>
      <c r="D33" s="107">
        <v>0</v>
      </c>
      <c r="E33" s="28">
        <v>289990</v>
      </c>
      <c r="F33" s="107">
        <v>11400</v>
      </c>
      <c r="G33" s="107">
        <v>177205</v>
      </c>
      <c r="H33" s="107">
        <f t="shared" si="4"/>
        <v>188605</v>
      </c>
      <c r="I33" s="72">
        <f t="shared" si="14"/>
        <v>65.038449601710397</v>
      </c>
      <c r="J33" s="28">
        <f t="shared" si="15"/>
        <v>188605</v>
      </c>
      <c r="K33" s="72">
        <f t="shared" si="16"/>
        <v>28.865166819712275</v>
      </c>
    </row>
    <row r="34" spans="1:11" ht="129.75" customHeight="1" x14ac:dyDescent="0.2">
      <c r="A34" s="29">
        <v>2484831</v>
      </c>
      <c r="B34" s="27" t="s">
        <v>137</v>
      </c>
      <c r="C34" s="107">
        <v>515900</v>
      </c>
      <c r="D34" s="107">
        <v>0</v>
      </c>
      <c r="E34" s="28">
        <v>215880</v>
      </c>
      <c r="F34" s="107">
        <v>5700</v>
      </c>
      <c r="G34" s="107">
        <v>108795</v>
      </c>
      <c r="H34" s="107">
        <f t="shared" si="4"/>
        <v>114495</v>
      </c>
      <c r="I34" s="72">
        <f t="shared" si="14"/>
        <v>53.036409116175648</v>
      </c>
      <c r="J34" s="28">
        <f t="shared" si="15"/>
        <v>114495</v>
      </c>
      <c r="K34" s="72">
        <f t="shared" si="16"/>
        <v>22.193254506687342</v>
      </c>
    </row>
    <row r="35" spans="1:11" ht="110.25" customHeight="1" x14ac:dyDescent="0.2">
      <c r="A35" s="29">
        <v>2484832</v>
      </c>
      <c r="B35" s="27" t="s">
        <v>138</v>
      </c>
      <c r="C35" s="107">
        <v>515900</v>
      </c>
      <c r="D35" s="107">
        <v>0</v>
      </c>
      <c r="E35" s="28">
        <v>207380</v>
      </c>
      <c r="F35" s="107">
        <v>55200</v>
      </c>
      <c r="G35" s="107">
        <v>138795</v>
      </c>
      <c r="H35" s="107">
        <f t="shared" si="4"/>
        <v>193995</v>
      </c>
      <c r="I35" s="72">
        <f t="shared" si="14"/>
        <v>93.545664962870092</v>
      </c>
      <c r="J35" s="28">
        <f t="shared" si="15"/>
        <v>193995</v>
      </c>
      <c r="K35" s="72">
        <f t="shared" si="16"/>
        <v>37.60321767784454</v>
      </c>
    </row>
    <row r="36" spans="1:11" ht="106.5" customHeight="1" x14ac:dyDescent="0.2">
      <c r="A36" s="29">
        <v>2484833</v>
      </c>
      <c r="B36" s="27" t="s">
        <v>139</v>
      </c>
      <c r="C36" s="107">
        <v>653400</v>
      </c>
      <c r="D36" s="107">
        <v>0</v>
      </c>
      <c r="E36" s="28">
        <v>289990</v>
      </c>
      <c r="F36" s="107">
        <v>11400</v>
      </c>
      <c r="G36" s="107">
        <v>177205</v>
      </c>
      <c r="H36" s="107">
        <f t="shared" si="4"/>
        <v>188605</v>
      </c>
      <c r="I36" s="72">
        <f t="shared" si="14"/>
        <v>65.038449601710397</v>
      </c>
      <c r="J36" s="28">
        <f t="shared" si="15"/>
        <v>188605</v>
      </c>
      <c r="K36" s="72">
        <f t="shared" si="16"/>
        <v>28.865166819712275</v>
      </c>
    </row>
    <row r="37" spans="1:11" ht="122.25" customHeight="1" x14ac:dyDescent="0.2">
      <c r="A37" s="29">
        <v>2484834</v>
      </c>
      <c r="B37" s="27" t="s">
        <v>140</v>
      </c>
      <c r="C37" s="107">
        <v>790900</v>
      </c>
      <c r="D37" s="107">
        <v>0</v>
      </c>
      <c r="E37" s="28">
        <v>364100</v>
      </c>
      <c r="F37" s="107">
        <v>17100</v>
      </c>
      <c r="G37" s="107">
        <v>245615</v>
      </c>
      <c r="H37" s="107">
        <f t="shared" si="4"/>
        <v>262715</v>
      </c>
      <c r="I37" s="72">
        <f t="shared" si="14"/>
        <v>72.154627849491902</v>
      </c>
      <c r="J37" s="28">
        <f t="shared" si="15"/>
        <v>262715</v>
      </c>
      <c r="K37" s="72">
        <f t="shared" si="16"/>
        <v>33.217220887596412</v>
      </c>
    </row>
    <row r="38" spans="1:11" ht="123.75" customHeight="1" x14ac:dyDescent="0.2">
      <c r="A38" s="29">
        <v>2484836</v>
      </c>
      <c r="B38" s="27" t="s">
        <v>141</v>
      </c>
      <c r="C38" s="107">
        <v>515900</v>
      </c>
      <c r="D38" s="107">
        <v>0</v>
      </c>
      <c r="E38" s="28">
        <v>207380</v>
      </c>
      <c r="F38" s="107">
        <v>55200</v>
      </c>
      <c r="G38" s="107">
        <v>138795</v>
      </c>
      <c r="H38" s="107">
        <f t="shared" si="4"/>
        <v>193995</v>
      </c>
      <c r="I38" s="72">
        <f t="shared" si="14"/>
        <v>93.545664962870092</v>
      </c>
      <c r="J38" s="28">
        <f t="shared" si="15"/>
        <v>193995</v>
      </c>
      <c r="K38" s="72">
        <f t="shared" si="16"/>
        <v>37.60321767784454</v>
      </c>
    </row>
    <row r="39" spans="1:11" ht="113.25" customHeight="1" x14ac:dyDescent="0.2">
      <c r="A39" s="29">
        <v>2484837</v>
      </c>
      <c r="B39" s="27" t="s">
        <v>142</v>
      </c>
      <c r="C39" s="107">
        <v>988900</v>
      </c>
      <c r="D39" s="107">
        <v>0</v>
      </c>
      <c r="E39" s="28">
        <v>335600</v>
      </c>
      <c r="F39" s="107">
        <v>17100</v>
      </c>
      <c r="G39" s="107">
        <v>305615</v>
      </c>
      <c r="H39" s="107">
        <f t="shared" si="4"/>
        <v>322715</v>
      </c>
      <c r="I39" s="72">
        <f t="shared" si="14"/>
        <v>96.160607866507746</v>
      </c>
      <c r="J39" s="28">
        <f t="shared" si="15"/>
        <v>322715</v>
      </c>
      <c r="K39" s="72">
        <f t="shared" si="16"/>
        <v>32.633734452421884</v>
      </c>
    </row>
    <row r="40" spans="1:11" ht="106.5" customHeight="1" x14ac:dyDescent="0.2">
      <c r="A40" s="29">
        <v>2484838</v>
      </c>
      <c r="B40" s="27" t="s">
        <v>143</v>
      </c>
      <c r="C40" s="107">
        <v>988900</v>
      </c>
      <c r="D40" s="107">
        <v>0</v>
      </c>
      <c r="E40" s="28">
        <v>364100</v>
      </c>
      <c r="F40" s="107">
        <v>17100</v>
      </c>
      <c r="G40" s="107">
        <v>245615</v>
      </c>
      <c r="H40" s="107">
        <f t="shared" si="4"/>
        <v>262715</v>
      </c>
      <c r="I40" s="72">
        <f t="shared" si="14"/>
        <v>72.154627849491902</v>
      </c>
      <c r="J40" s="28">
        <f t="shared" si="15"/>
        <v>262715</v>
      </c>
      <c r="K40" s="72">
        <f t="shared" si="16"/>
        <v>26.566386894529273</v>
      </c>
    </row>
    <row r="41" spans="1:11" ht="123" customHeight="1" x14ac:dyDescent="0.2">
      <c r="A41" s="29">
        <v>2484839</v>
      </c>
      <c r="B41" s="27" t="s">
        <v>144</v>
      </c>
      <c r="C41" s="107">
        <v>653400</v>
      </c>
      <c r="D41" s="107">
        <v>0</v>
      </c>
      <c r="E41" s="28">
        <v>289990</v>
      </c>
      <c r="F41" s="107">
        <v>11400</v>
      </c>
      <c r="G41" s="107">
        <v>177205</v>
      </c>
      <c r="H41" s="107">
        <f t="shared" si="4"/>
        <v>188605</v>
      </c>
      <c r="I41" s="72">
        <f t="shared" si="14"/>
        <v>65.038449601710397</v>
      </c>
      <c r="J41" s="28">
        <f t="shared" si="15"/>
        <v>188605</v>
      </c>
      <c r="K41" s="72">
        <f t="shared" si="16"/>
        <v>28.865166819712275</v>
      </c>
    </row>
    <row r="42" spans="1:11" ht="106.5" customHeight="1" x14ac:dyDescent="0.2">
      <c r="A42" s="29">
        <v>2484840</v>
      </c>
      <c r="B42" s="27" t="s">
        <v>145</v>
      </c>
      <c r="C42" s="107">
        <v>988900</v>
      </c>
      <c r="D42" s="107">
        <v>0</v>
      </c>
      <c r="E42" s="28">
        <v>364100</v>
      </c>
      <c r="F42" s="107">
        <v>17100</v>
      </c>
      <c r="G42" s="107">
        <v>245615</v>
      </c>
      <c r="H42" s="107">
        <f t="shared" si="4"/>
        <v>262715</v>
      </c>
      <c r="I42" s="72">
        <f t="shared" si="14"/>
        <v>72.154627849491902</v>
      </c>
      <c r="J42" s="28">
        <f t="shared" si="15"/>
        <v>262715</v>
      </c>
      <c r="K42" s="72">
        <f t="shared" si="16"/>
        <v>26.566386894529273</v>
      </c>
    </row>
    <row r="43" spans="1:11" ht="106.5" customHeight="1" x14ac:dyDescent="0.2">
      <c r="A43" s="29">
        <v>2484841</v>
      </c>
      <c r="B43" s="27" t="s">
        <v>146</v>
      </c>
      <c r="C43" s="107">
        <v>515900</v>
      </c>
      <c r="D43" s="107">
        <v>0</v>
      </c>
      <c r="E43" s="28">
        <v>215880</v>
      </c>
      <c r="F43" s="107">
        <v>5700</v>
      </c>
      <c r="G43" s="107">
        <v>108795</v>
      </c>
      <c r="H43" s="107">
        <f t="shared" si="4"/>
        <v>114495</v>
      </c>
      <c r="I43" s="72">
        <f t="shared" si="14"/>
        <v>53.036409116175648</v>
      </c>
      <c r="J43" s="28">
        <f t="shared" si="15"/>
        <v>114495</v>
      </c>
      <c r="K43" s="72">
        <f t="shared" si="16"/>
        <v>22.193254506687342</v>
      </c>
    </row>
    <row r="44" spans="1:11" ht="106.5" customHeight="1" x14ac:dyDescent="0.2">
      <c r="A44" s="29">
        <v>2484842</v>
      </c>
      <c r="B44" s="27" t="s">
        <v>147</v>
      </c>
      <c r="C44" s="107">
        <v>988900</v>
      </c>
      <c r="D44" s="107">
        <v>0</v>
      </c>
      <c r="E44" s="28">
        <v>359600</v>
      </c>
      <c r="F44" s="107">
        <v>66600</v>
      </c>
      <c r="G44" s="107">
        <v>279615</v>
      </c>
      <c r="H44" s="107">
        <f t="shared" si="4"/>
        <v>346215</v>
      </c>
      <c r="I44" s="72">
        <f t="shared" si="14"/>
        <v>96.277808676307004</v>
      </c>
      <c r="J44" s="28">
        <f t="shared" si="15"/>
        <v>346215</v>
      </c>
      <c r="K44" s="72">
        <f t="shared" si="16"/>
        <v>35.010112245929818</v>
      </c>
    </row>
    <row r="45" spans="1:11" ht="112.5" customHeight="1" x14ac:dyDescent="0.2">
      <c r="A45" s="29">
        <v>2484843</v>
      </c>
      <c r="B45" s="27" t="s">
        <v>148</v>
      </c>
      <c r="C45" s="107">
        <v>713900</v>
      </c>
      <c r="D45" s="107">
        <v>0</v>
      </c>
      <c r="E45" s="28">
        <v>215880</v>
      </c>
      <c r="F45" s="107">
        <v>5700</v>
      </c>
      <c r="G45" s="107">
        <v>108795</v>
      </c>
      <c r="H45" s="107">
        <f t="shared" si="4"/>
        <v>114495</v>
      </c>
      <c r="I45" s="72">
        <f t="shared" si="14"/>
        <v>53.036409116175648</v>
      </c>
      <c r="J45" s="28">
        <f t="shared" si="15"/>
        <v>114495</v>
      </c>
      <c r="K45" s="72">
        <f t="shared" si="16"/>
        <v>16.037960498669282</v>
      </c>
    </row>
    <row r="46" spans="1:11" ht="106.5" customHeight="1" x14ac:dyDescent="0.2">
      <c r="A46" s="29">
        <v>2484844</v>
      </c>
      <c r="B46" s="27" t="s">
        <v>149</v>
      </c>
      <c r="C46" s="107">
        <v>988900</v>
      </c>
      <c r="D46" s="107">
        <v>0</v>
      </c>
      <c r="E46" s="28">
        <v>359600</v>
      </c>
      <c r="F46" s="107">
        <v>66600</v>
      </c>
      <c r="G46" s="107">
        <v>279615</v>
      </c>
      <c r="H46" s="107">
        <f t="shared" si="4"/>
        <v>346215</v>
      </c>
      <c r="I46" s="72">
        <f t="shared" si="14"/>
        <v>96.277808676307004</v>
      </c>
      <c r="J46" s="28">
        <f t="shared" si="15"/>
        <v>346215</v>
      </c>
      <c r="K46" s="72">
        <f t="shared" si="16"/>
        <v>35.010112245929818</v>
      </c>
    </row>
    <row r="47" spans="1:11" ht="106.5" customHeight="1" x14ac:dyDescent="0.2">
      <c r="A47" s="29">
        <v>2484845</v>
      </c>
      <c r="B47" s="27" t="s">
        <v>150</v>
      </c>
      <c r="C47" s="107">
        <v>851400</v>
      </c>
      <c r="D47" s="107">
        <v>0</v>
      </c>
      <c r="E47" s="28">
        <v>289990</v>
      </c>
      <c r="F47" s="107">
        <v>11400</v>
      </c>
      <c r="G47" s="107">
        <v>177205</v>
      </c>
      <c r="H47" s="107">
        <f t="shared" si="4"/>
        <v>188605</v>
      </c>
      <c r="I47" s="72">
        <f t="shared" si="14"/>
        <v>65.038449601710397</v>
      </c>
      <c r="J47" s="28">
        <f t="shared" si="15"/>
        <v>188605</v>
      </c>
      <c r="K47" s="72">
        <f t="shared" si="16"/>
        <v>22.15233732675593</v>
      </c>
    </row>
    <row r="48" spans="1:11" ht="106.5" customHeight="1" x14ac:dyDescent="0.2">
      <c r="A48" s="29">
        <v>2484846</v>
      </c>
      <c r="B48" s="27" t="s">
        <v>151</v>
      </c>
      <c r="C48" s="107">
        <v>988900</v>
      </c>
      <c r="D48" s="107">
        <v>0</v>
      </c>
      <c r="E48" s="28">
        <v>359600</v>
      </c>
      <c r="F48" s="107">
        <v>66600</v>
      </c>
      <c r="G48" s="107">
        <v>279615</v>
      </c>
      <c r="H48" s="107">
        <f t="shared" si="4"/>
        <v>346215</v>
      </c>
      <c r="I48" s="72">
        <f t="shared" si="14"/>
        <v>96.277808676307004</v>
      </c>
      <c r="J48" s="28">
        <f t="shared" si="15"/>
        <v>346215</v>
      </c>
      <c r="K48" s="72">
        <f t="shared" si="16"/>
        <v>35.010112245929818</v>
      </c>
    </row>
    <row r="49" spans="1:11" ht="117.75" customHeight="1" x14ac:dyDescent="0.2">
      <c r="A49" s="29">
        <v>2484847</v>
      </c>
      <c r="B49" s="27" t="s">
        <v>152</v>
      </c>
      <c r="C49" s="107">
        <v>653400</v>
      </c>
      <c r="D49" s="107">
        <v>0</v>
      </c>
      <c r="E49" s="28">
        <v>289990</v>
      </c>
      <c r="F49" s="107">
        <v>11400</v>
      </c>
      <c r="G49" s="148">
        <v>177205</v>
      </c>
      <c r="H49" s="148">
        <f t="shared" si="4"/>
        <v>188605</v>
      </c>
      <c r="I49" s="72">
        <f t="shared" si="14"/>
        <v>65.038449601710397</v>
      </c>
      <c r="J49" s="28">
        <f t="shared" si="15"/>
        <v>188605</v>
      </c>
      <c r="K49" s="72">
        <f t="shared" si="16"/>
        <v>28.865166819712275</v>
      </c>
    </row>
    <row r="50" spans="1:11" ht="98.25" customHeight="1" x14ac:dyDescent="0.2">
      <c r="A50" s="29">
        <v>2484848</v>
      </c>
      <c r="B50" s="27" t="s">
        <v>153</v>
      </c>
      <c r="C50" s="107">
        <v>515900</v>
      </c>
      <c r="D50" s="107">
        <v>0</v>
      </c>
      <c r="E50" s="28">
        <v>215880</v>
      </c>
      <c r="F50" s="107">
        <v>5700</v>
      </c>
      <c r="G50" s="107">
        <v>108795</v>
      </c>
      <c r="H50" s="107">
        <f t="shared" si="4"/>
        <v>114495</v>
      </c>
      <c r="I50" s="72">
        <f t="shared" si="14"/>
        <v>53.036409116175648</v>
      </c>
      <c r="J50" s="28">
        <f t="shared" si="15"/>
        <v>114495</v>
      </c>
      <c r="K50" s="72">
        <f t="shared" si="16"/>
        <v>22.193254506687342</v>
      </c>
    </row>
    <row r="51" spans="1:11" ht="106.5" customHeight="1" x14ac:dyDescent="0.2">
      <c r="A51" s="29">
        <v>2484849</v>
      </c>
      <c r="B51" s="27" t="s">
        <v>154</v>
      </c>
      <c r="C51" s="107">
        <v>653400</v>
      </c>
      <c r="D51" s="107">
        <v>0</v>
      </c>
      <c r="E51" s="28">
        <v>289990</v>
      </c>
      <c r="F51" s="107">
        <v>11400</v>
      </c>
      <c r="G51" s="107">
        <v>177205</v>
      </c>
      <c r="H51" s="107">
        <f t="shared" si="4"/>
        <v>188605</v>
      </c>
      <c r="I51" s="72">
        <f t="shared" si="14"/>
        <v>65.038449601710397</v>
      </c>
      <c r="J51" s="28">
        <f t="shared" si="15"/>
        <v>188605</v>
      </c>
      <c r="K51" s="72">
        <f t="shared" si="16"/>
        <v>28.865166819712275</v>
      </c>
    </row>
    <row r="52" spans="1:11" ht="111" customHeight="1" x14ac:dyDescent="0.2">
      <c r="A52" s="29">
        <v>2484850</v>
      </c>
      <c r="B52" s="27" t="s">
        <v>155</v>
      </c>
      <c r="C52" s="107">
        <v>515900</v>
      </c>
      <c r="D52" s="107">
        <v>0</v>
      </c>
      <c r="E52" s="28">
        <v>215880</v>
      </c>
      <c r="F52" s="107">
        <v>5700</v>
      </c>
      <c r="G52" s="107">
        <v>108795</v>
      </c>
      <c r="H52" s="107">
        <f t="shared" si="4"/>
        <v>114495</v>
      </c>
      <c r="I52" s="72">
        <f t="shared" si="14"/>
        <v>53.036409116175648</v>
      </c>
      <c r="J52" s="28">
        <f t="shared" si="15"/>
        <v>114495</v>
      </c>
      <c r="K52" s="72">
        <f t="shared" si="16"/>
        <v>22.193254506687342</v>
      </c>
    </row>
    <row r="53" spans="1:11" ht="125.25" customHeight="1" x14ac:dyDescent="0.2">
      <c r="A53" s="29">
        <v>2484851</v>
      </c>
      <c r="B53" s="27" t="s">
        <v>156</v>
      </c>
      <c r="C53" s="107">
        <v>790900</v>
      </c>
      <c r="D53" s="107">
        <v>0</v>
      </c>
      <c r="E53" s="28">
        <v>364100</v>
      </c>
      <c r="F53" s="107">
        <v>17100</v>
      </c>
      <c r="G53" s="107">
        <v>245615</v>
      </c>
      <c r="H53" s="107">
        <f t="shared" si="4"/>
        <v>262715</v>
      </c>
      <c r="I53" s="72">
        <f t="shared" si="14"/>
        <v>72.154627849491902</v>
      </c>
      <c r="J53" s="28">
        <f t="shared" si="15"/>
        <v>262715</v>
      </c>
      <c r="K53" s="72">
        <f t="shared" si="16"/>
        <v>33.217220887596412</v>
      </c>
    </row>
    <row r="54" spans="1:11" ht="106.5" customHeight="1" x14ac:dyDescent="0.2">
      <c r="A54" s="29">
        <v>2484852</v>
      </c>
      <c r="B54" s="27" t="s">
        <v>157</v>
      </c>
      <c r="C54" s="107">
        <v>515900</v>
      </c>
      <c r="D54" s="107">
        <v>0</v>
      </c>
      <c r="E54" s="28">
        <v>215880</v>
      </c>
      <c r="F54" s="107">
        <v>5700</v>
      </c>
      <c r="G54" s="107">
        <v>108795</v>
      </c>
      <c r="H54" s="107">
        <f t="shared" si="4"/>
        <v>114495</v>
      </c>
      <c r="I54" s="72">
        <f t="shared" si="14"/>
        <v>53.036409116175648</v>
      </c>
      <c r="J54" s="28">
        <f t="shared" si="15"/>
        <v>114495</v>
      </c>
      <c r="K54" s="72">
        <f t="shared" si="16"/>
        <v>22.193254506687342</v>
      </c>
    </row>
    <row r="55" spans="1:11" ht="99" customHeight="1" x14ac:dyDescent="0.2">
      <c r="A55" s="29">
        <v>2484853</v>
      </c>
      <c r="B55" s="27" t="s">
        <v>158</v>
      </c>
      <c r="C55" s="107">
        <v>515900</v>
      </c>
      <c r="D55" s="107">
        <v>0</v>
      </c>
      <c r="E55" s="28">
        <v>215880</v>
      </c>
      <c r="F55" s="107">
        <v>5700</v>
      </c>
      <c r="G55" s="107">
        <v>108795</v>
      </c>
      <c r="H55" s="107">
        <f t="shared" si="4"/>
        <v>114495</v>
      </c>
      <c r="I55" s="72">
        <f t="shared" si="14"/>
        <v>53.036409116175648</v>
      </c>
      <c r="J55" s="28">
        <f t="shared" si="15"/>
        <v>114495</v>
      </c>
      <c r="K55" s="72">
        <f t="shared" si="16"/>
        <v>22.193254506687342</v>
      </c>
    </row>
    <row r="56" spans="1:11" ht="123" customHeight="1" x14ac:dyDescent="0.2">
      <c r="A56" s="29">
        <v>2484854</v>
      </c>
      <c r="B56" s="27" t="s">
        <v>159</v>
      </c>
      <c r="C56" s="107">
        <v>1522400</v>
      </c>
      <c r="D56" s="107">
        <v>0</v>
      </c>
      <c r="E56" s="28">
        <v>438210</v>
      </c>
      <c r="F56" s="107">
        <v>22800</v>
      </c>
      <c r="G56" s="107">
        <v>314025</v>
      </c>
      <c r="H56" s="107">
        <f t="shared" si="4"/>
        <v>336825</v>
      </c>
      <c r="I56" s="72">
        <f t="shared" si="14"/>
        <v>76.863832409118913</v>
      </c>
      <c r="J56" s="28">
        <f t="shared" si="15"/>
        <v>336825</v>
      </c>
      <c r="K56" s="72">
        <f t="shared" si="16"/>
        <v>22.124605885444037</v>
      </c>
    </row>
    <row r="57" spans="1:11" ht="106.5" customHeight="1" x14ac:dyDescent="0.2">
      <c r="A57" s="29">
        <v>2484855</v>
      </c>
      <c r="B57" s="27" t="s">
        <v>160</v>
      </c>
      <c r="C57" s="107">
        <v>515900</v>
      </c>
      <c r="D57" s="107">
        <v>0</v>
      </c>
      <c r="E57" s="28">
        <v>215880</v>
      </c>
      <c r="F57" s="107">
        <v>5700</v>
      </c>
      <c r="G57" s="107">
        <v>108795</v>
      </c>
      <c r="H57" s="107">
        <f t="shared" si="4"/>
        <v>114495</v>
      </c>
      <c r="I57" s="72">
        <f t="shared" si="14"/>
        <v>53.036409116175648</v>
      </c>
      <c r="J57" s="28">
        <f t="shared" si="15"/>
        <v>114495</v>
      </c>
      <c r="K57" s="72">
        <f t="shared" si="16"/>
        <v>22.193254506687342</v>
      </c>
    </row>
    <row r="58" spans="1:11" ht="106.5" customHeight="1" x14ac:dyDescent="0.2">
      <c r="A58" s="29">
        <v>2484856</v>
      </c>
      <c r="B58" s="27" t="s">
        <v>161</v>
      </c>
      <c r="C58" s="107">
        <v>988900</v>
      </c>
      <c r="D58" s="107">
        <v>0</v>
      </c>
      <c r="E58" s="28">
        <v>364100</v>
      </c>
      <c r="F58" s="107">
        <v>17100</v>
      </c>
      <c r="G58" s="107">
        <v>245615</v>
      </c>
      <c r="H58" s="107">
        <f t="shared" si="4"/>
        <v>262715</v>
      </c>
      <c r="I58" s="72">
        <f t="shared" si="14"/>
        <v>72.154627849491902</v>
      </c>
      <c r="J58" s="28">
        <f t="shared" si="15"/>
        <v>262715</v>
      </c>
      <c r="K58" s="72">
        <f t="shared" si="16"/>
        <v>26.566386894529273</v>
      </c>
    </row>
    <row r="59" spans="1:11" ht="106.5" customHeight="1" x14ac:dyDescent="0.2">
      <c r="A59" s="29">
        <v>2484857</v>
      </c>
      <c r="B59" s="27" t="s">
        <v>162</v>
      </c>
      <c r="C59" s="107">
        <v>515900</v>
      </c>
      <c r="D59" s="107">
        <v>0</v>
      </c>
      <c r="E59" s="28">
        <v>215880</v>
      </c>
      <c r="F59" s="107">
        <v>5700</v>
      </c>
      <c r="G59" s="107">
        <v>108795</v>
      </c>
      <c r="H59" s="107">
        <f t="shared" si="4"/>
        <v>114495</v>
      </c>
      <c r="I59" s="72">
        <f t="shared" si="14"/>
        <v>53.036409116175648</v>
      </c>
      <c r="J59" s="28">
        <f t="shared" si="15"/>
        <v>114495</v>
      </c>
      <c r="K59" s="72">
        <f t="shared" si="16"/>
        <v>22.193254506687342</v>
      </c>
    </row>
    <row r="60" spans="1:11" ht="106.5" customHeight="1" x14ac:dyDescent="0.2">
      <c r="A60" s="29">
        <v>2484858</v>
      </c>
      <c r="B60" s="27" t="s">
        <v>163</v>
      </c>
      <c r="C60" s="107">
        <v>515900</v>
      </c>
      <c r="D60" s="107">
        <v>0</v>
      </c>
      <c r="E60" s="28">
        <v>215880</v>
      </c>
      <c r="F60" s="107">
        <v>5700</v>
      </c>
      <c r="G60" s="107">
        <v>108795</v>
      </c>
      <c r="H60" s="107">
        <f t="shared" si="4"/>
        <v>114495</v>
      </c>
      <c r="I60" s="72">
        <f t="shared" si="14"/>
        <v>53.036409116175648</v>
      </c>
      <c r="J60" s="28">
        <f t="shared" si="15"/>
        <v>114495</v>
      </c>
      <c r="K60" s="72">
        <f t="shared" si="16"/>
        <v>22.193254506687342</v>
      </c>
    </row>
    <row r="61" spans="1:11" ht="106.5" customHeight="1" x14ac:dyDescent="0.2">
      <c r="A61" s="29">
        <v>2484860</v>
      </c>
      <c r="B61" s="27" t="s">
        <v>164</v>
      </c>
      <c r="C61" s="107">
        <v>515900</v>
      </c>
      <c r="D61" s="107">
        <v>0</v>
      </c>
      <c r="E61" s="28">
        <v>215880</v>
      </c>
      <c r="F61" s="107">
        <v>5700</v>
      </c>
      <c r="G61" s="107">
        <v>108795</v>
      </c>
      <c r="H61" s="107">
        <f t="shared" si="4"/>
        <v>114495</v>
      </c>
      <c r="I61" s="72">
        <f t="shared" si="14"/>
        <v>53.036409116175648</v>
      </c>
      <c r="J61" s="28">
        <f t="shared" si="15"/>
        <v>114495</v>
      </c>
      <c r="K61" s="72">
        <f t="shared" si="16"/>
        <v>22.193254506687342</v>
      </c>
    </row>
    <row r="62" spans="1:11" ht="111" customHeight="1" x14ac:dyDescent="0.2">
      <c r="A62" s="29">
        <v>2484862</v>
      </c>
      <c r="B62" s="27" t="s">
        <v>165</v>
      </c>
      <c r="C62" s="107">
        <v>515900</v>
      </c>
      <c r="D62" s="107">
        <v>0</v>
      </c>
      <c r="E62" s="28">
        <v>215880</v>
      </c>
      <c r="F62" s="107">
        <v>5700</v>
      </c>
      <c r="G62" s="107">
        <v>108795</v>
      </c>
      <c r="H62" s="107">
        <f t="shared" si="4"/>
        <v>114495</v>
      </c>
      <c r="I62" s="72">
        <f t="shared" si="14"/>
        <v>53.036409116175648</v>
      </c>
      <c r="J62" s="28">
        <f t="shared" si="15"/>
        <v>114495</v>
      </c>
      <c r="K62" s="72">
        <f t="shared" si="16"/>
        <v>22.193254506687342</v>
      </c>
    </row>
    <row r="63" spans="1:11" ht="113.25" customHeight="1" x14ac:dyDescent="0.2">
      <c r="A63" s="29">
        <v>2484863</v>
      </c>
      <c r="B63" s="27" t="s">
        <v>166</v>
      </c>
      <c r="C63" s="107">
        <v>653400</v>
      </c>
      <c r="D63" s="107">
        <v>0</v>
      </c>
      <c r="E63" s="28">
        <v>289990</v>
      </c>
      <c r="F63" s="107">
        <v>11400</v>
      </c>
      <c r="G63" s="107">
        <v>177205</v>
      </c>
      <c r="H63" s="107">
        <f t="shared" si="4"/>
        <v>188605</v>
      </c>
      <c r="I63" s="72">
        <f t="shared" si="14"/>
        <v>65.038449601710397</v>
      </c>
      <c r="J63" s="28">
        <f t="shared" si="15"/>
        <v>188605</v>
      </c>
      <c r="K63" s="72">
        <f t="shared" si="16"/>
        <v>28.865166819712275</v>
      </c>
    </row>
    <row r="64" spans="1:11" ht="135.75" customHeight="1" x14ac:dyDescent="0.2">
      <c r="A64" s="29">
        <v>2484864</v>
      </c>
      <c r="B64" s="27" t="s">
        <v>167</v>
      </c>
      <c r="C64" s="107">
        <v>515900</v>
      </c>
      <c r="D64" s="107">
        <v>0</v>
      </c>
      <c r="E64" s="28">
        <v>215880</v>
      </c>
      <c r="F64" s="107">
        <v>5700</v>
      </c>
      <c r="G64" s="107">
        <v>108795</v>
      </c>
      <c r="H64" s="107">
        <f t="shared" si="4"/>
        <v>114495</v>
      </c>
      <c r="I64" s="72">
        <f t="shared" si="14"/>
        <v>53.036409116175648</v>
      </c>
      <c r="J64" s="28">
        <f t="shared" si="15"/>
        <v>114495</v>
      </c>
      <c r="K64" s="72">
        <f t="shared" si="16"/>
        <v>22.193254506687342</v>
      </c>
    </row>
    <row r="65" spans="1:11" ht="106.5" customHeight="1" x14ac:dyDescent="0.2">
      <c r="A65" s="29">
        <v>2484866</v>
      </c>
      <c r="B65" s="27" t="s">
        <v>168</v>
      </c>
      <c r="C65" s="107">
        <v>988900</v>
      </c>
      <c r="D65" s="107">
        <v>0</v>
      </c>
      <c r="E65" s="28">
        <v>364100</v>
      </c>
      <c r="F65" s="107">
        <v>17100</v>
      </c>
      <c r="G65" s="107">
        <v>245615</v>
      </c>
      <c r="H65" s="107">
        <f t="shared" si="4"/>
        <v>262715</v>
      </c>
      <c r="I65" s="72">
        <f t="shared" si="14"/>
        <v>72.154627849491902</v>
      </c>
      <c r="J65" s="28">
        <f t="shared" si="15"/>
        <v>262715</v>
      </c>
      <c r="K65" s="72">
        <f t="shared" si="16"/>
        <v>26.566386894529273</v>
      </c>
    </row>
    <row r="66" spans="1:11" ht="106.5" customHeight="1" x14ac:dyDescent="0.2">
      <c r="A66" s="29">
        <v>2484868</v>
      </c>
      <c r="B66" s="27" t="s">
        <v>169</v>
      </c>
      <c r="C66" s="107">
        <v>515900</v>
      </c>
      <c r="D66" s="107">
        <v>0</v>
      </c>
      <c r="E66" s="28">
        <v>215880</v>
      </c>
      <c r="F66" s="107">
        <v>5700</v>
      </c>
      <c r="G66" s="107">
        <v>108795</v>
      </c>
      <c r="H66" s="107">
        <f t="shared" si="4"/>
        <v>114495</v>
      </c>
      <c r="I66" s="72">
        <f t="shared" si="14"/>
        <v>53.036409116175648</v>
      </c>
      <c r="J66" s="28">
        <f t="shared" si="15"/>
        <v>114495</v>
      </c>
      <c r="K66" s="72">
        <f t="shared" si="16"/>
        <v>22.193254506687342</v>
      </c>
    </row>
    <row r="67" spans="1:11" ht="91.5" customHeight="1" x14ac:dyDescent="0.2">
      <c r="A67" s="29">
        <v>2484869</v>
      </c>
      <c r="B67" s="27" t="s">
        <v>170</v>
      </c>
      <c r="C67" s="107">
        <v>515900</v>
      </c>
      <c r="D67" s="107">
        <v>0</v>
      </c>
      <c r="E67" s="28">
        <v>215880</v>
      </c>
      <c r="F67" s="107">
        <v>5700</v>
      </c>
      <c r="G67" s="107">
        <v>108795</v>
      </c>
      <c r="H67" s="107">
        <f t="shared" si="4"/>
        <v>114495</v>
      </c>
      <c r="I67" s="72">
        <f t="shared" si="14"/>
        <v>53.036409116175648</v>
      </c>
      <c r="J67" s="28">
        <f t="shared" si="15"/>
        <v>114495</v>
      </c>
      <c r="K67" s="72">
        <f t="shared" si="16"/>
        <v>22.193254506687342</v>
      </c>
    </row>
    <row r="68" spans="1:11" ht="95.25" customHeight="1" x14ac:dyDescent="0.2">
      <c r="A68" s="29">
        <v>2484870</v>
      </c>
      <c r="B68" s="27" t="s">
        <v>171</v>
      </c>
      <c r="C68" s="107">
        <v>515900</v>
      </c>
      <c r="D68" s="107">
        <v>0</v>
      </c>
      <c r="E68" s="28">
        <v>215880</v>
      </c>
      <c r="F68" s="107">
        <v>5700</v>
      </c>
      <c r="G68" s="107">
        <v>108795</v>
      </c>
      <c r="H68" s="107">
        <f t="shared" si="4"/>
        <v>114495</v>
      </c>
      <c r="I68" s="72">
        <f t="shared" si="14"/>
        <v>53.036409116175648</v>
      </c>
      <c r="J68" s="28">
        <f t="shared" si="15"/>
        <v>114495</v>
      </c>
      <c r="K68" s="72">
        <f t="shared" si="16"/>
        <v>22.193254506687342</v>
      </c>
    </row>
    <row r="69" spans="1:11" ht="96" customHeight="1" x14ac:dyDescent="0.2">
      <c r="A69" s="29">
        <v>2484872</v>
      </c>
      <c r="B69" s="27" t="s">
        <v>172</v>
      </c>
      <c r="C69" s="107">
        <v>515900</v>
      </c>
      <c r="D69" s="107">
        <v>0</v>
      </c>
      <c r="E69" s="28">
        <v>215880</v>
      </c>
      <c r="F69" s="107">
        <v>5700</v>
      </c>
      <c r="G69" s="107">
        <v>108795</v>
      </c>
      <c r="H69" s="107">
        <f t="shared" si="4"/>
        <v>114495</v>
      </c>
      <c r="I69" s="72">
        <f t="shared" si="14"/>
        <v>53.036409116175648</v>
      </c>
      <c r="J69" s="28">
        <f t="shared" si="15"/>
        <v>114495</v>
      </c>
      <c r="K69" s="72">
        <f t="shared" si="16"/>
        <v>22.193254506687342</v>
      </c>
    </row>
    <row r="70" spans="1:11" ht="121.5" customHeight="1" x14ac:dyDescent="0.2">
      <c r="A70" s="29">
        <v>2484873</v>
      </c>
      <c r="B70" s="27" t="s">
        <v>173</v>
      </c>
      <c r="C70" s="107">
        <v>851400</v>
      </c>
      <c r="D70" s="107">
        <v>0</v>
      </c>
      <c r="E70" s="28">
        <v>289990</v>
      </c>
      <c r="F70" s="107">
        <v>11400</v>
      </c>
      <c r="G70" s="107">
        <v>177205</v>
      </c>
      <c r="H70" s="107">
        <f t="shared" si="4"/>
        <v>188605</v>
      </c>
      <c r="I70" s="72">
        <f t="shared" si="14"/>
        <v>65.038449601710397</v>
      </c>
      <c r="J70" s="28">
        <f t="shared" si="15"/>
        <v>188605</v>
      </c>
      <c r="K70" s="72">
        <f t="shared" si="16"/>
        <v>22.15233732675593</v>
      </c>
    </row>
    <row r="71" spans="1:11" ht="106.5" customHeight="1" x14ac:dyDescent="0.2">
      <c r="A71" s="29">
        <v>2484874</v>
      </c>
      <c r="B71" s="27" t="s">
        <v>174</v>
      </c>
      <c r="C71" s="107">
        <v>653400</v>
      </c>
      <c r="D71" s="107">
        <v>0</v>
      </c>
      <c r="E71" s="28">
        <v>289990</v>
      </c>
      <c r="F71" s="107">
        <v>11400</v>
      </c>
      <c r="G71" s="107">
        <v>177205</v>
      </c>
      <c r="H71" s="107">
        <f t="shared" si="4"/>
        <v>188605</v>
      </c>
      <c r="I71" s="72">
        <f t="shared" si="14"/>
        <v>65.038449601710397</v>
      </c>
      <c r="J71" s="28">
        <f t="shared" si="15"/>
        <v>188605</v>
      </c>
      <c r="K71" s="72">
        <f t="shared" si="16"/>
        <v>28.865166819712275</v>
      </c>
    </row>
    <row r="72" spans="1:11" ht="95.25" customHeight="1" x14ac:dyDescent="0.2">
      <c r="A72" s="29">
        <v>2484875</v>
      </c>
      <c r="B72" s="27" t="s">
        <v>175</v>
      </c>
      <c r="C72" s="107">
        <v>515900</v>
      </c>
      <c r="D72" s="107">
        <v>0</v>
      </c>
      <c r="E72" s="28">
        <v>215880</v>
      </c>
      <c r="F72" s="107">
        <v>5700</v>
      </c>
      <c r="G72" s="107">
        <v>108795</v>
      </c>
      <c r="H72" s="107">
        <f t="shared" ref="H72:H135" si="20">SUM(F72:G72)</f>
        <v>114495</v>
      </c>
      <c r="I72" s="72">
        <f t="shared" si="14"/>
        <v>53.036409116175648</v>
      </c>
      <c r="J72" s="28">
        <f t="shared" si="15"/>
        <v>114495</v>
      </c>
      <c r="K72" s="72">
        <f t="shared" si="16"/>
        <v>22.193254506687342</v>
      </c>
    </row>
    <row r="73" spans="1:11" ht="99" customHeight="1" x14ac:dyDescent="0.2">
      <c r="A73" s="29">
        <v>2484876</v>
      </c>
      <c r="B73" s="27" t="s">
        <v>176</v>
      </c>
      <c r="C73" s="107">
        <v>515900</v>
      </c>
      <c r="D73" s="107">
        <v>0</v>
      </c>
      <c r="E73" s="28">
        <v>215880</v>
      </c>
      <c r="F73" s="107">
        <v>5700</v>
      </c>
      <c r="G73" s="107">
        <v>108795</v>
      </c>
      <c r="H73" s="107">
        <f t="shared" si="20"/>
        <v>114495</v>
      </c>
      <c r="I73" s="72">
        <f t="shared" si="14"/>
        <v>53.036409116175648</v>
      </c>
      <c r="J73" s="28">
        <f t="shared" si="15"/>
        <v>114495</v>
      </c>
      <c r="K73" s="72">
        <f t="shared" si="16"/>
        <v>22.193254506687342</v>
      </c>
    </row>
    <row r="74" spans="1:11" ht="96" customHeight="1" x14ac:dyDescent="0.2">
      <c r="A74" s="29">
        <v>2484877</v>
      </c>
      <c r="B74" s="27" t="s">
        <v>177</v>
      </c>
      <c r="C74" s="107">
        <v>515900</v>
      </c>
      <c r="D74" s="107">
        <v>0</v>
      </c>
      <c r="E74" s="28">
        <v>215880</v>
      </c>
      <c r="F74" s="107">
        <v>5700</v>
      </c>
      <c r="G74" s="107">
        <v>108795</v>
      </c>
      <c r="H74" s="107">
        <f t="shared" si="20"/>
        <v>114495</v>
      </c>
      <c r="I74" s="72">
        <f t="shared" si="14"/>
        <v>53.036409116175648</v>
      </c>
      <c r="J74" s="28">
        <f t="shared" si="15"/>
        <v>114495</v>
      </c>
      <c r="K74" s="72">
        <f t="shared" si="16"/>
        <v>22.193254506687342</v>
      </c>
    </row>
    <row r="75" spans="1:11" ht="94.5" customHeight="1" x14ac:dyDescent="0.2">
      <c r="A75" s="29">
        <v>2484878</v>
      </c>
      <c r="B75" s="27" t="s">
        <v>178</v>
      </c>
      <c r="C75" s="107">
        <v>515900</v>
      </c>
      <c r="D75" s="107">
        <v>0</v>
      </c>
      <c r="E75" s="28">
        <v>215880</v>
      </c>
      <c r="F75" s="107">
        <v>5700</v>
      </c>
      <c r="G75" s="107">
        <v>108795</v>
      </c>
      <c r="H75" s="107">
        <f t="shared" si="20"/>
        <v>114495</v>
      </c>
      <c r="I75" s="72">
        <f t="shared" si="14"/>
        <v>53.036409116175648</v>
      </c>
      <c r="J75" s="28">
        <f t="shared" si="15"/>
        <v>114495</v>
      </c>
      <c r="K75" s="72">
        <f t="shared" si="16"/>
        <v>22.193254506687342</v>
      </c>
    </row>
    <row r="76" spans="1:11" ht="106.5" customHeight="1" x14ac:dyDescent="0.2">
      <c r="A76" s="29">
        <v>2484879</v>
      </c>
      <c r="B76" s="27" t="s">
        <v>179</v>
      </c>
      <c r="C76" s="107">
        <v>515900</v>
      </c>
      <c r="D76" s="107">
        <v>0</v>
      </c>
      <c r="E76" s="28">
        <v>207380</v>
      </c>
      <c r="F76" s="107">
        <v>55200</v>
      </c>
      <c r="G76" s="107">
        <v>138795</v>
      </c>
      <c r="H76" s="107">
        <f t="shared" si="20"/>
        <v>193995</v>
      </c>
      <c r="I76" s="72">
        <f t="shared" si="14"/>
        <v>93.545664962870092</v>
      </c>
      <c r="J76" s="28">
        <f t="shared" si="15"/>
        <v>193995</v>
      </c>
      <c r="K76" s="72">
        <f t="shared" si="16"/>
        <v>37.60321767784454</v>
      </c>
    </row>
    <row r="77" spans="1:11" ht="99.75" customHeight="1" x14ac:dyDescent="0.2">
      <c r="A77" s="29">
        <v>2485076</v>
      </c>
      <c r="B77" s="27" t="s">
        <v>180</v>
      </c>
      <c r="C77" s="107">
        <v>14634000</v>
      </c>
      <c r="D77" s="107">
        <v>0</v>
      </c>
      <c r="E77" s="28">
        <v>5211224</v>
      </c>
      <c r="F77" s="107">
        <v>5211223.2</v>
      </c>
      <c r="G77" s="107"/>
      <c r="H77" s="107">
        <f t="shared" si="20"/>
        <v>5211223.2</v>
      </c>
      <c r="I77" s="72">
        <f t="shared" si="14"/>
        <v>99.999984648520197</v>
      </c>
      <c r="J77" s="28">
        <f t="shared" si="15"/>
        <v>5211223.2</v>
      </c>
      <c r="K77" s="72">
        <f t="shared" si="16"/>
        <v>35.610381303813043</v>
      </c>
    </row>
    <row r="78" spans="1:11" ht="108" x14ac:dyDescent="0.2">
      <c r="A78" s="29">
        <v>2489476</v>
      </c>
      <c r="B78" s="27" t="s">
        <v>240</v>
      </c>
      <c r="C78" s="107">
        <v>15574057.039999999</v>
      </c>
      <c r="D78" s="107">
        <v>0</v>
      </c>
      <c r="E78" s="28">
        <v>12769520</v>
      </c>
      <c r="F78" s="107">
        <v>726830</v>
      </c>
      <c r="G78" s="107">
        <v>8795700</v>
      </c>
      <c r="H78" s="107">
        <f t="shared" si="20"/>
        <v>9522530</v>
      </c>
      <c r="I78" s="72">
        <f t="shared" ref="I78:I79" si="21">H78/E78%</f>
        <v>74.572341012034912</v>
      </c>
      <c r="J78" s="28">
        <f t="shared" ref="J78:J79" si="22">D78+H78</f>
        <v>9522530</v>
      </c>
      <c r="K78" s="72">
        <f t="shared" ref="K78:K79" si="23">J78/C78%</f>
        <v>61.143541310671864</v>
      </c>
    </row>
    <row r="79" spans="1:11" ht="96" x14ac:dyDescent="0.2">
      <c r="A79" s="29">
        <v>2489479</v>
      </c>
      <c r="B79" s="27" t="s">
        <v>241</v>
      </c>
      <c r="C79" s="107">
        <v>15546057.039999999</v>
      </c>
      <c r="D79" s="107">
        <v>0</v>
      </c>
      <c r="E79" s="28">
        <v>15379857</v>
      </c>
      <c r="F79" s="107">
        <v>726830</v>
      </c>
      <c r="G79" s="107">
        <v>8795700</v>
      </c>
      <c r="H79" s="107">
        <f t="shared" si="20"/>
        <v>9522530</v>
      </c>
      <c r="I79" s="72">
        <f t="shared" si="21"/>
        <v>61.915595184012439</v>
      </c>
      <c r="J79" s="28">
        <f t="shared" si="22"/>
        <v>9522530</v>
      </c>
      <c r="K79" s="72">
        <f t="shared" si="23"/>
        <v>61.253666929810777</v>
      </c>
    </row>
    <row r="80" spans="1:11" ht="99.75" customHeight="1" x14ac:dyDescent="0.2">
      <c r="A80" s="29">
        <v>2491047</v>
      </c>
      <c r="B80" s="27" t="s">
        <v>214</v>
      </c>
      <c r="C80" s="28">
        <v>25540000</v>
      </c>
      <c r="D80" s="28">
        <v>0</v>
      </c>
      <c r="E80" s="28">
        <v>25093900</v>
      </c>
      <c r="F80" s="28">
        <v>19792100</v>
      </c>
      <c r="G80" s="28">
        <v>199520</v>
      </c>
      <c r="H80" s="28">
        <f t="shared" si="20"/>
        <v>19991620</v>
      </c>
      <c r="I80" s="72">
        <f t="shared" ref="I80:I81" si="24">H80/E80%</f>
        <v>79.667249809714718</v>
      </c>
      <c r="J80" s="28">
        <f t="shared" ref="J80:J81" si="25">D80+H80</f>
        <v>19991620</v>
      </c>
      <c r="K80" s="72">
        <f t="shared" ref="K80:K81" si="26">J80/C80%</f>
        <v>78.275724353954587</v>
      </c>
    </row>
    <row r="81" spans="1:11" ht="86.25" customHeight="1" x14ac:dyDescent="0.2">
      <c r="A81" s="29">
        <v>2491056</v>
      </c>
      <c r="B81" s="27" t="s">
        <v>215</v>
      </c>
      <c r="C81" s="28">
        <v>30235000</v>
      </c>
      <c r="D81" s="28">
        <v>0</v>
      </c>
      <c r="E81" s="28">
        <v>28756750</v>
      </c>
      <c r="F81" s="28">
        <v>24564000</v>
      </c>
      <c r="G81" s="28"/>
      <c r="H81" s="28">
        <f t="shared" si="20"/>
        <v>24564000</v>
      </c>
      <c r="I81" s="72">
        <f t="shared" si="24"/>
        <v>85.419944882505845</v>
      </c>
      <c r="J81" s="28">
        <f t="shared" si="25"/>
        <v>24564000</v>
      </c>
      <c r="K81" s="72">
        <f t="shared" si="26"/>
        <v>81.243591863734082</v>
      </c>
    </row>
    <row r="82" spans="1:11" ht="71.25" customHeight="1" x14ac:dyDescent="0.2">
      <c r="A82" s="29">
        <v>2492697</v>
      </c>
      <c r="B82" s="27" t="s">
        <v>227</v>
      </c>
      <c r="C82" s="107">
        <v>3915560</v>
      </c>
      <c r="D82" s="28">
        <v>0</v>
      </c>
      <c r="E82" s="28">
        <v>3915560</v>
      </c>
      <c r="F82" s="28">
        <v>3878106.2</v>
      </c>
      <c r="G82" s="107"/>
      <c r="H82" s="107">
        <f t="shared" si="20"/>
        <v>3878106.2</v>
      </c>
      <c r="I82" s="72">
        <f t="shared" ref="I82" si="27">H82/E82%</f>
        <v>99.043462493232141</v>
      </c>
      <c r="J82" s="28">
        <f t="shared" ref="J82" si="28">D82+H82</f>
        <v>3878106.2</v>
      </c>
      <c r="K82" s="72">
        <f t="shared" ref="K82" si="29">J82/C82%</f>
        <v>99.043462493232141</v>
      </c>
    </row>
    <row r="83" spans="1:11" ht="51" customHeight="1" x14ac:dyDescent="0.2">
      <c r="A83" s="29">
        <v>2501848</v>
      </c>
      <c r="B83" s="27" t="s">
        <v>248</v>
      </c>
      <c r="C83" s="107">
        <v>401264</v>
      </c>
      <c r="D83" s="107">
        <v>0</v>
      </c>
      <c r="E83" s="28">
        <v>401264</v>
      </c>
      <c r="F83" s="107">
        <v>0</v>
      </c>
      <c r="G83" s="107">
        <v>399280</v>
      </c>
      <c r="H83" s="107">
        <f t="shared" si="20"/>
        <v>399280</v>
      </c>
      <c r="I83" s="72">
        <f t="shared" ref="I83:I85" si="30">H83/E83%</f>
        <v>99.505562422744134</v>
      </c>
      <c r="J83" s="28">
        <f t="shared" ref="J83:J85" si="31">D83+H83</f>
        <v>399280</v>
      </c>
      <c r="K83" s="72">
        <f t="shared" ref="K83:K85" si="32">J83/C83%</f>
        <v>99.505562422744134</v>
      </c>
    </row>
    <row r="84" spans="1:11" ht="91.5" customHeight="1" x14ac:dyDescent="0.2">
      <c r="A84" s="29">
        <v>2501868</v>
      </c>
      <c r="B84" s="27" t="s">
        <v>249</v>
      </c>
      <c r="C84" s="107">
        <v>774914</v>
      </c>
      <c r="D84" s="107">
        <v>0</v>
      </c>
      <c r="E84" s="28">
        <v>774914</v>
      </c>
      <c r="F84" s="107">
        <v>0</v>
      </c>
      <c r="G84" s="107">
        <v>13758</v>
      </c>
      <c r="H84" s="107">
        <f t="shared" si="20"/>
        <v>13758</v>
      </c>
      <c r="I84" s="72">
        <f t="shared" si="30"/>
        <v>1.7754228211130525</v>
      </c>
      <c r="J84" s="28">
        <f t="shared" si="31"/>
        <v>13758</v>
      </c>
      <c r="K84" s="72">
        <f t="shared" si="32"/>
        <v>1.7754228211130525</v>
      </c>
    </row>
    <row r="85" spans="1:11" ht="99.75" customHeight="1" x14ac:dyDescent="0.2">
      <c r="A85" s="91">
        <v>2501880</v>
      </c>
      <c r="B85" s="115" t="s">
        <v>250</v>
      </c>
      <c r="C85" s="107">
        <v>1309964</v>
      </c>
      <c r="D85" s="107">
        <v>0</v>
      </c>
      <c r="E85" s="107">
        <v>983656</v>
      </c>
      <c r="F85" s="107">
        <v>0</v>
      </c>
      <c r="G85" s="107">
        <v>793367</v>
      </c>
      <c r="H85" s="107">
        <f t="shared" si="20"/>
        <v>793367</v>
      </c>
      <c r="I85" s="143">
        <f t="shared" si="30"/>
        <v>80.654924079149623</v>
      </c>
      <c r="J85" s="107">
        <f t="shared" si="31"/>
        <v>793367</v>
      </c>
      <c r="K85" s="143">
        <f t="shared" si="32"/>
        <v>60.564030767257726</v>
      </c>
    </row>
    <row r="86" spans="1:11" ht="75.75" customHeight="1" x14ac:dyDescent="0.2">
      <c r="A86" s="91">
        <v>2502665</v>
      </c>
      <c r="B86" s="115" t="s">
        <v>289</v>
      </c>
      <c r="C86" s="28">
        <v>1808712.58</v>
      </c>
      <c r="D86" s="28">
        <v>0</v>
      </c>
      <c r="E86" s="107">
        <v>904357</v>
      </c>
      <c r="F86" s="28">
        <v>773848</v>
      </c>
      <c r="G86" s="28"/>
      <c r="H86" s="28">
        <f t="shared" si="20"/>
        <v>773848</v>
      </c>
      <c r="I86" s="143">
        <f t="shared" ref="I86:I88" si="33">H86/E86%</f>
        <v>85.568862738940481</v>
      </c>
      <c r="J86" s="107">
        <f t="shared" ref="J86:J88" si="34">D86+H86</f>
        <v>773848</v>
      </c>
      <c r="K86" s="143">
        <f t="shared" ref="K86:K88" si="35">J86/C86%</f>
        <v>42.784464959048378</v>
      </c>
    </row>
    <row r="87" spans="1:11" ht="81.75" customHeight="1" x14ac:dyDescent="0.2">
      <c r="A87" s="91">
        <v>2502668</v>
      </c>
      <c r="B87" s="115" t="s">
        <v>290</v>
      </c>
      <c r="C87" s="28">
        <v>71242378.5</v>
      </c>
      <c r="D87" s="28">
        <v>0</v>
      </c>
      <c r="E87" s="107">
        <v>33121310</v>
      </c>
      <c r="F87" s="28">
        <v>31165128</v>
      </c>
      <c r="G87" s="28"/>
      <c r="H87" s="28">
        <f t="shared" si="20"/>
        <v>31165128</v>
      </c>
      <c r="I87" s="143">
        <f t="shared" si="33"/>
        <v>94.093886986957955</v>
      </c>
      <c r="J87" s="107">
        <f t="shared" si="34"/>
        <v>31165128</v>
      </c>
      <c r="K87" s="143">
        <f t="shared" si="35"/>
        <v>43.74520988234552</v>
      </c>
    </row>
    <row r="88" spans="1:11" ht="84" customHeight="1" x14ac:dyDescent="0.2">
      <c r="A88" s="91">
        <v>2502669</v>
      </c>
      <c r="B88" s="115" t="s">
        <v>291</v>
      </c>
      <c r="C88" s="28">
        <v>24084631.550000001</v>
      </c>
      <c r="D88" s="107">
        <v>0</v>
      </c>
      <c r="E88" s="107">
        <v>11042316</v>
      </c>
      <c r="F88" s="28">
        <v>10564212.789999999</v>
      </c>
      <c r="G88" s="28"/>
      <c r="H88" s="28">
        <f t="shared" si="20"/>
        <v>10564212.789999999</v>
      </c>
      <c r="I88" s="143">
        <f t="shared" si="33"/>
        <v>95.670263285347019</v>
      </c>
      <c r="J88" s="107">
        <f t="shared" si="34"/>
        <v>10564212.789999999</v>
      </c>
      <c r="K88" s="143">
        <f t="shared" si="35"/>
        <v>43.862878981845995</v>
      </c>
    </row>
    <row r="89" spans="1:11" ht="24" x14ac:dyDescent="0.2">
      <c r="A89" s="144"/>
      <c r="B89" s="134" t="s">
        <v>89</v>
      </c>
      <c r="C89" s="134"/>
      <c r="D89" s="31">
        <f>SUM(D90:D91)</f>
        <v>1768130</v>
      </c>
      <c r="E89" s="31">
        <f>SUM(E90:E91)</f>
        <v>4092984</v>
      </c>
      <c r="F89" s="31">
        <f>SUM(F90:F91)</f>
        <v>2721172</v>
      </c>
      <c r="G89" s="136">
        <f>SUM(G90:G91)</f>
        <v>1100876.55</v>
      </c>
      <c r="H89" s="136">
        <f t="shared" si="20"/>
        <v>3822048.55</v>
      </c>
      <c r="I89" s="145">
        <f t="shared" si="8"/>
        <v>93.380490859480517</v>
      </c>
      <c r="J89" s="136">
        <f t="shared" si="9"/>
        <v>5590178.5499999998</v>
      </c>
      <c r="K89" s="134"/>
    </row>
    <row r="90" spans="1:11" ht="111.75" customHeight="1" x14ac:dyDescent="0.2">
      <c r="A90" s="29">
        <v>2345252</v>
      </c>
      <c r="B90" s="27" t="s">
        <v>90</v>
      </c>
      <c r="C90" s="28">
        <v>6200468.7199999997</v>
      </c>
      <c r="D90" s="28">
        <v>1456160</v>
      </c>
      <c r="E90" s="28">
        <v>3443145</v>
      </c>
      <c r="F90" s="28">
        <v>2215341</v>
      </c>
      <c r="G90" s="28">
        <v>1019053.55</v>
      </c>
      <c r="H90" s="28">
        <f t="shared" si="20"/>
        <v>3234394.55</v>
      </c>
      <c r="I90" s="72">
        <f t="shared" ref="I90:I95" si="36">H90/E90%</f>
        <v>93.93721583029469</v>
      </c>
      <c r="J90" s="28">
        <f t="shared" ref="J90:J95" si="37">D90+H90</f>
        <v>4690554.55</v>
      </c>
      <c r="K90" s="72">
        <f t="shared" ref="K90:K95" si="38">J90/C90%</f>
        <v>75.648386627132282</v>
      </c>
    </row>
    <row r="91" spans="1:11" ht="83.25" customHeight="1" x14ac:dyDescent="0.2">
      <c r="A91" s="29">
        <v>2432524</v>
      </c>
      <c r="B91" s="27" t="s">
        <v>91</v>
      </c>
      <c r="C91" s="28">
        <v>989129.9</v>
      </c>
      <c r="D91" s="28">
        <v>311970</v>
      </c>
      <c r="E91" s="28">
        <v>649839</v>
      </c>
      <c r="F91" s="28">
        <v>505831</v>
      </c>
      <c r="G91" s="28">
        <v>81823</v>
      </c>
      <c r="H91" s="28">
        <f t="shared" si="20"/>
        <v>587654</v>
      </c>
      <c r="I91" s="72">
        <f t="shared" si="36"/>
        <v>90.430706682732179</v>
      </c>
      <c r="J91" s="28">
        <f t="shared" si="37"/>
        <v>899624</v>
      </c>
      <c r="K91" s="72">
        <f t="shared" si="38"/>
        <v>90.95104697573089</v>
      </c>
    </row>
    <row r="92" spans="1:11" ht="29.25" customHeight="1" x14ac:dyDescent="0.2">
      <c r="A92" s="29"/>
      <c r="B92" s="49" t="s">
        <v>216</v>
      </c>
      <c r="C92" s="49"/>
      <c r="D92" s="31">
        <f>SUM(D93:D95)</f>
        <v>3165929.0700000003</v>
      </c>
      <c r="E92" s="31">
        <f>SUM(E93:E95)</f>
        <v>902080</v>
      </c>
      <c r="F92" s="31">
        <f>SUM(F93:F95)</f>
        <v>637500</v>
      </c>
      <c r="G92" s="31">
        <f>SUM(G93:G95)</f>
        <v>264580</v>
      </c>
      <c r="H92" s="31">
        <f t="shared" si="20"/>
        <v>902080</v>
      </c>
      <c r="I92" s="73">
        <f t="shared" si="36"/>
        <v>100.00000000000001</v>
      </c>
      <c r="J92" s="61">
        <f t="shared" si="37"/>
        <v>4068009.0700000003</v>
      </c>
      <c r="K92" s="49"/>
    </row>
    <row r="93" spans="1:11" ht="68.25" customHeight="1" x14ac:dyDescent="0.2">
      <c r="A93" s="29">
        <v>2108103</v>
      </c>
      <c r="B93" s="27" t="s">
        <v>217</v>
      </c>
      <c r="C93" s="28">
        <v>2308127.64</v>
      </c>
      <c r="D93" s="28">
        <v>1869579.07</v>
      </c>
      <c r="E93" s="28">
        <v>372500</v>
      </c>
      <c r="F93" s="28">
        <v>137500</v>
      </c>
      <c r="G93" s="28">
        <v>235000</v>
      </c>
      <c r="H93" s="28">
        <f t="shared" si="20"/>
        <v>372500</v>
      </c>
      <c r="I93" s="72">
        <f t="shared" si="36"/>
        <v>100</v>
      </c>
      <c r="J93" s="28">
        <f t="shared" si="37"/>
        <v>2242079.0700000003</v>
      </c>
      <c r="K93" s="72">
        <f t="shared" si="38"/>
        <v>97.138435117045788</v>
      </c>
    </row>
    <row r="94" spans="1:11" ht="88.5" customHeight="1" x14ac:dyDescent="0.2">
      <c r="A94" s="29">
        <v>2437706</v>
      </c>
      <c r="B94" s="27" t="s">
        <v>218</v>
      </c>
      <c r="C94" s="28">
        <v>1500000</v>
      </c>
      <c r="D94" s="28">
        <v>0</v>
      </c>
      <c r="E94" s="28">
        <v>29580</v>
      </c>
      <c r="F94" s="28">
        <v>0</v>
      </c>
      <c r="G94" s="28">
        <v>29580</v>
      </c>
      <c r="H94" s="28">
        <f t="shared" si="20"/>
        <v>29580</v>
      </c>
      <c r="I94" s="72">
        <f t="shared" si="36"/>
        <v>100</v>
      </c>
      <c r="J94" s="28">
        <f t="shared" si="37"/>
        <v>29580</v>
      </c>
      <c r="K94" s="72">
        <f t="shared" si="38"/>
        <v>1.972</v>
      </c>
    </row>
    <row r="95" spans="1:11" ht="186.75" customHeight="1" x14ac:dyDescent="0.2">
      <c r="A95" s="29">
        <v>2440145</v>
      </c>
      <c r="B95" s="27" t="s">
        <v>219</v>
      </c>
      <c r="C95" s="28">
        <v>1974500</v>
      </c>
      <c r="D95" s="28">
        <v>1296350</v>
      </c>
      <c r="E95" s="28">
        <v>500000</v>
      </c>
      <c r="F95" s="28">
        <v>500000</v>
      </c>
      <c r="G95" s="28"/>
      <c r="H95" s="28">
        <f t="shared" si="20"/>
        <v>500000</v>
      </c>
      <c r="I95" s="72">
        <f t="shared" si="36"/>
        <v>100</v>
      </c>
      <c r="J95" s="28">
        <f t="shared" si="37"/>
        <v>1796350</v>
      </c>
      <c r="K95" s="72">
        <f t="shared" si="38"/>
        <v>90.977462648771848</v>
      </c>
    </row>
    <row r="96" spans="1:11" ht="24" x14ac:dyDescent="0.2">
      <c r="A96" s="29"/>
      <c r="B96" s="49" t="s">
        <v>92</v>
      </c>
      <c r="C96" s="86"/>
      <c r="D96" s="61">
        <f>SUM(D97:D101)</f>
        <v>87495061.870000005</v>
      </c>
      <c r="E96" s="61">
        <f>SUM(E97:E101)</f>
        <v>1325970</v>
      </c>
      <c r="F96" s="61">
        <f>SUM(F97:F101)</f>
        <v>639635</v>
      </c>
      <c r="G96" s="61">
        <f t="shared" ref="G96" si="39">SUM(G97:G101)</f>
        <v>39300</v>
      </c>
      <c r="H96" s="61">
        <f t="shared" si="20"/>
        <v>678935</v>
      </c>
      <c r="I96" s="50">
        <f t="shared" ref="I96:I99" si="40">H96/E96%</f>
        <v>51.202892976462515</v>
      </c>
      <c r="J96" s="31">
        <f t="shared" ref="J96:J99" si="41">D96+H96</f>
        <v>88173996.870000005</v>
      </c>
      <c r="K96" s="49"/>
    </row>
    <row r="97" spans="1:11" ht="84" customHeight="1" x14ac:dyDescent="0.2">
      <c r="A97" s="29">
        <v>2056337</v>
      </c>
      <c r="B97" s="27" t="s">
        <v>251</v>
      </c>
      <c r="C97" s="28">
        <v>131826707.23999999</v>
      </c>
      <c r="D97" s="28">
        <v>87469901.870000005</v>
      </c>
      <c r="E97" s="28">
        <v>700335</v>
      </c>
      <c r="F97" s="28">
        <v>54000</v>
      </c>
      <c r="G97" s="28"/>
      <c r="H97" s="28">
        <f t="shared" si="20"/>
        <v>54000</v>
      </c>
      <c r="I97" s="72">
        <f t="shared" ref="I97" si="42">H97/E97%</f>
        <v>7.7105956435134608</v>
      </c>
      <c r="J97" s="28">
        <f t="shared" ref="J97" si="43">D97+H97</f>
        <v>87523901.870000005</v>
      </c>
      <c r="K97" s="72">
        <f t="shared" ref="K97" si="44">J97/C97%</f>
        <v>66.393148780282019</v>
      </c>
    </row>
    <row r="98" spans="1:11" ht="103.5" customHeight="1" x14ac:dyDescent="0.2">
      <c r="A98" s="29">
        <v>2438340</v>
      </c>
      <c r="B98" s="27" t="s">
        <v>93</v>
      </c>
      <c r="C98" s="28">
        <v>417225.7</v>
      </c>
      <c r="D98" s="28">
        <v>14160</v>
      </c>
      <c r="E98" s="28">
        <v>403066</v>
      </c>
      <c r="F98" s="28">
        <v>403066</v>
      </c>
      <c r="G98" s="28"/>
      <c r="H98" s="28">
        <f t="shared" si="20"/>
        <v>403066</v>
      </c>
      <c r="I98" s="72">
        <f t="shared" si="40"/>
        <v>100</v>
      </c>
      <c r="J98" s="28">
        <f t="shared" si="41"/>
        <v>417226</v>
      </c>
      <c r="K98" s="72">
        <f t="shared" ref="K98:K99" si="45">J98/C98%</f>
        <v>100.00007190352846</v>
      </c>
    </row>
    <row r="99" spans="1:11" ht="92.25" customHeight="1" x14ac:dyDescent="0.2">
      <c r="A99" s="29">
        <v>2439135</v>
      </c>
      <c r="B99" s="27" t="s">
        <v>94</v>
      </c>
      <c r="C99" s="28">
        <v>193568.84</v>
      </c>
      <c r="D99" s="28">
        <v>11000</v>
      </c>
      <c r="E99" s="28">
        <v>182569</v>
      </c>
      <c r="F99" s="28">
        <v>182569</v>
      </c>
      <c r="G99" s="28"/>
      <c r="H99" s="28">
        <f t="shared" si="20"/>
        <v>182569</v>
      </c>
      <c r="I99" s="72">
        <f t="shared" si="40"/>
        <v>100</v>
      </c>
      <c r="J99" s="28">
        <f t="shared" si="41"/>
        <v>193569</v>
      </c>
      <c r="K99" s="72">
        <f t="shared" si="45"/>
        <v>100.00008265793193</v>
      </c>
    </row>
    <row r="100" spans="1:11" ht="106.5" customHeight="1" x14ac:dyDescent="0.2">
      <c r="A100" s="29">
        <v>2462605</v>
      </c>
      <c r="B100" s="27" t="s">
        <v>252</v>
      </c>
      <c r="C100" s="28">
        <v>299122</v>
      </c>
      <c r="D100" s="28">
        <v>0</v>
      </c>
      <c r="E100" s="28">
        <v>20000</v>
      </c>
      <c r="F100" s="28">
        <v>0</v>
      </c>
      <c r="G100" s="28">
        <v>20000</v>
      </c>
      <c r="H100" s="28">
        <f t="shared" si="20"/>
        <v>20000</v>
      </c>
      <c r="I100" s="72">
        <f t="shared" ref="I100:I101" si="46">H100/E100%</f>
        <v>100</v>
      </c>
      <c r="J100" s="28">
        <f t="shared" ref="J100:J101" si="47">D100+H100</f>
        <v>20000</v>
      </c>
      <c r="K100" s="72">
        <f t="shared" ref="K100:K101" si="48">J100/C100%</f>
        <v>6.6862350479068748</v>
      </c>
    </row>
    <row r="101" spans="1:11" ht="103.5" customHeight="1" x14ac:dyDescent="0.2">
      <c r="A101" s="29">
        <v>2462677</v>
      </c>
      <c r="B101" s="27" t="s">
        <v>253</v>
      </c>
      <c r="C101" s="28">
        <v>250000</v>
      </c>
      <c r="D101" s="28">
        <v>0</v>
      </c>
      <c r="E101" s="28">
        <v>20000</v>
      </c>
      <c r="F101" s="28">
        <v>0</v>
      </c>
      <c r="G101" s="28">
        <v>19300</v>
      </c>
      <c r="H101" s="28">
        <f t="shared" si="20"/>
        <v>19300</v>
      </c>
      <c r="I101" s="72">
        <f t="shared" si="46"/>
        <v>96.5</v>
      </c>
      <c r="J101" s="28">
        <f t="shared" si="47"/>
        <v>19300</v>
      </c>
      <c r="K101" s="72">
        <f t="shared" si="48"/>
        <v>7.72</v>
      </c>
    </row>
    <row r="102" spans="1:11" ht="39.75" customHeight="1" x14ac:dyDescent="0.2">
      <c r="A102" s="29"/>
      <c r="B102" s="86" t="s">
        <v>181</v>
      </c>
      <c r="C102" s="134"/>
      <c r="D102" s="135">
        <f>D103</f>
        <v>607308</v>
      </c>
      <c r="E102" s="105">
        <f t="shared" ref="E102:G102" si="49">E103</f>
        <v>36000</v>
      </c>
      <c r="F102" s="105">
        <f t="shared" si="49"/>
        <v>36000</v>
      </c>
      <c r="G102" s="136">
        <f t="shared" si="49"/>
        <v>0</v>
      </c>
      <c r="H102" s="136">
        <f t="shared" si="20"/>
        <v>36000</v>
      </c>
      <c r="I102" s="73">
        <f t="shared" ref="I102:I103" si="50">H102/E102%</f>
        <v>100</v>
      </c>
      <c r="J102" s="61">
        <f t="shared" ref="J102:J103" si="51">D102+H102</f>
        <v>643308</v>
      </c>
      <c r="K102" s="86"/>
    </row>
    <row r="103" spans="1:11" ht="92.25" customHeight="1" x14ac:dyDescent="0.2">
      <c r="A103" s="29">
        <v>2414546</v>
      </c>
      <c r="B103" s="27" t="s">
        <v>182</v>
      </c>
      <c r="C103" s="107">
        <v>1605053.67</v>
      </c>
      <c r="D103" s="121">
        <v>607308</v>
      </c>
      <c r="E103" s="28">
        <v>36000</v>
      </c>
      <c r="F103" s="107">
        <v>36000</v>
      </c>
      <c r="G103" s="107"/>
      <c r="H103" s="107">
        <f t="shared" si="20"/>
        <v>36000</v>
      </c>
      <c r="I103" s="72">
        <f t="shared" si="50"/>
        <v>100</v>
      </c>
      <c r="J103" s="28">
        <f t="shared" si="51"/>
        <v>643308</v>
      </c>
      <c r="K103" s="72">
        <f t="shared" ref="K103" si="52">J103/C103%</f>
        <v>40.080155076683511</v>
      </c>
    </row>
    <row r="104" spans="1:11" ht="39.75" customHeight="1" x14ac:dyDescent="0.2">
      <c r="A104" s="29"/>
      <c r="B104" s="86" t="s">
        <v>254</v>
      </c>
      <c r="C104" s="86"/>
      <c r="D104" s="120">
        <f>SUM(D105:D107)</f>
        <v>2654359.2999999998</v>
      </c>
      <c r="E104" s="120">
        <f t="shared" ref="E104:G104" si="53">SUM(E105:E107)</f>
        <v>788618</v>
      </c>
      <c r="F104" s="120">
        <f t="shared" si="53"/>
        <v>529360</v>
      </c>
      <c r="G104" s="120">
        <f t="shared" si="53"/>
        <v>63300</v>
      </c>
      <c r="H104" s="120">
        <f t="shared" si="20"/>
        <v>592660</v>
      </c>
      <c r="I104" s="73">
        <f t="shared" ref="I104:I107" si="54">H104/E104%</f>
        <v>75.151721112122729</v>
      </c>
      <c r="J104" s="61">
        <f t="shared" ref="J104:J107" si="55">D104+H104</f>
        <v>3247019.3</v>
      </c>
      <c r="K104" s="86"/>
    </row>
    <row r="105" spans="1:11" ht="177" customHeight="1" x14ac:dyDescent="0.2">
      <c r="A105" s="29">
        <v>2426388</v>
      </c>
      <c r="B105" s="27" t="s">
        <v>255</v>
      </c>
      <c r="C105" s="107">
        <v>2693871.5</v>
      </c>
      <c r="D105" s="28">
        <v>2276410.5</v>
      </c>
      <c r="E105" s="28">
        <v>279800</v>
      </c>
      <c r="F105" s="28">
        <v>279800</v>
      </c>
      <c r="G105" s="28"/>
      <c r="H105" s="28">
        <f t="shared" si="20"/>
        <v>279800</v>
      </c>
      <c r="I105" s="72">
        <f t="shared" si="54"/>
        <v>100</v>
      </c>
      <c r="J105" s="28">
        <f t="shared" si="55"/>
        <v>2556210.5</v>
      </c>
      <c r="K105" s="72">
        <f t="shared" ref="K105:K107" si="56">J105/C105%</f>
        <v>94.889845339690481</v>
      </c>
    </row>
    <row r="106" spans="1:11" ht="180" x14ac:dyDescent="0.2">
      <c r="A106" s="29">
        <v>2467269</v>
      </c>
      <c r="B106" s="27" t="s">
        <v>256</v>
      </c>
      <c r="C106" s="107">
        <v>1004604</v>
      </c>
      <c r="D106" s="28">
        <v>230348.79999999999</v>
      </c>
      <c r="E106" s="28">
        <v>433718</v>
      </c>
      <c r="F106" s="28">
        <v>249560</v>
      </c>
      <c r="G106" s="28"/>
      <c r="H106" s="28">
        <f t="shared" si="20"/>
        <v>249560</v>
      </c>
      <c r="I106" s="72">
        <f t="shared" si="54"/>
        <v>57.539691689069855</v>
      </c>
      <c r="J106" s="28">
        <f t="shared" si="55"/>
        <v>479908.8</v>
      </c>
      <c r="K106" s="72">
        <f t="shared" si="56"/>
        <v>47.770942580360014</v>
      </c>
    </row>
    <row r="107" spans="1:11" ht="94.5" customHeight="1" x14ac:dyDescent="0.2">
      <c r="A107" s="29">
        <v>2470392</v>
      </c>
      <c r="B107" s="27" t="s">
        <v>257</v>
      </c>
      <c r="C107" s="107">
        <v>210900</v>
      </c>
      <c r="D107" s="28">
        <v>147600</v>
      </c>
      <c r="E107" s="28">
        <v>75100</v>
      </c>
      <c r="F107" s="28">
        <v>0</v>
      </c>
      <c r="G107" s="28">
        <v>63300</v>
      </c>
      <c r="H107" s="28">
        <f t="shared" si="20"/>
        <v>63300</v>
      </c>
      <c r="I107" s="72">
        <f t="shared" si="54"/>
        <v>84.287616511318248</v>
      </c>
      <c r="J107" s="28">
        <f t="shared" si="55"/>
        <v>210900</v>
      </c>
      <c r="K107" s="72">
        <f t="shared" si="56"/>
        <v>100</v>
      </c>
    </row>
    <row r="108" spans="1:11" ht="34.5" customHeight="1" x14ac:dyDescent="0.2">
      <c r="A108" s="29"/>
      <c r="B108" s="86" t="s">
        <v>183</v>
      </c>
      <c r="C108" s="86"/>
      <c r="D108" s="31">
        <f>SUM(D109:D113)</f>
        <v>303210.8</v>
      </c>
      <c r="E108" s="31">
        <f>SUM(E109:E113)</f>
        <v>4953138</v>
      </c>
      <c r="F108" s="31">
        <f>SUM(F109:F113)</f>
        <v>70825</v>
      </c>
      <c r="G108" s="31">
        <f>SUM(G109:G113)</f>
        <v>4454955</v>
      </c>
      <c r="H108" s="31">
        <f t="shared" si="20"/>
        <v>4525780</v>
      </c>
      <c r="I108" s="73">
        <f t="shared" ref="I108:I111" si="57">H108/E108%</f>
        <v>91.371974695637391</v>
      </c>
      <c r="J108" s="61">
        <f t="shared" ref="J108:J111" si="58">D108+H108</f>
        <v>4828990.8</v>
      </c>
      <c r="K108" s="86"/>
    </row>
    <row r="109" spans="1:11" ht="78.75" customHeight="1" x14ac:dyDescent="0.2">
      <c r="A109" s="29">
        <v>2442057</v>
      </c>
      <c r="B109" s="27" t="s">
        <v>302</v>
      </c>
      <c r="C109" s="107">
        <v>9500</v>
      </c>
      <c r="D109" s="28">
        <v>0</v>
      </c>
      <c r="E109" s="28">
        <v>14945</v>
      </c>
      <c r="F109" s="28"/>
      <c r="G109" s="28">
        <v>9500</v>
      </c>
      <c r="H109" s="28">
        <f t="shared" si="20"/>
        <v>9500</v>
      </c>
      <c r="I109" s="72">
        <f t="shared" si="57"/>
        <v>63.56641017062563</v>
      </c>
      <c r="J109" s="28">
        <f t="shared" si="58"/>
        <v>9500</v>
      </c>
      <c r="K109" s="72">
        <f t="shared" ref="K109" si="59">J109/C109%</f>
        <v>100</v>
      </c>
    </row>
    <row r="110" spans="1:11" ht="179.25" customHeight="1" x14ac:dyDescent="0.2">
      <c r="A110" s="29">
        <v>2467262</v>
      </c>
      <c r="B110" s="27" t="s">
        <v>228</v>
      </c>
      <c r="C110" s="107">
        <v>356935.8</v>
      </c>
      <c r="D110" s="28">
        <v>303210.8</v>
      </c>
      <c r="E110" s="28">
        <v>53725</v>
      </c>
      <c r="F110" s="28">
        <v>53725</v>
      </c>
      <c r="G110" s="28"/>
      <c r="H110" s="28">
        <f t="shared" si="20"/>
        <v>53725</v>
      </c>
      <c r="I110" s="72">
        <f t="shared" ref="I110" si="60">H110/E110%</f>
        <v>100</v>
      </c>
      <c r="J110" s="28">
        <f t="shared" ref="J110" si="61">D110+H110</f>
        <v>356935.8</v>
      </c>
      <c r="K110" s="72">
        <f t="shared" ref="K110" si="62">J110/C110%</f>
        <v>100</v>
      </c>
    </row>
    <row r="111" spans="1:11" ht="80.25" customHeight="1" x14ac:dyDescent="0.2">
      <c r="A111" s="29">
        <v>2477661</v>
      </c>
      <c r="B111" s="27" t="s">
        <v>184</v>
      </c>
      <c r="C111" s="107">
        <v>415848.44</v>
      </c>
      <c r="D111" s="28">
        <v>0</v>
      </c>
      <c r="E111" s="28">
        <v>416563</v>
      </c>
      <c r="F111" s="28">
        <v>17100</v>
      </c>
      <c r="G111" s="28"/>
      <c r="H111" s="28">
        <f t="shared" si="20"/>
        <v>17100</v>
      </c>
      <c r="I111" s="72">
        <f t="shared" si="57"/>
        <v>4.105021329306731</v>
      </c>
      <c r="J111" s="28">
        <f t="shared" si="58"/>
        <v>17100</v>
      </c>
      <c r="K111" s="72">
        <f t="shared" ref="K111" si="63">J111/C111%</f>
        <v>4.1120750627319893</v>
      </c>
    </row>
    <row r="112" spans="1:11" ht="107.25" customHeight="1" x14ac:dyDescent="0.2">
      <c r="A112" s="29">
        <v>2491431</v>
      </c>
      <c r="B112" s="27" t="s">
        <v>258</v>
      </c>
      <c r="C112" s="107">
        <v>3935905</v>
      </c>
      <c r="D112" s="28">
        <v>0</v>
      </c>
      <c r="E112" s="28">
        <v>3935905</v>
      </c>
      <c r="F112" s="28">
        <v>0</v>
      </c>
      <c r="G112" s="28">
        <v>3935905</v>
      </c>
      <c r="H112" s="28">
        <f t="shared" si="20"/>
        <v>3935905</v>
      </c>
      <c r="I112" s="72">
        <f t="shared" ref="I112:I114" si="64">H112/E112%</f>
        <v>99.999999999999986</v>
      </c>
      <c r="J112" s="28">
        <f t="shared" ref="J112:J114" si="65">D112+H112</f>
        <v>3935905</v>
      </c>
      <c r="K112" s="72">
        <f t="shared" ref="K112" si="66">J112/C112%</f>
        <v>99.999999999999986</v>
      </c>
    </row>
    <row r="113" spans="1:11" ht="107.25" customHeight="1" x14ac:dyDescent="0.2">
      <c r="A113" s="29">
        <v>2503605</v>
      </c>
      <c r="B113" s="27" t="s">
        <v>303</v>
      </c>
      <c r="C113" s="107">
        <v>509550</v>
      </c>
      <c r="D113" s="28">
        <v>0</v>
      </c>
      <c r="E113" s="28">
        <v>532000</v>
      </c>
      <c r="F113" s="28"/>
      <c r="G113" s="28">
        <v>509550</v>
      </c>
      <c r="H113" s="28">
        <f t="shared" si="20"/>
        <v>509550</v>
      </c>
      <c r="I113" s="72">
        <f t="shared" ref="I113" si="67">H113/E113%</f>
        <v>95.780075187969928</v>
      </c>
      <c r="J113" s="28">
        <f t="shared" ref="J113" si="68">D113+H113</f>
        <v>509550</v>
      </c>
      <c r="K113" s="72">
        <f t="shared" ref="K113" si="69">J113/C113%</f>
        <v>100</v>
      </c>
    </row>
    <row r="114" spans="1:11" ht="34.5" customHeight="1" x14ac:dyDescent="0.2">
      <c r="A114" s="29"/>
      <c r="B114" s="86" t="s">
        <v>259</v>
      </c>
      <c r="C114" s="86"/>
      <c r="D114" s="31">
        <f>SUM(D115:D116)</f>
        <v>0</v>
      </c>
      <c r="E114" s="31">
        <f>SUM(E115:E116)</f>
        <v>5700776</v>
      </c>
      <c r="F114" s="31">
        <f>SUM(F115:F116)</f>
        <v>0</v>
      </c>
      <c r="G114" s="31">
        <f t="shared" ref="G114" si="70">SUM(G115:G116)</f>
        <v>5685000</v>
      </c>
      <c r="H114" s="31">
        <f t="shared" si="20"/>
        <v>5685000</v>
      </c>
      <c r="I114" s="73">
        <f t="shared" si="64"/>
        <v>99.723265744874027</v>
      </c>
      <c r="J114" s="61">
        <f t="shared" si="65"/>
        <v>5685000</v>
      </c>
      <c r="K114" s="86"/>
    </row>
    <row r="115" spans="1:11" ht="80.25" customHeight="1" x14ac:dyDescent="0.2">
      <c r="A115" s="29">
        <v>2461197</v>
      </c>
      <c r="B115" s="27" t="s">
        <v>260</v>
      </c>
      <c r="C115" s="107">
        <v>700776.18</v>
      </c>
      <c r="D115" s="28">
        <v>0</v>
      </c>
      <c r="E115" s="28">
        <v>700776</v>
      </c>
      <c r="F115" s="28">
        <v>0</v>
      </c>
      <c r="G115" s="28">
        <v>700000</v>
      </c>
      <c r="H115" s="28">
        <f t="shared" si="20"/>
        <v>700000</v>
      </c>
      <c r="I115" s="72">
        <f t="shared" ref="I115:I117" si="71">H115/E115%</f>
        <v>99.889265614119196</v>
      </c>
      <c r="J115" s="28">
        <f t="shared" ref="J115:J117" si="72">D115+H115</f>
        <v>700000</v>
      </c>
      <c r="K115" s="72">
        <f t="shared" ref="K115:K116" si="73">J115/C115%</f>
        <v>99.889239956757663</v>
      </c>
    </row>
    <row r="116" spans="1:11" ht="80.25" customHeight="1" x14ac:dyDescent="0.2">
      <c r="A116" s="29">
        <v>2479704</v>
      </c>
      <c r="B116" s="27" t="s">
        <v>261</v>
      </c>
      <c r="C116" s="107">
        <v>5000000</v>
      </c>
      <c r="D116" s="28">
        <v>0</v>
      </c>
      <c r="E116" s="28">
        <v>5000000</v>
      </c>
      <c r="F116" s="28">
        <v>0</v>
      </c>
      <c r="G116" s="28">
        <v>4985000</v>
      </c>
      <c r="H116" s="28">
        <f t="shared" si="20"/>
        <v>4985000</v>
      </c>
      <c r="I116" s="72">
        <f t="shared" si="71"/>
        <v>99.7</v>
      </c>
      <c r="J116" s="28">
        <f t="shared" si="72"/>
        <v>4985000</v>
      </c>
      <c r="K116" s="72">
        <f t="shared" si="73"/>
        <v>99.7</v>
      </c>
    </row>
    <row r="117" spans="1:11" ht="34.5" customHeight="1" x14ac:dyDescent="0.2">
      <c r="A117" s="29"/>
      <c r="B117" s="86" t="s">
        <v>262</v>
      </c>
      <c r="C117" s="86"/>
      <c r="D117" s="31">
        <f>D118</f>
        <v>0</v>
      </c>
      <c r="E117" s="31">
        <f>E118</f>
        <v>260000</v>
      </c>
      <c r="F117" s="31">
        <f>F118</f>
        <v>0</v>
      </c>
      <c r="G117" s="31">
        <f t="shared" ref="G117" si="74">G118</f>
        <v>80000</v>
      </c>
      <c r="H117" s="31">
        <f t="shared" si="20"/>
        <v>80000</v>
      </c>
      <c r="I117" s="73">
        <f t="shared" si="71"/>
        <v>30.76923076923077</v>
      </c>
      <c r="J117" s="61">
        <f t="shared" si="72"/>
        <v>80000</v>
      </c>
      <c r="K117" s="86"/>
    </row>
    <row r="118" spans="1:11" ht="92.25" customHeight="1" x14ac:dyDescent="0.2">
      <c r="A118" s="29">
        <v>2493578</v>
      </c>
      <c r="B118" s="27" t="s">
        <v>263</v>
      </c>
      <c r="C118" s="107">
        <v>18440000</v>
      </c>
      <c r="D118" s="28">
        <v>0</v>
      </c>
      <c r="E118" s="28">
        <v>260000</v>
      </c>
      <c r="F118" s="28">
        <v>0</v>
      </c>
      <c r="G118" s="28">
        <v>80000</v>
      </c>
      <c r="H118" s="28">
        <f t="shared" si="20"/>
        <v>80000</v>
      </c>
      <c r="I118" s="72">
        <f t="shared" ref="I118" si="75">H118/E118%</f>
        <v>30.76923076923077</v>
      </c>
      <c r="J118" s="28">
        <f t="shared" ref="J118" si="76">D118+H118</f>
        <v>80000</v>
      </c>
      <c r="K118" s="72">
        <f t="shared" ref="K118" si="77">J118/C118%</f>
        <v>0.43383947939262474</v>
      </c>
    </row>
    <row r="119" spans="1:11" ht="24" x14ac:dyDescent="0.2">
      <c r="A119" s="29"/>
      <c r="B119" s="86" t="s">
        <v>95</v>
      </c>
      <c r="C119" s="86"/>
      <c r="D119" s="31">
        <f>SUM(D120:D122)</f>
        <v>1980695.94</v>
      </c>
      <c r="E119" s="31">
        <f>SUM(E120:E122)</f>
        <v>646500</v>
      </c>
      <c r="F119" s="31">
        <f>SUM(F120:F122)</f>
        <v>587000</v>
      </c>
      <c r="G119" s="31">
        <f>SUM(G120:G122)</f>
        <v>48640</v>
      </c>
      <c r="H119" s="31">
        <f t="shared" si="20"/>
        <v>635640</v>
      </c>
      <c r="I119" s="73">
        <f t="shared" ref="I119:I122" si="78">H119/E119%</f>
        <v>98.320185614849194</v>
      </c>
      <c r="J119" s="61">
        <f t="shared" ref="J119:J122" si="79">D119+H119</f>
        <v>2616335.94</v>
      </c>
      <c r="K119" s="86"/>
    </row>
    <row r="120" spans="1:11" ht="196.5" customHeight="1" x14ac:dyDescent="0.2">
      <c r="A120" s="29">
        <v>2466215</v>
      </c>
      <c r="B120" s="27" t="s">
        <v>96</v>
      </c>
      <c r="C120" s="28">
        <v>1480000</v>
      </c>
      <c r="D120" s="28">
        <v>1197388.5</v>
      </c>
      <c r="E120" s="28">
        <v>250000</v>
      </c>
      <c r="F120" s="28">
        <v>250000</v>
      </c>
      <c r="G120" s="28"/>
      <c r="H120" s="28">
        <f t="shared" si="20"/>
        <v>250000</v>
      </c>
      <c r="I120" s="72">
        <f t="shared" si="78"/>
        <v>100</v>
      </c>
      <c r="J120" s="28">
        <f t="shared" si="79"/>
        <v>1447388.5</v>
      </c>
      <c r="K120" s="72">
        <f t="shared" ref="K120:K122" si="80">J120/C120%</f>
        <v>97.796520270270264</v>
      </c>
    </row>
    <row r="121" spans="1:11" ht="135" customHeight="1" x14ac:dyDescent="0.2">
      <c r="A121" s="29">
        <v>2467162</v>
      </c>
      <c r="B121" s="27" t="s">
        <v>97</v>
      </c>
      <c r="C121" s="28">
        <v>1792500</v>
      </c>
      <c r="D121" s="28">
        <v>783307.44</v>
      </c>
      <c r="E121" s="28">
        <v>337000</v>
      </c>
      <c r="F121" s="28">
        <v>337000</v>
      </c>
      <c r="G121" s="28"/>
      <c r="H121" s="28">
        <f t="shared" si="20"/>
        <v>337000</v>
      </c>
      <c r="I121" s="72">
        <f t="shared" si="78"/>
        <v>100</v>
      </c>
      <c r="J121" s="28">
        <f t="shared" si="79"/>
        <v>1120307.44</v>
      </c>
      <c r="K121" s="72">
        <f t="shared" si="80"/>
        <v>62.499717712691769</v>
      </c>
    </row>
    <row r="122" spans="1:11" ht="74.25" customHeight="1" x14ac:dyDescent="0.2">
      <c r="A122" s="29">
        <v>2494750</v>
      </c>
      <c r="B122" s="27" t="s">
        <v>292</v>
      </c>
      <c r="C122" s="28">
        <v>59500</v>
      </c>
      <c r="D122" s="28">
        <v>0</v>
      </c>
      <c r="E122" s="28">
        <v>59500</v>
      </c>
      <c r="F122" s="28">
        <v>0</v>
      </c>
      <c r="G122" s="28">
        <v>48640</v>
      </c>
      <c r="H122" s="28">
        <f t="shared" si="20"/>
        <v>48640</v>
      </c>
      <c r="I122" s="72">
        <f t="shared" si="78"/>
        <v>81.747899159663859</v>
      </c>
      <c r="J122" s="28">
        <f t="shared" si="79"/>
        <v>48640</v>
      </c>
      <c r="K122" s="72">
        <f t="shared" si="80"/>
        <v>81.747899159663859</v>
      </c>
    </row>
    <row r="123" spans="1:11" ht="26.25" customHeight="1" x14ac:dyDescent="0.2">
      <c r="A123" s="27"/>
      <c r="B123" s="49" t="s">
        <v>51</v>
      </c>
      <c r="C123" s="31"/>
      <c r="D123" s="31">
        <f>SUM(D124:D126)</f>
        <v>10848286.890000001</v>
      </c>
      <c r="E123" s="31">
        <f t="shared" ref="E123:G123" si="81">SUM(E124:E126)</f>
        <v>13006654</v>
      </c>
      <c r="F123" s="31">
        <f t="shared" si="81"/>
        <v>9922579</v>
      </c>
      <c r="G123" s="31">
        <f t="shared" si="81"/>
        <v>2131965</v>
      </c>
      <c r="H123" s="31">
        <f t="shared" si="20"/>
        <v>12054544</v>
      </c>
      <c r="I123" s="50">
        <f t="shared" ref="I123:I150" si="82">H123/E123%</f>
        <v>92.679823727147664</v>
      </c>
      <c r="J123" s="31">
        <f t="shared" ref="J123:J150" si="83">D123+H123</f>
        <v>22902830.890000001</v>
      </c>
      <c r="K123" s="31"/>
    </row>
    <row r="124" spans="1:11" ht="54" customHeight="1" x14ac:dyDescent="0.2">
      <c r="A124" s="29">
        <v>2178583</v>
      </c>
      <c r="B124" s="27" t="s">
        <v>32</v>
      </c>
      <c r="C124" s="28">
        <v>19578672.120000001</v>
      </c>
      <c r="D124" s="28">
        <v>8175183.9500000002</v>
      </c>
      <c r="E124" s="28">
        <v>10496282</v>
      </c>
      <c r="F124" s="28">
        <v>9324379</v>
      </c>
      <c r="G124" s="28">
        <v>942130</v>
      </c>
      <c r="H124" s="28">
        <f t="shared" si="20"/>
        <v>10266509</v>
      </c>
      <c r="I124" s="72">
        <f t="shared" si="82"/>
        <v>97.81091056814212</v>
      </c>
      <c r="J124" s="28">
        <f t="shared" si="83"/>
        <v>18441692.949999999</v>
      </c>
      <c r="K124" s="72">
        <f>J124/C124%</f>
        <v>94.192766684934909</v>
      </c>
    </row>
    <row r="125" spans="1:11" ht="198" customHeight="1" x14ac:dyDescent="0.2">
      <c r="A125" s="29">
        <v>2440042</v>
      </c>
      <c r="B125" s="27" t="s">
        <v>264</v>
      </c>
      <c r="C125" s="28">
        <v>2970778</v>
      </c>
      <c r="D125" s="28">
        <v>2673102.94</v>
      </c>
      <c r="E125" s="28">
        <v>289800</v>
      </c>
      <c r="F125" s="28">
        <v>289800</v>
      </c>
      <c r="G125" s="28"/>
      <c r="H125" s="28">
        <f t="shared" si="20"/>
        <v>289800</v>
      </c>
      <c r="I125" s="72">
        <f t="shared" ref="I125" si="84">H125/E125%</f>
        <v>100</v>
      </c>
      <c r="J125" s="28">
        <f t="shared" ref="J125" si="85">D125+H125</f>
        <v>2962902.94</v>
      </c>
      <c r="K125" s="72">
        <f>J125/C125%</f>
        <v>99.734915904184021</v>
      </c>
    </row>
    <row r="126" spans="1:11" ht="176.25" customHeight="1" x14ac:dyDescent="0.2">
      <c r="A126" s="29">
        <v>2459101</v>
      </c>
      <c r="B126" s="27" t="s">
        <v>185</v>
      </c>
      <c r="C126" s="28">
        <v>2220572.0299999998</v>
      </c>
      <c r="D126" s="28">
        <v>0</v>
      </c>
      <c r="E126" s="28">
        <v>2220572</v>
      </c>
      <c r="F126" s="28">
        <v>308400</v>
      </c>
      <c r="G126" s="28">
        <v>1189835</v>
      </c>
      <c r="H126" s="28">
        <f t="shared" si="20"/>
        <v>1498235</v>
      </c>
      <c r="I126" s="72">
        <f t="shared" ref="I126:I127" si="86">H126/E126%</f>
        <v>67.470678726021944</v>
      </c>
      <c r="J126" s="28">
        <f t="shared" ref="J126:J127" si="87">D126+H126</f>
        <v>1498235</v>
      </c>
      <c r="K126" s="72">
        <f>J126/C126%</f>
        <v>67.470677814490898</v>
      </c>
    </row>
    <row r="127" spans="1:11" ht="24" x14ac:dyDescent="0.2">
      <c r="A127" s="27"/>
      <c r="B127" s="49" t="s">
        <v>203</v>
      </c>
      <c r="C127" s="31"/>
      <c r="D127" s="31">
        <f>SUM(D128:D131)</f>
        <v>0</v>
      </c>
      <c r="E127" s="31">
        <f>SUM(E128:E131)</f>
        <v>258060</v>
      </c>
      <c r="F127" s="31">
        <f>SUM(F128:F131)</f>
        <v>258059</v>
      </c>
      <c r="G127" s="31">
        <f t="shared" ref="G127" si="88">SUM(G128:G131)</f>
        <v>0</v>
      </c>
      <c r="H127" s="31">
        <f t="shared" si="20"/>
        <v>258059</v>
      </c>
      <c r="I127" s="50">
        <f t="shared" si="86"/>
        <v>99.999612493218635</v>
      </c>
      <c r="J127" s="31">
        <f t="shared" si="87"/>
        <v>258059</v>
      </c>
      <c r="K127" s="31"/>
    </row>
    <row r="128" spans="1:11" ht="72.75" customHeight="1" x14ac:dyDescent="0.2">
      <c r="A128" s="29">
        <v>2486764</v>
      </c>
      <c r="B128" s="27" t="s">
        <v>220</v>
      </c>
      <c r="C128" s="28">
        <v>30000</v>
      </c>
      <c r="D128" s="28">
        <v>0</v>
      </c>
      <c r="E128" s="28">
        <v>30000</v>
      </c>
      <c r="F128" s="28">
        <v>30000</v>
      </c>
      <c r="G128" s="28"/>
      <c r="H128" s="28">
        <f t="shared" si="20"/>
        <v>30000</v>
      </c>
      <c r="I128" s="72">
        <f t="shared" ref="I128" si="89">H128/E128%</f>
        <v>100</v>
      </c>
      <c r="J128" s="28">
        <f t="shared" ref="J128" si="90">D128+H128</f>
        <v>30000</v>
      </c>
      <c r="K128" s="72">
        <f>J128/C128%</f>
        <v>100</v>
      </c>
    </row>
    <row r="129" spans="1:11" ht="71.25" customHeight="1" x14ac:dyDescent="0.2">
      <c r="A129" s="29">
        <v>2487882</v>
      </c>
      <c r="B129" s="27" t="s">
        <v>204</v>
      </c>
      <c r="C129" s="28">
        <v>166500</v>
      </c>
      <c r="D129" s="28">
        <v>0</v>
      </c>
      <c r="E129" s="28">
        <v>166500</v>
      </c>
      <c r="F129" s="28">
        <v>166500</v>
      </c>
      <c r="G129" s="28"/>
      <c r="H129" s="28">
        <f t="shared" si="20"/>
        <v>166500</v>
      </c>
      <c r="I129" s="72">
        <f t="shared" ref="I129:I137" si="91">H129/E129%</f>
        <v>100</v>
      </c>
      <c r="J129" s="28">
        <f t="shared" ref="J129:J137" si="92">D129+H129</f>
        <v>166500</v>
      </c>
      <c r="K129" s="72">
        <f t="shared" ref="K129" si="93">J129/C129%</f>
        <v>100</v>
      </c>
    </row>
    <row r="130" spans="1:11" ht="81.75" customHeight="1" x14ac:dyDescent="0.2">
      <c r="A130" s="29">
        <v>2490217</v>
      </c>
      <c r="B130" s="27" t="s">
        <v>242</v>
      </c>
      <c r="C130" s="28">
        <v>29059.3</v>
      </c>
      <c r="D130" s="28">
        <v>0</v>
      </c>
      <c r="E130" s="28">
        <v>29060</v>
      </c>
      <c r="F130" s="28">
        <v>29059</v>
      </c>
      <c r="G130" s="28"/>
      <c r="H130" s="28">
        <f t="shared" si="20"/>
        <v>29059</v>
      </c>
      <c r="I130" s="72">
        <f t="shared" ref="I130:I131" si="94">H130/E130%</f>
        <v>99.996558843771496</v>
      </c>
      <c r="J130" s="28">
        <f t="shared" ref="J130:J131" si="95">D130+H130</f>
        <v>29059</v>
      </c>
      <c r="K130" s="72">
        <f t="shared" ref="K130:K131" si="96">J130/C130%</f>
        <v>99.998967628263586</v>
      </c>
    </row>
    <row r="131" spans="1:11" ht="81.75" customHeight="1" x14ac:dyDescent="0.2">
      <c r="A131" s="29">
        <v>2490878</v>
      </c>
      <c r="B131" s="27" t="s">
        <v>243</v>
      </c>
      <c r="C131" s="28">
        <v>32500</v>
      </c>
      <c r="D131" s="28">
        <v>0</v>
      </c>
      <c r="E131" s="28">
        <v>32500</v>
      </c>
      <c r="F131" s="28">
        <v>32500</v>
      </c>
      <c r="G131" s="28"/>
      <c r="H131" s="28">
        <f t="shared" si="20"/>
        <v>32500</v>
      </c>
      <c r="I131" s="72">
        <f t="shared" si="94"/>
        <v>100</v>
      </c>
      <c r="J131" s="28">
        <f t="shared" si="95"/>
        <v>32500</v>
      </c>
      <c r="K131" s="72">
        <f t="shared" si="96"/>
        <v>100</v>
      </c>
    </row>
    <row r="132" spans="1:11" ht="24" x14ac:dyDescent="0.2">
      <c r="A132" s="27"/>
      <c r="B132" s="49" t="s">
        <v>244</v>
      </c>
      <c r="C132" s="31"/>
      <c r="D132" s="31">
        <f>D133</f>
        <v>0</v>
      </c>
      <c r="E132" s="31">
        <f>E133</f>
        <v>16000</v>
      </c>
      <c r="F132" s="31">
        <f>F133</f>
        <v>9280</v>
      </c>
      <c r="G132" s="31">
        <f t="shared" ref="G132" si="97">G133</f>
        <v>0</v>
      </c>
      <c r="H132" s="31">
        <f t="shared" si="20"/>
        <v>9280</v>
      </c>
      <c r="I132" s="50">
        <f t="shared" ref="I132:I134" si="98">H132/E132%</f>
        <v>58</v>
      </c>
      <c r="J132" s="31">
        <f t="shared" ref="J132:J134" si="99">D132+H132</f>
        <v>9280</v>
      </c>
      <c r="K132" s="31"/>
    </row>
    <row r="133" spans="1:11" ht="106.5" customHeight="1" x14ac:dyDescent="0.2">
      <c r="A133" s="29">
        <v>2486058</v>
      </c>
      <c r="B133" s="27" t="s">
        <v>245</v>
      </c>
      <c r="C133" s="28">
        <v>9280</v>
      </c>
      <c r="D133" s="28">
        <v>0</v>
      </c>
      <c r="E133" s="28">
        <v>16000</v>
      </c>
      <c r="F133" s="28">
        <v>9280</v>
      </c>
      <c r="G133" s="28"/>
      <c r="H133" s="28">
        <f t="shared" si="20"/>
        <v>9280</v>
      </c>
      <c r="I133" s="72">
        <f t="shared" si="98"/>
        <v>58</v>
      </c>
      <c r="J133" s="28">
        <f t="shared" si="99"/>
        <v>9280</v>
      </c>
      <c r="K133" s="72">
        <f t="shared" ref="K133" si="100">J133/C133%</f>
        <v>100</v>
      </c>
    </row>
    <row r="134" spans="1:11" ht="34.5" customHeight="1" x14ac:dyDescent="0.2">
      <c r="A134" s="29"/>
      <c r="B134" s="86" t="s">
        <v>265</v>
      </c>
      <c r="C134" s="86"/>
      <c r="D134" s="31">
        <f>SUM(D135:D136)</f>
        <v>1839703.54</v>
      </c>
      <c r="E134" s="31">
        <f>SUM(E135:E136)</f>
        <v>2104085</v>
      </c>
      <c r="F134" s="31">
        <f>SUM(F135:F136)</f>
        <v>0</v>
      </c>
      <c r="G134" s="31">
        <f t="shared" ref="G134" si="101">SUM(G135:G136)</f>
        <v>2104084</v>
      </c>
      <c r="H134" s="31">
        <f t="shared" si="20"/>
        <v>2104084</v>
      </c>
      <c r="I134" s="50">
        <f t="shared" si="98"/>
        <v>99.999952473402942</v>
      </c>
      <c r="J134" s="31">
        <f t="shared" si="99"/>
        <v>3943787.54</v>
      </c>
      <c r="K134" s="86"/>
    </row>
    <row r="135" spans="1:11" ht="123" customHeight="1" x14ac:dyDescent="0.2">
      <c r="A135" s="29">
        <v>2426380</v>
      </c>
      <c r="B135" s="27" t="s">
        <v>266</v>
      </c>
      <c r="C135" s="28">
        <v>2098709.92</v>
      </c>
      <c r="D135" s="28">
        <v>1329550</v>
      </c>
      <c r="E135" s="28">
        <v>639260</v>
      </c>
      <c r="F135" s="28">
        <v>0</v>
      </c>
      <c r="G135" s="28">
        <v>639260</v>
      </c>
      <c r="H135" s="28">
        <f t="shared" si="20"/>
        <v>639260</v>
      </c>
      <c r="I135" s="72">
        <f t="shared" ref="I135" si="102">H135/E135%</f>
        <v>100</v>
      </c>
      <c r="J135" s="28">
        <f t="shared" ref="J135" si="103">D135+H135</f>
        <v>1968810</v>
      </c>
      <c r="K135" s="72">
        <f t="shared" ref="K135" si="104">J135/C135%</f>
        <v>93.810487158701761</v>
      </c>
    </row>
    <row r="136" spans="1:11" ht="175.5" customHeight="1" x14ac:dyDescent="0.2">
      <c r="A136" s="29">
        <v>2440129</v>
      </c>
      <c r="B136" s="27" t="s">
        <v>267</v>
      </c>
      <c r="C136" s="28">
        <v>1974977.99</v>
      </c>
      <c r="D136" s="28">
        <v>510153.54</v>
      </c>
      <c r="E136" s="28">
        <v>1464825</v>
      </c>
      <c r="F136" s="28">
        <v>0</v>
      </c>
      <c r="G136" s="28">
        <v>1464824</v>
      </c>
      <c r="H136" s="28">
        <f t="shared" ref="H136:H199" si="105">SUM(F136:G136)</f>
        <v>1464824</v>
      </c>
      <c r="I136" s="72">
        <f t="shared" ref="I136" si="106">H136/E136%</f>
        <v>99.999931732459515</v>
      </c>
      <c r="J136" s="28">
        <f t="shared" ref="J136" si="107">D136+H136</f>
        <v>1974977.54</v>
      </c>
      <c r="K136" s="72">
        <f t="shared" ref="K136" si="108">J136/C136%</f>
        <v>99.999977214935939</v>
      </c>
    </row>
    <row r="137" spans="1:11" ht="24" x14ac:dyDescent="0.2">
      <c r="A137" s="27"/>
      <c r="B137" s="49" t="s">
        <v>205</v>
      </c>
      <c r="C137" s="31"/>
      <c r="D137" s="31">
        <f>SUM(D138:D140)</f>
        <v>201899</v>
      </c>
      <c r="E137" s="31">
        <f>SUM(E138:E140)</f>
        <v>2082201</v>
      </c>
      <c r="F137" s="31">
        <f>SUM(F138:F140)</f>
        <v>299000</v>
      </c>
      <c r="G137" s="31">
        <f t="shared" ref="G137" si="109">SUM(G138:G140)</f>
        <v>1313852</v>
      </c>
      <c r="H137" s="31">
        <f t="shared" si="105"/>
        <v>1612852</v>
      </c>
      <c r="I137" s="50">
        <f t="shared" si="91"/>
        <v>77.458996513785181</v>
      </c>
      <c r="J137" s="31">
        <f t="shared" si="92"/>
        <v>1814751</v>
      </c>
      <c r="K137" s="31"/>
    </row>
    <row r="138" spans="1:11" ht="120.75" customHeight="1" x14ac:dyDescent="0.2">
      <c r="A138" s="29">
        <v>2432480</v>
      </c>
      <c r="B138" s="27" t="s">
        <v>206</v>
      </c>
      <c r="C138" s="28">
        <v>308999</v>
      </c>
      <c r="D138" s="28">
        <v>201899</v>
      </c>
      <c r="E138" s="28">
        <v>107100</v>
      </c>
      <c r="F138" s="28">
        <v>0</v>
      </c>
      <c r="G138" s="28">
        <v>107100</v>
      </c>
      <c r="H138" s="28">
        <f t="shared" si="105"/>
        <v>107100</v>
      </c>
      <c r="I138" s="72">
        <f t="shared" ref="I138" si="110">H138/E138%</f>
        <v>100</v>
      </c>
      <c r="J138" s="28">
        <f t="shared" ref="J138" si="111">D138+H138</f>
        <v>308999</v>
      </c>
      <c r="K138" s="72">
        <f t="shared" ref="K138" si="112">J138/C138%</f>
        <v>100</v>
      </c>
    </row>
    <row r="139" spans="1:11" ht="110.25" customHeight="1" x14ac:dyDescent="0.2">
      <c r="A139" s="29">
        <v>2482101</v>
      </c>
      <c r="B139" s="27" t="s">
        <v>268</v>
      </c>
      <c r="C139" s="28">
        <v>414295.79</v>
      </c>
      <c r="D139" s="28">
        <v>0</v>
      </c>
      <c r="E139" s="28">
        <v>463076</v>
      </c>
      <c r="F139" s="28">
        <v>79500</v>
      </c>
      <c r="G139" s="28">
        <v>328592</v>
      </c>
      <c r="H139" s="28">
        <f t="shared" si="105"/>
        <v>408092</v>
      </c>
      <c r="I139" s="72">
        <f t="shared" ref="I139:I141" si="113">H139/E139%</f>
        <v>88.126355069146314</v>
      </c>
      <c r="J139" s="28">
        <f t="shared" ref="J139:J141" si="114">D139+H139</f>
        <v>408092</v>
      </c>
      <c r="K139" s="72">
        <f t="shared" ref="K139:K140" si="115">J139/C139%</f>
        <v>98.502569866809424</v>
      </c>
    </row>
    <row r="140" spans="1:11" ht="114" customHeight="1" x14ac:dyDescent="0.2">
      <c r="A140" s="29">
        <v>2494847</v>
      </c>
      <c r="B140" s="27" t="s">
        <v>269</v>
      </c>
      <c r="C140" s="28">
        <v>4739395</v>
      </c>
      <c r="D140" s="28">
        <v>0</v>
      </c>
      <c r="E140" s="28">
        <v>1512025</v>
      </c>
      <c r="F140" s="28">
        <v>219500</v>
      </c>
      <c r="G140" s="28">
        <v>878160</v>
      </c>
      <c r="H140" s="28">
        <f t="shared" si="105"/>
        <v>1097660</v>
      </c>
      <c r="I140" s="72">
        <f t="shared" si="113"/>
        <v>72.595360526446328</v>
      </c>
      <c r="J140" s="28">
        <f t="shared" si="114"/>
        <v>1097660</v>
      </c>
      <c r="K140" s="72">
        <f t="shared" si="115"/>
        <v>23.160340085601646</v>
      </c>
    </row>
    <row r="141" spans="1:11" ht="34.5" customHeight="1" x14ac:dyDescent="0.2">
      <c r="A141" s="29"/>
      <c r="B141" s="86" t="s">
        <v>270</v>
      </c>
      <c r="C141" s="86"/>
      <c r="D141" s="31">
        <f>D142</f>
        <v>0</v>
      </c>
      <c r="E141" s="31">
        <f>E142</f>
        <v>826200</v>
      </c>
      <c r="F141" s="31">
        <f>F142</f>
        <v>0</v>
      </c>
      <c r="G141" s="31">
        <f t="shared" ref="G141" si="116">G142</f>
        <v>569053</v>
      </c>
      <c r="H141" s="31">
        <f t="shared" si="105"/>
        <v>569053</v>
      </c>
      <c r="I141" s="50">
        <f t="shared" si="113"/>
        <v>68.875938029532804</v>
      </c>
      <c r="J141" s="31">
        <f t="shared" si="114"/>
        <v>569053</v>
      </c>
      <c r="K141" s="86"/>
    </row>
    <row r="142" spans="1:11" ht="141" customHeight="1" x14ac:dyDescent="0.2">
      <c r="A142" s="29">
        <v>2481787</v>
      </c>
      <c r="B142" s="27" t="s">
        <v>271</v>
      </c>
      <c r="C142" s="28">
        <v>672200</v>
      </c>
      <c r="D142" s="28">
        <v>0</v>
      </c>
      <c r="E142" s="28">
        <v>826200</v>
      </c>
      <c r="F142" s="28">
        <v>0</v>
      </c>
      <c r="G142" s="28">
        <v>569053</v>
      </c>
      <c r="H142" s="28">
        <f t="shared" si="105"/>
        <v>569053</v>
      </c>
      <c r="I142" s="72">
        <f t="shared" ref="I142" si="117">H142/E142%</f>
        <v>68.875938029532804</v>
      </c>
      <c r="J142" s="28">
        <f t="shared" ref="J142" si="118">D142+H142</f>
        <v>569053</v>
      </c>
      <c r="K142" s="72">
        <f t="shared" ref="K142" si="119">J142/C142%</f>
        <v>84.655310919369242</v>
      </c>
    </row>
    <row r="143" spans="1:11" ht="29.25" customHeight="1" x14ac:dyDescent="0.2">
      <c r="A143" s="32"/>
      <c r="B143" s="87" t="s">
        <v>52</v>
      </c>
      <c r="C143" s="30"/>
      <c r="D143" s="31">
        <f>SUM(D144:D205)</f>
        <v>319874542.29000008</v>
      </c>
      <c r="E143" s="31">
        <f>SUM(E144:E205)</f>
        <v>453095553</v>
      </c>
      <c r="F143" s="31">
        <f>SUM(F144:F205)</f>
        <v>162108476.81000003</v>
      </c>
      <c r="G143" s="31">
        <f>SUM(G144:G205)</f>
        <v>57030306.359999999</v>
      </c>
      <c r="H143" s="31">
        <f t="shared" si="105"/>
        <v>219138783.17000002</v>
      </c>
      <c r="I143" s="50">
        <f t="shared" si="82"/>
        <v>48.364805551291738</v>
      </c>
      <c r="J143" s="31">
        <f t="shared" si="83"/>
        <v>539013325.46000004</v>
      </c>
      <c r="K143" s="68"/>
    </row>
    <row r="144" spans="1:11" ht="29.25" customHeight="1" x14ac:dyDescent="0.2">
      <c r="A144" s="29"/>
      <c r="B144" s="27" t="s">
        <v>33</v>
      </c>
      <c r="C144" s="28"/>
      <c r="D144" s="28">
        <v>3457012</v>
      </c>
      <c r="E144" s="28">
        <v>2859369</v>
      </c>
      <c r="F144" s="28">
        <v>2664025.0099999998</v>
      </c>
      <c r="G144" s="28">
        <v>103890</v>
      </c>
      <c r="H144" s="28">
        <f t="shared" si="105"/>
        <v>2767915.01</v>
      </c>
      <c r="I144" s="72">
        <f t="shared" si="82"/>
        <v>96.801602381504452</v>
      </c>
      <c r="J144" s="28">
        <f t="shared" si="83"/>
        <v>6224927.0099999998</v>
      </c>
      <c r="K144" s="72"/>
    </row>
    <row r="145" spans="1:11" ht="69" customHeight="1" x14ac:dyDescent="0.2">
      <c r="A145" s="29">
        <v>2089754</v>
      </c>
      <c r="B145" s="27" t="s">
        <v>98</v>
      </c>
      <c r="C145" s="106"/>
      <c r="D145" s="28">
        <v>4388749</v>
      </c>
      <c r="E145" s="28">
        <v>17212811</v>
      </c>
      <c r="F145" s="28">
        <v>1877617</v>
      </c>
      <c r="G145" s="28">
        <v>913943</v>
      </c>
      <c r="H145" s="28">
        <f t="shared" si="105"/>
        <v>2791560</v>
      </c>
      <c r="I145" s="72">
        <f t="shared" si="82"/>
        <v>16.217920477950987</v>
      </c>
      <c r="J145" s="28">
        <f t="shared" si="83"/>
        <v>7180309</v>
      </c>
      <c r="K145" s="72"/>
    </row>
    <row r="146" spans="1:11" ht="69" customHeight="1" x14ac:dyDescent="0.2">
      <c r="A146" s="29">
        <v>2094808</v>
      </c>
      <c r="B146" s="27" t="s">
        <v>233</v>
      </c>
      <c r="C146" s="106"/>
      <c r="D146" s="28"/>
      <c r="E146" s="28">
        <v>134003723</v>
      </c>
      <c r="F146" s="28">
        <v>231311.66999999998</v>
      </c>
      <c r="G146" s="28">
        <v>9607768</v>
      </c>
      <c r="H146" s="28">
        <f t="shared" si="105"/>
        <v>9839079.6699999999</v>
      </c>
      <c r="I146" s="72">
        <f t="shared" ref="I146" si="120">H146/E146%</f>
        <v>7.3423927706844383</v>
      </c>
      <c r="J146" s="28">
        <f t="shared" ref="J146" si="121">D146+H146</f>
        <v>9839079.6699999999</v>
      </c>
      <c r="K146" s="72"/>
    </row>
    <row r="147" spans="1:11" ht="69" customHeight="1" x14ac:dyDescent="0.2">
      <c r="A147" s="29">
        <v>2183907</v>
      </c>
      <c r="B147" s="27" t="s">
        <v>34</v>
      </c>
      <c r="C147" s="106">
        <v>185299820.22</v>
      </c>
      <c r="D147" s="28">
        <v>63590852.289999999</v>
      </c>
      <c r="E147" s="28">
        <v>1294569</v>
      </c>
      <c r="F147" s="28">
        <v>1274224.52</v>
      </c>
      <c r="G147" s="28">
        <v>18500</v>
      </c>
      <c r="H147" s="28">
        <f t="shared" si="105"/>
        <v>1292724.52</v>
      </c>
      <c r="I147" s="72">
        <f t="shared" si="82"/>
        <v>99.857521692547863</v>
      </c>
      <c r="J147" s="28">
        <f t="shared" si="83"/>
        <v>64883576.810000002</v>
      </c>
      <c r="K147" s="72">
        <f>J147/C147%</f>
        <v>35.015455888174095</v>
      </c>
    </row>
    <row r="148" spans="1:11" ht="69" customHeight="1" x14ac:dyDescent="0.2">
      <c r="A148" s="29">
        <v>2250037</v>
      </c>
      <c r="B148" s="125" t="s">
        <v>186</v>
      </c>
      <c r="C148" s="28">
        <v>40368052.479999997</v>
      </c>
      <c r="D148" s="28">
        <v>31993607.969999999</v>
      </c>
      <c r="E148" s="28">
        <v>2620809</v>
      </c>
      <c r="F148" s="28">
        <v>816067.2</v>
      </c>
      <c r="G148" s="28">
        <v>1551601.86</v>
      </c>
      <c r="H148" s="28">
        <f t="shared" si="105"/>
        <v>2367669.06</v>
      </c>
      <c r="I148" s="72">
        <f t="shared" ref="I148" si="122">H148/E148%</f>
        <v>90.34115267461307</v>
      </c>
      <c r="J148" s="28">
        <f t="shared" ref="J148" si="123">D148+H148</f>
        <v>34361277.030000001</v>
      </c>
      <c r="K148" s="72">
        <f>J148/C148%</f>
        <v>85.119977108194661</v>
      </c>
    </row>
    <row r="149" spans="1:11" ht="53.25" customHeight="1" x14ac:dyDescent="0.2">
      <c r="A149" s="29">
        <v>2284722</v>
      </c>
      <c r="B149" s="125" t="s">
        <v>14</v>
      </c>
      <c r="C149" s="28">
        <v>72598006.150000006</v>
      </c>
      <c r="D149" s="28">
        <v>56172171.090000004</v>
      </c>
      <c r="E149" s="28">
        <v>7770552</v>
      </c>
      <c r="F149" s="28">
        <v>5777462.3700000001</v>
      </c>
      <c r="G149" s="28">
        <v>1414961</v>
      </c>
      <c r="H149" s="28">
        <f t="shared" si="105"/>
        <v>7192423.3700000001</v>
      </c>
      <c r="I149" s="72">
        <f t="shared" si="82"/>
        <v>92.560005646960477</v>
      </c>
      <c r="J149" s="28">
        <f t="shared" si="83"/>
        <v>63364594.460000001</v>
      </c>
      <c r="K149" s="72">
        <f>J149/C149%</f>
        <v>87.281452784085857</v>
      </c>
    </row>
    <row r="150" spans="1:11" ht="63" customHeight="1" x14ac:dyDescent="0.2">
      <c r="A150" s="29">
        <v>2285573</v>
      </c>
      <c r="B150" s="27" t="s">
        <v>13</v>
      </c>
      <c r="C150" s="106">
        <v>70271567.409999996</v>
      </c>
      <c r="D150" s="28">
        <v>5577760.0600000005</v>
      </c>
      <c r="E150" s="28">
        <v>883281</v>
      </c>
      <c r="F150" s="128">
        <v>871369.55</v>
      </c>
      <c r="G150" s="28">
        <v>10927</v>
      </c>
      <c r="H150" s="128">
        <f t="shared" si="105"/>
        <v>882296.55</v>
      </c>
      <c r="I150" s="72">
        <f t="shared" si="82"/>
        <v>99.888546227078365</v>
      </c>
      <c r="J150" s="28">
        <f t="shared" si="83"/>
        <v>6460056.6100000003</v>
      </c>
      <c r="K150" s="72">
        <f>J150/C150%</f>
        <v>9.1929877873774331</v>
      </c>
    </row>
    <row r="151" spans="1:11" ht="68.25" customHeight="1" x14ac:dyDescent="0.2">
      <c r="A151" s="29">
        <v>2285839</v>
      </c>
      <c r="B151" s="27" t="s">
        <v>62</v>
      </c>
      <c r="C151" s="106">
        <v>147930731.13</v>
      </c>
      <c r="D151" s="28">
        <v>0</v>
      </c>
      <c r="E151" s="28">
        <v>6920864</v>
      </c>
      <c r="F151" s="28">
        <v>6920862.1699999999</v>
      </c>
      <c r="G151" s="28"/>
      <c r="H151" s="28">
        <f t="shared" si="105"/>
        <v>6920862.1699999999</v>
      </c>
      <c r="I151" s="72">
        <f t="shared" ref="I151:I153" si="124">H151/E151%</f>
        <v>99.999973558214691</v>
      </c>
      <c r="J151" s="28">
        <f t="shared" ref="J151:J153" si="125">D151+H151</f>
        <v>6920862.1699999999</v>
      </c>
      <c r="K151" s="72">
        <f t="shared" ref="K151:K153" si="126">J151/C151%</f>
        <v>4.6784478905319666</v>
      </c>
    </row>
    <row r="152" spans="1:11" ht="65.25" customHeight="1" x14ac:dyDescent="0.2">
      <c r="A152" s="29">
        <v>2303995</v>
      </c>
      <c r="B152" s="27" t="s">
        <v>17</v>
      </c>
      <c r="C152" s="106">
        <v>299767271</v>
      </c>
      <c r="D152" s="28">
        <v>1244301.42</v>
      </c>
      <c r="E152" s="28">
        <v>180110</v>
      </c>
      <c r="F152" s="28">
        <v>180109.71</v>
      </c>
      <c r="G152" s="28"/>
      <c r="H152" s="28">
        <f t="shared" si="105"/>
        <v>180109.71</v>
      </c>
      <c r="I152" s="72">
        <f t="shared" si="124"/>
        <v>99.999838987285543</v>
      </c>
      <c r="J152" s="28">
        <f t="shared" si="125"/>
        <v>1424411.13</v>
      </c>
      <c r="K152" s="72">
        <f t="shared" si="126"/>
        <v>0.47517233127161501</v>
      </c>
    </row>
    <row r="153" spans="1:11" ht="66.75" customHeight="1" x14ac:dyDescent="0.2">
      <c r="A153" s="29">
        <v>2321591</v>
      </c>
      <c r="B153" s="27" t="s">
        <v>99</v>
      </c>
      <c r="C153" s="106">
        <v>141534611.44999999</v>
      </c>
      <c r="D153" s="28">
        <v>1161854.46</v>
      </c>
      <c r="E153" s="28">
        <v>1383539</v>
      </c>
      <c r="F153" s="28">
        <v>1137393.28</v>
      </c>
      <c r="G153" s="28"/>
      <c r="H153" s="28">
        <f t="shared" si="105"/>
        <v>1137393.28</v>
      </c>
      <c r="I153" s="72">
        <f t="shared" si="124"/>
        <v>82.208978568728469</v>
      </c>
      <c r="J153" s="28">
        <f t="shared" si="125"/>
        <v>2299247.7400000002</v>
      </c>
      <c r="K153" s="72">
        <f t="shared" si="126"/>
        <v>1.6245127014830976</v>
      </c>
    </row>
    <row r="154" spans="1:11" ht="54.75" customHeight="1" x14ac:dyDescent="0.2">
      <c r="A154" s="29">
        <v>2335179</v>
      </c>
      <c r="B154" s="27" t="s">
        <v>15</v>
      </c>
      <c r="C154" s="106">
        <v>130711204.76000001</v>
      </c>
      <c r="D154" s="28">
        <v>2307541.17</v>
      </c>
      <c r="E154" s="28">
        <v>29319804</v>
      </c>
      <c r="F154" s="28">
        <v>9799788</v>
      </c>
      <c r="G154" s="28">
        <v>19482587.5</v>
      </c>
      <c r="H154" s="28">
        <f t="shared" si="105"/>
        <v>29282375.5</v>
      </c>
      <c r="I154" s="72">
        <f>H154/E154%</f>
        <v>99.872343962463063</v>
      </c>
      <c r="J154" s="28">
        <f>D154+H154</f>
        <v>31589916.670000002</v>
      </c>
      <c r="K154" s="72">
        <f>J154/C154%</f>
        <v>24.167719001597852</v>
      </c>
    </row>
    <row r="155" spans="1:11" ht="60.75" customHeight="1" x14ac:dyDescent="0.2">
      <c r="A155" s="29">
        <v>2335476</v>
      </c>
      <c r="B155" s="27" t="s">
        <v>100</v>
      </c>
      <c r="C155" s="106">
        <v>31572595.120000001</v>
      </c>
      <c r="D155" s="28">
        <v>1112936.1599999999</v>
      </c>
      <c r="E155" s="107">
        <v>16098288</v>
      </c>
      <c r="F155" s="107">
        <v>0</v>
      </c>
      <c r="G155" s="107">
        <v>8000</v>
      </c>
      <c r="H155" s="107">
        <f t="shared" si="105"/>
        <v>8000</v>
      </c>
      <c r="I155" s="72">
        <f>H155/E155%</f>
        <v>4.9694725302466942E-2</v>
      </c>
      <c r="J155" s="28">
        <f>D155+H155</f>
        <v>1120936.1599999999</v>
      </c>
      <c r="K155" s="72">
        <f>J155/C155%</f>
        <v>3.550345341393653</v>
      </c>
    </row>
    <row r="156" spans="1:11" ht="68.25" customHeight="1" x14ac:dyDescent="0.2">
      <c r="A156" s="29">
        <v>2335905</v>
      </c>
      <c r="B156" s="127" t="s">
        <v>196</v>
      </c>
      <c r="C156" s="106">
        <v>163353003.59999999</v>
      </c>
      <c r="D156" s="28">
        <v>1647373.64</v>
      </c>
      <c r="E156" s="28">
        <v>656055</v>
      </c>
      <c r="F156" s="28">
        <v>656054</v>
      </c>
      <c r="G156" s="28"/>
      <c r="H156" s="28">
        <f t="shared" si="105"/>
        <v>656054</v>
      </c>
      <c r="I156" s="72"/>
      <c r="J156" s="28">
        <f>D156+H156</f>
        <v>2303427.6399999997</v>
      </c>
      <c r="K156" s="72">
        <f>J156/C156%</f>
        <v>1.4100920027404993</v>
      </c>
    </row>
    <row r="157" spans="1:11" ht="54.75" customHeight="1" x14ac:dyDescent="0.2">
      <c r="A157" s="29">
        <v>2343118</v>
      </c>
      <c r="B157" s="127" t="s">
        <v>197</v>
      </c>
      <c r="C157" s="106">
        <v>18989050</v>
      </c>
      <c r="D157" s="28">
        <v>1101765.8</v>
      </c>
      <c r="E157" s="28">
        <v>21140</v>
      </c>
      <c r="F157" s="28">
        <v>4640</v>
      </c>
      <c r="G157" s="28">
        <v>14980</v>
      </c>
      <c r="H157" s="28">
        <f t="shared" si="105"/>
        <v>19620</v>
      </c>
      <c r="I157" s="72"/>
      <c r="J157" s="28">
        <f>D157+H157</f>
        <v>1121385.8</v>
      </c>
      <c r="K157" s="72">
        <f>J157/C157%</f>
        <v>5.9054339211282292</v>
      </c>
    </row>
    <row r="158" spans="1:11" ht="59.25" customHeight="1" x14ac:dyDescent="0.2">
      <c r="A158" s="29">
        <v>2343128</v>
      </c>
      <c r="B158" s="27" t="s">
        <v>16</v>
      </c>
      <c r="C158" s="106">
        <v>29469013.25</v>
      </c>
      <c r="D158" s="28">
        <v>2341285.02</v>
      </c>
      <c r="E158" s="28">
        <v>2657103</v>
      </c>
      <c r="F158" s="28">
        <v>2495361.66</v>
      </c>
      <c r="G158" s="28">
        <v>161147</v>
      </c>
      <c r="H158" s="28">
        <f t="shared" si="105"/>
        <v>2656508.66</v>
      </c>
      <c r="I158" s="72">
        <f t="shared" ref="I158:I166" si="127">H158/E158%</f>
        <v>99.97763203007186</v>
      </c>
      <c r="J158" s="28">
        <f t="shared" ref="J158:J168" si="128">D158+H158</f>
        <v>4997793.68</v>
      </c>
      <c r="K158" s="72">
        <f t="shared" ref="K158:K168" si="129">J158/C158%</f>
        <v>16.959487708669716</v>
      </c>
    </row>
    <row r="159" spans="1:11" ht="81.75" customHeight="1" x14ac:dyDescent="0.2">
      <c r="A159" s="29">
        <v>2343407</v>
      </c>
      <c r="B159" s="27" t="s">
        <v>35</v>
      </c>
      <c r="C159" s="106">
        <v>78786088.370000005</v>
      </c>
      <c r="D159" s="28">
        <v>40572522.020000003</v>
      </c>
      <c r="E159" s="28">
        <v>15015812</v>
      </c>
      <c r="F159" s="28">
        <v>13309968.280000001</v>
      </c>
      <c r="G159" s="28">
        <v>1469475</v>
      </c>
      <c r="H159" s="28">
        <f t="shared" si="105"/>
        <v>14779443.280000001</v>
      </c>
      <c r="I159" s="72">
        <f t="shared" si="127"/>
        <v>98.42586787847371</v>
      </c>
      <c r="J159" s="28">
        <f t="shared" si="128"/>
        <v>55351965.300000004</v>
      </c>
      <c r="K159" s="72">
        <f t="shared" si="129"/>
        <v>70.256014031376651</v>
      </c>
    </row>
    <row r="160" spans="1:11" ht="54.75" customHeight="1" x14ac:dyDescent="0.2">
      <c r="A160" s="29">
        <v>2344420</v>
      </c>
      <c r="B160" s="27" t="s">
        <v>36</v>
      </c>
      <c r="C160" s="106">
        <v>41378154.68</v>
      </c>
      <c r="D160" s="28">
        <v>7359812.6299999999</v>
      </c>
      <c r="E160" s="28">
        <v>8701062</v>
      </c>
      <c r="F160" s="28">
        <v>7802686.6699999999</v>
      </c>
      <c r="G160" s="28">
        <v>891600</v>
      </c>
      <c r="H160" s="28">
        <f t="shared" si="105"/>
        <v>8694286.6699999999</v>
      </c>
      <c r="I160" s="72">
        <f t="shared" si="127"/>
        <v>99.922132148926195</v>
      </c>
      <c r="J160" s="28">
        <f t="shared" si="128"/>
        <v>16054099.300000001</v>
      </c>
      <c r="K160" s="72">
        <f t="shared" si="129"/>
        <v>38.798490227887562</v>
      </c>
    </row>
    <row r="161" spans="1:11" ht="53.25" customHeight="1" x14ac:dyDescent="0.2">
      <c r="A161" s="129">
        <v>2344621</v>
      </c>
      <c r="B161" s="130" t="s">
        <v>37</v>
      </c>
      <c r="C161" s="106">
        <v>105821483.58</v>
      </c>
      <c r="D161" s="28">
        <v>1850729.86</v>
      </c>
      <c r="E161" s="28">
        <v>25001</v>
      </c>
      <c r="F161" s="28">
        <v>24615.38</v>
      </c>
      <c r="G161" s="28"/>
      <c r="H161" s="28">
        <f t="shared" si="105"/>
        <v>24615.38</v>
      </c>
      <c r="I161" s="72">
        <f t="shared" si="127"/>
        <v>98.457581696732134</v>
      </c>
      <c r="J161" s="28">
        <f t="shared" si="128"/>
        <v>1875345.24</v>
      </c>
      <c r="K161" s="72">
        <f t="shared" si="129"/>
        <v>1.7721781783396162</v>
      </c>
    </row>
    <row r="162" spans="1:11" ht="87.75" customHeight="1" x14ac:dyDescent="0.2">
      <c r="A162" s="29">
        <v>2346338</v>
      </c>
      <c r="B162" s="27" t="s">
        <v>221</v>
      </c>
      <c r="C162" s="106">
        <v>29466137.600000001</v>
      </c>
      <c r="D162" s="28">
        <v>0</v>
      </c>
      <c r="E162" s="28">
        <v>775429</v>
      </c>
      <c r="F162" s="28">
        <v>325707.40000000002</v>
      </c>
      <c r="G162" s="28">
        <v>385510</v>
      </c>
      <c r="H162" s="28">
        <f t="shared" si="105"/>
        <v>711217.4</v>
      </c>
      <c r="I162" s="72">
        <f t="shared" ref="I162" si="130">H162/E162%</f>
        <v>91.719216072651406</v>
      </c>
      <c r="J162" s="28">
        <f t="shared" ref="J162" si="131">D162+H162</f>
        <v>711217.4</v>
      </c>
      <c r="K162" s="72">
        <f t="shared" ref="K162" si="132">J162/C162%</f>
        <v>2.413677047377937</v>
      </c>
    </row>
    <row r="163" spans="1:11" ht="70.5" customHeight="1" x14ac:dyDescent="0.2">
      <c r="A163" s="29">
        <v>2346750</v>
      </c>
      <c r="B163" s="27" t="s">
        <v>38</v>
      </c>
      <c r="C163" s="106">
        <v>113121299.98</v>
      </c>
      <c r="D163" s="28">
        <v>893677.04</v>
      </c>
      <c r="E163" s="28">
        <v>823297</v>
      </c>
      <c r="F163" s="28">
        <v>460681</v>
      </c>
      <c r="G163" s="28">
        <v>1021</v>
      </c>
      <c r="H163" s="28">
        <f t="shared" si="105"/>
        <v>461702</v>
      </c>
      <c r="I163" s="72">
        <f t="shared" si="127"/>
        <v>56.079640761474906</v>
      </c>
      <c r="J163" s="28">
        <f t="shared" si="128"/>
        <v>1355379.04</v>
      </c>
      <c r="K163" s="72">
        <f t="shared" si="129"/>
        <v>1.1981643070223138</v>
      </c>
    </row>
    <row r="164" spans="1:11" ht="89.25" customHeight="1" x14ac:dyDescent="0.2">
      <c r="A164" s="29">
        <v>2347056</v>
      </c>
      <c r="B164" s="27" t="s">
        <v>39</v>
      </c>
      <c r="C164" s="106">
        <v>37938424.810000002</v>
      </c>
      <c r="D164" s="28">
        <v>3841429.87</v>
      </c>
      <c r="E164" s="28">
        <v>205375</v>
      </c>
      <c r="F164" s="28">
        <v>171325.24</v>
      </c>
      <c r="G164" s="28">
        <v>31839</v>
      </c>
      <c r="H164" s="28">
        <f t="shared" si="105"/>
        <v>203164.24</v>
      </c>
      <c r="I164" s="72">
        <f t="shared" si="127"/>
        <v>98.923549604382217</v>
      </c>
      <c r="J164" s="28">
        <f t="shared" si="128"/>
        <v>4044594.1100000003</v>
      </c>
      <c r="K164" s="72">
        <f t="shared" si="129"/>
        <v>10.660943700893732</v>
      </c>
    </row>
    <row r="165" spans="1:11" ht="69" customHeight="1" x14ac:dyDescent="0.2">
      <c r="A165" s="29">
        <v>2354781</v>
      </c>
      <c r="B165" s="27" t="s">
        <v>40</v>
      </c>
      <c r="C165" s="106">
        <v>342912239.07999998</v>
      </c>
      <c r="D165" s="28">
        <v>66116725.260000005</v>
      </c>
      <c r="E165" s="28">
        <v>70794870</v>
      </c>
      <c r="F165" s="28">
        <v>59601136.5</v>
      </c>
      <c r="G165" s="28">
        <v>11192890</v>
      </c>
      <c r="H165" s="28">
        <f t="shared" si="105"/>
        <v>70794026.5</v>
      </c>
      <c r="I165" s="72">
        <f t="shared" si="127"/>
        <v>99.998808529488088</v>
      </c>
      <c r="J165" s="28">
        <f t="shared" si="128"/>
        <v>136910751.75999999</v>
      </c>
      <c r="K165" s="72">
        <f t="shared" si="129"/>
        <v>39.925886613822286</v>
      </c>
    </row>
    <row r="166" spans="1:11" ht="57.75" customHeight="1" x14ac:dyDescent="0.2">
      <c r="A166" s="29">
        <v>2372478</v>
      </c>
      <c r="B166" s="27" t="s">
        <v>41</v>
      </c>
      <c r="C166" s="106">
        <v>39138430.5</v>
      </c>
      <c r="D166" s="28">
        <v>15386292.68</v>
      </c>
      <c r="E166" s="107">
        <v>8777020</v>
      </c>
      <c r="F166" s="28">
        <v>6851010.6600000001</v>
      </c>
      <c r="G166" s="107">
        <v>1507347</v>
      </c>
      <c r="H166" s="107">
        <f t="shared" si="105"/>
        <v>8358357.6600000001</v>
      </c>
      <c r="I166" s="72">
        <f t="shared" si="127"/>
        <v>95.230017249590418</v>
      </c>
      <c r="J166" s="28">
        <f t="shared" si="128"/>
        <v>23744650.34</v>
      </c>
      <c r="K166" s="72">
        <f t="shared" si="129"/>
        <v>60.668376418415654</v>
      </c>
    </row>
    <row r="167" spans="1:11" ht="48" x14ac:dyDescent="0.2">
      <c r="A167" s="29">
        <v>2380648</v>
      </c>
      <c r="B167" s="27" t="s">
        <v>198</v>
      </c>
      <c r="C167" s="106">
        <v>11076344.310000001</v>
      </c>
      <c r="D167" s="28">
        <v>4919.04</v>
      </c>
      <c r="E167" s="28">
        <v>426820</v>
      </c>
      <c r="F167" s="28">
        <v>168571.26</v>
      </c>
      <c r="G167" s="107">
        <v>231814</v>
      </c>
      <c r="H167" s="107">
        <f t="shared" si="105"/>
        <v>400385.26</v>
      </c>
      <c r="I167" s="72"/>
      <c r="J167" s="28">
        <f t="shared" si="128"/>
        <v>405304.3</v>
      </c>
      <c r="K167" s="72">
        <f t="shared" si="129"/>
        <v>3.6591883446064521</v>
      </c>
    </row>
    <row r="168" spans="1:11" ht="60" x14ac:dyDescent="0.2">
      <c r="A168" s="29">
        <v>2381374</v>
      </c>
      <c r="B168" s="27" t="s">
        <v>199</v>
      </c>
      <c r="C168" s="106">
        <v>119876685.40000001</v>
      </c>
      <c r="D168" s="28">
        <v>1212617.1100000001</v>
      </c>
      <c r="E168" s="28">
        <v>328033</v>
      </c>
      <c r="F168" s="28">
        <v>10500</v>
      </c>
      <c r="G168" s="107"/>
      <c r="H168" s="107">
        <f t="shared" si="105"/>
        <v>10500</v>
      </c>
      <c r="I168" s="72"/>
      <c r="J168" s="28">
        <f t="shared" si="128"/>
        <v>1223117.1100000001</v>
      </c>
      <c r="K168" s="72">
        <f t="shared" si="129"/>
        <v>1.0203127538259413</v>
      </c>
    </row>
    <row r="169" spans="1:11" ht="57.75" customHeight="1" x14ac:dyDescent="0.2">
      <c r="A169" s="29">
        <v>2386498</v>
      </c>
      <c r="B169" s="27" t="s">
        <v>101</v>
      </c>
      <c r="C169" s="106">
        <v>97397247.409999996</v>
      </c>
      <c r="D169" s="28">
        <v>1117532.98</v>
      </c>
      <c r="E169" s="28">
        <v>8523</v>
      </c>
      <c r="F169" s="28">
        <v>0</v>
      </c>
      <c r="G169" s="28"/>
      <c r="H169" s="28">
        <f t="shared" si="105"/>
        <v>0</v>
      </c>
      <c r="I169" s="72">
        <f t="shared" ref="I169" si="133">H169/E169%</f>
        <v>0</v>
      </c>
      <c r="J169" s="28">
        <f t="shared" ref="J169" si="134">D169+H169</f>
        <v>1117532.98</v>
      </c>
      <c r="K169" s="72">
        <f t="shared" ref="K169" si="135">J169/C169%</f>
        <v>1.14739688206554</v>
      </c>
    </row>
    <row r="170" spans="1:11" ht="75" customHeight="1" x14ac:dyDescent="0.2">
      <c r="A170" s="29">
        <v>2386533</v>
      </c>
      <c r="B170" s="27" t="s">
        <v>42</v>
      </c>
      <c r="C170" s="106">
        <v>140532084.34</v>
      </c>
      <c r="D170" s="28">
        <v>1103795.43</v>
      </c>
      <c r="E170" s="28">
        <v>1513510</v>
      </c>
      <c r="F170" s="28">
        <v>1350910</v>
      </c>
      <c r="G170" s="28">
        <v>11000</v>
      </c>
      <c r="H170" s="28">
        <f t="shared" si="105"/>
        <v>1361910</v>
      </c>
      <c r="I170" s="72">
        <f t="shared" ref="I170:I175" si="136">H170/E170%</f>
        <v>89.983548176093976</v>
      </c>
      <c r="J170" s="28">
        <f t="shared" ref="J170:J175" si="137">D170+H170</f>
        <v>2465705.4299999997</v>
      </c>
      <c r="K170" s="72">
        <f t="shared" ref="K170:K175" si="138">J170/C170%</f>
        <v>1.7545498179864252</v>
      </c>
    </row>
    <row r="171" spans="1:11" ht="53.25" customHeight="1" x14ac:dyDescent="0.2">
      <c r="A171" s="29">
        <v>2386577</v>
      </c>
      <c r="B171" s="27" t="s">
        <v>19</v>
      </c>
      <c r="C171" s="106">
        <v>104754198.22</v>
      </c>
      <c r="D171" s="28">
        <v>1386171.01</v>
      </c>
      <c r="E171" s="28">
        <v>1532948</v>
      </c>
      <c r="F171" s="28">
        <v>1268009.58</v>
      </c>
      <c r="G171" s="28">
        <v>237709</v>
      </c>
      <c r="H171" s="28">
        <f t="shared" si="105"/>
        <v>1505718.58</v>
      </c>
      <c r="I171" s="72">
        <f t="shared" si="136"/>
        <v>98.223721874453673</v>
      </c>
      <c r="J171" s="28">
        <f t="shared" si="137"/>
        <v>2891889.59</v>
      </c>
      <c r="K171" s="72">
        <f t="shared" si="138"/>
        <v>2.760643142842433</v>
      </c>
    </row>
    <row r="172" spans="1:11" ht="53.25" customHeight="1" x14ac:dyDescent="0.2">
      <c r="A172" s="29">
        <v>2409087</v>
      </c>
      <c r="B172" s="27" t="s">
        <v>102</v>
      </c>
      <c r="C172" s="106">
        <v>6026581.2699999996</v>
      </c>
      <c r="D172" s="28">
        <v>324156.15999999997</v>
      </c>
      <c r="E172" s="28">
        <v>5399650</v>
      </c>
      <c r="F172" s="28">
        <v>0</v>
      </c>
      <c r="G172" s="28"/>
      <c r="H172" s="28">
        <f t="shared" si="105"/>
        <v>0</v>
      </c>
      <c r="I172" s="72">
        <f t="shared" si="136"/>
        <v>0</v>
      </c>
      <c r="J172" s="28">
        <f t="shared" si="137"/>
        <v>324156.15999999997</v>
      </c>
      <c r="K172" s="72">
        <f t="shared" si="138"/>
        <v>5.3787735612831122</v>
      </c>
    </row>
    <row r="173" spans="1:11" ht="54.75" customHeight="1" x14ac:dyDescent="0.2">
      <c r="A173" s="29">
        <v>2412981</v>
      </c>
      <c r="B173" s="27" t="s">
        <v>53</v>
      </c>
      <c r="C173" s="106">
        <v>6929065.5800000001</v>
      </c>
      <c r="D173" s="28">
        <v>0</v>
      </c>
      <c r="E173" s="28">
        <v>6507323</v>
      </c>
      <c r="F173" s="28">
        <v>1608649</v>
      </c>
      <c r="G173" s="28">
        <v>505556</v>
      </c>
      <c r="H173" s="28">
        <f t="shared" si="105"/>
        <v>2114205</v>
      </c>
      <c r="I173" s="72">
        <f t="shared" si="136"/>
        <v>32.489627455099431</v>
      </c>
      <c r="J173" s="28">
        <f t="shared" si="137"/>
        <v>2114205</v>
      </c>
      <c r="K173" s="72">
        <f t="shared" si="138"/>
        <v>30.51212281930805</v>
      </c>
    </row>
    <row r="174" spans="1:11" ht="79.5" customHeight="1" x14ac:dyDescent="0.2">
      <c r="A174" s="29">
        <v>2414624</v>
      </c>
      <c r="B174" s="27" t="s">
        <v>63</v>
      </c>
      <c r="C174" s="106">
        <v>723799056.39999998</v>
      </c>
      <c r="D174" s="28">
        <v>0</v>
      </c>
      <c r="E174" s="28">
        <v>11134035</v>
      </c>
      <c r="F174" s="28">
        <v>13984858.35</v>
      </c>
      <c r="G174" s="28">
        <v>-2850825</v>
      </c>
      <c r="H174" s="28">
        <f t="shared" si="105"/>
        <v>11134033.35</v>
      </c>
      <c r="I174" s="72">
        <f t="shared" si="136"/>
        <v>99.999985180574683</v>
      </c>
      <c r="J174" s="28">
        <f t="shared" si="137"/>
        <v>11134033.35</v>
      </c>
      <c r="K174" s="72">
        <f t="shared" si="138"/>
        <v>1.5382768534374676</v>
      </c>
    </row>
    <row r="175" spans="1:11" ht="30" customHeight="1" x14ac:dyDescent="0.2">
      <c r="A175" s="29">
        <v>2416127</v>
      </c>
      <c r="B175" s="27" t="s">
        <v>54</v>
      </c>
      <c r="C175" s="106">
        <v>69177499</v>
      </c>
      <c r="D175" s="28">
        <v>1882123.03</v>
      </c>
      <c r="E175" s="28">
        <v>4732051</v>
      </c>
      <c r="F175" s="28">
        <v>3866500.31</v>
      </c>
      <c r="G175" s="28">
        <v>494423</v>
      </c>
      <c r="H175" s="28">
        <f t="shared" si="105"/>
        <v>4360923.3100000005</v>
      </c>
      <c r="I175" s="72">
        <f t="shared" si="136"/>
        <v>92.157149405194502</v>
      </c>
      <c r="J175" s="28">
        <f t="shared" si="137"/>
        <v>6243046.3400000008</v>
      </c>
      <c r="K175" s="72">
        <f t="shared" si="138"/>
        <v>9.0246777207137843</v>
      </c>
    </row>
    <row r="176" spans="1:11" ht="68.25" customHeight="1" x14ac:dyDescent="0.2">
      <c r="A176" s="29">
        <v>2426613</v>
      </c>
      <c r="B176" s="27" t="s">
        <v>103</v>
      </c>
      <c r="C176" s="106">
        <v>704573.7</v>
      </c>
      <c r="D176" s="28">
        <v>0</v>
      </c>
      <c r="E176" s="28">
        <v>704574</v>
      </c>
      <c r="F176" s="28">
        <v>52071</v>
      </c>
      <c r="G176" s="28">
        <v>2997</v>
      </c>
      <c r="H176" s="28">
        <f t="shared" si="105"/>
        <v>55068</v>
      </c>
      <c r="I176" s="72">
        <f t="shared" ref="I176:I188" si="139">H176/E176%</f>
        <v>7.8157865603896823</v>
      </c>
      <c r="J176" s="28">
        <f t="shared" ref="J176:J188" si="140">D176+H176</f>
        <v>55068</v>
      </c>
      <c r="K176" s="72">
        <f t="shared" ref="K176:K188" si="141">J176/C176%</f>
        <v>7.8157898882686094</v>
      </c>
    </row>
    <row r="177" spans="1:11" ht="60" x14ac:dyDescent="0.2">
      <c r="A177" s="29">
        <v>2426624</v>
      </c>
      <c r="B177" s="27" t="s">
        <v>104</v>
      </c>
      <c r="C177" s="106">
        <v>1203397.99</v>
      </c>
      <c r="D177" s="28">
        <v>0</v>
      </c>
      <c r="E177" s="28">
        <v>1203398</v>
      </c>
      <c r="F177" s="28">
        <v>49060</v>
      </c>
      <c r="G177" s="28">
        <v>4493</v>
      </c>
      <c r="H177" s="28">
        <f t="shared" si="105"/>
        <v>53553</v>
      </c>
      <c r="I177" s="72">
        <f t="shared" si="139"/>
        <v>4.4501486623710527</v>
      </c>
      <c r="J177" s="28">
        <f t="shared" si="140"/>
        <v>53553</v>
      </c>
      <c r="K177" s="72">
        <f t="shared" si="141"/>
        <v>4.4501486993509101</v>
      </c>
    </row>
    <row r="178" spans="1:11" ht="52.5" customHeight="1" x14ac:dyDescent="0.2">
      <c r="A178" s="29">
        <v>2426626</v>
      </c>
      <c r="B178" s="27" t="s">
        <v>105</v>
      </c>
      <c r="C178" s="106">
        <v>1115946.9099999999</v>
      </c>
      <c r="D178" s="28">
        <v>0</v>
      </c>
      <c r="E178" s="28">
        <v>1115947</v>
      </c>
      <c r="F178" s="28">
        <v>0</v>
      </c>
      <c r="G178" s="28"/>
      <c r="H178" s="28">
        <f t="shared" si="105"/>
        <v>0</v>
      </c>
      <c r="I178" s="72">
        <f t="shared" si="139"/>
        <v>0</v>
      </c>
      <c r="J178" s="28">
        <f t="shared" si="140"/>
        <v>0</v>
      </c>
      <c r="K178" s="72">
        <f t="shared" si="141"/>
        <v>0</v>
      </c>
    </row>
    <row r="179" spans="1:11" ht="52.5" customHeight="1" x14ac:dyDescent="0.2">
      <c r="A179" s="29">
        <v>2426641</v>
      </c>
      <c r="B179" s="27" t="s">
        <v>106</v>
      </c>
      <c r="C179" s="106">
        <v>680011.7</v>
      </c>
      <c r="D179" s="28">
        <v>30722.6</v>
      </c>
      <c r="E179" s="28">
        <v>649289</v>
      </c>
      <c r="F179" s="28">
        <v>26800</v>
      </c>
      <c r="G179" s="28">
        <v>2500</v>
      </c>
      <c r="H179" s="28">
        <f t="shared" si="105"/>
        <v>29300</v>
      </c>
      <c r="I179" s="72">
        <f t="shared" si="139"/>
        <v>4.5126284289430441</v>
      </c>
      <c r="J179" s="28">
        <f t="shared" si="140"/>
        <v>60022.6</v>
      </c>
      <c r="K179" s="72">
        <f t="shared" si="141"/>
        <v>8.8267010699962967</v>
      </c>
    </row>
    <row r="180" spans="1:11" ht="52.5" customHeight="1" x14ac:dyDescent="0.2">
      <c r="A180" s="29">
        <v>2426642</v>
      </c>
      <c r="B180" s="27" t="s">
        <v>107</v>
      </c>
      <c r="C180" s="106">
        <v>2311285.27</v>
      </c>
      <c r="D180" s="28">
        <v>2032.77</v>
      </c>
      <c r="E180" s="28">
        <v>2309252</v>
      </c>
      <c r="F180" s="28">
        <v>54121</v>
      </c>
      <c r="G180" s="28">
        <v>2997</v>
      </c>
      <c r="H180" s="28">
        <f t="shared" si="105"/>
        <v>57118</v>
      </c>
      <c r="I180" s="72">
        <f t="shared" si="139"/>
        <v>2.4734416165927322</v>
      </c>
      <c r="J180" s="28">
        <f t="shared" si="140"/>
        <v>59150.77</v>
      </c>
      <c r="K180" s="72">
        <f t="shared" si="141"/>
        <v>2.5592154619667524</v>
      </c>
    </row>
    <row r="181" spans="1:11" ht="66" customHeight="1" x14ac:dyDescent="0.2">
      <c r="A181" s="29">
        <v>2426646</v>
      </c>
      <c r="B181" s="27" t="s">
        <v>108</v>
      </c>
      <c r="C181" s="106">
        <v>2204980.04</v>
      </c>
      <c r="D181" s="28">
        <v>0</v>
      </c>
      <c r="E181" s="28">
        <v>2204980</v>
      </c>
      <c r="F181" s="28">
        <v>52026</v>
      </c>
      <c r="G181" s="28">
        <v>1500</v>
      </c>
      <c r="H181" s="28">
        <f t="shared" si="105"/>
        <v>53526</v>
      </c>
      <c r="I181" s="72">
        <f t="shared" si="139"/>
        <v>2.4275050113833232</v>
      </c>
      <c r="J181" s="28">
        <f t="shared" si="140"/>
        <v>53526</v>
      </c>
      <c r="K181" s="72">
        <f t="shared" si="141"/>
        <v>2.4275049673465525</v>
      </c>
    </row>
    <row r="182" spans="1:11" ht="48" x14ac:dyDescent="0.2">
      <c r="A182" s="29">
        <v>2426659</v>
      </c>
      <c r="B182" s="27" t="s">
        <v>109</v>
      </c>
      <c r="C182" s="106">
        <v>1447445.35</v>
      </c>
      <c r="D182" s="28">
        <v>0</v>
      </c>
      <c r="E182" s="28">
        <v>1447445</v>
      </c>
      <c r="F182" s="28">
        <v>0</v>
      </c>
      <c r="G182" s="28"/>
      <c r="H182" s="28">
        <f t="shared" si="105"/>
        <v>0</v>
      </c>
      <c r="I182" s="72">
        <f t="shared" si="139"/>
        <v>0</v>
      </c>
      <c r="J182" s="28">
        <f t="shared" si="140"/>
        <v>0</v>
      </c>
      <c r="K182" s="72">
        <f t="shared" si="141"/>
        <v>0</v>
      </c>
    </row>
    <row r="183" spans="1:11" ht="72" x14ac:dyDescent="0.2">
      <c r="A183" s="29">
        <v>2426758</v>
      </c>
      <c r="B183" s="27" t="s">
        <v>110</v>
      </c>
      <c r="C183" s="106">
        <v>2031451</v>
      </c>
      <c r="D183" s="28">
        <v>37018.5</v>
      </c>
      <c r="E183" s="28">
        <v>1988009</v>
      </c>
      <c r="F183" s="28">
        <v>4300</v>
      </c>
      <c r="G183" s="28"/>
      <c r="H183" s="28">
        <f t="shared" si="105"/>
        <v>4300</v>
      </c>
      <c r="I183" s="72">
        <f t="shared" si="139"/>
        <v>0.21629680750942273</v>
      </c>
      <c r="J183" s="28">
        <f t="shared" si="140"/>
        <v>41318.5</v>
      </c>
      <c r="K183" s="72">
        <f t="shared" si="141"/>
        <v>2.0339402722487523</v>
      </c>
    </row>
    <row r="184" spans="1:11" ht="48" x14ac:dyDescent="0.2">
      <c r="A184" s="29">
        <v>2426772</v>
      </c>
      <c r="B184" s="27" t="s">
        <v>111</v>
      </c>
      <c r="C184" s="106">
        <v>828524</v>
      </c>
      <c r="D184" s="28">
        <v>0</v>
      </c>
      <c r="E184" s="28">
        <v>828524</v>
      </c>
      <c r="F184" s="28">
        <v>0</v>
      </c>
      <c r="G184" s="28"/>
      <c r="H184" s="28">
        <f t="shared" si="105"/>
        <v>0</v>
      </c>
      <c r="I184" s="72">
        <f t="shared" si="139"/>
        <v>0</v>
      </c>
      <c r="J184" s="28">
        <f t="shared" si="140"/>
        <v>0</v>
      </c>
      <c r="K184" s="72">
        <f t="shared" si="141"/>
        <v>0</v>
      </c>
    </row>
    <row r="185" spans="1:11" ht="62.25" customHeight="1" x14ac:dyDescent="0.2">
      <c r="A185" s="29">
        <v>2426775</v>
      </c>
      <c r="B185" s="27" t="s">
        <v>112</v>
      </c>
      <c r="C185" s="28">
        <v>1206437</v>
      </c>
      <c r="D185" s="28">
        <v>0</v>
      </c>
      <c r="E185" s="107">
        <v>1206437</v>
      </c>
      <c r="F185" s="107">
        <v>0</v>
      </c>
      <c r="G185" s="107"/>
      <c r="H185" s="107">
        <f t="shared" si="105"/>
        <v>0</v>
      </c>
      <c r="I185" s="72">
        <f t="shared" si="139"/>
        <v>0</v>
      </c>
      <c r="J185" s="28">
        <f t="shared" si="140"/>
        <v>0</v>
      </c>
      <c r="K185" s="72">
        <f t="shared" si="141"/>
        <v>0</v>
      </c>
    </row>
    <row r="186" spans="1:11" ht="55.5" customHeight="1" x14ac:dyDescent="0.2">
      <c r="A186" s="29">
        <v>2427358</v>
      </c>
      <c r="B186" s="27" t="s">
        <v>200</v>
      </c>
      <c r="C186" s="28">
        <v>121327745.22</v>
      </c>
      <c r="D186" s="28">
        <v>655054.22</v>
      </c>
      <c r="E186" s="28">
        <v>1228546</v>
      </c>
      <c r="F186" s="28">
        <v>627052</v>
      </c>
      <c r="G186" s="28">
        <v>589615</v>
      </c>
      <c r="H186" s="28">
        <f t="shared" si="105"/>
        <v>1216667</v>
      </c>
      <c r="I186" s="72">
        <f t="shared" ref="I186" si="142">H186/E186%</f>
        <v>99.033084638263446</v>
      </c>
      <c r="J186" s="28">
        <f t="shared" ref="J186" si="143">D186+H186</f>
        <v>1871721.22</v>
      </c>
      <c r="K186" s="72">
        <f t="shared" ref="K186" si="144">J186/C186%</f>
        <v>1.542698429453266</v>
      </c>
    </row>
    <row r="187" spans="1:11" ht="83.25" customHeight="1" x14ac:dyDescent="0.2">
      <c r="A187" s="29">
        <v>2427376</v>
      </c>
      <c r="B187" s="27" t="s">
        <v>222</v>
      </c>
      <c r="C187" s="28">
        <v>163197445.93000001</v>
      </c>
      <c r="D187" s="28">
        <v>0</v>
      </c>
      <c r="E187" s="28">
        <v>1222835</v>
      </c>
      <c r="F187" s="28">
        <v>615106</v>
      </c>
      <c r="G187" s="28">
        <v>475992</v>
      </c>
      <c r="H187" s="28">
        <f t="shared" si="105"/>
        <v>1091098</v>
      </c>
      <c r="I187" s="72">
        <f t="shared" ref="I187" si="145">H187/E187%</f>
        <v>89.226919412676281</v>
      </c>
      <c r="J187" s="28">
        <f t="shared" ref="J187" si="146">D187+H187</f>
        <v>1091098</v>
      </c>
      <c r="K187" s="72">
        <f t="shared" ref="K187" si="147">J187/C187%</f>
        <v>0.66857541414465693</v>
      </c>
    </row>
    <row r="188" spans="1:11" ht="63.75" customHeight="1" x14ac:dyDescent="0.2">
      <c r="A188" s="29">
        <v>2428425</v>
      </c>
      <c r="B188" s="27" t="s">
        <v>113</v>
      </c>
      <c r="C188" s="107">
        <v>1410518.55</v>
      </c>
      <c r="D188" s="28">
        <v>0</v>
      </c>
      <c r="E188" s="28">
        <v>1410519</v>
      </c>
      <c r="F188" s="28">
        <v>1286085.6800000002</v>
      </c>
      <c r="G188" s="28">
        <v>20000</v>
      </c>
      <c r="H188" s="28">
        <f t="shared" si="105"/>
        <v>1306085.6800000002</v>
      </c>
      <c r="I188" s="72">
        <f t="shared" si="139"/>
        <v>92.596106823091361</v>
      </c>
      <c r="J188" s="28">
        <f t="shared" si="140"/>
        <v>1306085.6800000002</v>
      </c>
      <c r="K188" s="72">
        <f t="shared" si="141"/>
        <v>92.596136364176161</v>
      </c>
    </row>
    <row r="189" spans="1:11" ht="94.5" customHeight="1" x14ac:dyDescent="0.2">
      <c r="A189" s="29">
        <v>2430241</v>
      </c>
      <c r="B189" s="27" t="s">
        <v>64</v>
      </c>
      <c r="C189" s="107">
        <v>49093494</v>
      </c>
      <c r="D189" s="28">
        <v>0</v>
      </c>
      <c r="E189" s="28">
        <v>1298890</v>
      </c>
      <c r="F189" s="28">
        <v>0</v>
      </c>
      <c r="G189" s="28">
        <v>35000</v>
      </c>
      <c r="H189" s="28">
        <f t="shared" si="105"/>
        <v>35000</v>
      </c>
      <c r="I189" s="72">
        <f t="shared" ref="I189:I194" si="148">H189/E189%</f>
        <v>2.6946084733888167</v>
      </c>
      <c r="J189" s="28">
        <f t="shared" ref="J189:J194" si="149">D189+H189</f>
        <v>35000</v>
      </c>
      <c r="K189" s="72">
        <f t="shared" ref="K189:K194" si="150">J189/C189%</f>
        <v>7.1292542347871996E-2</v>
      </c>
    </row>
    <row r="190" spans="1:11" ht="39" customHeight="1" x14ac:dyDescent="0.2">
      <c r="A190" s="29">
        <v>2430242</v>
      </c>
      <c r="B190" s="27" t="s">
        <v>65</v>
      </c>
      <c r="C190" s="107">
        <v>235566130.66999999</v>
      </c>
      <c r="D190" s="28">
        <v>0</v>
      </c>
      <c r="E190" s="28">
        <v>5378771</v>
      </c>
      <c r="F190" s="28">
        <v>0</v>
      </c>
      <c r="G190" s="28"/>
      <c r="H190" s="28">
        <f t="shared" si="105"/>
        <v>0</v>
      </c>
      <c r="I190" s="72">
        <f t="shared" si="148"/>
        <v>0</v>
      </c>
      <c r="J190" s="28">
        <f t="shared" si="149"/>
        <v>0</v>
      </c>
      <c r="K190" s="72">
        <f t="shared" si="150"/>
        <v>0</v>
      </c>
    </row>
    <row r="191" spans="1:11" ht="55.5" customHeight="1" x14ac:dyDescent="0.2">
      <c r="A191" s="29">
        <v>2430246</v>
      </c>
      <c r="B191" s="27" t="s">
        <v>66</v>
      </c>
      <c r="C191" s="28">
        <v>230676144.09999999</v>
      </c>
      <c r="D191" s="28">
        <v>0</v>
      </c>
      <c r="E191" s="28">
        <v>19301986</v>
      </c>
      <c r="F191" s="28">
        <v>10540501</v>
      </c>
      <c r="G191" s="28">
        <v>2253187</v>
      </c>
      <c r="H191" s="28">
        <f t="shared" si="105"/>
        <v>12793688</v>
      </c>
      <c r="I191" s="72">
        <f t="shared" si="148"/>
        <v>66.281718368254957</v>
      </c>
      <c r="J191" s="28">
        <f t="shared" si="149"/>
        <v>12793688</v>
      </c>
      <c r="K191" s="72">
        <f t="shared" si="150"/>
        <v>5.546168655590944</v>
      </c>
    </row>
    <row r="192" spans="1:11" ht="63.75" customHeight="1" x14ac:dyDescent="0.2">
      <c r="A192" s="29">
        <v>2430247</v>
      </c>
      <c r="B192" s="27" t="s">
        <v>67</v>
      </c>
      <c r="C192" s="28">
        <v>70717951</v>
      </c>
      <c r="D192" s="28">
        <v>0</v>
      </c>
      <c r="E192" s="28">
        <v>5165021</v>
      </c>
      <c r="F192" s="28">
        <v>0</v>
      </c>
      <c r="G192" s="28"/>
      <c r="H192" s="28">
        <f t="shared" si="105"/>
        <v>0</v>
      </c>
      <c r="I192" s="72">
        <f t="shared" si="148"/>
        <v>0</v>
      </c>
      <c r="J192" s="28">
        <f t="shared" si="149"/>
        <v>0</v>
      </c>
      <c r="K192" s="72">
        <f t="shared" si="150"/>
        <v>0</v>
      </c>
    </row>
    <row r="193" spans="1:11" ht="55.5" customHeight="1" x14ac:dyDescent="0.2">
      <c r="A193" s="29">
        <v>2447725</v>
      </c>
      <c r="B193" s="27" t="s">
        <v>114</v>
      </c>
      <c r="C193" s="28">
        <v>2041266.67</v>
      </c>
      <c r="D193" s="28">
        <v>0</v>
      </c>
      <c r="E193" s="28">
        <v>1988033</v>
      </c>
      <c r="F193" s="28">
        <v>1656776.3599999999</v>
      </c>
      <c r="G193" s="28"/>
      <c r="H193" s="28">
        <f t="shared" si="105"/>
        <v>1656776.3599999999</v>
      </c>
      <c r="I193" s="72">
        <f t="shared" si="148"/>
        <v>83.337467738211572</v>
      </c>
      <c r="J193" s="28">
        <f t="shared" si="149"/>
        <v>1656776.3599999999</v>
      </c>
      <c r="K193" s="72">
        <f t="shared" si="150"/>
        <v>81.164131289127454</v>
      </c>
    </row>
    <row r="194" spans="1:11" ht="51.75" customHeight="1" x14ac:dyDescent="0.2">
      <c r="A194" s="29">
        <v>2451748</v>
      </c>
      <c r="B194" s="27" t="s">
        <v>115</v>
      </c>
      <c r="C194" s="28">
        <v>6252287</v>
      </c>
      <c r="D194" s="28">
        <v>0</v>
      </c>
      <c r="E194" s="28">
        <v>5747947</v>
      </c>
      <c r="F194" s="28">
        <v>1525951</v>
      </c>
      <c r="G194" s="28">
        <v>1087</v>
      </c>
      <c r="H194" s="28">
        <f t="shared" si="105"/>
        <v>1527038</v>
      </c>
      <c r="I194" s="72">
        <f t="shared" si="148"/>
        <v>26.56666806426712</v>
      </c>
      <c r="J194" s="28">
        <f t="shared" si="149"/>
        <v>1527038</v>
      </c>
      <c r="K194" s="72">
        <f t="shared" si="150"/>
        <v>24.423670890347804</v>
      </c>
    </row>
    <row r="195" spans="1:11" ht="60.75" customHeight="1" x14ac:dyDescent="0.2">
      <c r="A195" s="29">
        <v>2466074</v>
      </c>
      <c r="B195" s="27" t="s">
        <v>68</v>
      </c>
      <c r="C195" s="28">
        <v>53822537.07</v>
      </c>
      <c r="D195" s="28">
        <v>0</v>
      </c>
      <c r="E195" s="28">
        <v>1133445</v>
      </c>
      <c r="F195" s="28">
        <v>3600</v>
      </c>
      <c r="G195" s="28"/>
      <c r="H195" s="28">
        <f t="shared" si="105"/>
        <v>3600</v>
      </c>
      <c r="I195" s="72">
        <f t="shared" ref="I195:I220" si="151">H195/E195%</f>
        <v>0.31761576432910282</v>
      </c>
      <c r="J195" s="28">
        <f t="shared" ref="J195:J220" si="152">D195+H195</f>
        <v>3600</v>
      </c>
      <c r="K195" s="72">
        <f t="shared" ref="K195:K200" si="153">J195/C195%</f>
        <v>6.6886479084364726E-3</v>
      </c>
    </row>
    <row r="196" spans="1:11" ht="62.25" customHeight="1" x14ac:dyDescent="0.2">
      <c r="A196" s="29">
        <v>2466086</v>
      </c>
      <c r="B196" s="27" t="s">
        <v>69</v>
      </c>
      <c r="C196" s="28">
        <v>86240917.75</v>
      </c>
      <c r="D196" s="28">
        <v>0</v>
      </c>
      <c r="E196" s="28">
        <v>1008913</v>
      </c>
      <c r="F196" s="28">
        <v>3600</v>
      </c>
      <c r="G196" s="28"/>
      <c r="H196" s="28">
        <f t="shared" si="105"/>
        <v>3600</v>
      </c>
      <c r="I196" s="72">
        <f t="shared" si="151"/>
        <v>0.35681966631414208</v>
      </c>
      <c r="J196" s="28">
        <f t="shared" si="152"/>
        <v>3600</v>
      </c>
      <c r="K196" s="72">
        <f t="shared" si="153"/>
        <v>4.1743526088577603E-3</v>
      </c>
    </row>
    <row r="197" spans="1:11" ht="77.25" customHeight="1" x14ac:dyDescent="0.2">
      <c r="A197" s="29">
        <v>2466354</v>
      </c>
      <c r="B197" s="27" t="s">
        <v>70</v>
      </c>
      <c r="C197" s="28">
        <v>62745378.259999998</v>
      </c>
      <c r="D197" s="28">
        <v>0</v>
      </c>
      <c r="E197" s="28">
        <v>176500</v>
      </c>
      <c r="F197" s="28">
        <v>0</v>
      </c>
      <c r="G197" s="28"/>
      <c r="H197" s="28">
        <f t="shared" si="105"/>
        <v>0</v>
      </c>
      <c r="I197" s="72">
        <f t="shared" si="151"/>
        <v>0</v>
      </c>
      <c r="J197" s="28">
        <f t="shared" si="152"/>
        <v>0</v>
      </c>
      <c r="K197" s="72">
        <f t="shared" si="153"/>
        <v>0</v>
      </c>
    </row>
    <row r="198" spans="1:11" ht="79.5" customHeight="1" x14ac:dyDescent="0.2">
      <c r="A198" s="29">
        <v>2466581</v>
      </c>
      <c r="B198" s="27" t="s">
        <v>71</v>
      </c>
      <c r="C198" s="28">
        <v>66140072.539999999</v>
      </c>
      <c r="D198" s="28">
        <v>0</v>
      </c>
      <c r="E198" s="28">
        <v>283690</v>
      </c>
      <c r="F198" s="28">
        <v>3600</v>
      </c>
      <c r="G198" s="28"/>
      <c r="H198" s="28">
        <f t="shared" si="105"/>
        <v>3600</v>
      </c>
      <c r="I198" s="72">
        <f t="shared" si="151"/>
        <v>1.2689907998167014</v>
      </c>
      <c r="J198" s="28">
        <f t="shared" si="152"/>
        <v>3600</v>
      </c>
      <c r="K198" s="72">
        <f t="shared" si="153"/>
        <v>5.442993727929165E-3</v>
      </c>
    </row>
    <row r="199" spans="1:11" ht="76.5" customHeight="1" x14ac:dyDescent="0.2">
      <c r="A199" s="29">
        <v>2466669</v>
      </c>
      <c r="B199" s="27" t="s">
        <v>72</v>
      </c>
      <c r="C199" s="28">
        <v>54649465.189999998</v>
      </c>
      <c r="D199" s="28">
        <v>0</v>
      </c>
      <c r="E199" s="28">
        <v>257483</v>
      </c>
      <c r="F199" s="28">
        <v>3600</v>
      </c>
      <c r="G199" s="28"/>
      <c r="H199" s="28">
        <f t="shared" si="105"/>
        <v>3600</v>
      </c>
      <c r="I199" s="72">
        <f t="shared" si="151"/>
        <v>1.3981505575125348</v>
      </c>
      <c r="J199" s="28">
        <f t="shared" si="152"/>
        <v>3600</v>
      </c>
      <c r="K199" s="72">
        <f t="shared" si="153"/>
        <v>6.5874386647405735E-3</v>
      </c>
    </row>
    <row r="200" spans="1:11" ht="69.75" customHeight="1" x14ac:dyDescent="0.2">
      <c r="A200" s="29">
        <v>2466824</v>
      </c>
      <c r="B200" s="27" t="s">
        <v>73</v>
      </c>
      <c r="C200" s="28">
        <v>51440079.25</v>
      </c>
      <c r="D200" s="28">
        <v>0</v>
      </c>
      <c r="E200" s="28">
        <v>615713</v>
      </c>
      <c r="F200" s="28">
        <v>3600</v>
      </c>
      <c r="G200" s="28"/>
      <c r="H200" s="28">
        <f t="shared" ref="H200:H223" si="154">SUM(F200:G200)</f>
        <v>3600</v>
      </c>
      <c r="I200" s="72">
        <f t="shared" si="151"/>
        <v>0.58468799586820486</v>
      </c>
      <c r="J200" s="28">
        <f t="shared" si="152"/>
        <v>3600</v>
      </c>
      <c r="K200" s="72">
        <f t="shared" si="153"/>
        <v>6.9984340080502501E-3</v>
      </c>
    </row>
    <row r="201" spans="1:11" ht="69.75" customHeight="1" x14ac:dyDescent="0.2">
      <c r="A201" s="29">
        <v>2468105</v>
      </c>
      <c r="B201" s="27" t="s">
        <v>194</v>
      </c>
      <c r="C201" s="28">
        <v>3540000.52</v>
      </c>
      <c r="D201" s="126">
        <v>0</v>
      </c>
      <c r="E201" s="126">
        <v>3217407</v>
      </c>
      <c r="F201" s="126">
        <v>89211</v>
      </c>
      <c r="G201" s="126">
        <v>1211722</v>
      </c>
      <c r="H201" s="126">
        <f t="shared" si="154"/>
        <v>1300933</v>
      </c>
      <c r="I201" s="72">
        <f t="shared" ref="I201" si="155">H201/E201%</f>
        <v>40.43420680069385</v>
      </c>
      <c r="J201" s="28">
        <f t="shared" ref="J201" si="156">D201+H201</f>
        <v>1300933</v>
      </c>
      <c r="K201" s="72">
        <f t="shared" ref="K201" si="157">J201/C201%</f>
        <v>36.749514375777551</v>
      </c>
    </row>
    <row r="202" spans="1:11" ht="69.75" customHeight="1" x14ac:dyDescent="0.2">
      <c r="A202" s="29">
        <v>2469055</v>
      </c>
      <c r="B202" s="27" t="s">
        <v>195</v>
      </c>
      <c r="C202" s="28">
        <v>15967651.539999999</v>
      </c>
      <c r="D202" s="28">
        <v>0</v>
      </c>
      <c r="E202" s="28">
        <v>14868154</v>
      </c>
      <c r="F202" s="28">
        <v>0</v>
      </c>
      <c r="G202" s="28"/>
      <c r="H202" s="28">
        <f t="shared" si="154"/>
        <v>0</v>
      </c>
      <c r="I202" s="72">
        <f t="shared" ref="I202" si="158">H202/E202%</f>
        <v>0</v>
      </c>
      <c r="J202" s="28">
        <f t="shared" ref="J202" si="159">D202+H202</f>
        <v>0</v>
      </c>
      <c r="K202" s="72">
        <f t="shared" ref="K202" si="160">J202/C202%</f>
        <v>0</v>
      </c>
    </row>
    <row r="203" spans="1:11" ht="69.75" customHeight="1" x14ac:dyDescent="0.2">
      <c r="A203" s="29">
        <v>2474925</v>
      </c>
      <c r="B203" s="27" t="s">
        <v>293</v>
      </c>
      <c r="C203" s="28">
        <v>28975012.66</v>
      </c>
      <c r="D203" s="28">
        <v>0</v>
      </c>
      <c r="E203" s="28">
        <v>60000</v>
      </c>
      <c r="F203" s="28">
        <v>0</v>
      </c>
      <c r="G203" s="28">
        <v>31552</v>
      </c>
      <c r="H203" s="28">
        <f t="shared" si="154"/>
        <v>31552</v>
      </c>
      <c r="I203" s="72">
        <f t="shared" ref="I203" si="161">H203/E203%</f>
        <v>52.586666666666666</v>
      </c>
      <c r="J203" s="28">
        <f t="shared" ref="J203" si="162">D203+H203</f>
        <v>31552</v>
      </c>
      <c r="K203" s="72">
        <f t="shared" ref="K203" si="163">J203/C203%</f>
        <v>0.10889382645053174</v>
      </c>
    </row>
    <row r="204" spans="1:11" ht="69.75" customHeight="1" x14ac:dyDescent="0.2">
      <c r="A204" s="29">
        <v>2492499</v>
      </c>
      <c r="B204" s="27" t="s">
        <v>272</v>
      </c>
      <c r="C204" s="28">
        <v>28975012.66</v>
      </c>
      <c r="D204" s="28">
        <v>0</v>
      </c>
      <c r="E204" s="28">
        <v>9491069</v>
      </c>
      <c r="F204" s="28">
        <v>0</v>
      </c>
      <c r="G204" s="28"/>
      <c r="H204" s="28">
        <f t="shared" si="154"/>
        <v>0</v>
      </c>
      <c r="I204" s="72">
        <f t="shared" ref="I204:I210" si="164">H204/E204%</f>
        <v>0</v>
      </c>
      <c r="J204" s="28">
        <f t="shared" ref="J204:J210" si="165">D204+H204</f>
        <v>0</v>
      </c>
      <c r="K204" s="72">
        <f t="shared" ref="K204:K205" si="166">J204/C204%</f>
        <v>0</v>
      </c>
    </row>
    <row r="205" spans="1:11" ht="81" customHeight="1" x14ac:dyDescent="0.2">
      <c r="A205" s="29">
        <v>2498098</v>
      </c>
      <c r="B205" s="27" t="s">
        <v>273</v>
      </c>
      <c r="C205" s="28">
        <v>28118128.960000001</v>
      </c>
      <c r="D205" s="28">
        <v>0</v>
      </c>
      <c r="E205" s="28">
        <v>5000000</v>
      </c>
      <c r="F205" s="28">
        <v>0</v>
      </c>
      <c r="G205" s="28">
        <v>5000000</v>
      </c>
      <c r="H205" s="28">
        <f t="shared" si="154"/>
        <v>5000000</v>
      </c>
      <c r="I205" s="72">
        <f t="shared" si="164"/>
        <v>100</v>
      </c>
      <c r="J205" s="28">
        <f t="shared" si="165"/>
        <v>5000000</v>
      </c>
      <c r="K205" s="72">
        <f t="shared" si="166"/>
        <v>17.782122014991995</v>
      </c>
    </row>
    <row r="206" spans="1:11" ht="34.5" customHeight="1" x14ac:dyDescent="0.2">
      <c r="A206" s="29"/>
      <c r="B206" s="86" t="s">
        <v>274</v>
      </c>
      <c r="C206" s="86"/>
      <c r="D206" s="31">
        <f>SUM(D207:D211)</f>
        <v>30710</v>
      </c>
      <c r="E206" s="31">
        <f>SUM(E207:E211)</f>
        <v>1082850</v>
      </c>
      <c r="F206" s="31">
        <f>SUM(F207:F211)</f>
        <v>101545</v>
      </c>
      <c r="G206" s="31">
        <f>SUM(G207:G211)</f>
        <v>829679</v>
      </c>
      <c r="H206" s="31">
        <f t="shared" si="154"/>
        <v>931224</v>
      </c>
      <c r="I206" s="68">
        <f t="shared" si="164"/>
        <v>85.997506579858708</v>
      </c>
      <c r="J206" s="105">
        <f t="shared" si="165"/>
        <v>961934</v>
      </c>
      <c r="K206" s="86"/>
    </row>
    <row r="207" spans="1:11" ht="84" x14ac:dyDescent="0.2">
      <c r="A207" s="29">
        <v>2426621</v>
      </c>
      <c r="B207" s="27" t="s">
        <v>275</v>
      </c>
      <c r="C207" s="28">
        <v>517500</v>
      </c>
      <c r="D207" s="28">
        <v>30710</v>
      </c>
      <c r="E207" s="28">
        <v>225455</v>
      </c>
      <c r="F207" s="28">
        <v>0</v>
      </c>
      <c r="G207" s="28">
        <v>187980</v>
      </c>
      <c r="H207" s="28">
        <f t="shared" si="154"/>
        <v>187980</v>
      </c>
      <c r="I207" s="72">
        <f t="shared" si="164"/>
        <v>83.378057705528818</v>
      </c>
      <c r="J207" s="28">
        <f t="shared" si="165"/>
        <v>218690</v>
      </c>
      <c r="K207" s="72">
        <f t="shared" ref="K207:K210" si="167">J207/C207%</f>
        <v>42.258937198067635</v>
      </c>
    </row>
    <row r="208" spans="1:11" ht="72" x14ac:dyDescent="0.2">
      <c r="A208" s="29">
        <v>2481808</v>
      </c>
      <c r="B208" s="27" t="s">
        <v>276</v>
      </c>
      <c r="C208" s="28">
        <v>568400</v>
      </c>
      <c r="D208" s="28">
        <v>0</v>
      </c>
      <c r="E208" s="28">
        <v>568400</v>
      </c>
      <c r="F208" s="28">
        <v>30745</v>
      </c>
      <c r="G208" s="28">
        <v>444650</v>
      </c>
      <c r="H208" s="28">
        <f t="shared" si="154"/>
        <v>475395</v>
      </c>
      <c r="I208" s="72">
        <f t="shared" si="164"/>
        <v>83.637403237156931</v>
      </c>
      <c r="J208" s="28">
        <f t="shared" si="165"/>
        <v>475395</v>
      </c>
      <c r="K208" s="72">
        <f t="shared" si="167"/>
        <v>83.637403237156931</v>
      </c>
    </row>
    <row r="209" spans="1:11" ht="69.75" customHeight="1" x14ac:dyDescent="0.2">
      <c r="A209" s="29">
        <v>2498318</v>
      </c>
      <c r="B209" s="27" t="s">
        <v>277</v>
      </c>
      <c r="C209" s="28">
        <v>90000</v>
      </c>
      <c r="D209" s="28">
        <v>0</v>
      </c>
      <c r="E209" s="28">
        <v>90000</v>
      </c>
      <c r="F209" s="28">
        <v>70800</v>
      </c>
      <c r="G209" s="28"/>
      <c r="H209" s="28">
        <f t="shared" si="154"/>
        <v>70800</v>
      </c>
      <c r="I209" s="72">
        <f t="shared" si="164"/>
        <v>78.666666666666671</v>
      </c>
      <c r="J209" s="28">
        <f t="shared" si="165"/>
        <v>70800</v>
      </c>
      <c r="K209" s="72">
        <f t="shared" si="167"/>
        <v>78.666666666666671</v>
      </c>
    </row>
    <row r="210" spans="1:11" ht="69.75" customHeight="1" x14ac:dyDescent="0.2">
      <c r="A210" s="29">
        <v>2499805</v>
      </c>
      <c r="B210" s="27" t="s">
        <v>278</v>
      </c>
      <c r="C210" s="28">
        <v>25450</v>
      </c>
      <c r="D210" s="28">
        <v>0</v>
      </c>
      <c r="E210" s="28">
        <v>25450</v>
      </c>
      <c r="F210" s="28">
        <v>0</v>
      </c>
      <c r="G210" s="28">
        <v>25450</v>
      </c>
      <c r="H210" s="28">
        <f t="shared" si="154"/>
        <v>25450</v>
      </c>
      <c r="I210" s="72">
        <f t="shared" si="164"/>
        <v>100</v>
      </c>
      <c r="J210" s="28">
        <f t="shared" si="165"/>
        <v>25450</v>
      </c>
      <c r="K210" s="72">
        <f t="shared" si="167"/>
        <v>100</v>
      </c>
    </row>
    <row r="211" spans="1:11" ht="69.75" customHeight="1" x14ac:dyDescent="0.2">
      <c r="A211" s="29">
        <v>2502810</v>
      </c>
      <c r="B211" s="27" t="s">
        <v>294</v>
      </c>
      <c r="C211" s="28">
        <v>173545</v>
      </c>
      <c r="D211" s="28">
        <v>0</v>
      </c>
      <c r="E211" s="28">
        <v>173545</v>
      </c>
      <c r="F211" s="28">
        <v>0</v>
      </c>
      <c r="G211" s="28">
        <v>171599</v>
      </c>
      <c r="H211" s="28">
        <f t="shared" si="154"/>
        <v>171599</v>
      </c>
      <c r="I211" s="72">
        <f t="shared" ref="I211" si="168">H211/E211%</f>
        <v>98.878677000201677</v>
      </c>
      <c r="J211" s="28">
        <f t="shared" ref="J211" si="169">D211+H211</f>
        <v>171599</v>
      </c>
      <c r="K211" s="72">
        <f t="shared" ref="K211" si="170">J211/C211%</f>
        <v>98.878677000201677</v>
      </c>
    </row>
    <row r="212" spans="1:11" ht="30.75" customHeight="1" x14ac:dyDescent="0.2">
      <c r="A212" s="29"/>
      <c r="B212" s="49" t="s">
        <v>43</v>
      </c>
      <c r="C212" s="31"/>
      <c r="D212" s="31">
        <f>SUM(D213:D216)</f>
        <v>15426811.950000001</v>
      </c>
      <c r="E212" s="31">
        <f>SUM(E213:E216)</f>
        <v>743561</v>
      </c>
      <c r="F212" s="31">
        <f>SUM(F213:F216)</f>
        <v>0</v>
      </c>
      <c r="G212" s="31">
        <f>SUM(G213:G216)</f>
        <v>111793</v>
      </c>
      <c r="H212" s="31">
        <f t="shared" si="154"/>
        <v>111793</v>
      </c>
      <c r="I212" s="68">
        <f t="shared" si="151"/>
        <v>15.034812207740858</v>
      </c>
      <c r="J212" s="105">
        <f t="shared" si="152"/>
        <v>15538604.950000001</v>
      </c>
      <c r="K212" s="31"/>
    </row>
    <row r="213" spans="1:11" ht="53.25" customHeight="1" x14ac:dyDescent="0.2">
      <c r="A213" s="29">
        <v>2045646</v>
      </c>
      <c r="B213" s="27" t="s">
        <v>304</v>
      </c>
      <c r="C213" s="28">
        <v>13830831.789999999</v>
      </c>
      <c r="D213" s="28">
        <v>12383690.91</v>
      </c>
      <c r="E213" s="28">
        <v>27000</v>
      </c>
      <c r="F213" s="28"/>
      <c r="G213" s="28">
        <v>27000</v>
      </c>
      <c r="H213" s="28">
        <f t="shared" si="154"/>
        <v>27000</v>
      </c>
      <c r="I213" s="72">
        <f t="shared" ref="I213" si="171">H213/E213%</f>
        <v>100</v>
      </c>
      <c r="J213" s="28">
        <f t="shared" ref="J213" si="172">D213+H213</f>
        <v>12410690.91</v>
      </c>
      <c r="K213" s="72">
        <f>J213/C213%</f>
        <v>89.732064552857963</v>
      </c>
    </row>
    <row r="214" spans="1:11" ht="53.25" customHeight="1" x14ac:dyDescent="0.2">
      <c r="A214" s="29">
        <v>2251577</v>
      </c>
      <c r="B214" s="27" t="s">
        <v>44</v>
      </c>
      <c r="C214" s="28">
        <v>7215712.7999999998</v>
      </c>
      <c r="D214" s="28">
        <v>980943.65</v>
      </c>
      <c r="E214" s="28">
        <v>655768</v>
      </c>
      <c r="F214" s="28">
        <v>0</v>
      </c>
      <c r="G214" s="28">
        <v>24000</v>
      </c>
      <c r="H214" s="28">
        <f t="shared" si="154"/>
        <v>24000</v>
      </c>
      <c r="I214" s="72">
        <f t="shared" si="151"/>
        <v>3.6598309158116895</v>
      </c>
      <c r="J214" s="28">
        <f t="shared" si="152"/>
        <v>1004943.65</v>
      </c>
      <c r="K214" s="72">
        <f>J214/C214%</f>
        <v>13.927156995494611</v>
      </c>
    </row>
    <row r="215" spans="1:11" ht="108" customHeight="1" x14ac:dyDescent="0.2">
      <c r="A215" s="29">
        <v>2314778</v>
      </c>
      <c r="B215" s="27" t="s">
        <v>305</v>
      </c>
      <c r="C215" s="28">
        <v>144571.4</v>
      </c>
      <c r="D215" s="28">
        <v>139891.39000000001</v>
      </c>
      <c r="E215" s="28">
        <v>2793</v>
      </c>
      <c r="F215" s="28"/>
      <c r="G215" s="28">
        <v>2793</v>
      </c>
      <c r="H215" s="28">
        <f t="shared" si="154"/>
        <v>2793</v>
      </c>
      <c r="I215" s="72">
        <f t="shared" ref="I215:I216" si="173">H215/E215%</f>
        <v>100</v>
      </c>
      <c r="J215" s="28">
        <f t="shared" ref="J215:J216" si="174">D215+H215</f>
        <v>142684.39000000001</v>
      </c>
      <c r="K215" s="72">
        <f t="shared" ref="K215:K216" si="175">J215/C215%</f>
        <v>98.694755670900349</v>
      </c>
    </row>
    <row r="216" spans="1:11" ht="183.75" customHeight="1" x14ac:dyDescent="0.2">
      <c r="A216" s="29">
        <v>2440055</v>
      </c>
      <c r="B216" s="27" t="s">
        <v>306</v>
      </c>
      <c r="C216" s="28">
        <v>2272000</v>
      </c>
      <c r="D216" s="28">
        <v>1922286</v>
      </c>
      <c r="E216" s="28">
        <v>58000</v>
      </c>
      <c r="F216" s="28"/>
      <c r="G216" s="28">
        <v>58000</v>
      </c>
      <c r="H216" s="28">
        <f t="shared" si="154"/>
        <v>58000</v>
      </c>
      <c r="I216" s="72">
        <f t="shared" si="173"/>
        <v>100</v>
      </c>
      <c r="J216" s="28">
        <f t="shared" si="174"/>
        <v>1980286</v>
      </c>
      <c r="K216" s="72">
        <f t="shared" si="175"/>
        <v>87.16047535211267</v>
      </c>
    </row>
    <row r="217" spans="1:11" ht="24" x14ac:dyDescent="0.2">
      <c r="A217" s="29"/>
      <c r="B217" s="49" t="s">
        <v>45</v>
      </c>
      <c r="C217" s="31"/>
      <c r="D217" s="31">
        <f>SUM(D218:D220)</f>
        <v>33526847.869999997</v>
      </c>
      <c r="E217" s="31">
        <f>SUM(E218:E220)</f>
        <v>1608968</v>
      </c>
      <c r="F217" s="31">
        <f>SUM(F218:F220)</f>
        <v>357557.87</v>
      </c>
      <c r="G217" s="31">
        <f t="shared" ref="G217" si="176">SUM(G218:G220)</f>
        <v>512316.18000000005</v>
      </c>
      <c r="H217" s="31">
        <f t="shared" si="154"/>
        <v>869874.05</v>
      </c>
      <c r="I217" s="68">
        <f t="shared" si="151"/>
        <v>54.064098850940482</v>
      </c>
      <c r="J217" s="31">
        <f t="shared" si="152"/>
        <v>34396721.919999994</v>
      </c>
      <c r="K217" s="31"/>
    </row>
    <row r="218" spans="1:11" ht="66" customHeight="1" x14ac:dyDescent="0.2">
      <c r="A218" s="29">
        <v>2057397</v>
      </c>
      <c r="B218" s="27" t="s">
        <v>207</v>
      </c>
      <c r="C218" s="28">
        <v>15078978.33</v>
      </c>
      <c r="D218" s="28">
        <v>13269647.49</v>
      </c>
      <c r="E218" s="28">
        <v>760644</v>
      </c>
      <c r="F218" s="28">
        <v>32065.87</v>
      </c>
      <c r="G218" s="28">
        <v>237924.65</v>
      </c>
      <c r="H218" s="28">
        <f t="shared" si="154"/>
        <v>269990.52</v>
      </c>
      <c r="I218" s="72">
        <f t="shared" ref="I218" si="177">H218/E218%</f>
        <v>35.494991086500391</v>
      </c>
      <c r="J218" s="28">
        <f t="shared" ref="J218" si="178">D218+H218</f>
        <v>13539638.01</v>
      </c>
      <c r="K218" s="72">
        <f>J218/C218%</f>
        <v>89.791481317156311</v>
      </c>
    </row>
    <row r="219" spans="1:11" ht="51.75" customHeight="1" x14ac:dyDescent="0.2">
      <c r="A219" s="29">
        <v>2112841</v>
      </c>
      <c r="B219" s="27" t="s">
        <v>46</v>
      </c>
      <c r="C219" s="28">
        <v>21413189.73</v>
      </c>
      <c r="D219" s="28">
        <v>9306096.5299999993</v>
      </c>
      <c r="E219" s="28">
        <v>420683</v>
      </c>
      <c r="F219" s="28">
        <v>67256</v>
      </c>
      <c r="G219" s="28">
        <v>274391.53000000003</v>
      </c>
      <c r="H219" s="28">
        <f t="shared" si="154"/>
        <v>341647.53</v>
      </c>
      <c r="I219" s="72">
        <f t="shared" si="151"/>
        <v>81.212582871188047</v>
      </c>
      <c r="J219" s="28">
        <f t="shared" si="152"/>
        <v>9647744.0599999987</v>
      </c>
      <c r="K219" s="72">
        <f>J219/C219%</f>
        <v>45.055146765376364</v>
      </c>
    </row>
    <row r="220" spans="1:11" ht="81.75" customHeight="1" x14ac:dyDescent="0.2">
      <c r="A220" s="29">
        <v>2131911</v>
      </c>
      <c r="B220" s="27" t="s">
        <v>208</v>
      </c>
      <c r="C220" s="28">
        <v>13168445</v>
      </c>
      <c r="D220" s="28">
        <v>10951103.85</v>
      </c>
      <c r="E220" s="28">
        <v>427641</v>
      </c>
      <c r="F220" s="28">
        <v>258236</v>
      </c>
      <c r="G220" s="28"/>
      <c r="H220" s="28">
        <f t="shared" si="154"/>
        <v>258236</v>
      </c>
      <c r="I220" s="72">
        <f t="shared" si="151"/>
        <v>60.38616503094886</v>
      </c>
      <c r="J220" s="28">
        <f t="shared" si="152"/>
        <v>11209339.85</v>
      </c>
      <c r="K220" s="72">
        <f>J220/C220%</f>
        <v>85.122729752829571</v>
      </c>
    </row>
    <row r="221" spans="1:11" ht="34.5" customHeight="1" x14ac:dyDescent="0.2">
      <c r="A221" s="29" t="s">
        <v>229</v>
      </c>
      <c r="B221" s="49" t="s">
        <v>230</v>
      </c>
      <c r="C221" s="31"/>
      <c r="D221" s="31">
        <f>SUM(D222:D223)</f>
        <v>380582.87</v>
      </c>
      <c r="E221" s="31">
        <f t="shared" ref="E221:G221" si="179">SUM(E222:E223)</f>
        <v>444289</v>
      </c>
      <c r="F221" s="31">
        <f t="shared" si="179"/>
        <v>60673</v>
      </c>
      <c r="G221" s="31">
        <f t="shared" si="179"/>
        <v>0</v>
      </c>
      <c r="H221" s="31">
        <f t="shared" si="154"/>
        <v>60673</v>
      </c>
      <c r="I221" s="68">
        <f t="shared" ref="I221:I223" si="180">H221/E221%</f>
        <v>13.656201256389421</v>
      </c>
      <c r="J221" s="31">
        <f t="shared" ref="J221:J223" si="181">D221+H221</f>
        <v>441255.87</v>
      </c>
      <c r="K221" s="31"/>
    </row>
    <row r="222" spans="1:11" ht="81.75" customHeight="1" x14ac:dyDescent="0.2">
      <c r="A222" s="29">
        <v>2424545</v>
      </c>
      <c r="B222" s="27" t="s">
        <v>231</v>
      </c>
      <c r="C222" s="28">
        <v>441256.07</v>
      </c>
      <c r="D222" s="28">
        <v>380582.87</v>
      </c>
      <c r="E222" s="28">
        <v>60674</v>
      </c>
      <c r="F222" s="28">
        <v>60673</v>
      </c>
      <c r="G222" s="28"/>
      <c r="H222" s="28">
        <f t="shared" si="154"/>
        <v>60673</v>
      </c>
      <c r="I222" s="72">
        <f t="shared" si="180"/>
        <v>99.99835184757886</v>
      </c>
      <c r="J222" s="28">
        <f t="shared" si="181"/>
        <v>441255.87</v>
      </c>
      <c r="K222" s="72">
        <f>J222/C222%</f>
        <v>99.999954674844474</v>
      </c>
    </row>
    <row r="223" spans="1:11" ht="105" customHeight="1" x14ac:dyDescent="0.2">
      <c r="A223" s="29">
        <v>2488956</v>
      </c>
      <c r="B223" s="27" t="s">
        <v>295</v>
      </c>
      <c r="C223" s="28">
        <v>6177989.8200000003</v>
      </c>
      <c r="D223" s="28">
        <v>0</v>
      </c>
      <c r="E223" s="28">
        <v>383615</v>
      </c>
      <c r="F223" s="28">
        <v>0</v>
      </c>
      <c r="G223" s="28"/>
      <c r="H223" s="28">
        <f t="shared" si="154"/>
        <v>0</v>
      </c>
      <c r="I223" s="72">
        <f t="shared" si="180"/>
        <v>0</v>
      </c>
      <c r="J223" s="28">
        <f t="shared" si="181"/>
        <v>0</v>
      </c>
      <c r="K223" s="72">
        <f t="shared" ref="K223" si="182">J223/C223%</f>
        <v>0</v>
      </c>
    </row>
    <row r="224" spans="1:11" s="35" customFormat="1" ht="12" x14ac:dyDescent="0.2">
      <c r="A224" s="96" t="s">
        <v>300</v>
      </c>
      <c r="B224" s="97"/>
      <c r="C224" s="98"/>
      <c r="D224" s="98"/>
      <c r="E224" s="24"/>
      <c r="F224" s="42"/>
      <c r="G224" s="42"/>
      <c r="H224" s="109"/>
      <c r="I224" s="41"/>
      <c r="J224" s="113"/>
      <c r="K224" s="41"/>
    </row>
    <row r="225" spans="1:11" s="35" customFormat="1" ht="12" x14ac:dyDescent="0.2">
      <c r="A225" s="99" t="s">
        <v>6</v>
      </c>
      <c r="B225" s="100"/>
      <c r="C225" s="98"/>
      <c r="D225" s="98"/>
      <c r="E225" s="48"/>
      <c r="F225" s="42"/>
      <c r="G225" s="42"/>
      <c r="H225" s="109"/>
      <c r="I225" s="41"/>
      <c r="J225" s="113"/>
      <c r="K225" s="41"/>
    </row>
    <row r="226" spans="1:11" ht="20.25" customHeight="1" x14ac:dyDescent="0.2">
      <c r="A226" s="101"/>
      <c r="B226" s="159" t="s">
        <v>11</v>
      </c>
      <c r="C226" s="160"/>
      <c r="D226" s="160"/>
      <c r="H226" s="109"/>
    </row>
    <row r="227" spans="1:11" ht="86.25" customHeight="1" x14ac:dyDescent="0.2">
      <c r="A227" s="83"/>
      <c r="B227" s="83" t="s">
        <v>310</v>
      </c>
      <c r="H227" s="109"/>
    </row>
    <row r="228" spans="1:11" ht="20.25" customHeight="1" x14ac:dyDescent="0.2"/>
    <row r="229" spans="1:11" ht="20.25" customHeight="1" x14ac:dyDescent="0.2"/>
    <row r="230" spans="1:11" ht="20.25" customHeight="1" x14ac:dyDescent="0.2"/>
    <row r="231" spans="1:11" ht="20.25" customHeight="1" x14ac:dyDescent="0.2"/>
    <row r="232" spans="1:11" ht="20.25" customHeight="1" x14ac:dyDescent="0.2"/>
    <row r="233" spans="1:11" ht="20.25" customHeight="1" x14ac:dyDescent="0.2"/>
    <row r="234" spans="1:11" ht="20.25" customHeight="1" x14ac:dyDescent="0.2"/>
    <row r="235" spans="1:11" ht="20.25" customHeight="1" x14ac:dyDescent="0.2"/>
    <row r="236" spans="1:11" ht="20.25" customHeight="1" x14ac:dyDescent="0.2"/>
    <row r="237" spans="1:11" ht="20.25" customHeight="1" x14ac:dyDescent="0.2"/>
    <row r="238" spans="1:11" ht="20.25" customHeight="1" x14ac:dyDescent="0.2"/>
    <row r="239" spans="1:11" ht="20.25" customHeight="1" x14ac:dyDescent="0.2"/>
    <row r="240" spans="1:11"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57" ht="20.25" customHeight="1" x14ac:dyDescent="0.2"/>
    <row r="258" ht="20.25" customHeight="1" x14ac:dyDescent="0.2"/>
    <row r="259" ht="20.25" customHeight="1" x14ac:dyDescent="0.2"/>
    <row r="260" ht="20.25" customHeight="1" x14ac:dyDescent="0.2"/>
    <row r="261" ht="20.25" customHeight="1" x14ac:dyDescent="0.2"/>
    <row r="262" ht="20.25" customHeight="1" x14ac:dyDescent="0.2"/>
    <row r="263" ht="20.25" customHeight="1" x14ac:dyDescent="0.2"/>
    <row r="264" ht="20.25" customHeight="1" x14ac:dyDescent="0.2"/>
    <row r="265" ht="20.25" customHeight="1" x14ac:dyDescent="0.2"/>
    <row r="266" ht="20.25" customHeight="1" x14ac:dyDescent="0.2"/>
    <row r="267" ht="20.25" customHeight="1" x14ac:dyDescent="0.2"/>
    <row r="268" ht="20.25" customHeight="1" x14ac:dyDescent="0.2"/>
    <row r="269" ht="20.25" customHeight="1" x14ac:dyDescent="0.2"/>
    <row r="270" ht="20.25" customHeight="1" x14ac:dyDescent="0.2"/>
    <row r="271" ht="20.25" customHeight="1" x14ac:dyDescent="0.2"/>
    <row r="272"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row r="289" ht="20.25" customHeight="1" x14ac:dyDescent="0.2"/>
    <row r="290" ht="20.25" customHeight="1" x14ac:dyDescent="0.2"/>
    <row r="291" ht="20.25" customHeight="1" x14ac:dyDescent="0.2"/>
    <row r="292" ht="20.25" customHeight="1" x14ac:dyDescent="0.2"/>
    <row r="293" ht="20.25" customHeight="1" x14ac:dyDescent="0.2"/>
    <row r="294" ht="20.25" customHeight="1" x14ac:dyDescent="0.2"/>
    <row r="295" ht="20.25" customHeight="1" x14ac:dyDescent="0.2"/>
    <row r="296" ht="20.25" customHeight="1" x14ac:dyDescent="0.2"/>
    <row r="297" ht="20.25" customHeight="1" x14ac:dyDescent="0.2"/>
    <row r="298" ht="20.25" customHeight="1" x14ac:dyDescent="0.2"/>
    <row r="299" ht="20.25" customHeight="1" x14ac:dyDescent="0.2"/>
    <row r="300" ht="20.25" customHeight="1" x14ac:dyDescent="0.2"/>
    <row r="301" ht="20.25" customHeight="1" x14ac:dyDescent="0.2"/>
    <row r="302" ht="20.25" customHeight="1" x14ac:dyDescent="0.2"/>
    <row r="303" ht="20.25" customHeight="1" x14ac:dyDescent="0.2"/>
    <row r="304"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row r="1003" ht="20.25" customHeight="1" x14ac:dyDescent="0.2"/>
    <row r="1004" ht="20.25" customHeight="1" x14ac:dyDescent="0.2"/>
    <row r="1005" ht="20.25" customHeight="1" x14ac:dyDescent="0.2"/>
    <row r="1006" ht="20.25" customHeight="1" x14ac:dyDescent="0.2"/>
    <row r="1007" ht="20.25" customHeight="1" x14ac:dyDescent="0.2"/>
    <row r="1008" ht="20.25" customHeight="1" x14ac:dyDescent="0.2"/>
    <row r="1009" ht="20.25" customHeight="1" x14ac:dyDescent="0.2"/>
    <row r="1010" ht="20.25" customHeight="1" x14ac:dyDescent="0.2"/>
    <row r="1011" ht="20.25" customHeight="1" x14ac:dyDescent="0.2"/>
    <row r="1012" ht="20.25" customHeight="1" x14ac:dyDescent="0.2"/>
    <row r="1013" ht="20.25" customHeight="1" x14ac:dyDescent="0.2"/>
    <row r="1014" ht="20.25" customHeight="1" x14ac:dyDescent="0.2"/>
    <row r="1015" ht="20.25" customHeight="1" x14ac:dyDescent="0.2"/>
    <row r="1016" ht="20.25" customHeight="1" x14ac:dyDescent="0.2"/>
    <row r="1017" ht="20.25" customHeight="1" x14ac:dyDescent="0.2"/>
    <row r="1018" ht="20.25" customHeight="1" x14ac:dyDescent="0.2"/>
    <row r="1019" ht="20.25" customHeight="1" x14ac:dyDescent="0.2"/>
    <row r="1020" ht="20.25" customHeight="1" x14ac:dyDescent="0.2"/>
    <row r="1021" ht="20.25" customHeight="1" x14ac:dyDescent="0.2"/>
    <row r="1022" ht="20.25" customHeight="1" x14ac:dyDescent="0.2"/>
    <row r="1023" ht="20.25" customHeight="1" x14ac:dyDescent="0.2"/>
    <row r="1024" ht="20.25" customHeight="1" x14ac:dyDescent="0.2"/>
    <row r="1025" ht="20.25" customHeight="1" x14ac:dyDescent="0.2"/>
    <row r="1026" ht="20.25" customHeight="1" x14ac:dyDescent="0.2"/>
    <row r="1027" ht="20.25" customHeight="1" x14ac:dyDescent="0.2"/>
    <row r="1028" ht="20.25" customHeight="1" x14ac:dyDescent="0.2"/>
    <row r="1029" ht="20.25" customHeight="1" x14ac:dyDescent="0.2"/>
    <row r="1030" ht="20.25" customHeight="1" x14ac:dyDescent="0.2"/>
    <row r="1031" ht="20.25" customHeight="1" x14ac:dyDescent="0.2"/>
    <row r="1032" ht="20.25" customHeight="1" x14ac:dyDescent="0.2"/>
    <row r="1033" ht="20.25" customHeight="1" x14ac:dyDescent="0.2"/>
    <row r="1034" ht="20.25" customHeight="1" x14ac:dyDescent="0.2"/>
    <row r="1035" ht="20.25" customHeight="1" x14ac:dyDescent="0.2"/>
    <row r="1036" ht="20.25" customHeight="1" x14ac:dyDescent="0.2"/>
    <row r="1037" ht="20.25" customHeight="1" x14ac:dyDescent="0.2"/>
    <row r="1038" ht="20.25" customHeight="1" x14ac:dyDescent="0.2"/>
    <row r="1039" ht="20.25" customHeight="1" x14ac:dyDescent="0.2"/>
    <row r="1040" ht="20.25" customHeight="1" x14ac:dyDescent="0.2"/>
    <row r="1041" ht="20.25" customHeight="1" x14ac:dyDescent="0.2"/>
    <row r="1042" ht="20.25" customHeight="1" x14ac:dyDescent="0.2"/>
    <row r="1043" ht="20.25" customHeight="1" x14ac:dyDescent="0.2"/>
    <row r="1044" ht="20.25" customHeight="1" x14ac:dyDescent="0.2"/>
    <row r="1045" ht="20.25" customHeight="1" x14ac:dyDescent="0.2"/>
    <row r="1046" ht="20.25" customHeight="1" x14ac:dyDescent="0.2"/>
    <row r="1047" ht="20.25" customHeight="1" x14ac:dyDescent="0.2"/>
    <row r="1048" ht="20.25" customHeight="1" x14ac:dyDescent="0.2"/>
    <row r="1049" ht="20.25" customHeight="1" x14ac:dyDescent="0.2"/>
    <row r="1050" ht="20.25" customHeight="1" x14ac:dyDescent="0.2"/>
    <row r="1051" ht="20.25" customHeight="1" x14ac:dyDescent="0.2"/>
    <row r="1052" ht="20.25" customHeight="1" x14ac:dyDescent="0.2"/>
    <row r="1053" ht="20.25" customHeight="1" x14ac:dyDescent="0.2"/>
    <row r="1054" ht="20.25" customHeight="1" x14ac:dyDescent="0.2"/>
    <row r="1055" ht="20.25" customHeight="1" x14ac:dyDescent="0.2"/>
    <row r="1056" ht="20.25" customHeight="1" x14ac:dyDescent="0.2"/>
    <row r="1057" ht="20.25" customHeight="1" x14ac:dyDescent="0.2"/>
    <row r="1058" ht="20.25" customHeight="1" x14ac:dyDescent="0.2"/>
    <row r="1059" ht="20.25" customHeight="1" x14ac:dyDescent="0.2"/>
    <row r="1060" ht="20.25" customHeight="1" x14ac:dyDescent="0.2"/>
    <row r="1061" ht="20.25" customHeight="1" x14ac:dyDescent="0.2"/>
    <row r="1062" ht="20.25" customHeight="1" x14ac:dyDescent="0.2"/>
    <row r="1063" ht="20.25" customHeight="1" x14ac:dyDescent="0.2"/>
    <row r="1064" ht="20.25" customHeight="1" x14ac:dyDescent="0.2"/>
    <row r="1065" ht="20.25" customHeight="1" x14ac:dyDescent="0.2"/>
    <row r="1066" ht="20.25" customHeight="1" x14ac:dyDescent="0.2"/>
    <row r="1067" ht="20.25" customHeight="1" x14ac:dyDescent="0.2"/>
    <row r="1068" ht="20.25" customHeight="1" x14ac:dyDescent="0.2"/>
    <row r="1069" ht="20.25" customHeight="1" x14ac:dyDescent="0.2"/>
    <row r="1070" ht="20.25" customHeight="1" x14ac:dyDescent="0.2"/>
    <row r="1071" ht="20.25" customHeight="1" x14ac:dyDescent="0.2"/>
    <row r="1072" ht="20.25" customHeight="1" x14ac:dyDescent="0.2"/>
    <row r="1073" ht="20.25" customHeight="1" x14ac:dyDescent="0.2"/>
    <row r="1074" ht="20.25" customHeight="1" x14ac:dyDescent="0.2"/>
    <row r="1075" ht="20.25" customHeight="1" x14ac:dyDescent="0.2"/>
    <row r="1076" ht="20.25" customHeight="1" x14ac:dyDescent="0.2"/>
    <row r="1077" ht="20.25" customHeight="1" x14ac:dyDescent="0.2"/>
    <row r="1078" ht="20.25" customHeight="1" x14ac:dyDescent="0.2"/>
    <row r="1079" ht="20.25" customHeight="1" x14ac:dyDescent="0.2"/>
    <row r="1080" ht="20.25" customHeight="1" x14ac:dyDescent="0.2"/>
    <row r="1081" ht="20.25" customHeight="1" x14ac:dyDescent="0.2"/>
    <row r="1082" ht="20.25" customHeight="1" x14ac:dyDescent="0.2"/>
    <row r="1083" ht="20.25" customHeight="1" x14ac:dyDescent="0.2"/>
    <row r="1084" ht="20.25" customHeight="1" x14ac:dyDescent="0.2"/>
    <row r="1085" ht="20.25" customHeight="1" x14ac:dyDescent="0.2"/>
    <row r="1086" ht="20.25" customHeight="1" x14ac:dyDescent="0.2"/>
    <row r="1087" ht="20.25" customHeight="1" x14ac:dyDescent="0.2"/>
    <row r="1088" ht="20.25" customHeight="1" x14ac:dyDescent="0.2"/>
    <row r="1089" ht="20.25" customHeight="1" x14ac:dyDescent="0.2"/>
    <row r="1090" ht="20.25" customHeight="1" x14ac:dyDescent="0.2"/>
    <row r="1091" ht="20.25" customHeight="1" x14ac:dyDescent="0.2"/>
    <row r="1092" ht="20.25" customHeight="1" x14ac:dyDescent="0.2"/>
    <row r="1093" ht="20.25" customHeight="1" x14ac:dyDescent="0.2"/>
    <row r="1094" ht="20.25" customHeight="1" x14ac:dyDescent="0.2"/>
    <row r="1095" ht="20.25" customHeight="1" x14ac:dyDescent="0.2"/>
    <row r="1096" ht="20.25" customHeight="1" x14ac:dyDescent="0.2"/>
    <row r="1097" ht="20.25" customHeight="1" x14ac:dyDescent="0.2"/>
    <row r="1098" ht="20.25" customHeight="1" x14ac:dyDescent="0.2"/>
    <row r="1099" ht="20.25" customHeight="1" x14ac:dyDescent="0.2"/>
    <row r="1100" ht="20.25" customHeight="1" x14ac:dyDescent="0.2"/>
    <row r="1101" ht="20.25" customHeight="1" x14ac:dyDescent="0.2"/>
    <row r="1102" ht="20.25" customHeight="1" x14ac:dyDescent="0.2"/>
    <row r="1103" ht="20.25" customHeight="1" x14ac:dyDescent="0.2"/>
    <row r="1104" ht="20.25" customHeight="1" x14ac:dyDescent="0.2"/>
    <row r="1105" ht="20.25" customHeight="1" x14ac:dyDescent="0.2"/>
    <row r="1106" ht="20.25" customHeight="1" x14ac:dyDescent="0.2"/>
    <row r="1107" ht="20.25" customHeight="1" x14ac:dyDescent="0.2"/>
    <row r="1108" ht="20.25" customHeight="1" x14ac:dyDescent="0.2"/>
    <row r="1109" ht="20.25" customHeight="1" x14ac:dyDescent="0.2"/>
    <row r="1110" ht="20.25" customHeight="1" x14ac:dyDescent="0.2"/>
    <row r="1111" ht="20.25" customHeight="1" x14ac:dyDescent="0.2"/>
    <row r="1112" ht="20.25" customHeight="1" x14ac:dyDescent="0.2"/>
    <row r="1113" ht="20.25" customHeight="1" x14ac:dyDescent="0.2"/>
    <row r="1114" ht="20.25" customHeight="1" x14ac:dyDescent="0.2"/>
    <row r="1115" ht="20.25" customHeight="1" x14ac:dyDescent="0.2"/>
    <row r="1116" ht="20.25" customHeight="1" x14ac:dyDescent="0.2"/>
    <row r="1117" ht="20.25" customHeight="1" x14ac:dyDescent="0.2"/>
    <row r="1118" ht="20.25" customHeight="1" x14ac:dyDescent="0.2"/>
    <row r="1119" ht="20.25" customHeight="1" x14ac:dyDescent="0.2"/>
    <row r="1120" ht="20.25" customHeight="1" x14ac:dyDescent="0.2"/>
    <row r="1121" ht="20.25" customHeight="1" x14ac:dyDescent="0.2"/>
    <row r="1122" ht="20.25" customHeight="1" x14ac:dyDescent="0.2"/>
    <row r="1123" ht="20.25" customHeight="1" x14ac:dyDescent="0.2"/>
    <row r="1124" ht="20.25" customHeight="1" x14ac:dyDescent="0.2"/>
    <row r="1125" ht="20.25" customHeight="1" x14ac:dyDescent="0.2"/>
    <row r="1126" ht="20.25" customHeight="1" x14ac:dyDescent="0.2"/>
    <row r="1127" ht="20.25" customHeight="1" x14ac:dyDescent="0.2"/>
    <row r="1128" ht="20.25" customHeight="1" x14ac:dyDescent="0.2"/>
    <row r="1129" ht="20.25" customHeight="1" x14ac:dyDescent="0.2"/>
    <row r="1130" ht="20.25" customHeight="1" x14ac:dyDescent="0.2"/>
    <row r="1131" ht="20.25" customHeight="1" x14ac:dyDescent="0.2"/>
    <row r="1132" ht="20.25" customHeight="1" x14ac:dyDescent="0.2"/>
    <row r="1133" ht="20.25" customHeight="1" x14ac:dyDescent="0.2"/>
    <row r="1134" ht="20.25" customHeight="1" x14ac:dyDescent="0.2"/>
    <row r="1135" ht="20.25" customHeight="1" x14ac:dyDescent="0.2"/>
    <row r="1136" ht="20.25" customHeight="1" x14ac:dyDescent="0.2"/>
    <row r="1137" ht="20.25" customHeight="1" x14ac:dyDescent="0.2"/>
    <row r="1138" ht="20.25" customHeight="1" x14ac:dyDescent="0.2"/>
    <row r="1139" ht="20.25" customHeight="1" x14ac:dyDescent="0.2"/>
    <row r="1140" ht="20.25" customHeight="1" x14ac:dyDescent="0.2"/>
    <row r="1141" ht="20.25" customHeight="1" x14ac:dyDescent="0.2"/>
    <row r="1142" ht="20.25" customHeight="1" x14ac:dyDescent="0.2"/>
    <row r="1143" ht="20.25" customHeight="1" x14ac:dyDescent="0.2"/>
  </sheetData>
  <mergeCells count="10">
    <mergeCell ref="B226:D226"/>
    <mergeCell ref="E4:I4"/>
    <mergeCell ref="A4:A5"/>
    <mergeCell ref="B4:B5"/>
    <mergeCell ref="A1:K1"/>
    <mergeCell ref="A2:K2"/>
    <mergeCell ref="J4:J5"/>
    <mergeCell ref="K4:K5"/>
    <mergeCell ref="C4:C5"/>
    <mergeCell ref="D4:D5"/>
  </mergeCells>
  <phoneticPr fontId="6" type="noConversion"/>
  <hyperlinks>
    <hyperlink ref="B226" r:id="rId1"/>
  </hyperlinks>
  <pageMargins left="0.78740157480314965" right="0" top="0.59055118110236227" bottom="0.39370078740157483" header="0.31496062992125984" footer="0.31496062992125984"/>
  <pageSetup paperSize="9" scale="61"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pageSetUpPr fitToPage="1"/>
  </sheetPr>
  <dimension ref="A1:ET1048559"/>
  <sheetViews>
    <sheetView zoomScale="96" zoomScaleNormal="96" workbookViewId="0">
      <pane xSplit="2" ySplit="7" topLeftCell="C8" activePane="bottomRight" state="frozen"/>
      <selection pane="topRight" activeCell="C1" sqref="C1"/>
      <selection pane="bottomLeft" activeCell="A8" sqref="A8"/>
      <selection pane="bottomRight" activeCell="C8" sqref="C8"/>
    </sheetView>
  </sheetViews>
  <sheetFormatPr baseColWidth="10" defaultColWidth="11.42578125" defaultRowHeight="12" x14ac:dyDescent="0.2"/>
  <cols>
    <col min="1" max="1" width="8.5703125" style="22" customWidth="1"/>
    <col min="2" max="2" width="41.42578125" style="24" customWidth="1"/>
    <col min="3" max="3" width="10.5703125" style="24" customWidth="1"/>
    <col min="4" max="4" width="11.42578125" style="23" customWidth="1"/>
    <col min="5" max="5" width="11.140625" style="24" customWidth="1"/>
    <col min="6" max="7" width="11.7109375" style="24" customWidth="1"/>
    <col min="8" max="8" width="10.7109375" style="23" customWidth="1"/>
    <col min="9" max="9" width="8.7109375" style="33" customWidth="1"/>
    <col min="10" max="10" width="12.28515625" style="34" customWidth="1"/>
    <col min="11" max="11" width="9.85546875" style="33" customWidth="1"/>
    <col min="12" max="16384" width="11.42578125" style="23"/>
  </cols>
  <sheetData>
    <row r="1" spans="1:11" ht="18" customHeight="1" x14ac:dyDescent="0.2">
      <c r="A1" s="174" t="s">
        <v>26</v>
      </c>
      <c r="B1" s="174"/>
      <c r="C1" s="174"/>
      <c r="D1" s="174"/>
      <c r="E1" s="174"/>
      <c r="F1" s="174"/>
      <c r="G1" s="174"/>
      <c r="H1" s="174"/>
      <c r="I1" s="174"/>
      <c r="J1" s="174"/>
      <c r="K1" s="174"/>
    </row>
    <row r="2" spans="1:11" ht="18" customHeight="1" x14ac:dyDescent="0.2">
      <c r="A2" s="165" t="s">
        <v>301</v>
      </c>
      <c r="B2" s="165"/>
      <c r="C2" s="165"/>
      <c r="D2" s="165"/>
      <c r="E2" s="165"/>
      <c r="F2" s="165"/>
      <c r="G2" s="165"/>
      <c r="H2" s="165"/>
      <c r="I2" s="165"/>
      <c r="J2" s="165"/>
      <c r="K2" s="165"/>
    </row>
    <row r="3" spans="1:11" ht="25.5" customHeight="1" x14ac:dyDescent="0.2">
      <c r="B3" s="22"/>
      <c r="C3" s="133"/>
      <c r="D3" s="133"/>
      <c r="E3" s="133"/>
      <c r="F3" s="138"/>
      <c r="G3" s="133"/>
      <c r="H3" s="133"/>
      <c r="I3" s="133"/>
      <c r="J3" s="138"/>
      <c r="K3" s="133"/>
    </row>
    <row r="4" spans="1:11" ht="20.25" customHeight="1" x14ac:dyDescent="0.2">
      <c r="A4" s="180" t="s">
        <v>59</v>
      </c>
      <c r="B4" s="182" t="s">
        <v>5</v>
      </c>
      <c r="C4" s="177" t="s">
        <v>24</v>
      </c>
      <c r="D4" s="170" t="s">
        <v>79</v>
      </c>
      <c r="E4" s="178" t="s">
        <v>80</v>
      </c>
      <c r="F4" s="179"/>
      <c r="G4" s="179"/>
      <c r="H4" s="179"/>
      <c r="I4" s="171"/>
      <c r="J4" s="172" t="s">
        <v>8</v>
      </c>
      <c r="K4" s="175" t="s">
        <v>25</v>
      </c>
    </row>
    <row r="5" spans="1:11" s="25" customFormat="1" ht="65.25" customHeight="1" thickBot="1" x14ac:dyDescent="0.25">
      <c r="A5" s="181"/>
      <c r="B5" s="177"/>
      <c r="C5" s="177"/>
      <c r="D5" s="171"/>
      <c r="E5" s="13" t="s">
        <v>82</v>
      </c>
      <c r="F5" s="15" t="s">
        <v>307</v>
      </c>
      <c r="G5" s="15" t="s">
        <v>308</v>
      </c>
      <c r="H5" s="14" t="s">
        <v>81</v>
      </c>
      <c r="I5" s="16" t="s">
        <v>7</v>
      </c>
      <c r="J5" s="173"/>
      <c r="K5" s="176"/>
    </row>
    <row r="6" spans="1:11" s="59" customFormat="1" ht="18.75" customHeight="1" x14ac:dyDescent="0.25">
      <c r="A6" s="57"/>
      <c r="B6" s="56" t="s">
        <v>10</v>
      </c>
      <c r="C6" s="58"/>
      <c r="D6" s="58">
        <f>D7+D21</f>
        <v>308574316.97999996</v>
      </c>
      <c r="E6" s="81">
        <f>E7+E21</f>
        <v>33696049.600000001</v>
      </c>
      <c r="F6" s="81">
        <f>F7+F21</f>
        <v>17824391.609999999</v>
      </c>
      <c r="G6" s="81">
        <f>G7+G21</f>
        <v>14459392.32</v>
      </c>
      <c r="H6" s="81">
        <f>SUM(F6:G6)</f>
        <v>32283783.93</v>
      </c>
      <c r="I6" s="82">
        <f>H6/E6%</f>
        <v>95.808809380432521</v>
      </c>
      <c r="J6" s="81">
        <f>D6+H6</f>
        <v>340858100.90999997</v>
      </c>
      <c r="K6" s="92"/>
    </row>
    <row r="7" spans="1:11" ht="21.75" customHeight="1" x14ac:dyDescent="0.2">
      <c r="A7" s="60"/>
      <c r="B7" s="49" t="s">
        <v>27</v>
      </c>
      <c r="C7" s="31"/>
      <c r="D7" s="31">
        <f>SUM(D8:D20)</f>
        <v>19190988.489999998</v>
      </c>
      <c r="E7" s="31">
        <f>SUM(E8:E20)</f>
        <v>6558886</v>
      </c>
      <c r="F7" s="31">
        <f t="shared" ref="F7:G7" si="0">SUM(F8:F20)</f>
        <v>2531820</v>
      </c>
      <c r="G7" s="31">
        <f t="shared" si="0"/>
        <v>2658897.17</v>
      </c>
      <c r="H7" s="31">
        <f>SUM(F7:G7)</f>
        <v>5190717.17</v>
      </c>
      <c r="I7" s="50">
        <f>H7/E7%</f>
        <v>79.140225489511479</v>
      </c>
      <c r="J7" s="31">
        <f>D7+H7</f>
        <v>24381705.659999996</v>
      </c>
      <c r="K7" s="68"/>
    </row>
    <row r="8" spans="1:11" ht="34.5" customHeight="1" x14ac:dyDescent="0.2">
      <c r="A8" s="29"/>
      <c r="B8" s="27" t="s">
        <v>33</v>
      </c>
      <c r="C8" s="89"/>
      <c r="D8" s="89"/>
      <c r="E8" s="89">
        <v>327700</v>
      </c>
      <c r="F8" s="89">
        <v>127700</v>
      </c>
      <c r="G8" s="89">
        <v>200000</v>
      </c>
      <c r="H8" s="89">
        <f>SUM(F8:G8)</f>
        <v>327700</v>
      </c>
      <c r="I8" s="90">
        <f>H8/E8%</f>
        <v>100</v>
      </c>
      <c r="J8" s="89">
        <f>D8+H8</f>
        <v>327700</v>
      </c>
      <c r="K8" s="93"/>
    </row>
    <row r="9" spans="1:11" ht="52.5" customHeight="1" x14ac:dyDescent="0.2">
      <c r="A9" s="29">
        <v>2172722</v>
      </c>
      <c r="B9" s="27" t="s">
        <v>47</v>
      </c>
      <c r="C9" s="89">
        <v>8849100.3599999994</v>
      </c>
      <c r="D9" s="89">
        <v>7579001.8899999997</v>
      </c>
      <c r="E9" s="89">
        <v>43936</v>
      </c>
      <c r="F9" s="89">
        <v>29028</v>
      </c>
      <c r="G9" s="89">
        <v>14868</v>
      </c>
      <c r="H9" s="89">
        <f t="shared" ref="H9:H41" si="1">SUM(F9:G9)</f>
        <v>43896</v>
      </c>
      <c r="I9" s="90">
        <f>H9/E9%</f>
        <v>99.908958485069192</v>
      </c>
      <c r="J9" s="89">
        <f>D9+H9</f>
        <v>7622897.8899999997</v>
      </c>
      <c r="K9" s="93">
        <f>J9/C9%</f>
        <v>86.143196255941206</v>
      </c>
    </row>
    <row r="10" spans="1:11" ht="66" customHeight="1" x14ac:dyDescent="0.2">
      <c r="A10" s="29">
        <v>2178584</v>
      </c>
      <c r="B10" s="27" t="s">
        <v>74</v>
      </c>
      <c r="C10" s="89">
        <v>13590587</v>
      </c>
      <c r="D10" s="89">
        <v>8013406.3799999999</v>
      </c>
      <c r="E10" s="89">
        <v>209000</v>
      </c>
      <c r="F10" s="89">
        <v>83600</v>
      </c>
      <c r="G10" s="89">
        <v>125400</v>
      </c>
      <c r="H10" s="89">
        <f t="shared" si="1"/>
        <v>209000</v>
      </c>
      <c r="I10" s="90">
        <f t="shared" ref="I10:I15" si="2">H10/E10%</f>
        <v>100</v>
      </c>
      <c r="J10" s="89">
        <f t="shared" ref="J10:J15" si="3">D10+H10</f>
        <v>8222406.3799999999</v>
      </c>
      <c r="K10" s="93">
        <f t="shared" ref="K10:K15" si="4">J10/C10%</f>
        <v>60.500744964143202</v>
      </c>
    </row>
    <row r="11" spans="1:11" ht="45" customHeight="1" x14ac:dyDescent="0.2">
      <c r="A11" s="29">
        <v>2271925</v>
      </c>
      <c r="B11" s="27" t="s">
        <v>83</v>
      </c>
      <c r="C11" s="89"/>
      <c r="D11" s="89">
        <v>211047.7</v>
      </c>
      <c r="E11" s="89">
        <v>1286828</v>
      </c>
      <c r="F11" s="89">
        <v>101055</v>
      </c>
      <c r="G11" s="89">
        <v>171738</v>
      </c>
      <c r="H11" s="89">
        <f t="shared" si="1"/>
        <v>272793</v>
      </c>
      <c r="I11" s="90">
        <f t="shared" si="2"/>
        <v>21.19887040070623</v>
      </c>
      <c r="J11" s="89">
        <f t="shared" si="3"/>
        <v>483840.7</v>
      </c>
      <c r="K11" s="93"/>
    </row>
    <row r="12" spans="1:11" ht="96" x14ac:dyDescent="0.2">
      <c r="A12" s="29">
        <v>2427710</v>
      </c>
      <c r="B12" s="27" t="s">
        <v>56</v>
      </c>
      <c r="C12" s="89">
        <v>6202228</v>
      </c>
      <c r="D12" s="89">
        <v>2620361.77</v>
      </c>
      <c r="E12" s="89">
        <v>57672</v>
      </c>
      <c r="F12" s="89">
        <v>0</v>
      </c>
      <c r="G12" s="89">
        <v>24631.81</v>
      </c>
      <c r="H12" s="89">
        <f t="shared" si="1"/>
        <v>24631.81</v>
      </c>
      <c r="I12" s="90">
        <f t="shared" si="2"/>
        <v>42.710171313635733</v>
      </c>
      <c r="J12" s="89">
        <f t="shared" si="3"/>
        <v>2644993.58</v>
      </c>
      <c r="K12" s="93">
        <f t="shared" si="4"/>
        <v>42.64586177741289</v>
      </c>
    </row>
    <row r="13" spans="1:11" ht="67.5" customHeight="1" x14ac:dyDescent="0.2">
      <c r="A13" s="29">
        <v>2432185</v>
      </c>
      <c r="B13" s="27" t="s">
        <v>48</v>
      </c>
      <c r="C13" s="89">
        <v>320000</v>
      </c>
      <c r="D13" s="89">
        <v>93000.3</v>
      </c>
      <c r="E13" s="89">
        <v>217000</v>
      </c>
      <c r="F13" s="89">
        <v>217000</v>
      </c>
      <c r="G13" s="89"/>
      <c r="H13" s="89">
        <f t="shared" si="1"/>
        <v>217000</v>
      </c>
      <c r="I13" s="90">
        <f t="shared" si="2"/>
        <v>100</v>
      </c>
      <c r="J13" s="89">
        <f t="shared" si="3"/>
        <v>310000.3</v>
      </c>
      <c r="K13" s="93">
        <f t="shared" si="4"/>
        <v>96.875093749999991</v>
      </c>
    </row>
    <row r="14" spans="1:11" ht="88.5" customHeight="1" x14ac:dyDescent="0.2">
      <c r="A14" s="29">
        <v>2443550</v>
      </c>
      <c r="B14" s="27" t="s">
        <v>55</v>
      </c>
      <c r="C14" s="89">
        <v>13511427.77</v>
      </c>
      <c r="D14" s="89">
        <v>674170.45</v>
      </c>
      <c r="E14" s="89">
        <v>1036839</v>
      </c>
      <c r="F14" s="89">
        <v>545421</v>
      </c>
      <c r="G14" s="89">
        <v>474413.72</v>
      </c>
      <c r="H14" s="89">
        <f t="shared" si="1"/>
        <v>1019834.72</v>
      </c>
      <c r="I14" s="90">
        <f t="shared" si="2"/>
        <v>98.359988387782479</v>
      </c>
      <c r="J14" s="89">
        <f t="shared" si="3"/>
        <v>1694005.17</v>
      </c>
      <c r="K14" s="93">
        <f t="shared" si="4"/>
        <v>12.537573370012545</v>
      </c>
    </row>
    <row r="15" spans="1:11" ht="68.25" customHeight="1" x14ac:dyDescent="0.2">
      <c r="A15" s="29">
        <v>2461958</v>
      </c>
      <c r="B15" s="27" t="s">
        <v>75</v>
      </c>
      <c r="C15" s="89">
        <v>8960547.6300000008</v>
      </c>
      <c r="D15" s="89">
        <v>0</v>
      </c>
      <c r="E15" s="89">
        <v>36086</v>
      </c>
      <c r="F15" s="89">
        <v>0</v>
      </c>
      <c r="G15" s="89"/>
      <c r="H15" s="89">
        <f t="shared" si="1"/>
        <v>0</v>
      </c>
      <c r="I15" s="90">
        <f t="shared" si="2"/>
        <v>0</v>
      </c>
      <c r="J15" s="89">
        <f t="shared" si="3"/>
        <v>0</v>
      </c>
      <c r="K15" s="93">
        <f t="shared" si="4"/>
        <v>0</v>
      </c>
    </row>
    <row r="16" spans="1:11" ht="122.25" customHeight="1" x14ac:dyDescent="0.2">
      <c r="A16" s="29">
        <v>2484472</v>
      </c>
      <c r="B16" s="27" t="s">
        <v>187</v>
      </c>
      <c r="C16" s="89">
        <v>1492700</v>
      </c>
      <c r="D16" s="89">
        <v>0</v>
      </c>
      <c r="E16" s="89">
        <v>1459516</v>
      </c>
      <c r="F16" s="89">
        <v>1423816</v>
      </c>
      <c r="G16" s="89"/>
      <c r="H16" s="89">
        <f t="shared" si="1"/>
        <v>1423816</v>
      </c>
      <c r="I16" s="90">
        <f t="shared" ref="I16" si="5">H16/E16%</f>
        <v>97.553983649374175</v>
      </c>
      <c r="J16" s="89">
        <f t="shared" ref="J16" si="6">D16+H16</f>
        <v>1423816</v>
      </c>
      <c r="K16" s="93">
        <f t="shared" ref="K16" si="7">J16/C16%</f>
        <v>95.385275005024454</v>
      </c>
    </row>
    <row r="17" spans="1:11" ht="111" customHeight="1" x14ac:dyDescent="0.2">
      <c r="A17" s="29">
        <v>2492458</v>
      </c>
      <c r="B17" s="27" t="s">
        <v>223</v>
      </c>
      <c r="C17" s="89">
        <v>296234.64</v>
      </c>
      <c r="D17" s="89">
        <v>0</v>
      </c>
      <c r="E17" s="89">
        <v>261260</v>
      </c>
      <c r="F17" s="89">
        <v>4200</v>
      </c>
      <c r="G17" s="89">
        <v>257059.64</v>
      </c>
      <c r="H17" s="89">
        <f t="shared" si="1"/>
        <v>261259.64</v>
      </c>
      <c r="I17" s="90">
        <f t="shared" ref="I17" si="8">H17/E17%</f>
        <v>99.999862206231356</v>
      </c>
      <c r="J17" s="89">
        <f t="shared" ref="J17" si="9">D17+H17</f>
        <v>261259.64</v>
      </c>
      <c r="K17" s="93">
        <f t="shared" ref="K17" si="10">J17/C17%</f>
        <v>88.193480681394988</v>
      </c>
    </row>
    <row r="18" spans="1:11" ht="90.75" customHeight="1" x14ac:dyDescent="0.2">
      <c r="A18" s="29">
        <v>2493459</v>
      </c>
      <c r="B18" s="27" t="s">
        <v>279</v>
      </c>
      <c r="C18" s="89">
        <v>1304074.3999999999</v>
      </c>
      <c r="D18" s="89">
        <v>0</v>
      </c>
      <c r="E18" s="89">
        <v>720549</v>
      </c>
      <c r="F18" s="89">
        <v>0</v>
      </c>
      <c r="G18" s="89">
        <v>510786</v>
      </c>
      <c r="H18" s="89">
        <f t="shared" si="1"/>
        <v>510786</v>
      </c>
      <c r="I18" s="90">
        <f t="shared" ref="I18:I19" si="11">H18/E18%</f>
        <v>70.888447558736459</v>
      </c>
      <c r="J18" s="89">
        <f t="shared" ref="J18:J19" si="12">D18+H18</f>
        <v>510786</v>
      </c>
      <c r="K18" s="93">
        <f t="shared" ref="K18:K19" si="13">J18/C18%</f>
        <v>39.168470755963007</v>
      </c>
    </row>
    <row r="19" spans="1:11" ht="68.25" customHeight="1" x14ac:dyDescent="0.2">
      <c r="A19" s="29">
        <v>2499234</v>
      </c>
      <c r="B19" s="27" t="s">
        <v>280</v>
      </c>
      <c r="C19" s="89">
        <v>926980</v>
      </c>
      <c r="D19" s="89">
        <v>0</v>
      </c>
      <c r="E19" s="89">
        <v>880000</v>
      </c>
      <c r="F19" s="89">
        <v>0</v>
      </c>
      <c r="G19" s="89">
        <v>880000</v>
      </c>
      <c r="H19" s="89">
        <f t="shared" si="1"/>
        <v>880000</v>
      </c>
      <c r="I19" s="90">
        <f t="shared" si="11"/>
        <v>100</v>
      </c>
      <c r="J19" s="89">
        <f t="shared" si="12"/>
        <v>880000</v>
      </c>
      <c r="K19" s="93">
        <f t="shared" si="13"/>
        <v>94.931929491466917</v>
      </c>
    </row>
    <row r="20" spans="1:11" ht="102" customHeight="1" x14ac:dyDescent="0.2">
      <c r="A20" s="29">
        <v>2507986</v>
      </c>
      <c r="B20" s="27" t="s">
        <v>309</v>
      </c>
      <c r="C20" s="89">
        <v>318556</v>
      </c>
      <c r="D20" s="89">
        <v>0</v>
      </c>
      <c r="E20" s="89">
        <v>22500</v>
      </c>
      <c r="F20" s="89"/>
      <c r="G20" s="89"/>
      <c r="H20" s="89">
        <f t="shared" si="1"/>
        <v>0</v>
      </c>
      <c r="I20" s="90">
        <f t="shared" ref="I20" si="14">H20/E20%</f>
        <v>0</v>
      </c>
      <c r="J20" s="89">
        <f t="shared" ref="J20" si="15">D20+H20</f>
        <v>0</v>
      </c>
      <c r="K20" s="93">
        <f t="shared" ref="K20" si="16">J20/C20%</f>
        <v>0</v>
      </c>
    </row>
    <row r="21" spans="1:11" ht="28.5" customHeight="1" x14ac:dyDescent="0.2">
      <c r="A21" s="29"/>
      <c r="B21" s="49" t="s">
        <v>28</v>
      </c>
      <c r="C21" s="31"/>
      <c r="D21" s="31">
        <f>SUM(D22:D41)</f>
        <v>289383328.48999995</v>
      </c>
      <c r="E21" s="31">
        <f>SUM(E22:E41)</f>
        <v>27137163.600000001</v>
      </c>
      <c r="F21" s="31">
        <f>SUM(F22:F41)</f>
        <v>15292571.610000001</v>
      </c>
      <c r="G21" s="31">
        <f t="shared" ref="G21" si="17">SUM(G22:G41)</f>
        <v>11800495.15</v>
      </c>
      <c r="H21" s="31">
        <f>SUM(F21:G21)</f>
        <v>27093066.760000002</v>
      </c>
      <c r="I21" s="50">
        <f>H21/E21%</f>
        <v>99.83750387236492</v>
      </c>
      <c r="J21" s="31">
        <f>D21+H21</f>
        <v>316476395.24999994</v>
      </c>
      <c r="K21" s="68"/>
    </row>
    <row r="22" spans="1:11" ht="61.5" customHeight="1" x14ac:dyDescent="0.2">
      <c r="A22" s="29">
        <v>2193990</v>
      </c>
      <c r="B22" s="27" t="s">
        <v>49</v>
      </c>
      <c r="C22" s="147">
        <v>319765088.17000002</v>
      </c>
      <c r="D22" s="89">
        <v>286960976.85000002</v>
      </c>
      <c r="E22" s="89">
        <v>16528269</v>
      </c>
      <c r="F22" s="89">
        <v>12996175.5</v>
      </c>
      <c r="G22" s="89">
        <v>3490945.49</v>
      </c>
      <c r="H22" s="89">
        <f t="shared" si="1"/>
        <v>16487120.99</v>
      </c>
      <c r="I22" s="90">
        <f t="shared" ref="I22:I30" si="18">H22/E22%</f>
        <v>99.751044649624234</v>
      </c>
      <c r="J22" s="89">
        <f t="shared" ref="J22:J28" si="19">D22+H22</f>
        <v>303448097.84000003</v>
      </c>
      <c r="K22" s="93">
        <f t="shared" ref="K22:K30" si="20">J22/C22%</f>
        <v>94.897194555108769</v>
      </c>
    </row>
    <row r="23" spans="1:11" ht="42.75" customHeight="1" x14ac:dyDescent="0.2">
      <c r="A23" s="29">
        <v>2381303</v>
      </c>
      <c r="B23" s="27" t="s">
        <v>76</v>
      </c>
      <c r="C23" s="89">
        <v>4900000</v>
      </c>
      <c r="D23" s="89">
        <v>0</v>
      </c>
      <c r="E23" s="89">
        <v>0</v>
      </c>
      <c r="F23" s="89">
        <v>0</v>
      </c>
      <c r="G23" s="89"/>
      <c r="H23" s="89">
        <f t="shared" si="1"/>
        <v>0</v>
      </c>
      <c r="I23" s="90" t="e">
        <f t="shared" si="18"/>
        <v>#DIV/0!</v>
      </c>
      <c r="J23" s="89">
        <f t="shared" si="19"/>
        <v>0</v>
      </c>
      <c r="K23" s="93">
        <f t="shared" si="20"/>
        <v>0</v>
      </c>
    </row>
    <row r="24" spans="1:11" ht="54" customHeight="1" x14ac:dyDescent="0.2">
      <c r="A24" s="29">
        <v>2381342</v>
      </c>
      <c r="B24" s="27" t="s">
        <v>209</v>
      </c>
      <c r="C24" s="89">
        <v>16310053.880000001</v>
      </c>
      <c r="D24" s="89">
        <v>96530.4</v>
      </c>
      <c r="E24" s="89">
        <v>144795.6</v>
      </c>
      <c r="F24" s="89">
        <v>144796</v>
      </c>
      <c r="G24" s="89"/>
      <c r="H24" s="89">
        <f t="shared" si="1"/>
        <v>144796</v>
      </c>
      <c r="I24" s="90">
        <f t="shared" ref="I24:I26" si="21">H24/E24%</f>
        <v>100.0002762514883</v>
      </c>
      <c r="J24" s="89">
        <f t="shared" ref="J24:J26" si="22">D24+H24</f>
        <v>241326.4</v>
      </c>
      <c r="K24" s="93">
        <f t="shared" ref="K24:K26" si="23">J24/C24%</f>
        <v>1.4796174296880984</v>
      </c>
    </row>
    <row r="25" spans="1:11" ht="96" customHeight="1" x14ac:dyDescent="0.2">
      <c r="A25" s="29">
        <v>2423756</v>
      </c>
      <c r="B25" s="27" t="s">
        <v>210</v>
      </c>
      <c r="C25" s="89">
        <v>11474050.91</v>
      </c>
      <c r="D25" s="89">
        <v>78623.13</v>
      </c>
      <c r="E25" s="89">
        <v>235870</v>
      </c>
      <c r="F25" s="89">
        <v>235869.39</v>
      </c>
      <c r="G25" s="89"/>
      <c r="H25" s="89">
        <f t="shared" si="1"/>
        <v>235869.39</v>
      </c>
      <c r="I25" s="90">
        <f t="shared" si="21"/>
        <v>99.999741382965212</v>
      </c>
      <c r="J25" s="89">
        <f t="shared" si="22"/>
        <v>314492.52</v>
      </c>
      <c r="K25" s="93">
        <f t="shared" si="23"/>
        <v>2.7409022538492471</v>
      </c>
    </row>
    <row r="26" spans="1:11" ht="76.5" customHeight="1" x14ac:dyDescent="0.2">
      <c r="A26" s="29">
        <v>2425167</v>
      </c>
      <c r="B26" s="27" t="s">
        <v>211</v>
      </c>
      <c r="C26" s="89">
        <v>8445288.0099999998</v>
      </c>
      <c r="D26" s="89">
        <v>20422.57</v>
      </c>
      <c r="E26" s="89">
        <v>126938</v>
      </c>
      <c r="F26" s="89">
        <v>126938</v>
      </c>
      <c r="G26" s="89"/>
      <c r="H26" s="89">
        <f t="shared" si="1"/>
        <v>126938</v>
      </c>
      <c r="I26" s="90">
        <f t="shared" si="21"/>
        <v>99.999999999999986</v>
      </c>
      <c r="J26" s="89">
        <f t="shared" si="22"/>
        <v>147360.57</v>
      </c>
      <c r="K26" s="93">
        <f t="shared" si="23"/>
        <v>1.7448850746772817</v>
      </c>
    </row>
    <row r="27" spans="1:11" ht="60" x14ac:dyDescent="0.2">
      <c r="A27" s="29">
        <v>2425169</v>
      </c>
      <c r="B27" s="27" t="s">
        <v>77</v>
      </c>
      <c r="C27" s="89">
        <v>6380155.6200000001</v>
      </c>
      <c r="D27" s="89">
        <v>0</v>
      </c>
      <c r="E27" s="89">
        <v>193974</v>
      </c>
      <c r="F27" s="89">
        <v>48493</v>
      </c>
      <c r="G27" s="89">
        <v>145480.28</v>
      </c>
      <c r="H27" s="89">
        <f t="shared" si="1"/>
        <v>193973.28</v>
      </c>
      <c r="I27" s="90">
        <f t="shared" si="18"/>
        <v>99.999628816233098</v>
      </c>
      <c r="J27" s="89">
        <f t="shared" si="19"/>
        <v>193973.28</v>
      </c>
      <c r="K27" s="93">
        <f t="shared" si="20"/>
        <v>3.0402593847703043</v>
      </c>
    </row>
    <row r="28" spans="1:11" ht="87" customHeight="1" x14ac:dyDescent="0.2">
      <c r="A28" s="29">
        <v>2426269</v>
      </c>
      <c r="B28" s="27" t="s">
        <v>60</v>
      </c>
      <c r="C28" s="89">
        <v>7297298.0700000003</v>
      </c>
      <c r="D28" s="89">
        <v>0</v>
      </c>
      <c r="E28" s="89">
        <v>151482</v>
      </c>
      <c r="F28" s="89">
        <v>35337.94</v>
      </c>
      <c r="G28" s="89">
        <v>116143.18</v>
      </c>
      <c r="H28" s="89">
        <f t="shared" si="1"/>
        <v>151481.12</v>
      </c>
      <c r="I28" s="90">
        <f t="shared" si="18"/>
        <v>99.999419072893147</v>
      </c>
      <c r="J28" s="89">
        <f t="shared" si="19"/>
        <v>151481.12</v>
      </c>
      <c r="K28" s="93">
        <f t="shared" si="20"/>
        <v>2.075852165375506</v>
      </c>
    </row>
    <row r="29" spans="1:11" ht="96" x14ac:dyDescent="0.2">
      <c r="A29" s="29">
        <v>2426273</v>
      </c>
      <c r="B29" s="27" t="s">
        <v>116</v>
      </c>
      <c r="C29" s="89">
        <v>10185331.34</v>
      </c>
      <c r="D29" s="89">
        <v>343834.2</v>
      </c>
      <c r="E29" s="89">
        <v>25960</v>
      </c>
      <c r="F29" s="89">
        <v>25960</v>
      </c>
      <c r="G29" s="89"/>
      <c r="H29" s="89">
        <f t="shared" si="1"/>
        <v>25960</v>
      </c>
      <c r="I29" s="90">
        <f t="shared" ref="I29" si="24">H29/E29%</f>
        <v>99.999999999999986</v>
      </c>
      <c r="J29" s="89">
        <f t="shared" ref="J29" si="25">D29+H29</f>
        <v>369794.2</v>
      </c>
      <c r="K29" s="93">
        <f t="shared" ref="K29" si="26">J29/C29%</f>
        <v>3.6306545919398632</v>
      </c>
    </row>
    <row r="30" spans="1:11" ht="100.5" customHeight="1" x14ac:dyDescent="0.2">
      <c r="A30" s="91">
        <v>2438764</v>
      </c>
      <c r="B30" s="115" t="s">
        <v>57</v>
      </c>
      <c r="C30" s="116">
        <v>263700</v>
      </c>
      <c r="D30" s="116">
        <v>0</v>
      </c>
      <c r="E30" s="116">
        <v>156800</v>
      </c>
      <c r="F30" s="116">
        <v>156800</v>
      </c>
      <c r="G30" s="116"/>
      <c r="H30" s="89">
        <f t="shared" si="1"/>
        <v>156800</v>
      </c>
      <c r="I30" s="117">
        <f t="shared" si="18"/>
        <v>100</v>
      </c>
      <c r="J30" s="116">
        <f>D30+H30</f>
        <v>156800</v>
      </c>
      <c r="K30" s="118">
        <f t="shared" si="20"/>
        <v>59.461509290860825</v>
      </c>
    </row>
    <row r="31" spans="1:11" ht="100.5" customHeight="1" x14ac:dyDescent="0.2">
      <c r="A31" s="29">
        <v>2462000</v>
      </c>
      <c r="B31" s="27" t="s">
        <v>117</v>
      </c>
      <c r="C31" s="89">
        <v>2298601.63</v>
      </c>
      <c r="D31" s="89">
        <v>0</v>
      </c>
      <c r="E31" s="89">
        <v>184269</v>
      </c>
      <c r="F31" s="89">
        <v>184268.3</v>
      </c>
      <c r="G31" s="89"/>
      <c r="H31" s="89">
        <f t="shared" si="1"/>
        <v>184268.3</v>
      </c>
      <c r="I31" s="117">
        <f t="shared" ref="I31:I32" si="27">H31/E31%</f>
        <v>99.999620120584567</v>
      </c>
      <c r="J31" s="116">
        <f t="shared" ref="J31:J32" si="28">D31+H31</f>
        <v>184268.3</v>
      </c>
      <c r="K31" s="118">
        <f t="shared" ref="K31:K32" si="29">J31/C31%</f>
        <v>8.016539168642284</v>
      </c>
    </row>
    <row r="32" spans="1:11" ht="100.5" customHeight="1" x14ac:dyDescent="0.2">
      <c r="A32" s="29">
        <v>2471135</v>
      </c>
      <c r="B32" s="27" t="s">
        <v>118</v>
      </c>
      <c r="C32" s="89">
        <v>2024353.4</v>
      </c>
      <c r="D32" s="89">
        <v>1882941.34</v>
      </c>
      <c r="E32" s="89">
        <v>141412</v>
      </c>
      <c r="F32" s="89">
        <v>0</v>
      </c>
      <c r="G32" s="89">
        <v>141411.20000000001</v>
      </c>
      <c r="H32" s="89">
        <f t="shared" si="1"/>
        <v>141411.20000000001</v>
      </c>
      <c r="I32" s="90">
        <f t="shared" si="27"/>
        <v>99.999434277147643</v>
      </c>
      <c r="J32" s="89">
        <f t="shared" si="28"/>
        <v>2024352.54</v>
      </c>
      <c r="K32" s="93">
        <f t="shared" si="29"/>
        <v>99.999957517299109</v>
      </c>
    </row>
    <row r="33" spans="1:150" ht="84" x14ac:dyDescent="0.2">
      <c r="A33" s="29">
        <v>2487148</v>
      </c>
      <c r="B33" s="27" t="s">
        <v>201</v>
      </c>
      <c r="C33" s="89">
        <v>1082500</v>
      </c>
      <c r="D33" s="89">
        <v>0</v>
      </c>
      <c r="E33" s="89">
        <v>1082500</v>
      </c>
      <c r="F33" s="89">
        <v>1082500</v>
      </c>
      <c r="G33" s="89"/>
      <c r="H33" s="89">
        <f t="shared" si="1"/>
        <v>1082500</v>
      </c>
      <c r="I33" s="90">
        <f t="shared" ref="I33:I34" si="30">H33/E33%</f>
        <v>100</v>
      </c>
      <c r="J33" s="89">
        <f t="shared" ref="J33:J34" si="31">D33+H33</f>
        <v>1082500</v>
      </c>
      <c r="K33" s="93">
        <f t="shared" ref="K33:K34" si="32">J33/C33%</f>
        <v>100</v>
      </c>
    </row>
    <row r="34" spans="1:150" ht="100.5" customHeight="1" x14ac:dyDescent="0.2">
      <c r="A34" s="29">
        <v>2488025</v>
      </c>
      <c r="B34" s="27" t="s">
        <v>202</v>
      </c>
      <c r="C34" s="89">
        <v>33250</v>
      </c>
      <c r="D34" s="89">
        <v>0</v>
      </c>
      <c r="E34" s="89">
        <v>33250</v>
      </c>
      <c r="F34" s="89">
        <v>33250</v>
      </c>
      <c r="G34" s="89"/>
      <c r="H34" s="89">
        <f t="shared" si="1"/>
        <v>33250</v>
      </c>
      <c r="I34" s="90">
        <f t="shared" si="30"/>
        <v>100</v>
      </c>
      <c r="J34" s="89">
        <f t="shared" si="31"/>
        <v>33250</v>
      </c>
      <c r="K34" s="93">
        <f t="shared" si="32"/>
        <v>100</v>
      </c>
    </row>
    <row r="35" spans="1:150" ht="99" customHeight="1" x14ac:dyDescent="0.2">
      <c r="A35" s="29">
        <v>2489510</v>
      </c>
      <c r="B35" s="27" t="s">
        <v>212</v>
      </c>
      <c r="C35" s="89">
        <v>53142.48</v>
      </c>
      <c r="D35" s="89">
        <v>0</v>
      </c>
      <c r="E35" s="89">
        <v>53143</v>
      </c>
      <c r="F35" s="89">
        <v>53142.48</v>
      </c>
      <c r="G35" s="89"/>
      <c r="H35" s="89">
        <f t="shared" si="1"/>
        <v>53142.48</v>
      </c>
      <c r="I35" s="90">
        <f t="shared" ref="I35" si="33">H35/E35%</f>
        <v>99.99902150800672</v>
      </c>
      <c r="J35" s="89">
        <f t="shared" ref="J35" si="34">D35+H35</f>
        <v>53142.48</v>
      </c>
      <c r="K35" s="93">
        <f t="shared" ref="K35" si="35">J35/C35%</f>
        <v>100</v>
      </c>
    </row>
    <row r="36" spans="1:150" ht="99" customHeight="1" x14ac:dyDescent="0.2">
      <c r="A36" s="29">
        <v>2491126</v>
      </c>
      <c r="B36" s="27" t="s">
        <v>224</v>
      </c>
      <c r="C36" s="89">
        <v>145148</v>
      </c>
      <c r="D36" s="89">
        <v>0</v>
      </c>
      <c r="E36" s="89">
        <v>141158</v>
      </c>
      <c r="F36" s="89">
        <v>141158</v>
      </c>
      <c r="G36" s="89"/>
      <c r="H36" s="89">
        <f t="shared" si="1"/>
        <v>141158</v>
      </c>
      <c r="I36" s="90">
        <f t="shared" ref="I36:I37" si="36">H36/E36%</f>
        <v>100</v>
      </c>
      <c r="J36" s="89">
        <f t="shared" ref="J36:J37" si="37">D36+H36</f>
        <v>141158</v>
      </c>
      <c r="K36" s="93">
        <f t="shared" ref="K36:K37" si="38">J36/C36%</f>
        <v>97.25108165458704</v>
      </c>
    </row>
    <row r="37" spans="1:150" ht="99" customHeight="1" x14ac:dyDescent="0.2">
      <c r="A37" s="91">
        <v>2491258</v>
      </c>
      <c r="B37" s="115" t="s">
        <v>225</v>
      </c>
      <c r="C37" s="116">
        <v>32922</v>
      </c>
      <c r="D37" s="116">
        <v>0</v>
      </c>
      <c r="E37" s="116">
        <v>32922</v>
      </c>
      <c r="F37" s="116">
        <v>0</v>
      </c>
      <c r="G37" s="116">
        <v>32922</v>
      </c>
      <c r="H37" s="89">
        <f t="shared" si="1"/>
        <v>32922</v>
      </c>
      <c r="I37" s="117">
        <f t="shared" si="36"/>
        <v>99.999999999999986</v>
      </c>
      <c r="J37" s="116">
        <f t="shared" si="37"/>
        <v>32922</v>
      </c>
      <c r="K37" s="118">
        <f t="shared" si="38"/>
        <v>99.999999999999986</v>
      </c>
    </row>
    <row r="38" spans="1:150" ht="80.25" customHeight="1" x14ac:dyDescent="0.2">
      <c r="A38" s="91">
        <v>2495555</v>
      </c>
      <c r="B38" s="115" t="s">
        <v>246</v>
      </c>
      <c r="C38" s="116">
        <v>972671.32</v>
      </c>
      <c r="D38" s="116">
        <v>0</v>
      </c>
      <c r="E38" s="116">
        <v>122943</v>
      </c>
      <c r="F38" s="116">
        <v>0</v>
      </c>
      <c r="G38" s="116">
        <v>120000</v>
      </c>
      <c r="H38" s="89">
        <f t="shared" si="1"/>
        <v>120000</v>
      </c>
      <c r="I38" s="117">
        <f t="shared" ref="I38" si="39">H38/E38%</f>
        <v>97.606207754813198</v>
      </c>
      <c r="J38" s="116">
        <f t="shared" ref="J38" si="40">D38+H38</f>
        <v>120000</v>
      </c>
      <c r="K38" s="118">
        <f t="shared" ref="K38" si="41">J38/C38%</f>
        <v>12.337158249921464</v>
      </c>
    </row>
    <row r="39" spans="1:150" ht="80.25" customHeight="1" x14ac:dyDescent="0.2">
      <c r="A39" s="91">
        <v>2501029</v>
      </c>
      <c r="B39" s="115" t="s">
        <v>281</v>
      </c>
      <c r="C39" s="116">
        <v>27883.4</v>
      </c>
      <c r="D39" s="116">
        <v>0</v>
      </c>
      <c r="E39" s="116">
        <v>27884</v>
      </c>
      <c r="F39" s="116">
        <v>27883</v>
      </c>
      <c r="G39" s="116"/>
      <c r="H39" s="89">
        <f t="shared" si="1"/>
        <v>27883</v>
      </c>
      <c r="I39" s="117">
        <f t="shared" ref="I39" si="42">H39/E39%</f>
        <v>99.996413713957836</v>
      </c>
      <c r="J39" s="116">
        <f t="shared" ref="J39" si="43">D39+H39</f>
        <v>27883</v>
      </c>
      <c r="K39" s="118">
        <f t="shared" ref="K39" si="44">J39/C39%</f>
        <v>99.998565454714992</v>
      </c>
    </row>
    <row r="40" spans="1:150" ht="80.25" customHeight="1" x14ac:dyDescent="0.2">
      <c r="A40" s="91">
        <v>2502290</v>
      </c>
      <c r="B40" s="115" t="s">
        <v>296</v>
      </c>
      <c r="C40" s="89">
        <v>7479513</v>
      </c>
      <c r="D40" s="89">
        <v>0</v>
      </c>
      <c r="E40" s="116">
        <v>7479514</v>
      </c>
      <c r="F40" s="89">
        <v>0</v>
      </c>
      <c r="G40" s="89">
        <v>7479513</v>
      </c>
      <c r="H40" s="89">
        <f t="shared" si="1"/>
        <v>7479513</v>
      </c>
      <c r="I40" s="117">
        <f t="shared" ref="I40:I41" si="45">H40/E40%</f>
        <v>99.999986630147362</v>
      </c>
      <c r="J40" s="116">
        <f t="shared" ref="J40:J41" si="46">D40+H40</f>
        <v>7479513</v>
      </c>
      <c r="K40" s="118">
        <f t="shared" ref="K40:K41" si="47">J40/C40%</f>
        <v>100</v>
      </c>
    </row>
    <row r="41" spans="1:150" ht="72" x14ac:dyDescent="0.2">
      <c r="A41" s="91">
        <v>2504506</v>
      </c>
      <c r="B41" s="27" t="s">
        <v>297</v>
      </c>
      <c r="C41" s="89">
        <v>274080</v>
      </c>
      <c r="D41" s="89">
        <v>0</v>
      </c>
      <c r="E41" s="89">
        <v>274080</v>
      </c>
      <c r="F41" s="146">
        <v>0</v>
      </c>
      <c r="G41" s="89">
        <v>274080</v>
      </c>
      <c r="H41" s="89">
        <f t="shared" si="1"/>
        <v>274080</v>
      </c>
      <c r="I41" s="90">
        <f t="shared" si="45"/>
        <v>100</v>
      </c>
      <c r="J41" s="89">
        <f t="shared" si="46"/>
        <v>274080</v>
      </c>
      <c r="K41" s="93">
        <f t="shared" si="47"/>
        <v>100</v>
      </c>
    </row>
    <row r="42" spans="1:150" s="33" customFormat="1" ht="20.25" customHeight="1" x14ac:dyDescent="0.2">
      <c r="A42" s="62" t="s">
        <v>300</v>
      </c>
      <c r="B42" s="63"/>
      <c r="C42" s="64"/>
      <c r="D42" s="26"/>
      <c r="E42" s="83"/>
      <c r="F42" s="102"/>
      <c r="G42" s="102"/>
      <c r="H42" s="23"/>
      <c r="I42" s="23"/>
      <c r="J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row>
    <row r="43" spans="1:150" s="33" customFormat="1" ht="16.5" customHeight="1" x14ac:dyDescent="0.2">
      <c r="A43" s="65" t="s">
        <v>6</v>
      </c>
      <c r="B43" s="66"/>
      <c r="C43" s="64"/>
      <c r="D43" s="26"/>
      <c r="E43" s="83"/>
      <c r="F43" s="102"/>
      <c r="G43" s="102"/>
      <c r="H43" s="23"/>
      <c r="I43" s="23"/>
      <c r="J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row>
    <row r="44" spans="1:150" s="33" customFormat="1" x14ac:dyDescent="0.2">
      <c r="A44" s="67"/>
      <c r="B44" s="159" t="s">
        <v>11</v>
      </c>
      <c r="C44" s="150"/>
      <c r="D44" s="150"/>
      <c r="E44" s="103"/>
      <c r="F44" s="102"/>
      <c r="G44" s="102"/>
      <c r="H44" s="23"/>
      <c r="I44" s="23"/>
      <c r="J44" s="80"/>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row>
    <row r="45" spans="1:150" ht="45" x14ac:dyDescent="0.2">
      <c r="A45" s="104"/>
      <c r="B45" s="83" t="s">
        <v>122</v>
      </c>
      <c r="C45" s="83"/>
      <c r="E45" s="83"/>
      <c r="F45" s="102"/>
      <c r="G45" s="102"/>
    </row>
    <row r="46" spans="1:150" x14ac:dyDescent="0.2">
      <c r="B46" s="74"/>
      <c r="C46" s="74"/>
      <c r="F46" s="23"/>
      <c r="G46" s="23"/>
    </row>
    <row r="47" spans="1:150" x14ac:dyDescent="0.2">
      <c r="B47" s="74"/>
      <c r="C47" s="74"/>
      <c r="F47" s="23"/>
      <c r="G47" s="23"/>
    </row>
    <row r="48" spans="1:150" x14ac:dyDescent="0.2">
      <c r="B48" s="74"/>
      <c r="C48" s="74"/>
      <c r="F48" s="23"/>
      <c r="G48" s="23"/>
    </row>
    <row r="49" spans="2:7" x14ac:dyDescent="0.2">
      <c r="B49" s="75"/>
      <c r="C49" s="74"/>
      <c r="F49" s="23"/>
      <c r="G49" s="23"/>
    </row>
    <row r="50" spans="2:7" x14ac:dyDescent="0.2">
      <c r="F50" s="23"/>
      <c r="G50" s="23"/>
    </row>
    <row r="51" spans="2:7" ht="15" x14ac:dyDescent="0.25">
      <c r="B51" s="76"/>
      <c r="F51" s="23"/>
      <c r="G51" s="23"/>
    </row>
    <row r="52" spans="2:7" ht="15" x14ac:dyDescent="0.25">
      <c r="B52" s="95"/>
      <c r="F52" s="23"/>
      <c r="G52" s="23"/>
    </row>
    <row r="53" spans="2:7" x14ac:dyDescent="0.2">
      <c r="B53" s="79"/>
      <c r="F53" s="23"/>
      <c r="G53" s="23"/>
    </row>
    <row r="54" spans="2:7" x14ac:dyDescent="0.2">
      <c r="F54" s="23"/>
      <c r="G54" s="23"/>
    </row>
    <row r="55" spans="2:7" x14ac:dyDescent="0.2">
      <c r="F55" s="23"/>
      <c r="G55" s="23"/>
    </row>
    <row r="56" spans="2:7" x14ac:dyDescent="0.2">
      <c r="F56" s="23"/>
      <c r="G56" s="23"/>
    </row>
    <row r="57" spans="2:7" x14ac:dyDescent="0.2">
      <c r="F57" s="23"/>
      <c r="G57" s="23"/>
    </row>
    <row r="58" spans="2:7" x14ac:dyDescent="0.2">
      <c r="F58" s="23"/>
      <c r="G58" s="23"/>
    </row>
    <row r="59" spans="2:7" x14ac:dyDescent="0.2">
      <c r="F59" s="23"/>
      <c r="G59" s="23"/>
    </row>
    <row r="60" spans="2:7" x14ac:dyDescent="0.2">
      <c r="F60" s="23"/>
      <c r="G60" s="23"/>
    </row>
    <row r="61" spans="2:7" x14ac:dyDescent="0.2">
      <c r="F61" s="23"/>
      <c r="G61" s="23"/>
    </row>
    <row r="62" spans="2:7" x14ac:dyDescent="0.2">
      <c r="F62" s="23"/>
      <c r="G62" s="23"/>
    </row>
    <row r="63" spans="2:7" x14ac:dyDescent="0.2">
      <c r="F63" s="23"/>
      <c r="G63" s="23"/>
    </row>
    <row r="64" spans="2:7" x14ac:dyDescent="0.2">
      <c r="F64" s="23"/>
      <c r="G64" s="23"/>
    </row>
    <row r="65" spans="6:7" x14ac:dyDescent="0.2">
      <c r="F65" s="23"/>
      <c r="G65" s="23"/>
    </row>
    <row r="66" spans="6:7" x14ac:dyDescent="0.2">
      <c r="F66" s="23"/>
      <c r="G66" s="23"/>
    </row>
    <row r="67" spans="6:7" x14ac:dyDescent="0.2">
      <c r="F67" s="23"/>
      <c r="G67" s="23"/>
    </row>
    <row r="68" spans="6:7" x14ac:dyDescent="0.2">
      <c r="F68" s="23"/>
      <c r="G68" s="23"/>
    </row>
    <row r="69" spans="6:7" x14ac:dyDescent="0.2">
      <c r="F69" s="23"/>
      <c r="G69" s="23"/>
    </row>
    <row r="70" spans="6:7" x14ac:dyDescent="0.2">
      <c r="F70" s="23"/>
      <c r="G70" s="23"/>
    </row>
    <row r="71" spans="6:7" x14ac:dyDescent="0.2">
      <c r="F71" s="23"/>
      <c r="G71" s="23"/>
    </row>
    <row r="72" spans="6:7" x14ac:dyDescent="0.2">
      <c r="F72" s="23"/>
      <c r="G72" s="23"/>
    </row>
    <row r="73" spans="6:7" x14ac:dyDescent="0.2">
      <c r="F73" s="23"/>
      <c r="G73" s="23"/>
    </row>
    <row r="74" spans="6:7" x14ac:dyDescent="0.2">
      <c r="F74" s="23"/>
      <c r="G74" s="23"/>
    </row>
    <row r="75" spans="6:7" x14ac:dyDescent="0.2">
      <c r="F75" s="23"/>
      <c r="G75" s="23"/>
    </row>
    <row r="76" spans="6:7" x14ac:dyDescent="0.2">
      <c r="F76" s="23"/>
      <c r="G76" s="23"/>
    </row>
    <row r="77" spans="6:7" x14ac:dyDescent="0.2">
      <c r="F77" s="23"/>
      <c r="G77" s="23"/>
    </row>
    <row r="78" spans="6:7" x14ac:dyDescent="0.2">
      <c r="F78" s="23"/>
      <c r="G78" s="23"/>
    </row>
    <row r="79" spans="6:7" x14ac:dyDescent="0.2">
      <c r="F79" s="23"/>
      <c r="G79" s="23"/>
    </row>
    <row r="80" spans="6:7" x14ac:dyDescent="0.2">
      <c r="F80" s="23"/>
      <c r="G80" s="23"/>
    </row>
    <row r="81" spans="3:7" x14ac:dyDescent="0.2">
      <c r="F81" s="23"/>
      <c r="G81" s="23"/>
    </row>
    <row r="82" spans="3:7" x14ac:dyDescent="0.2">
      <c r="F82" s="23"/>
      <c r="G82" s="23"/>
    </row>
    <row r="83" spans="3:7" x14ac:dyDescent="0.2">
      <c r="F83" s="23"/>
      <c r="G83" s="23"/>
    </row>
    <row r="84" spans="3:7" x14ac:dyDescent="0.2">
      <c r="F84" s="23"/>
      <c r="G84" s="23"/>
    </row>
    <row r="85" spans="3:7" x14ac:dyDescent="0.2">
      <c r="F85" s="23"/>
      <c r="G85" s="23"/>
    </row>
    <row r="86" spans="3:7" x14ac:dyDescent="0.2">
      <c r="F86" s="23"/>
      <c r="G86" s="23"/>
    </row>
    <row r="87" spans="3:7" x14ac:dyDescent="0.2">
      <c r="F87" s="23"/>
      <c r="G87" s="23"/>
    </row>
    <row r="88" spans="3:7" x14ac:dyDescent="0.2">
      <c r="F88" s="23"/>
      <c r="G88" s="23"/>
    </row>
    <row r="89" spans="3:7" x14ac:dyDescent="0.2">
      <c r="F89" s="23"/>
      <c r="G89" s="23"/>
    </row>
    <row r="90" spans="3:7" x14ac:dyDescent="0.2">
      <c r="F90" s="23"/>
      <c r="G90" s="23"/>
    </row>
    <row r="91" spans="3:7" x14ac:dyDescent="0.2">
      <c r="F91" s="23"/>
      <c r="G91" s="23"/>
    </row>
    <row r="92" spans="3:7" x14ac:dyDescent="0.2">
      <c r="F92" s="23"/>
      <c r="G92" s="23"/>
    </row>
    <row r="93" spans="3:7" x14ac:dyDescent="0.2">
      <c r="F93" s="23"/>
      <c r="G93" s="23"/>
    </row>
    <row r="94" spans="3:7" x14ac:dyDescent="0.2">
      <c r="F94" s="23"/>
      <c r="G94" s="23"/>
    </row>
    <row r="95" spans="3:7" x14ac:dyDescent="0.2">
      <c r="F95" s="23"/>
      <c r="G95" s="23"/>
    </row>
    <row r="96" spans="3:7" x14ac:dyDescent="0.2">
      <c r="C96" s="43"/>
      <c r="F96" s="23"/>
      <c r="G96" s="23"/>
    </row>
    <row r="97" spans="6:7" x14ac:dyDescent="0.2">
      <c r="F97" s="23"/>
      <c r="G97" s="23"/>
    </row>
    <row r="98" spans="6:7" x14ac:dyDescent="0.2">
      <c r="F98" s="23"/>
      <c r="G98" s="23"/>
    </row>
    <row r="99" spans="6:7" x14ac:dyDescent="0.2">
      <c r="F99" s="23"/>
      <c r="G99" s="23"/>
    </row>
    <row r="100" spans="6:7" x14ac:dyDescent="0.2">
      <c r="F100" s="23"/>
      <c r="G100" s="23"/>
    </row>
    <row r="101" spans="6:7" x14ac:dyDescent="0.2">
      <c r="F101" s="23"/>
      <c r="G101" s="23"/>
    </row>
    <row r="102" spans="6:7" x14ac:dyDescent="0.2">
      <c r="F102" s="23"/>
      <c r="G102" s="23"/>
    </row>
    <row r="103" spans="6:7" x14ac:dyDescent="0.2">
      <c r="F103" s="23"/>
      <c r="G103" s="23"/>
    </row>
    <row r="104" spans="6:7" x14ac:dyDescent="0.2">
      <c r="F104" s="23"/>
      <c r="G104" s="23"/>
    </row>
    <row r="105" spans="6:7" x14ac:dyDescent="0.2">
      <c r="F105" s="23"/>
      <c r="G105" s="23"/>
    </row>
    <row r="106" spans="6:7" x14ac:dyDescent="0.2">
      <c r="F106" s="23"/>
      <c r="G106" s="23"/>
    </row>
    <row r="107" spans="6:7" x14ac:dyDescent="0.2">
      <c r="F107" s="23"/>
      <c r="G107" s="23"/>
    </row>
    <row r="108" spans="6:7" x14ac:dyDescent="0.2">
      <c r="F108" s="23"/>
      <c r="G108" s="23"/>
    </row>
    <row r="109" spans="6:7" x14ac:dyDescent="0.2">
      <c r="F109" s="23"/>
      <c r="G109" s="23"/>
    </row>
    <row r="110" spans="6:7" x14ac:dyDescent="0.2">
      <c r="F110" s="23"/>
      <c r="G110" s="23"/>
    </row>
    <row r="111" spans="6:7" x14ac:dyDescent="0.2">
      <c r="F111" s="23"/>
      <c r="G111" s="23"/>
    </row>
    <row r="112" spans="6:7" x14ac:dyDescent="0.2">
      <c r="F112" s="23"/>
      <c r="G112" s="23"/>
    </row>
    <row r="113" spans="6:7" x14ac:dyDescent="0.2">
      <c r="F113" s="23"/>
      <c r="G113" s="23"/>
    </row>
    <row r="114" spans="6:7" x14ac:dyDescent="0.2">
      <c r="F114" s="23"/>
      <c r="G114" s="23"/>
    </row>
    <row r="115" spans="6:7" x14ac:dyDescent="0.2">
      <c r="F115" s="23"/>
      <c r="G115" s="23"/>
    </row>
    <row r="116" spans="6:7" x14ac:dyDescent="0.2">
      <c r="F116" s="23"/>
      <c r="G116" s="23"/>
    </row>
    <row r="117" spans="6:7" x14ac:dyDescent="0.2">
      <c r="F117" s="23"/>
      <c r="G117" s="23"/>
    </row>
    <row r="118" spans="6:7" x14ac:dyDescent="0.2">
      <c r="F118" s="23"/>
      <c r="G118" s="23"/>
    </row>
    <row r="119" spans="6:7" x14ac:dyDescent="0.2">
      <c r="F119" s="23"/>
      <c r="G119" s="23"/>
    </row>
    <row r="120" spans="6:7" x14ac:dyDescent="0.2">
      <c r="F120" s="23"/>
      <c r="G120" s="23"/>
    </row>
    <row r="121" spans="6:7" x14ac:dyDescent="0.2">
      <c r="F121" s="23"/>
      <c r="G121" s="23"/>
    </row>
    <row r="122" spans="6:7" x14ac:dyDescent="0.2">
      <c r="F122" s="23"/>
      <c r="G122" s="23"/>
    </row>
    <row r="123" spans="6:7" x14ac:dyDescent="0.2">
      <c r="F123" s="23"/>
      <c r="G123" s="23"/>
    </row>
    <row r="124" spans="6:7" x14ac:dyDescent="0.2">
      <c r="F124" s="23"/>
      <c r="G124" s="23"/>
    </row>
    <row r="125" spans="6:7" x14ac:dyDescent="0.2">
      <c r="F125" s="23"/>
      <c r="G125" s="23"/>
    </row>
    <row r="126" spans="6:7" x14ac:dyDescent="0.2">
      <c r="F126" s="23"/>
      <c r="G126" s="23"/>
    </row>
    <row r="127" spans="6:7" x14ac:dyDescent="0.2">
      <c r="F127" s="23"/>
      <c r="G127" s="23"/>
    </row>
    <row r="128" spans="6:7" x14ac:dyDescent="0.2">
      <c r="F128" s="23"/>
      <c r="G128" s="23"/>
    </row>
    <row r="129" spans="6:7" x14ac:dyDescent="0.2">
      <c r="F129" s="23"/>
      <c r="G129" s="23"/>
    </row>
    <row r="130" spans="6:7" x14ac:dyDescent="0.2">
      <c r="F130" s="23"/>
      <c r="G130" s="23"/>
    </row>
    <row r="131" spans="6:7" x14ac:dyDescent="0.2">
      <c r="F131" s="23"/>
      <c r="G131" s="23"/>
    </row>
    <row r="132" spans="6:7" x14ac:dyDescent="0.2">
      <c r="F132" s="23"/>
      <c r="G132" s="23"/>
    </row>
    <row r="133" spans="6:7" x14ac:dyDescent="0.2">
      <c r="F133" s="23"/>
      <c r="G133" s="23"/>
    </row>
    <row r="134" spans="6:7" x14ac:dyDescent="0.2">
      <c r="F134" s="23"/>
      <c r="G134" s="23"/>
    </row>
    <row r="135" spans="6:7" x14ac:dyDescent="0.2">
      <c r="F135" s="23"/>
      <c r="G135" s="23"/>
    </row>
    <row r="136" spans="6:7" x14ac:dyDescent="0.2">
      <c r="F136" s="23"/>
      <c r="G136" s="23"/>
    </row>
    <row r="137" spans="6:7" x14ac:dyDescent="0.2">
      <c r="F137" s="23"/>
      <c r="G137" s="23"/>
    </row>
    <row r="138" spans="6:7" x14ac:dyDescent="0.2">
      <c r="F138" s="23"/>
      <c r="G138" s="23"/>
    </row>
    <row r="139" spans="6:7" x14ac:dyDescent="0.2">
      <c r="F139" s="23"/>
      <c r="G139" s="23"/>
    </row>
    <row r="140" spans="6:7" x14ac:dyDescent="0.2">
      <c r="F140" s="23"/>
      <c r="G140" s="23"/>
    </row>
    <row r="141" spans="6:7" x14ac:dyDescent="0.2">
      <c r="F141" s="23"/>
      <c r="G141" s="23"/>
    </row>
    <row r="142" spans="6:7" x14ac:dyDescent="0.2">
      <c r="F142" s="23"/>
      <c r="G142" s="23"/>
    </row>
    <row r="143" spans="6:7" x14ac:dyDescent="0.2">
      <c r="F143" s="23"/>
      <c r="G143" s="23"/>
    </row>
    <row r="144" spans="6:7" x14ac:dyDescent="0.2">
      <c r="F144" s="23"/>
      <c r="G144" s="23"/>
    </row>
    <row r="145" spans="6:7" x14ac:dyDescent="0.2">
      <c r="F145" s="23"/>
      <c r="G145" s="23"/>
    </row>
    <row r="146" spans="6:7" x14ac:dyDescent="0.2">
      <c r="F146" s="23"/>
      <c r="G146" s="23"/>
    </row>
    <row r="147" spans="6:7" x14ac:dyDescent="0.2">
      <c r="F147" s="23"/>
      <c r="G147" s="23"/>
    </row>
    <row r="148" spans="6:7" x14ac:dyDescent="0.2">
      <c r="F148" s="23"/>
      <c r="G148" s="23"/>
    </row>
    <row r="149" spans="6:7" x14ac:dyDescent="0.2">
      <c r="F149" s="23"/>
      <c r="G149" s="23"/>
    </row>
    <row r="150" spans="6:7" x14ac:dyDescent="0.2">
      <c r="F150" s="23"/>
      <c r="G150" s="23"/>
    </row>
    <row r="151" spans="6:7" x14ac:dyDescent="0.2">
      <c r="F151" s="23"/>
      <c r="G151" s="23"/>
    </row>
    <row r="152" spans="6:7" x14ac:dyDescent="0.2">
      <c r="F152" s="23"/>
      <c r="G152" s="23"/>
    </row>
    <row r="153" spans="6:7" x14ac:dyDescent="0.2">
      <c r="F153" s="23"/>
      <c r="G153" s="23"/>
    </row>
    <row r="154" spans="6:7" x14ac:dyDescent="0.2">
      <c r="F154" s="23"/>
      <c r="G154" s="23"/>
    </row>
    <row r="155" spans="6:7" x14ac:dyDescent="0.2">
      <c r="F155" s="23"/>
      <c r="G155" s="23"/>
    </row>
    <row r="156" spans="6:7" x14ac:dyDescent="0.2">
      <c r="F156" s="23"/>
      <c r="G156" s="23"/>
    </row>
    <row r="157" spans="6:7" x14ac:dyDescent="0.2">
      <c r="F157" s="23"/>
      <c r="G157" s="23"/>
    </row>
    <row r="158" spans="6:7" x14ac:dyDescent="0.2">
      <c r="F158" s="23"/>
      <c r="G158" s="23"/>
    </row>
    <row r="159" spans="6:7" x14ac:dyDescent="0.2">
      <c r="F159" s="23"/>
      <c r="G159" s="23"/>
    </row>
    <row r="160" spans="6:7" x14ac:dyDescent="0.2">
      <c r="F160" s="23"/>
      <c r="G160" s="23"/>
    </row>
    <row r="161" spans="6:7" x14ac:dyDescent="0.2">
      <c r="F161" s="23"/>
      <c r="G161" s="23"/>
    </row>
    <row r="162" spans="6:7" x14ac:dyDescent="0.2">
      <c r="F162" s="23"/>
      <c r="G162" s="23"/>
    </row>
    <row r="163" spans="6:7" x14ac:dyDescent="0.2">
      <c r="F163" s="23"/>
      <c r="G163" s="23"/>
    </row>
    <row r="164" spans="6:7" x14ac:dyDescent="0.2">
      <c r="F164" s="23"/>
      <c r="G164" s="23"/>
    </row>
    <row r="165" spans="6:7" x14ac:dyDescent="0.2">
      <c r="F165" s="23"/>
      <c r="G165" s="23"/>
    </row>
    <row r="166" spans="6:7" x14ac:dyDescent="0.2">
      <c r="F166" s="23"/>
      <c r="G166" s="23"/>
    </row>
    <row r="167" spans="6:7" x14ac:dyDescent="0.2">
      <c r="F167" s="23"/>
      <c r="G167" s="23"/>
    </row>
    <row r="168" spans="6:7" x14ac:dyDescent="0.2">
      <c r="F168" s="23"/>
      <c r="G168" s="23"/>
    </row>
    <row r="169" spans="6:7" x14ac:dyDescent="0.2">
      <c r="F169" s="23"/>
      <c r="G169" s="23"/>
    </row>
    <row r="170" spans="6:7" x14ac:dyDescent="0.2">
      <c r="F170" s="23"/>
      <c r="G170" s="23"/>
    </row>
    <row r="171" spans="6:7" x14ac:dyDescent="0.2">
      <c r="F171" s="23"/>
      <c r="G171" s="23"/>
    </row>
    <row r="172" spans="6:7" x14ac:dyDescent="0.2">
      <c r="F172" s="23"/>
      <c r="G172" s="23"/>
    </row>
    <row r="173" spans="6:7" x14ac:dyDescent="0.2">
      <c r="F173" s="23"/>
      <c r="G173" s="23"/>
    </row>
    <row r="174" spans="6:7" x14ac:dyDescent="0.2">
      <c r="F174" s="23"/>
      <c r="G174" s="23"/>
    </row>
    <row r="175" spans="6:7" x14ac:dyDescent="0.2">
      <c r="F175" s="23"/>
      <c r="G175" s="23"/>
    </row>
    <row r="176" spans="6:7" x14ac:dyDescent="0.2">
      <c r="F176" s="23"/>
      <c r="G176" s="23"/>
    </row>
    <row r="177" spans="6:7" x14ac:dyDescent="0.2">
      <c r="F177" s="23"/>
      <c r="G177" s="23"/>
    </row>
    <row r="178" spans="6:7" x14ac:dyDescent="0.2">
      <c r="F178" s="23"/>
      <c r="G178" s="23"/>
    </row>
    <row r="179" spans="6:7" x14ac:dyDescent="0.2">
      <c r="F179" s="23"/>
      <c r="G179" s="23"/>
    </row>
    <row r="180" spans="6:7" x14ac:dyDescent="0.2">
      <c r="F180" s="23"/>
      <c r="G180" s="23"/>
    </row>
    <row r="181" spans="6:7" x14ac:dyDescent="0.2">
      <c r="F181" s="23"/>
      <c r="G181" s="23"/>
    </row>
    <row r="182" spans="6:7" x14ac:dyDescent="0.2">
      <c r="F182" s="23"/>
      <c r="G182" s="23"/>
    </row>
    <row r="183" spans="6:7" x14ac:dyDescent="0.2">
      <c r="F183" s="23"/>
      <c r="G183" s="23"/>
    </row>
    <row r="184" spans="6:7" x14ac:dyDescent="0.2">
      <c r="F184" s="23"/>
      <c r="G184" s="23"/>
    </row>
    <row r="185" spans="6:7" x14ac:dyDescent="0.2">
      <c r="F185" s="23"/>
      <c r="G185" s="23"/>
    </row>
    <row r="186" spans="6:7" x14ac:dyDescent="0.2">
      <c r="F186" s="23"/>
      <c r="G186" s="23"/>
    </row>
    <row r="187" spans="6:7" x14ac:dyDescent="0.2">
      <c r="F187" s="23"/>
      <c r="G187" s="23"/>
    </row>
    <row r="188" spans="6:7" x14ac:dyDescent="0.2">
      <c r="F188" s="23"/>
      <c r="G188" s="23"/>
    </row>
    <row r="189" spans="6:7" x14ac:dyDescent="0.2">
      <c r="F189" s="23"/>
      <c r="G189" s="23"/>
    </row>
    <row r="1048559" spans="7:7" x14ac:dyDescent="0.2">
      <c r="G1048559" s="33"/>
    </row>
  </sheetData>
  <mergeCells count="10">
    <mergeCell ref="B44:D44"/>
    <mergeCell ref="J4:J5"/>
    <mergeCell ref="A1:K1"/>
    <mergeCell ref="K4:K5"/>
    <mergeCell ref="A2:K2"/>
    <mergeCell ref="C4:C5"/>
    <mergeCell ref="E4:I4"/>
    <mergeCell ref="D4:D5"/>
    <mergeCell ref="A4:A5"/>
    <mergeCell ref="B4:B5"/>
  </mergeCells>
  <hyperlinks>
    <hyperlink ref="B44" r:id="rId1"/>
  </hyperlinks>
  <pageMargins left="0.78740157480314965" right="0" top="0.59055118110236227" bottom="0.39370078740157483" header="0.31496062992125984" footer="0"/>
  <pageSetup paperSize="9" scale="63"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MARY REVELO</dc:creator>
  <cp:lastModifiedBy>Mary</cp:lastModifiedBy>
  <cp:lastPrinted>2020-03-09T17:53:57Z</cp:lastPrinted>
  <dcterms:created xsi:type="dcterms:W3CDTF">2009-03-02T15:11:29Z</dcterms:created>
  <dcterms:modified xsi:type="dcterms:W3CDTF">2021-01-07T22:26:50Z</dcterms:modified>
</cp:coreProperties>
</file>