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MINSA a p 17.05.21\PORTAL  TRANSP  SAIP\Transparencia Deveng 2021\Junio 2021\"/>
    </mc:Choice>
  </mc:AlternateContent>
  <bookViews>
    <workbookView xWindow="0" yWindow="0" windowWidth="28800" windowHeight="12435"/>
  </bookViews>
  <sheets>
    <sheet name="CONSOLIDADO" sheetId="11" r:id="rId1"/>
    <sheet name="PLIEGO MINSA" sheetId="5" r:id="rId2"/>
    <sheet name="UE ADSCRITAS AL PLIEGO MINSA" sheetId="9" r:id="rId3"/>
  </sheets>
  <definedNames>
    <definedName name="_xlnm._FilterDatabase" localSheetId="1" hidden="1">'PLIEGO MINSA'!$A$5:$K$178</definedName>
    <definedName name="_xlnm._FilterDatabase" localSheetId="2" hidden="1">'UE ADSCRITAS AL PLIEGO MINSA'!#REF!</definedName>
    <definedName name="_xlnm.Print_Area" localSheetId="0">CONSOLIDADO!$B$2:$E$34</definedName>
    <definedName name="_xlnm.Print_Area" localSheetId="1">'PLIEGO MINSA'!$A$1:$K$178</definedName>
    <definedName name="_xlnm.Print_Area" localSheetId="2">'UE ADSCRITAS AL PLIEGO MINSA'!$A$1:$K$25</definedName>
    <definedName name="_xlnm.Print_Titles" localSheetId="1">'PLIEGO MINSA'!$4:$5</definedName>
    <definedName name="_xlnm.Print_Titles" localSheetId="2">'UE ADSCRITAS AL PLIEGO MINSA'!$5:$5</definedName>
  </definedNames>
  <calcPr calcId="152511"/>
</workbook>
</file>

<file path=xl/calcChain.xml><?xml version="1.0" encoding="utf-8"?>
<calcChain xmlns="http://schemas.openxmlformats.org/spreadsheetml/2006/main">
  <c r="F15" i="9" l="1"/>
  <c r="H8" i="9"/>
  <c r="H9" i="9"/>
  <c r="H10" i="9"/>
  <c r="H11" i="9"/>
  <c r="H12" i="9"/>
  <c r="H13" i="9"/>
  <c r="H14" i="9"/>
  <c r="H16" i="9"/>
  <c r="H17" i="9"/>
  <c r="J17" i="9" s="1"/>
  <c r="K17" i="9" s="1"/>
  <c r="H18" i="9"/>
  <c r="H19" i="9"/>
  <c r="H20" i="9"/>
  <c r="H21" i="9"/>
  <c r="I21" i="9" s="1"/>
  <c r="J20" i="9"/>
  <c r="K20" i="9" s="1"/>
  <c r="F7" i="9"/>
  <c r="G15" i="9"/>
  <c r="D15" i="9"/>
  <c r="E15" i="9"/>
  <c r="G102" i="5"/>
  <c r="F102" i="5"/>
  <c r="H15" i="9" l="1"/>
  <c r="J21" i="9"/>
  <c r="K21" i="9" s="1"/>
  <c r="I20" i="9"/>
  <c r="I17" i="9"/>
  <c r="H114" i="5"/>
  <c r="J114" i="5" s="1"/>
  <c r="K114" i="5" s="1"/>
  <c r="H113" i="5"/>
  <c r="J113" i="5" s="1"/>
  <c r="K113" i="5" s="1"/>
  <c r="I108" i="5"/>
  <c r="G99" i="5"/>
  <c r="F99" i="5"/>
  <c r="D99" i="5"/>
  <c r="F94" i="5"/>
  <c r="F91" i="5"/>
  <c r="G89" i="5"/>
  <c r="F89" i="5"/>
  <c r="H89" i="5" s="1"/>
  <c r="D20" i="11" s="1"/>
  <c r="F87" i="5"/>
  <c r="F85" i="5"/>
  <c r="F83" i="5"/>
  <c r="F80" i="5"/>
  <c r="F78" i="5"/>
  <c r="F76" i="5"/>
  <c r="H76" i="5" s="1"/>
  <c r="G76" i="5"/>
  <c r="D89" i="5"/>
  <c r="H90" i="5"/>
  <c r="J90" i="5" s="1"/>
  <c r="K90" i="5" s="1"/>
  <c r="G7" i="5"/>
  <c r="F7" i="5"/>
  <c r="H175" i="5"/>
  <c r="H173" i="5"/>
  <c r="H172" i="5"/>
  <c r="H171" i="5"/>
  <c r="H169" i="5"/>
  <c r="H168" i="5"/>
  <c r="H166" i="5"/>
  <c r="H164" i="5"/>
  <c r="H163" i="5"/>
  <c r="H162" i="5"/>
  <c r="H161" i="5"/>
  <c r="H160" i="5"/>
  <c r="H159" i="5"/>
  <c r="H158" i="5"/>
  <c r="H157" i="5"/>
  <c r="H156" i="5"/>
  <c r="H155" i="5"/>
  <c r="H154" i="5"/>
  <c r="H153" i="5"/>
  <c r="H152" i="5"/>
  <c r="H151" i="5"/>
  <c r="H150" i="5"/>
  <c r="H149" i="5"/>
  <c r="H148" i="5"/>
  <c r="H147" i="5"/>
  <c r="H146" i="5"/>
  <c r="H145" i="5"/>
  <c r="H144" i="5"/>
  <c r="H143" i="5"/>
  <c r="H142" i="5"/>
  <c r="H141" i="5"/>
  <c r="H140" i="5"/>
  <c r="H139" i="5"/>
  <c r="H138" i="5"/>
  <c r="H137" i="5"/>
  <c r="H136" i="5"/>
  <c r="H135" i="5"/>
  <c r="H134" i="5"/>
  <c r="H133" i="5"/>
  <c r="H132" i="5"/>
  <c r="H131" i="5"/>
  <c r="H130" i="5"/>
  <c r="H129" i="5"/>
  <c r="H128" i="5"/>
  <c r="H127" i="5"/>
  <c r="H126" i="5"/>
  <c r="H125" i="5"/>
  <c r="H124" i="5"/>
  <c r="H123" i="5"/>
  <c r="H122" i="5"/>
  <c r="H121" i="5"/>
  <c r="H120" i="5"/>
  <c r="H119" i="5"/>
  <c r="H118" i="5"/>
  <c r="H117" i="5"/>
  <c r="H116" i="5"/>
  <c r="H115" i="5"/>
  <c r="H112" i="5"/>
  <c r="H111" i="5"/>
  <c r="H110" i="5"/>
  <c r="H109" i="5"/>
  <c r="H108" i="5"/>
  <c r="J108" i="5" s="1"/>
  <c r="K108" i="5" s="1"/>
  <c r="H107" i="5"/>
  <c r="H106" i="5"/>
  <c r="H105" i="5"/>
  <c r="H104" i="5"/>
  <c r="H103" i="5"/>
  <c r="H101" i="5"/>
  <c r="I101" i="5" s="1"/>
  <c r="H100" i="5"/>
  <c r="H99" i="5"/>
  <c r="H98" i="5"/>
  <c r="H97" i="5"/>
  <c r="H96" i="5"/>
  <c r="H95" i="5"/>
  <c r="H93" i="5"/>
  <c r="H92" i="5"/>
  <c r="H88" i="5"/>
  <c r="H86" i="5"/>
  <c r="H84" i="5"/>
  <c r="H82" i="5"/>
  <c r="H81" i="5"/>
  <c r="H79" i="5"/>
  <c r="H77" i="5"/>
  <c r="H75" i="5"/>
  <c r="J75" i="5" s="1"/>
  <c r="K75" i="5" s="1"/>
  <c r="H74" i="5"/>
  <c r="J74" i="5" s="1"/>
  <c r="K74" i="5" s="1"/>
  <c r="H73" i="5"/>
  <c r="H72" i="5"/>
  <c r="H71" i="5"/>
  <c r="H70" i="5"/>
  <c r="H69" i="5"/>
  <c r="H68" i="5"/>
  <c r="H67" i="5"/>
  <c r="H66" i="5"/>
  <c r="H65" i="5"/>
  <c r="H64" i="5"/>
  <c r="H63" i="5"/>
  <c r="H62" i="5"/>
  <c r="H61" i="5"/>
  <c r="H60" i="5"/>
  <c r="H59" i="5"/>
  <c r="H58" i="5"/>
  <c r="H57" i="5"/>
  <c r="H56" i="5"/>
  <c r="H55" i="5"/>
  <c r="H54" i="5"/>
  <c r="H53" i="5"/>
  <c r="H52" i="5"/>
  <c r="H51" i="5"/>
  <c r="H50" i="5"/>
  <c r="H49" i="5"/>
  <c r="H48" i="5"/>
  <c r="H47" i="5"/>
  <c r="H46" i="5"/>
  <c r="H45" i="5"/>
  <c r="H44" i="5"/>
  <c r="H43" i="5"/>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H11" i="5"/>
  <c r="H10" i="5"/>
  <c r="H9" i="5"/>
  <c r="H8" i="5"/>
  <c r="D7" i="5"/>
  <c r="E99" i="5"/>
  <c r="C23" i="11" s="1"/>
  <c r="E89" i="5"/>
  <c r="C20" i="11" s="1"/>
  <c r="E7" i="5"/>
  <c r="E20" i="11" l="1"/>
  <c r="F6" i="5"/>
  <c r="J101" i="5"/>
  <c r="K101" i="5" s="1"/>
  <c r="H7" i="5"/>
  <c r="I114" i="5"/>
  <c r="I113" i="5"/>
  <c r="I89" i="5"/>
  <c r="J89" i="5"/>
  <c r="I90" i="5"/>
  <c r="I75" i="5"/>
  <c r="I74" i="5"/>
  <c r="C14" i="11"/>
  <c r="G170" i="5" l="1"/>
  <c r="H170" i="5" s="1"/>
  <c r="D170" i="5"/>
  <c r="G87" i="5"/>
  <c r="H87" i="5" s="1"/>
  <c r="D87" i="5"/>
  <c r="G78" i="5"/>
  <c r="H78" i="5" s="1"/>
  <c r="D78" i="5"/>
  <c r="D76" i="5"/>
  <c r="J8" i="9"/>
  <c r="J160" i="5"/>
  <c r="K160" i="5" s="1"/>
  <c r="J158" i="5"/>
  <c r="K158" i="5" s="1"/>
  <c r="J156" i="5"/>
  <c r="K156" i="5" s="1"/>
  <c r="J155" i="5"/>
  <c r="K155" i="5" s="1"/>
  <c r="J154" i="5"/>
  <c r="K154" i="5" s="1"/>
  <c r="J171" i="5"/>
  <c r="K171" i="5" s="1"/>
  <c r="D19" i="11" l="1"/>
  <c r="D14" i="11"/>
  <c r="E14" i="11" s="1"/>
  <c r="D15" i="11"/>
  <c r="J78" i="5"/>
  <c r="I154" i="5"/>
  <c r="I171" i="5"/>
  <c r="I160" i="5"/>
  <c r="I158" i="5"/>
  <c r="I156" i="5"/>
  <c r="I155" i="5"/>
  <c r="J151" i="5"/>
  <c r="K151" i="5" s="1"/>
  <c r="J150" i="5"/>
  <c r="K150" i="5" s="1"/>
  <c r="J107" i="5"/>
  <c r="K107" i="5" s="1"/>
  <c r="J88" i="5"/>
  <c r="K88" i="5" s="1"/>
  <c r="J79" i="5"/>
  <c r="K79" i="5" s="1"/>
  <c r="J77" i="5"/>
  <c r="K77" i="5" s="1"/>
  <c r="J8" i="5"/>
  <c r="K8" i="5" s="1"/>
  <c r="J87" i="5" l="1"/>
  <c r="J76" i="5"/>
  <c r="I151" i="5"/>
  <c r="I150" i="5"/>
  <c r="I107" i="5"/>
  <c r="I88" i="5"/>
  <c r="I79" i="5"/>
  <c r="I77" i="5"/>
  <c r="I8" i="5"/>
  <c r="E170" i="5"/>
  <c r="E87" i="5"/>
  <c r="E78" i="5"/>
  <c r="E76" i="5"/>
  <c r="I76" i="5" s="1"/>
  <c r="C15" i="11" l="1"/>
  <c r="E15" i="11" s="1"/>
  <c r="I78" i="5"/>
  <c r="C19" i="11"/>
  <c r="E19" i="11" s="1"/>
  <c r="I87" i="5"/>
  <c r="J19" i="9"/>
  <c r="K19" i="9" s="1"/>
  <c r="J18" i="9"/>
  <c r="K18" i="9" s="1"/>
  <c r="G7" i="9"/>
  <c r="H7" i="9" s="1"/>
  <c r="D7" i="9"/>
  <c r="G174" i="5"/>
  <c r="H174" i="5" s="1"/>
  <c r="G167" i="5"/>
  <c r="H167" i="5" s="1"/>
  <c r="D167" i="5"/>
  <c r="H102" i="5"/>
  <c r="D102" i="5"/>
  <c r="J173" i="5"/>
  <c r="K173" i="5" s="1"/>
  <c r="J169" i="5"/>
  <c r="K169" i="5" s="1"/>
  <c r="J164" i="5"/>
  <c r="K164" i="5" s="1"/>
  <c r="J163" i="5"/>
  <c r="K163" i="5" s="1"/>
  <c r="I162" i="5"/>
  <c r="I161" i="5"/>
  <c r="I159" i="5"/>
  <c r="J157" i="5"/>
  <c r="K157" i="5" s="1"/>
  <c r="J153" i="5"/>
  <c r="K153" i="5" s="1"/>
  <c r="J93" i="5"/>
  <c r="K93" i="5" s="1"/>
  <c r="J72" i="5"/>
  <c r="K72" i="5" s="1"/>
  <c r="I71" i="5"/>
  <c r="J70" i="5"/>
  <c r="K70" i="5" s="1"/>
  <c r="J69" i="5"/>
  <c r="K69" i="5" s="1"/>
  <c r="I68" i="5"/>
  <c r="J67" i="5"/>
  <c r="K67" i="5" s="1"/>
  <c r="J66" i="5"/>
  <c r="K66" i="5" s="1"/>
  <c r="J65" i="5"/>
  <c r="K65" i="5" s="1"/>
  <c r="J64" i="5"/>
  <c r="K64" i="5" s="1"/>
  <c r="J63" i="5"/>
  <c r="K63" i="5" s="1"/>
  <c r="J62" i="5"/>
  <c r="K62" i="5" s="1"/>
  <c r="J61" i="5"/>
  <c r="K61" i="5" s="1"/>
  <c r="J60" i="5"/>
  <c r="K60" i="5" s="1"/>
  <c r="I59" i="5"/>
  <c r="J58" i="5"/>
  <c r="K58" i="5" s="1"/>
  <c r="J57" i="5"/>
  <c r="K57" i="5" s="1"/>
  <c r="J56" i="5"/>
  <c r="K56" i="5" s="1"/>
  <c r="J55" i="5"/>
  <c r="K55" i="5" s="1"/>
  <c r="J54" i="5"/>
  <c r="K54" i="5" s="1"/>
  <c r="I53" i="5"/>
  <c r="J52" i="5"/>
  <c r="K52" i="5" s="1"/>
  <c r="J51" i="5"/>
  <c r="K51" i="5" s="1"/>
  <c r="I50" i="5"/>
  <c r="J49" i="5"/>
  <c r="K49" i="5" s="1"/>
  <c r="J48" i="5"/>
  <c r="K48" i="5" s="1"/>
  <c r="J47" i="5"/>
  <c r="K47" i="5" s="1"/>
  <c r="J46" i="5"/>
  <c r="K46" i="5" s="1"/>
  <c r="J45" i="5"/>
  <c r="K45" i="5" s="1"/>
  <c r="J44" i="5"/>
  <c r="K44" i="5" s="1"/>
  <c r="J43" i="5"/>
  <c r="K43" i="5" s="1"/>
  <c r="J42" i="5"/>
  <c r="K42" i="5" s="1"/>
  <c r="I41" i="5"/>
  <c r="J40" i="5"/>
  <c r="K40" i="5" s="1"/>
  <c r="J39" i="5"/>
  <c r="K39" i="5" s="1"/>
  <c r="J38" i="5"/>
  <c r="K38" i="5" s="1"/>
  <c r="J37" i="5"/>
  <c r="K37" i="5" s="1"/>
  <c r="J36" i="5"/>
  <c r="K36" i="5" s="1"/>
  <c r="J35" i="5"/>
  <c r="K35" i="5" s="1"/>
  <c r="J34" i="5"/>
  <c r="K34" i="5" s="1"/>
  <c r="J33" i="5"/>
  <c r="K33" i="5" s="1"/>
  <c r="I32" i="5"/>
  <c r="J31" i="5"/>
  <c r="K31" i="5" s="1"/>
  <c r="J30" i="5"/>
  <c r="K30" i="5" s="1"/>
  <c r="J29" i="5"/>
  <c r="K29" i="5" s="1"/>
  <c r="J28" i="5"/>
  <c r="K28" i="5" s="1"/>
  <c r="J27" i="5"/>
  <c r="K27" i="5" s="1"/>
  <c r="J26" i="5"/>
  <c r="K26" i="5" s="1"/>
  <c r="J25" i="5"/>
  <c r="K25" i="5" s="1"/>
  <c r="J24" i="5"/>
  <c r="K24" i="5" s="1"/>
  <c r="I23" i="5"/>
  <c r="J22" i="5"/>
  <c r="K22" i="5" s="1"/>
  <c r="J21" i="5"/>
  <c r="K21" i="5" s="1"/>
  <c r="J20" i="5"/>
  <c r="K20" i="5" s="1"/>
  <c r="J19" i="5"/>
  <c r="K19" i="5" s="1"/>
  <c r="J18" i="5"/>
  <c r="K18" i="5" s="1"/>
  <c r="J17" i="5"/>
  <c r="K17" i="5" s="1"/>
  <c r="J16" i="5"/>
  <c r="K16" i="5" s="1"/>
  <c r="J15" i="5"/>
  <c r="K15" i="5" s="1"/>
  <c r="I14" i="5"/>
  <c r="J12" i="5"/>
  <c r="K12" i="5" s="1"/>
  <c r="J11" i="5"/>
  <c r="K11" i="5" s="1"/>
  <c r="J10" i="5"/>
  <c r="K10" i="5" s="1"/>
  <c r="G91" i="5"/>
  <c r="H91" i="5" s="1"/>
  <c r="D91" i="5"/>
  <c r="E167" i="5"/>
  <c r="E102" i="5"/>
  <c r="E91" i="5"/>
  <c r="J162" i="5" l="1"/>
  <c r="K162" i="5" s="1"/>
  <c r="J159" i="5"/>
  <c r="K159" i="5" s="1"/>
  <c r="I163" i="5"/>
  <c r="I56" i="5"/>
  <c r="J32" i="5"/>
  <c r="K32" i="5" s="1"/>
  <c r="J23" i="5"/>
  <c r="K23" i="5" s="1"/>
  <c r="I47" i="5"/>
  <c r="J41" i="5"/>
  <c r="K41" i="5" s="1"/>
  <c r="I65" i="5"/>
  <c r="I19" i="9"/>
  <c r="I18" i="9"/>
  <c r="I62" i="5"/>
  <c r="I26" i="5"/>
  <c r="J14" i="5"/>
  <c r="K14" i="5" s="1"/>
  <c r="I38" i="5"/>
  <c r="J59" i="5"/>
  <c r="K59" i="5" s="1"/>
  <c r="J68" i="5"/>
  <c r="K68" i="5" s="1"/>
  <c r="I20" i="5"/>
  <c r="J50" i="5"/>
  <c r="K50" i="5" s="1"/>
  <c r="I29" i="5"/>
  <c r="I44" i="5"/>
  <c r="I12" i="5"/>
  <c r="I17" i="5"/>
  <c r="I35" i="5"/>
  <c r="J53" i="5"/>
  <c r="K53" i="5" s="1"/>
  <c r="J71" i="5"/>
  <c r="K71" i="5" s="1"/>
  <c r="I173" i="5"/>
  <c r="I169" i="5"/>
  <c r="I164" i="5"/>
  <c r="J161" i="5"/>
  <c r="K161" i="5" s="1"/>
  <c r="I157" i="5"/>
  <c r="I153" i="5"/>
  <c r="I93" i="5"/>
  <c r="I16" i="5"/>
  <c r="I19" i="5"/>
  <c r="I22" i="5"/>
  <c r="I25" i="5"/>
  <c r="I28" i="5"/>
  <c r="I31" i="5"/>
  <c r="I34" i="5"/>
  <c r="I37" i="5"/>
  <c r="I40" i="5"/>
  <c r="I43" i="5"/>
  <c r="I46" i="5"/>
  <c r="I49" i="5"/>
  <c r="I52" i="5"/>
  <c r="I55" i="5"/>
  <c r="I58" i="5"/>
  <c r="I61" i="5"/>
  <c r="I64" i="5"/>
  <c r="I67" i="5"/>
  <c r="I70" i="5"/>
  <c r="I15" i="5"/>
  <c r="I18" i="5"/>
  <c r="I21" i="5"/>
  <c r="I24" i="5"/>
  <c r="I27" i="5"/>
  <c r="I30" i="5"/>
  <c r="I33" i="5"/>
  <c r="I36" i="5"/>
  <c r="I39" i="5"/>
  <c r="I42" i="5"/>
  <c r="I45" i="5"/>
  <c r="I48" i="5"/>
  <c r="I51" i="5"/>
  <c r="I54" i="5"/>
  <c r="I57" i="5"/>
  <c r="I60" i="5"/>
  <c r="I63" i="5"/>
  <c r="I66" i="5"/>
  <c r="I69" i="5"/>
  <c r="I72" i="5"/>
  <c r="I11" i="5"/>
  <c r="I10" i="5"/>
  <c r="J9" i="9" l="1"/>
  <c r="I9" i="9" l="1"/>
  <c r="G165" i="5"/>
  <c r="H165" i="5" s="1"/>
  <c r="G94" i="5"/>
  <c r="H94" i="5" s="1"/>
  <c r="D21" i="11"/>
  <c r="G85" i="5"/>
  <c r="G83" i="5"/>
  <c r="H83" i="5" s="1"/>
  <c r="G80" i="5"/>
  <c r="H80" i="5" s="1"/>
  <c r="J81" i="5"/>
  <c r="K81" i="5" s="1"/>
  <c r="J82" i="5"/>
  <c r="K82" i="5" s="1"/>
  <c r="I92" i="5"/>
  <c r="J100" i="5"/>
  <c r="K100" i="5" s="1"/>
  <c r="J104" i="5"/>
  <c r="K104" i="5" s="1"/>
  <c r="J105" i="5"/>
  <c r="J129" i="5"/>
  <c r="K129" i="5" s="1"/>
  <c r="J130" i="5"/>
  <c r="K130" i="5" s="1"/>
  <c r="I131" i="5"/>
  <c r="J132" i="5"/>
  <c r="K132" i="5" s="1"/>
  <c r="J149" i="5"/>
  <c r="K149" i="5" s="1"/>
  <c r="J152" i="5"/>
  <c r="K152" i="5" s="1"/>
  <c r="D80" i="5"/>
  <c r="C21" i="11"/>
  <c r="E80" i="5"/>
  <c r="H85" i="5" l="1"/>
  <c r="G6" i="5"/>
  <c r="H6" i="5" s="1"/>
  <c r="C16" i="11"/>
  <c r="J80" i="5"/>
  <c r="I99" i="5"/>
  <c r="I100" i="5"/>
  <c r="I105" i="5"/>
  <c r="E21" i="11"/>
  <c r="J99" i="5"/>
  <c r="D23" i="11"/>
  <c r="E23" i="11" s="1"/>
  <c r="J91" i="5"/>
  <c r="I130" i="5"/>
  <c r="J92" i="5"/>
  <c r="K92" i="5" s="1"/>
  <c r="I152" i="5"/>
  <c r="I149" i="5"/>
  <c r="I132" i="5"/>
  <c r="J131" i="5"/>
  <c r="K131" i="5" s="1"/>
  <c r="I129" i="5"/>
  <c r="I82" i="5"/>
  <c r="I81" i="5"/>
  <c r="I104" i="5"/>
  <c r="I91" i="5"/>
  <c r="J14" i="9"/>
  <c r="K14" i="9" s="1"/>
  <c r="I80" i="5" l="1"/>
  <c r="D16" i="11"/>
  <c r="E16" i="11" s="1"/>
  <c r="I14" i="9"/>
  <c r="J148" i="5"/>
  <c r="K148" i="5" s="1"/>
  <c r="J147" i="5"/>
  <c r="K147" i="5" s="1"/>
  <c r="J139" i="5"/>
  <c r="K139" i="5" s="1"/>
  <c r="I138" i="5"/>
  <c r="J133" i="5"/>
  <c r="K133" i="5" s="1"/>
  <c r="J126" i="5"/>
  <c r="K126" i="5" s="1"/>
  <c r="J125" i="5"/>
  <c r="K125" i="5" s="1"/>
  <c r="I124" i="5"/>
  <c r="J123" i="5"/>
  <c r="K123" i="5" s="1"/>
  <c r="I106" i="5"/>
  <c r="J103" i="5"/>
  <c r="I13" i="5"/>
  <c r="I120" i="5"/>
  <c r="J120" i="5"/>
  <c r="K120" i="5" s="1"/>
  <c r="E7" i="9"/>
  <c r="G6" i="9"/>
  <c r="H6" i="9" s="1"/>
  <c r="I139" i="5" l="1"/>
  <c r="J13" i="5"/>
  <c r="K13" i="5" s="1"/>
  <c r="J124" i="5"/>
  <c r="J138" i="5"/>
  <c r="K138" i="5" s="1"/>
  <c r="I126" i="5"/>
  <c r="I123" i="5"/>
  <c r="I148" i="5"/>
  <c r="I147" i="5"/>
  <c r="I133" i="5"/>
  <c r="I125" i="5"/>
  <c r="J106" i="5"/>
  <c r="I103" i="5"/>
  <c r="I144" i="5" l="1"/>
  <c r="J98" i="5"/>
  <c r="K98" i="5" s="1"/>
  <c r="I98" i="5"/>
  <c r="I97" i="5"/>
  <c r="J96" i="5"/>
  <c r="K96" i="5" s="1"/>
  <c r="J175" i="5"/>
  <c r="K175" i="5" s="1"/>
  <c r="E174" i="5"/>
  <c r="D174" i="5"/>
  <c r="I166" i="5"/>
  <c r="D25" i="11"/>
  <c r="E165" i="5"/>
  <c r="C25" i="11" s="1"/>
  <c r="D165" i="5"/>
  <c r="E94" i="5"/>
  <c r="D94" i="5"/>
  <c r="E85" i="5"/>
  <c r="D85" i="5"/>
  <c r="E83" i="5"/>
  <c r="E6" i="5" s="1"/>
  <c r="D83" i="5"/>
  <c r="D6" i="5" s="1"/>
  <c r="E25" i="11" l="1"/>
  <c r="J165" i="5"/>
  <c r="I165" i="5"/>
  <c r="I175" i="5"/>
  <c r="J166" i="5"/>
  <c r="K166" i="5" s="1"/>
  <c r="J144" i="5"/>
  <c r="K144" i="5" s="1"/>
  <c r="J97" i="5"/>
  <c r="K97" i="5" s="1"/>
  <c r="I96" i="5"/>
  <c r="J16" i="9" l="1"/>
  <c r="J13" i="9"/>
  <c r="J12" i="9"/>
  <c r="J11" i="9"/>
  <c r="J10" i="9"/>
  <c r="J172" i="5"/>
  <c r="J168" i="5"/>
  <c r="J146" i="5"/>
  <c r="J145" i="5"/>
  <c r="J143" i="5"/>
  <c r="J142" i="5"/>
  <c r="J141" i="5"/>
  <c r="J140" i="5"/>
  <c r="J137" i="5"/>
  <c r="J136" i="5"/>
  <c r="J135" i="5"/>
  <c r="J134" i="5"/>
  <c r="J128" i="5"/>
  <c r="J127" i="5"/>
  <c r="J122" i="5"/>
  <c r="J121" i="5"/>
  <c r="J119" i="5"/>
  <c r="J118" i="5"/>
  <c r="J117" i="5"/>
  <c r="J116" i="5"/>
  <c r="J115" i="5"/>
  <c r="J112" i="5"/>
  <c r="J111" i="5"/>
  <c r="J110" i="5"/>
  <c r="J109" i="5"/>
  <c r="J95" i="5"/>
  <c r="J86" i="5"/>
  <c r="J84" i="5"/>
  <c r="J73" i="5"/>
  <c r="J9" i="5"/>
  <c r="J167" i="5"/>
  <c r="D6" i="9" l="1"/>
  <c r="J7" i="9"/>
  <c r="J15" i="9"/>
  <c r="J174" i="5"/>
  <c r="J170" i="5"/>
  <c r="J94" i="5"/>
  <c r="J85" i="5"/>
  <c r="J102" i="5" l="1"/>
  <c r="J7" i="5"/>
  <c r="J6" i="9"/>
  <c r="K84" i="5" l="1"/>
  <c r="I84" i="5" l="1"/>
  <c r="K13" i="9"/>
  <c r="I13" i="9" l="1"/>
  <c r="K9" i="5" l="1"/>
  <c r="K73" i="5"/>
  <c r="I73" i="5" l="1"/>
  <c r="I9" i="5"/>
  <c r="C28" i="11" l="1"/>
  <c r="D28" i="11" l="1"/>
  <c r="E28" i="11" s="1"/>
  <c r="I174" i="5"/>
  <c r="K109" i="5" l="1"/>
  <c r="I109" i="5"/>
  <c r="K86" i="5"/>
  <c r="I86" i="5"/>
  <c r="C18" i="11"/>
  <c r="D18" i="11" l="1"/>
  <c r="E18" i="11" s="1"/>
  <c r="I116" i="5"/>
  <c r="I112" i="5"/>
  <c r="I85" i="5" l="1"/>
  <c r="K116" i="5"/>
  <c r="K112" i="5"/>
  <c r="C17" i="11" l="1"/>
  <c r="K8" i="9"/>
  <c r="K16" i="9"/>
  <c r="K12" i="9"/>
  <c r="K11" i="9"/>
  <c r="K10" i="9"/>
  <c r="I8" i="9"/>
  <c r="I10" i="9" l="1"/>
  <c r="I11" i="9"/>
  <c r="I12" i="9"/>
  <c r="I16" i="9"/>
  <c r="I146" i="5" l="1"/>
  <c r="K145" i="5"/>
  <c r="K143" i="5"/>
  <c r="I142" i="5"/>
  <c r="I141" i="5"/>
  <c r="K140" i="5"/>
  <c r="I137" i="5"/>
  <c r="I136" i="5"/>
  <c r="I135" i="5"/>
  <c r="K134" i="5"/>
  <c r="I128" i="5"/>
  <c r="K127" i="5"/>
  <c r="K122" i="5"/>
  <c r="K121" i="5"/>
  <c r="I119" i="5"/>
  <c r="I118" i="5"/>
  <c r="I117" i="5"/>
  <c r="K115" i="5"/>
  <c r="K111" i="5"/>
  <c r="K110" i="5"/>
  <c r="K95" i="5"/>
  <c r="K146" i="5" l="1"/>
  <c r="K142" i="5"/>
  <c r="K136" i="5"/>
  <c r="K128" i="5"/>
  <c r="K141" i="5"/>
  <c r="I110" i="5"/>
  <c r="I140" i="5"/>
  <c r="I127" i="5"/>
  <c r="I121" i="5"/>
  <c r="I143" i="5"/>
  <c r="K137" i="5"/>
  <c r="K119" i="5"/>
  <c r="I111" i="5"/>
  <c r="I115" i="5"/>
  <c r="I134" i="5"/>
  <c r="K118" i="5"/>
  <c r="I122" i="5"/>
  <c r="I145" i="5"/>
  <c r="K135" i="5"/>
  <c r="K117" i="5"/>
  <c r="D26" i="11" l="1"/>
  <c r="C26" i="11"/>
  <c r="E26" i="11" l="1"/>
  <c r="I15" i="9" l="1"/>
  <c r="K172" i="5"/>
  <c r="K168" i="5"/>
  <c r="I102" i="5" l="1"/>
  <c r="D27" i="11"/>
  <c r="I172" i="5"/>
  <c r="I168" i="5"/>
  <c r="E6" i="9" l="1"/>
  <c r="I167" i="5" l="1"/>
  <c r="I170" i="5"/>
  <c r="C27" i="11"/>
  <c r="D22" i="11" l="1"/>
  <c r="C13" i="11" l="1"/>
  <c r="E27" i="11" l="1"/>
  <c r="C22" i="11" l="1"/>
  <c r="I95" i="5"/>
  <c r="E22" i="11" l="1"/>
  <c r="I94" i="5"/>
  <c r="C24" i="11"/>
  <c r="C12" i="11" s="1"/>
  <c r="D24" i="11" l="1"/>
  <c r="E24" i="11" l="1"/>
  <c r="C30" i="11" l="1"/>
  <c r="C29" i="11" l="1"/>
  <c r="C11" i="11" s="1"/>
  <c r="D29" i="11" l="1"/>
  <c r="E29" i="11" s="1"/>
  <c r="I7" i="9"/>
  <c r="D30" i="11" l="1"/>
  <c r="E30" i="11" l="1"/>
  <c r="I6" i="9"/>
  <c r="I7" i="5" l="1"/>
  <c r="D13" i="11" l="1"/>
  <c r="E13" i="11" l="1"/>
  <c r="E10" i="11" l="1"/>
  <c r="D17" i="11"/>
  <c r="I83" i="5"/>
  <c r="E17" i="11" l="1"/>
  <c r="D12" i="11"/>
  <c r="J6" i="5"/>
  <c r="I6" i="5"/>
  <c r="J83" i="5"/>
  <c r="D11" i="11" l="1"/>
  <c r="E11" i="11" s="1"/>
  <c r="E12" i="11"/>
</calcChain>
</file>

<file path=xl/sharedStrings.xml><?xml version="1.0" encoding="utf-8"?>
<sst xmlns="http://schemas.openxmlformats.org/spreadsheetml/2006/main" count="255" uniqueCount="240">
  <si>
    <t>Sector 11: SALUD</t>
  </si>
  <si>
    <t>Pliego</t>
  </si>
  <si>
    <t>PIM</t>
  </si>
  <si>
    <t>011: M. DE SALUD</t>
  </si>
  <si>
    <r>
      <t xml:space="preserve">Incluye: </t>
    </r>
    <r>
      <rPr>
        <b/>
        <sz val="10"/>
        <rFont val="Arial"/>
        <family val="2"/>
      </rPr>
      <t>Sólo Proyectos</t>
    </r>
  </si>
  <si>
    <t>Unidad Ejecutora / Nombre del Proyecto</t>
  </si>
  <si>
    <t>Página Web: www.mef.gob.pe</t>
  </si>
  <si>
    <t>%      Avance Ejecución</t>
  </si>
  <si>
    <t>Ejecución Total Acumulada del PIP</t>
  </si>
  <si>
    <t>TOTAL PLIEGO 011: MINISTERIO DE SALUD</t>
  </si>
  <si>
    <t>TOTAL UE ADSCRITAS AL PLIEGO MINSA</t>
  </si>
  <si>
    <t>http://apps5.mineco.gob.pe/transparencia/Navegador/default.aspx</t>
  </si>
  <si>
    <t>131: INSTITUTO NACIONAL DE SALUD</t>
  </si>
  <si>
    <t>2285573: MEJORAMIENTO DE LOS SERVICIOS DE SALUD DEL ESTABLECIMIENTO DE SALUD PROGRESO, DEL DISTRITO DE CHIMBOTE, PROVINCIA DE SANTA, DEPARTAMENTO DE ANCASH</t>
  </si>
  <si>
    <t>2284722: MEJORAMIENTO DE LOS SERVICIOS DE SALUD DEL HOSPITAL DISTRITAL DE PACASMAYO, DISTRITO DE PACASMAYO, PROVINCIA DE PACASMAYO - LA LIBERTAD</t>
  </si>
  <si>
    <t>2335179: MEJORAMIENTO DE LOS SERVICIOS DE SALUD DEL HOSPITAL DE ESPINAR, DISTRITO Y PROVINCIA DE ESPINAR, DEPARTAMENTO DE CUSCO</t>
  </si>
  <si>
    <t>2343128: MEJORAMIENTO DE LOS SERVICIOS DE SALUD DEL CENTRO DE SALUD MACHUPICCHU, DISTRITO DE MACHUPICCHU, PROVINCIA DE URUBAMBA, DEPARTAMENTO DE CUSCO</t>
  </si>
  <si>
    <t>Función 20: SALUD</t>
  </si>
  <si>
    <t>CONSOLIDADO GENERAL DE LA EJECUCIÓN DEL SECTOR SALUD</t>
  </si>
  <si>
    <t>136: INSTITUTO NACIONAL DE ENFERMEDADES NEOPLÁSICAS - INEN</t>
  </si>
  <si>
    <t xml:space="preserve">     001-117: ADMINISTRACIÓN CENTRAL - MINSA</t>
  </si>
  <si>
    <t>EJECUCIÓN DE LOS PROYECTOS DE INVERSIÓN DE LAS UNIDADES EJECUTORAS DEL PLIEGO 011</t>
  </si>
  <si>
    <t>Monto de Inversión Total</t>
  </si>
  <si>
    <t>%
Avance  Ejecución respecto al Monto de Inv. Total</t>
  </si>
  <si>
    <t>EJECUCIÓN DE LOS PROYECTOS DE INVERSIÓN DE LAS UNIDADES EJECUTORAS DE LOS PLIEGOS ADSCRITOS</t>
  </si>
  <si>
    <t>PLIEGO 131: INSTITUTO NACIONAL DE SALUD</t>
  </si>
  <si>
    <t>PLIEGO 136: INSTITUTO NACIONAL DE ENFERMEDADES NEOPLÁSICAS - INEN</t>
  </si>
  <si>
    <r>
      <rPr>
        <sz val="8"/>
        <rFont val="Arial"/>
        <family val="2"/>
      </rPr>
      <t xml:space="preserve">        </t>
    </r>
    <r>
      <rPr>
        <u/>
        <sz val="8"/>
        <rFont val="Arial"/>
        <family val="2"/>
      </rPr>
      <t>http://apps5.mineco.gob.pe/transparencia/Navegador/default.aspx</t>
    </r>
  </si>
  <si>
    <t>2178583: MEJORAMIENTO DE LA CAPACIDAD RESOLUTIVA DEL SERVICIO DE NEUROCIRUGIA Y DE LA SALA DE OPERACIONES DEL HOSPITAL DOS DE MAYO</t>
  </si>
  <si>
    <t>2001621: ESTUDIOS DE PRE-INVERSION</t>
  </si>
  <si>
    <t>2343407: MEJORAMIENTO Y AMPLIACION DE LOS SERVICIOS DE SALUD DEL ESTABLECIMIENTO DE SALUD CHALLHUAHUACHO, DEL DISTRITO DE CHALLHUAHUACHO, PROVINCIA DE COTABAMBAS, DEPARTAMENTO DE APURIMAC</t>
  </si>
  <si>
    <t>2344420: MEJORAMIENTO DE LOS SERVICIOS DE SALUD DEL CENTRO DE SALUD COTABAMBAS, DISTRITO DE COTABAMBAS, PROVINCIA DE COTABAMBAS, DEPARTAMENTO DE APURIMAC</t>
  </si>
  <si>
    <t>2354781: MEJORAMIENTO DE LOS SERVICIOS DE SALUD DEL HOSPITAL REGIONAL ZACARIAS CORREA VALDIVIA DE HUANCAVELICA; DISTRITO DE ASCENSION, PROVINCIA DE HUANCAVELICA Y DEPARTAMENTO DE HUANCAVELICA</t>
  </si>
  <si>
    <t>2372478: MEJORAMIENTO DE LOS SERVICIOS DE SALUD DEL CENTRO DE SALUD HAQUIRA, DISTRITO HAQUIRA, PROVINCIA COTABAMBAS, DEPARTAMENTO APURIMAC</t>
  </si>
  <si>
    <t>Unidad Ejecutora 144-1684: DIRECCION DE REDES INTEGRADAS DE SALUD LIMA NORTE</t>
  </si>
  <si>
    <t>2251577: MEJORAMIENTO DE LOS SERVICIOS EN SALUD PUESTO DE SALUD LUIS ENRIQUE, CARABAYLLO, RED DE SALUD VI TUPAC AMARU, LIMA</t>
  </si>
  <si>
    <t>Unidad Ejecutora 145-1685: DIRECCION DE REDES INTEGRADAS DE SALUD LIMA SUR</t>
  </si>
  <si>
    <t>2112841: FORTALECIMIENTO DE LA CAPACIDAD RESOLUTIVA DEL CENTRO DE SALUD I-4 VILLA MARIA DEL TRIUNFO DE LA DISA II LIMA SUR</t>
  </si>
  <si>
    <t>2193990: AMPLIACION DE LA CAPACIDAD DE RESPUESTA EN EL TRATAMIENTO AMBULATORIO DEL CANCER DEL INSTITUTO NACIONAL DE ENFERMEDADES NEOPLASICAS, LIMA - PERU</t>
  </si>
  <si>
    <t>Unidad Ejecutora 001-117: ADMINISTRACION CENTRAL - MINSA</t>
  </si>
  <si>
    <t>Unidad Ejecutora 028-144: HOSPITAL NACIONAL DOS DE MAYO</t>
  </si>
  <si>
    <t>Unidad Ejecutora 125-1655: PROGRAMA NACIONAL DE INVERSIONES EN SALUD</t>
  </si>
  <si>
    <t>2416127: CREACION DE REDES INTEGRADAS DE SALUD</t>
  </si>
  <si>
    <t>2443550: REMODELACION DE EDIFICIO DE LABORATORIO Y LABORATORIO ESPECIFICO; ADQUISICION DE MESA TECNICA, LAVADORA SEMIAUTOMATICA, AUTOCLAVE FRONTERA, HORNO DE DESPIROGENADO, LLENADORA SEMIAUTOMATICA DE VIALES, CERRADORA SEMIAUTOMATICA DE VIALES</t>
  </si>
  <si>
    <t>2427710: ADQUISICION DE AGITADOR MAGNETICO, ANALIZADORES DE HEMATOLOGIA, BALANZAS ANALITICAS, CENTRIFUGAS, CROMATOGRAFO LIQUIDO, GABINETES O ESTACIONES PARA FLUJO LAMINAR, INCUBADORA PARA CULTIVO MICROBIOLOGICO, MICRO CENTRIFUGAS, MICROSCOPIO BINOCULAR</t>
  </si>
  <si>
    <t xml:space="preserve">
Código Unificado
</t>
  </si>
  <si>
    <t>Código Unificado</t>
  </si>
  <si>
    <t>2285839: MEJORAMIENTO Y AMPLIACION DE LOS SERVICIOS DE SALUD DEL ESTABLECIMIENTO DE SALUD LLATA, DISTRITO DE LLATA, PROVINCIA DE HUAMALIES - REGION HUANUCO</t>
  </si>
  <si>
    <t>2414624: MEJORAMIENTO Y AMPLIACION DE LOS SERVICIOS DE SALUD DEL HOSPITAL NACIONAL SERGIO ENRIQUE BERNALES LOCALIDAD DE COLLIQUE DEL DISTRITO DE COMAS - PROVINCIA DE LIMA - DEPARTAMENTO DE LIMA</t>
  </si>
  <si>
    <t>2430241: MEJORAMIENTO DEL MODELO DE GESTION, ORGANIZACION Y PRESTACION DE LOS SERVICIOS DE SALUD EN LAS REDES INTEGRADAS DE SALUD EN LIMA METROPOLITANA Y REGIONES PRIORIZADAS DISTRITO DE - TODOS - - PROVINCIA DE - TODOS - - DEPARTAMENTO DE -MUL.DEP-</t>
  </si>
  <si>
    <t>2430242: MEJORAMIENTO Y AMPLIACION DEL SISTEMA UNICO DE INFORMACION EN SALUD</t>
  </si>
  <si>
    <t>2430246: MEJORAMIENTO DE LOS SERVICIOS MEDICOS DE APOYO EN LIMA METROPOLITANA, DISTRITO DE COMAS - PROVINCIA DE LIMA - DEPARTAMENTO DE LIMA</t>
  </si>
  <si>
    <t>2430247: MEJORAMIENTO DE LA GESTION DE PRODUCTOS FARMACEUTICOS Y DISPOSITIVOS MEDICOS A NIVEL DE LIMA METROPOLITANA - DISTRITO DE COMAS - PROVINCIA DE LIMA - DEPARTAMENTO DE LIMA</t>
  </si>
  <si>
    <t>2466074: MEJORAMIENTO Y AMPLIACION DE LOS SERVICIOS DE SALUD DE LA RED INTEGRADA EN SALUD COMAS DISTRITO DE COMAS - PROVINCIA DE LIMA - DEPARTAMENTO DE LIMA</t>
  </si>
  <si>
    <t>2466086: MEJORAMIENTO Y AMPLIACION DE LOS SERVICIOS DE SALUD DEL PRIMER NIVEL DE ATENCION DE LA RIS PUENTE PIEDRA 4 DISTRITOS DE LA PROVINCIA DE LIMA - DEPARTAMENTO DE LIMA</t>
  </si>
  <si>
    <t>2466354: MEJORAMIENTO Y AMPLIACION DE LOS SERVICIOS DE SALUD DE LA RED INTEGRADA DE SALUD 5 DIRIS LIMA CENTRO SAN JUAN DE LURIGANCHO DEL DISTRITO DE SAN JUAN DE LURIGANCHO - PROVINCIA DE LIMA - DEPARTAMENTO DE LIMA</t>
  </si>
  <si>
    <t>2466581: MEJORAMIENTO Y AMPLIACION DE LOS SERVICIOS DE SALUD DEL PRIMER NIVEL DE ATENCION DE LA RED INTEGRADA DE SALUD VILLA EL SALVADOR DEL DISTRITO DE VILLA EL SALVADOR - PROVINCIA DE LIMA - DEPARTAMENTO DE LIMA</t>
  </si>
  <si>
    <t>2466669: MEJORAMIENTO Y AMPLIACION DE LOS SERVICIOS DE SALUD DEL PRIMER NIVEL DE ATENCION DE LA RED INTEGRADA DE SALUD (RIS) 2 - TRUJILLO, 5 DISTRITOS DE LA PROVINCIA DE TRUJILLO - DEPARTAMENTO DE LA LIBERTAD</t>
  </si>
  <si>
    <t>2466824: MEJORAMIENTO Y AMPLIACION DE LOS SERVICIOS DE SALUD DEL PRIMER NIVEL DE ATENCION DE LA RED INTEGRADA DE SALUD ATE, VITARTE DEL DISTRITO DE ATE - PROVINCIA DE LIMA - DEPARTAMENTO DE LIMA</t>
  </si>
  <si>
    <t>2178584: MEJORAMIENTO DE LAS AREAS TECNICAS Y AREAS DE INVESTIGACION DEL CENTRO NACIONAL DE SALUD PUBLICA DEL INSTITUTO NACIONAL DE SALUD SEDE CHORRILLOS</t>
  </si>
  <si>
    <t>2461958: RENOVACION DE CERCO PERIMETRICO; EN EL(LA) INSTITUTO NACIONAL DE SALUD EN LA LOCALIDAD CHORRILLOS, DISTRITO DE CHORRILLOS, PROVINCIA LIMA, DEPARTAMENTO LIMA</t>
  </si>
  <si>
    <t>Unidad Ejecutora 009-125: INSTITUTO NACIONAL DE REHABILITACION</t>
  </si>
  <si>
    <t>2335476: MEJORAMIENTO Y AMPLIACION DE LOS SERVICIOS DE SALUD DEL ESTABLECIMIENTO DE SALUD PARCONA EN EL DISTRITO DE PARCONA, PROVINCIA Y DEPARTAMENTO DE ICA</t>
  </si>
  <si>
    <t xml:space="preserve">     009-125: INSTITUTO NACIONAL DE REHABILITACIÓN</t>
  </si>
  <si>
    <t>Unidad Ejecutora 010-126: INSTITUTO NACIONAL DE SALUD DEL NIÑO</t>
  </si>
  <si>
    <t>2414546: AMPLIACION DE LA UNIDAD DE TERAPIA INTERMEDIA NEONATAL DEL INSTITUTO NACIONAL DE SALUD DEL NIÑO, DISTRITO DE BREÑA - PROVINCIA DE LIMA - DEPARTAMENTO DE LIMA DISTRITO DE BREÑA - PROVINCIA DE LIMA - DEPARTAMENTO DE LIMA</t>
  </si>
  <si>
    <t>2250037: MEJORAMIENTO DE LA CAPACIDAD RESOLUTIVA DEL ESTABLECIMIENTO DE SALUD ESTRATEGICO DE PUTINA, PROVINCIA SAN ANTONIO DE PUTINA - REGION PUNO</t>
  </si>
  <si>
    <t xml:space="preserve">     010-126: INSTITUTO NACIONAL DE SALUD DEL NIÑO</t>
  </si>
  <si>
    <t xml:space="preserve">     028-144: HOSPITAL NACIONAL DOS DE MAYO</t>
  </si>
  <si>
    <t xml:space="preserve">                                                                                                                                                                                                                                                                                                                                                                                                                                                                                                                                                                                                                                                                              </t>
  </si>
  <si>
    <t>Unidad Ejecutora 146-1686: DIRECCION DE REDES INTEGRADAS DE SALUD LIMA ESTE</t>
  </si>
  <si>
    <t>2056337: MEJORAMIENTO DE LA ATENCION DE LAS PERSONAS CON DISCAPACIDAD DE ALTA COMPLEJIDAD EN EL INSTITUTO NACIONAL DE REHABILITACION</t>
  </si>
  <si>
    <t>2493459: ADQUISICION DE CROMATOGRAFO, CROMATOGRAFO, ANALIZADOR DE OXIGENO Y LECTOR PARA PRUEBA DE ELISA; ADEMAS DE OTROS ACTIVOS EN EL(LA) CENTRO NACIONAL DE CONTROL DE CALIDAD EN LA LOCALIDAD CHORRILLOS, DISTRITO DE CHORRILLOS, PROVINCIA LIMA, DEPARTAMENTO LIMA</t>
  </si>
  <si>
    <r>
      <t xml:space="preserve">Año de Ejecución: </t>
    </r>
    <r>
      <rPr>
        <b/>
        <sz val="10"/>
        <rFont val="Arial"/>
        <family val="2"/>
      </rPr>
      <t>2021</t>
    </r>
  </si>
  <si>
    <t>Ppto. 2021                    (PIM)</t>
  </si>
  <si>
    <t>AÑO 2021</t>
  </si>
  <si>
    <t>Ppto. Ejecución acumulada 2021</t>
  </si>
  <si>
    <t>Ppto. Ejecución Acumulada al 2020</t>
  </si>
  <si>
    <t>Ppto 2021 (PIM)</t>
  </si>
  <si>
    <t>2404526: MEJORAMIENTO DE LOS SERVICIOS DE SALUD EN EE.SS I-1 ROSARIO BAJO - DISTRITO DE EL CARMEN DE LA FRONTERA - PROVINCIA DE HUANCABAMBA - DEPARTAMENTO DE PIURA</t>
  </si>
  <si>
    <t>2509549: ADQUISICION DE CAMA CAMILLA MULTIPROPOSITO TIPO UCI, VENTILADOR MECANICO, MONITOR MULTI PARAMETRO Y ASPIRADOR DE SECRECIONES; ADEMAS DE OTROS ACTIVOS EN EL(LA) EESS DIRECCION GENERAL DE OPERACIONES EN SALUD - EN LA LOCALIDAD JESUS MARIA, DISTRITO DE JESUS MARIA, PROVINCIA LIMA, DEPARTAMENTO LIMA</t>
  </si>
  <si>
    <t>Unidad Ejecutora 143-1683: DIRECCION DE REDES INTEGRADAS DE SALUD LIMA CENTRO</t>
  </si>
  <si>
    <t>2133722: CONSTRUCCION DE NUEVA INFRAESTRUCTURA E IMPLEMENTACION DEL ESTABLECIMIENTO DE SALUD CHACARILLA DE OTERO DE LA MICRORED DE SALUD PIEDRA LIZA, DIRECCION DE RED DE SALUD SAN JUAN DE LURIGANCHO, DIRECCION DE SALUD IV LIMA ESTE</t>
  </si>
  <si>
    <t>2297121: MEJORAMIENTO DEL SERVICIO DE CIRUGIA DE CABEZA Y CUELLO DEL HOSPITAL NACIONAL DOS DE MAYO</t>
  </si>
  <si>
    <t>2467266: ADQUISICION DE MONITOR MULTI PARAMETRO, VENTILADORES PARA CUIDADOS INTENSIVOS DE ADULTOS O PEDIATRICOS, VENTILADORES DE ALTA FRECUENCIA, MAQUINA DE ANESTESIA CON MONITOREO Y EQUIPO DE ELECTROCIRUGIA PARA CONO LEEP; EN EL(LA) EESS HOSPITAL NACIONAL DOS DE MAYO - LIMA EN LA LOCALIDAD LIMA, DISTRITO DE LIMA, PROVINCIA LIMA, DEPARTAMENTO LIMA</t>
  </si>
  <si>
    <t>2466660: MEJORAMIENTO DE LA GESTION DE PRODUCTOS FARMACEUTICOS Y DISPOSITIVOS MEDICOS EN REGIONES PRIORIZADAS EN LA PROVINCIA DE TRUJILLO DEL DEPARTAMENTO DE LA LIBERTAD; LA PROVINCIA DE HUANCAVELICA DEL DEPARTAMENTO DE HUANCAVELICA Y LA PROVINCIA DE MOYOBAMBA DEL DEPARTAMENTO DE SAN MARTIN</t>
  </si>
  <si>
    <t xml:space="preserve">2426389: ADQUISICION DE AUTOCLAVES O ESTERILIZADORES DE VAPOR, MAQUINA DE ANESTESIA CON SISTEMA DE MONITOREO COMPLETO, UNIDADES DE MONITOREO DE SIGNOS VITALES MULTI PARAMETRO, LAMPARA CIALITICA, ELECTROBISTURI, LAMPARA CIALITICA, REFRIGERADOR O NEVERA PARA PROPOSITOS GENERALES, INCUBADORAS PARA EL TRANSPORTE DE PACIENTES O ACCESORIOS, ELECTROBISTURI, ASPIRADOR DE SECRECIONES, ASPIRADOR DE SECRECIONES, INCUBADORAS O CALENTADORES DE BEBES PARA USO CLINICO, ROTADOR SEROLOGICO. </t>
  </si>
  <si>
    <t>2467215: ADQUISICION DE BOMBAS DE INFUSION DE JERINGA INTRAVENOSA, COLPOSCOPIO O VAGINOSCOPIO, EQUIPO ELECTROCARDIOGRAFO, NEBULIZADOR, MEDIDORES DE IMPEDANCIA, BANDEJAS PARA COMPRESAS, BAÑOS DE PARAFINA TERAPEUTICOS O SUS ACCESORIOS, EQUIPO DE TERAPIA LASER, EQUIPO DE FISIOTERAPIA, ASPIRADOR DE SECRECIONES, MICROSCOPIO BINOCULAR, CENTRIFUGAS, BICICLETAS ESTATICAS, EQUIPO DE TERAPIA COMBINADA, ESTERILIZACION CON GENERADOR ELECTRICO DE VAPOR, UNIDAD DENTAL, TONOMETROS PARA USO OFTALMICO, OXIMETRO DE PULSO</t>
  </si>
  <si>
    <t>Ejecución acumulada al 2021  (Devengado)</t>
  </si>
  <si>
    <t>2508544: ADQUISICION DE CONCENTRADOR DE OXIGENO; EN TRESCIENTOS ONCE ESTABLECIMIENTOS DE SALUD I.4, ESTABLECIMIENTOS DE SALUD I.3 A NIVEL NACIONAL</t>
  </si>
  <si>
    <t>2346750: MEJORAMIENTO DE LOS SERVICIOS DE SALUD DEL HOSPITAL BAMBAMARCA, CENTRO POBLADO DE BAMBAMARCA - DISTRITO DE BAMBAMARCA - PROVINCIA DE HUALGAYOC - REGION CAJAMARCA</t>
  </si>
  <si>
    <t>2381374: MEJORAMIENTO DE LOS SERVICIOS DE SALUD DEL ESTABLECIMIENTO DE SALUD MOTUPE - DISTRITO DE MOTUPE - PROVINCIA DE LAMBAYEQUE- DEPARTAMENTO DE LAMBAYEQUE</t>
  </si>
  <si>
    <t>2409087: RECUPERACION DE LOS SERVICIOS DE SALUD DEL PUESTO DE SALUD (I-1) SAPCHA - DISTRITO DE ACOCHACA - PROVINCIA DE ASUNCION - DEPARTAMENTO DE ANCASH</t>
  </si>
  <si>
    <t>2412981: RECUPERACION DE LOS SERVICIOS DE SALUD DEL PUESTO DE SALUD SAN PEDRO - DISTRITO DE CHULUCANAS - PROVINCIA DE MORROPON - DEPARTAMENTO DE PIURA</t>
  </si>
  <si>
    <t>2428425: REHABILITACION DE LOS SERVICIOS DE SALUD DEL ESTABLECIMIENTO DE SALUD MAGDALENA NUEVA, DISTRITO DE CHIMBOTE, PROVINCIA SANTA, DEPARTAMENTO ANCASH</t>
  </si>
  <si>
    <t>2447725: REHABILITACION Y REPOSICION DEL CENTRO DE SALUD SAPILLICA, DISTRITO DE SAPILLICA, PROVINCIA DE AYABACA, REGION PIURA</t>
  </si>
  <si>
    <t>2451748: REHABILITACION Y REPOSICION DEL CENTRO DE SALUD LAS LOMAS, DISTRITO DE LAS LOMAS, PROVINCIA PIURA, REGION PIURA</t>
  </si>
  <si>
    <t>2468105: REHABILITACION DE LOS SERVICIOS DE SALUD DEL ESTABLECIMIENTO DE SALUD MOYAN, DISTRITO DE INCAHUASI, PROVINCIA DE FERREÑAFE, REGION LAMBAYEQUE</t>
  </si>
  <si>
    <t>2469055: REHABILITACION DE LOS SERVICIOS DE SALUD DEL HOSPITAL DE LA AMISTAD PERU-COREA SANTA ROSA II-2, DISTRITO 26 DE OCTUBRE, PROVINCIA PIURA, REGION PIURA</t>
  </si>
  <si>
    <t>2509331: ADQUISICION DE GRUPO ELECTROGENO Y GRUPO ELECTROGENO; EN EL(LA) CENTRO DE INVESTIGACION DE ENFERMEDADES TROPICALES MAXIME KUCZYNSKI DEL CENTRO NACIONAL DE SALUD PUBLICA DEL INSTITUTO NACIONAL DE SALUD DISTRITO DE SAN JUAN BAUTISTA, PROVINCIA MAYNAS, DEPARTAMENTO LORETO</t>
  </si>
  <si>
    <t>2094808: MEJORAMIENTO DE LA CAPACIDAD RESOLUTIVA DE LOS SERVICIOS DE SALUD DEL HOSPITAL ANTONIO LORENA NIVEL III-1-CUSCO / 1</t>
  </si>
  <si>
    <t>2386577: MEJORAMIENTO DE LOS SERVICIOS DE SALUD DEL HOSPITAL DE APOYO YUNGAY, DISTRITO Y PROVINCIA DE YUNGAY, DEPARTAMENTO ANCASH / 2</t>
  </si>
  <si>
    <t>Unidad Ejecutora 008-124: INSTITUTO NACIONAL DE OFTALMOLOGIA</t>
  </si>
  <si>
    <t>2481822: ADQUISICION DE OFTALMORETINOSCOPIO, OFTALMORETINOSCOPIO, OFTALMORETINOSCOPIO Y CAMPIMETRO COMPUTARIZADO; ADEMAS DE OTROS ACTIVOS EN EL(LA) EESS INSTITUTO NACIONAL DE OFTALMOLOGIA - LIMA EN LA LOCALIDAD LIMA, DISTRITO DE LIMA, PROVINCIA LIMA, DEPARTAMENTO LIMA</t>
  </si>
  <si>
    <t>2510509: ADQUISICION DE MICROSCOPIO QUIRURGICO, LAMPARA DE HENDIDURA, MAQUINA DE ANESTESIA Y MONITOR MULTI PARAMETRO; ADEMAS DE OTROS ACTIVOS EN EL(LA) EESS INSTITUTO NACIONAL DE OFTALMOLOGIA - LIMA EN LA LOCALIDAD LIMA, DISTRITO DE LIMA, PROVINCIA LIMA, DEPARTAMENTO LIMA</t>
  </si>
  <si>
    <t>Unidad Ejecutora 027-143: HOSPITAL NACIONAL ARZOBISPO LOAYZA</t>
  </si>
  <si>
    <t>2511592: ADQUISICION DE REFRIGERADORA Y CONGELADORA; EN EL(LA) EESS HOSPITAL NACIONAL ARZOBISPO LOAYZA - LIMA EN LA LOCALIDAD LIMA, DISTRITO DE LIMA, PROVINCIA LIMA, DEPARTAMENTO LIMA</t>
  </si>
  <si>
    <t>Unidad Ejecutora 029-145: HOSPITAL DE APOYO SANTA ROSA</t>
  </si>
  <si>
    <t>2512474: ADQUISICION DE REFRIGERADORA; EN EL(LA) EESS HOSPITAL DE APOYO SANTA ROSA - PUEBLO LIBRE EN LA LOCALIDAD PUEBLO LIBRE, DISTRITO DE PUEBLO LIBRE, PROVINCIA LIMA, DEPARTAMENTO LIMA</t>
  </si>
  <si>
    <t>2088618: MEJORAMIENTO DE LA CAPACIDAD RESOLUTIVA DE LOS SERVICIOS DE SALUD PARA BRINDAR ATENCION INTEGRAL A LAS MUJERES (GESTANTES, PARTURIENTAS Y MADRES LACTANTES) Y DE NIÑOS Y NIÑAS MENORES DE 3 AÑOS EN EL DEPARTAMENTO DE UCAYALI</t>
  </si>
  <si>
    <t>2089754: EXPEDIENTES TECNICOS, ESTUDIOS DE PRE-INVERSION Y OTROS ESTUDIOS - PLAN INTEGRAL PARA LA RECONSTRUCCION CON CAMBIOS</t>
  </si>
  <si>
    <t>2426613: RECUPERACION DE LOS SERVICIOS DE SALUD DEL PUESTO DE SALUD PUCHACA DEL CENTRO POBLADO DE PUCHACA ALTO, DISTRITO DE INCAHUASI, PROVINCIA DE FERREÑAFE - LAMBAYEQUE</t>
  </si>
  <si>
    <t>2426624: RECUPERACION DE LOS SERVICIOS DE SALUD DEL PUESTO DE SALUD CHIÑAMA, DEL CENTRO POBLADO DE CHIÑAMA, DISTRITO DE CAÑARIS, PROVINCIA DE FERREÑAFE - LAMBAYEQUE</t>
  </si>
  <si>
    <t>2426642: RECUPERACION DE LOS SERVICIOS DE SALAS DEL CENTRO DE SALUD SALAS, DISTRITO DE SALAS, PROVINCIA DE LAMBAYEQUE - LAMBAYEQUE</t>
  </si>
  <si>
    <t>2426646: RECUPERACION DE LOS SERVICIOS DE SALUD DEL PUESTO DE SALUD HUAYABAMBA, CENTRO POBLADO DE HUAYABAMBA, DISTRITO DE CAÑARIS, PROVINCIA DE FERREÑAFE - LAMBAYEQUE</t>
  </si>
  <si>
    <t>2492499: RECONSTRUCCION DEL CENTRO DE SALUD INCAHUASI, DISTRITO DE INCAHUASI, PROVINCIA DE FERREÑAFE, DEPARTAMENTO DE LAMBAYEQUE</t>
  </si>
  <si>
    <t>2511070: CONSTRUCCION DE CERCO PERIMETRICO; EN EL(LA) EESS HOSPITAL SAN JUAN DE LURIGANCHO - SAN JUAN DE LURIGANCHO EN LA LOCALIDAD SAN JUAN DE LURIGANCHO, DISTRITO DE SAN JUAN DE LURIGANCHO, PROVINCIA LIMA, DEPARTAMENTO LIMA</t>
  </si>
  <si>
    <t>2271925: MEJORAMIENTO Y AMPLIACION DE LOS SERVICIOS DEL SISTEMA NACIONAL DE CIENCIA, TECNOLOGIA E INNOVACION TECNOLOGICA  1/</t>
  </si>
  <si>
    <t xml:space="preserve">      008-124: INSTITUTO NACIONAL DE OFTALMOLOGIA</t>
  </si>
  <si>
    <t xml:space="preserve">     027-143: HOSPITAL NACIONAL ARZOBISPO LOAYZA</t>
  </si>
  <si>
    <t xml:space="preserve">     029-145: HOSPITAL DE APOYO SANTA ROSA</t>
  </si>
  <si>
    <t xml:space="preserve">    125-1655: PROGRAMA NACIONAL DE INVERSIONES EN SALUD</t>
  </si>
  <si>
    <t xml:space="preserve">     143-1683: DIRECCION DE REDES INTEGRADAS DE SALUD LIMA CENTRO</t>
  </si>
  <si>
    <t xml:space="preserve">     144-1684: DIRECCIÓN DE REDES INTEGRADAS DE SALUD LIMA  NORTE          </t>
  </si>
  <si>
    <t xml:space="preserve">     145-1685: DIRECCIÓN DE REDES INTEGRADAS DE SALUD LIMA SUR</t>
  </si>
  <si>
    <t xml:space="preserve">     146-1686: DIRECCION DE REDES INTEGRADAS DE SALUD LIMA ESTE</t>
  </si>
  <si>
    <t>2505828: ADQUISICION DE AMBULANCIA FLUVIAL Y AMBULANCIA RURAL; EN SEIS ESTABLECIMIENTOS DE SALUD I.4 A NIVEL DEPARTAMENTAL</t>
  </si>
  <si>
    <t>2505831: ADQUISICION DE AMBULANCIA FLUVIAL Y AMBULANCIA URBANA; EN DOS ESTABLECIMIENTOS DE SALUD II.1, ESTABLECIMIENTOS DE SALUD II.2 A NIVEL DEPARTAMENTAL</t>
  </si>
  <si>
    <t>2505841: ADQUISICION DE AMBULANCIA URBANA; EN EL(LA) EESS HOSPITAL REGIONAL DE LORETO FELIPE SANTIAGO ARRIOLA IGLESIAS - PUNCHANA DISTRITO DE PUNCHANA, PROVINCIA MAYNAS, DEPARTAMENTO LORETO</t>
  </si>
  <si>
    <t>2508908: ADQUISICION DE CONCENTRADOR DE OXIGENO; EN CINCUENTA Y OCHO ESTABLECIMIENTOS DE SALUD I.2, ESTABLECIMIENTOS DE SALUD I.3 A NIVEL DEPARTAMENTAL</t>
  </si>
  <si>
    <t>2508911: ADQUISICION DE CONCENTRADOR DE OXIGENO; EN TRESCIENTOS OCHENTA Y CUATRO ESTABLECIMIENTOS DE SALUD I.2, ESTABLECIMIENTOS DE SALUD I.3 A NIVEL NACIONAL</t>
  </si>
  <si>
    <t>2508941: ADQUISICION DE CONCENTRADOR DE OXIGENO; EN TRESCIENTOS TRECE ESTABLECIMIENTOS DE SALUD I.2, ESTABLECIMIENTOS DE SALUD I.3 A NIVEL NACIONAL</t>
  </si>
  <si>
    <t>2509291: ADQUISICION DE TELEVISOR (TELEMEDICINA), COMPUTADORA (TELEMEDICINA), IMPRESORA MULTIFUNCIONAL (TELEMEDICINA) Y SISTEMA DE VIDEOCONFERENCIA; ADEMAS DE OTROS ACTIVOS EN DOCE ESTABLECIMIENTOS DE SALUD I.4, ESTABLECIMIENTOS DE SALUD I.3 DISTRITO DE TRUJILLO, PROVINCIA TRUJILLO, DEPARTAMENTO LA LIBERTAD</t>
  </si>
  <si>
    <t>2509292: ADQUISICION DE TELEVISOR (TELEMEDICINA), COMPUTADORA (TELEMEDICINA), IMPRESORA MULTIFUNCIONAL (TELEMEDICINA) Y SISTEMA DE VIDEOCONFERENCIA; ADEMAS DE OTROS ACTIVOS EN TRECE ESTABLECIMIENTOS DE SALUD I.3 DISTRITO DE CHACHAPOYAS, PROVINCIA CHACHAPOYAS, DEPARTAMENTO AMAZONAS</t>
  </si>
  <si>
    <t>2509293: ADQUISICION DE TELEVISOR (TELEMEDICINA), COMPUTADORA (TELEMEDICINA), IMPRESORA MULTIFUNCIONAL (TELEMEDICINA) Y SISTEMA DE VIDEOCONFERENCIA; ADEMAS DE OTROS ACTIVOS EN ONCE ESTABLECIMIENTOS DE SALUD I.4, ESTABLECIMIENTOS DE SALUD I.3 DISTRITO DE HUANUCO, PROVINCIA HUANUCO, DEPARTAMENTO HUANUCO</t>
  </si>
  <si>
    <t>2509299: ADQUISICION DE TELEVISOR (TELEMEDICINA), COMPUTADORA (TELEMEDICINA), IMPRESORA MULTIFUNCIONAL (TELEMEDICINA) Y SISTEMA DE VIDEOCONFERENCIA; ADEMAS DE OTROS ACTIVOS EN DOCE ESTABLECIMIENTOS DE SALUD I.4, ESTABLECIMIENTOS DE SALUD I.3 DISTRITO DE CHACHAPOYAS, PROVINCIA CHACHAPOYAS, DEPARTAMENTO AMAZONAS</t>
  </si>
  <si>
    <t>2509300: ADQUISICION DE TELEVISOR (TELEMEDICINA), COMPUTADORA (TELEMEDICINA), IMPRESORA MULTIFUNCIONAL (TELEMEDICINA) Y SISTEMA DE VIDEOCONFERENCIA; ADEMAS DE OTROS ACTIVOS EN SIETE ESTABLECIMIENTOS DE SALUD I.4, ESTABLECIMIENTOS DE SALUD I.3 DISTRITO DE IQUITOS, PROVINCIA MAYNAS, DEPARTAMENTO LORETO</t>
  </si>
  <si>
    <t>2509303: ADQUISICION DE TELEVISOR (TELEMEDICINA), COMPUTADORA (TELEMEDICINA), IMPRESORA MULTIFUNCIONAL (TELEMEDICINA) Y SISTEMA DE VIDEOCONFERENCIA; ADEMAS DE OTROS ACTIVOS EN CATORCE ESTABLECIMIENTOS DE SALUD I.4, ESTABLECIMIENTOS DE SALUD I.3 DISTRITO DE HUANUCO, PROVINCIA HUANUCO, DEPARTAMENTO HUANUCO</t>
  </si>
  <si>
    <t>2509304: ADQUISICION DE TELEVISOR (TELEMEDICINA), COMPUTADORA (TELEMEDICINA), IMPRESORA MULTIFUNCIONAL (TELEMEDICINA) Y SISTEMA DE VIDEOCONFERENCIA; ADEMAS DE OTROS ACTIVOS EN OCHO ESTABLECIMIENTOS DE SALUD I.4, ESTABLECIMIENTOS DE SALUD I.3 DISTRITO DE IQUITOS, PROVINCIA MAYNAS, DEPARTAMENTO LORETO</t>
  </si>
  <si>
    <t>2509306: ADQUISICION DE TELEVISOR (TELEMEDICINA), COMPUTADORA (TELEMEDICINA), IMPRESORA MULTIFUNCIONAL (TELEMEDICINA) Y SISTEMA DE VIDEOCONFERENCIA; ADEMAS DE OTROS ACTIVOS EN DOCE ESTABLECIMIENTOS DE SALUD I.4, ESTABLECIMIENTOS DE SALUD I.2, ESTABLECIMIENTOS DE SALUD I.3 DISTRITO DE HUARAZ, PROVINCIA HUARAZ, DEPARTAMENTO ANCASH</t>
  </si>
  <si>
    <t>2509308: ADQUISICION DE TELEVISOR (TELEMEDICINA), COMPUTADORA (TELEMEDICINA), IMPRESORA MULTIFUNCIONAL (TELEMEDICINA) Y SISTEMA DE VIDEOCONFERENCIA; ADEMAS DE OTROS ACTIVOS EN ONCE ESTABLECIMIENTOS DE SALUD I.4, ESTABLECIMIENTOS DE SALUD I.3 DISTRITO DE ICA, PROVINCIA ICA, DEPARTAMENTO ICA</t>
  </si>
  <si>
    <t>2509309: ADQUISICION DE TELEVISOR (TELEMEDICINA), COMPUTADORA (TELEMEDICINA), IMPRESORA MULTIFUNCIONAL (TELEMEDICINA) Y SISTEMA DE VIDEOCONFERENCIA; ADEMAS DE OTROS ACTIVOS EN QUINCE ESTABLECIMIENTOS DE SALUD I.2, ESTABLECIMIENTOS DE SALUD I.3 DISTRITO DE TAMBOPATA, PROVINCIA TAMBOPATA, DEPARTAMENTO MADRE DE DIOS</t>
  </si>
  <si>
    <t>2509310: ADQUISICION DE TELEVISOR (TELEMEDICINA), COMPUTADORA (TELEMEDICINA), IMPRESORA MULTIFUNCIONAL (TELEMEDICINA) Y SISTEMA DE VIDEOCONFERENCIA; ADEMAS DE OTROS ACTIVOS EN TRECE ESTABLECIMIENTOS DE SALUD I.4, ESTABLECIMIENTOS DE SALUD I.3 DISTRITO DE HUARAZ, PROVINCIA HUARAZ, DEPARTAMENTO ANCASH</t>
  </si>
  <si>
    <t>2509312: ADQUISICION DE TELEVISOR (TELEMEDICINA), COMPUTADORA (TELEMEDICINA), IMPRESORA MULTIFUNCIONAL (TELEMEDICINA) Y SISTEMA DE VIDEOCONFERENCIA; ADEMAS DE OTROS ACTIVOS EN DIECISEIS ESTABLECIMIENTOS DE SALUD I.4, ESTABLECIMIENTOS DE SALUD I.3 DISTRITO DE ABANCAY, PROVINCIA ABANCAY, DEPARTAMENTO APURIMAC</t>
  </si>
  <si>
    <t>2509313: ADQUISICION DE TELEVISOR (TELEMEDICINA), COMPUTADORA (TELEMEDICINA), IMPRESORA MULTIFUNCIONAL (TELEMEDICINA) Y SISTEMA DE VIDEOCONFERENCIA; ADEMAS DE OTROS ACTIVOS EN DOCE ESTABLECIMIENTOS DE SALUD I.2, ESTABLECIMIENTOS DE SALUD I.3, ESTABLECIMIENTOS DE SALUD I.1 DISTRITO DE ILO, PROVINCIA ILO, DEPARTAMENTO MOQUEGUA</t>
  </si>
  <si>
    <t>2509315: ADQUISICION DE TELEVISOR (TELEMEDICINA), COMPUTADORA (TELEMEDICINA), IMPRESORA MULTIFUNCIONAL (TELEMEDICINA) Y SISTEMA DE VIDEOCONFERENCIA; ADEMAS DE OTROS ACTIVOS EN NUEVE ESTABLECIMIENTOS DE SALUD I.4, ESTABLECIMIENTOS DE SALUD I.3 DISTRITO DE ABANCAY, PROVINCIA ABANCAY, DEPARTAMENTO APURIMAC</t>
  </si>
  <si>
    <t>2509316: ADQUISICION DE TELEVISOR (TELEMEDICINA), COMPUTADORA (TELEMEDICINA), IMPRESORA MULTIFUNCIONAL (TELEMEDICINA) Y SISTEMA DE VIDEOCONFERENCIA; ADEMAS DE OTROS ACTIVOS EN NUEVE ESTABLECIMIENTOS DE SALUD I.4, ESTABLECIMIENTOS DE SALUD I.3 EN LA LOCALIDAD AREQUIPA, DISTRITO DE AREQUIPA, PROVINCIA AREQUIPA, DEPARTAMENTO AREQUIPA</t>
  </si>
  <si>
    <t>2509318: ADQUISICION DE TELEVISOR (TELEMEDICINA), COMPUTADORA (TELEMEDICINA), IMPRESORA MULTIFUNCIONAL (TELEMEDICINA) Y SISTEMA DE VIDEOCONFERENCIA; ADEMAS DE OTROS ACTIVOS EN DIECISEIS ESTABLECIMIENTOS DE SALUD I.4, ESTABLECIMIENTOS DE SALUD I.3 EN LA LOCALIDAD AREQUIPA, DISTRITO DE AREQUIPA, PROVINCIA AREQUIPA, DEPARTAMENTO AREQUIPA</t>
  </si>
  <si>
    <t>2509322: ADQUISICION DE TELEVISOR (TELEMEDICINA), COMPUTADORA (TELEMEDICINA), IMPRESORA MULTIFUNCIONAL (TELEMEDICINA) Y SISTEMA DE VIDEOCONFERENCIA; ADEMAS DE OTROS ACTIVOS EN DOCE ESTABLECIMIENTOS DE SALUD I.3 DISTRITO DE ICA, PROVINCIA ICA, DEPARTAMENTO ICA</t>
  </si>
  <si>
    <t>2509329: ADQUISICION DE TELEVISOR (TELEMEDICINA), COMPUTADORA (TELEMEDICINA), IMPRESORA MULTIFUNCIONAL (TELEMEDICINA) Y SISTEMA DE VIDEOCONFERENCIA; ADEMAS DE OTROS ACTIVOS EN DOCE ESTABLECIMIENTOS DE SALUD I.4, ESTABLECIMIENTOS DE SALUD I.3 DISTRITO DE JUNIN, PROVINCIA JUNIN, DEPARTAMENTO JUNIN</t>
  </si>
  <si>
    <t>2509332: ADQUISICION DE TELEVISOR (TELEMEDICINA), COMPUTADORA (TELEMEDICINA), IMPRESORA MULTIFUNCIONAL (TELEMEDICINA) Y SISTEMA DE VIDEOCONFERENCIA; ADEMAS DE OTROS ACTIVOS EN TRECE ESTABLECIMIENTOS DE SALUD I.4, ESTABLECIMIENTOS DE SALUD I.3 DISTRITO DE JUNIN, PROVINCIA JUNIN, DEPARTAMENTO JUNIN</t>
  </si>
  <si>
    <t>2509337: ADQUISICION DE TELEVISOR (TELEMEDICINA), COMPUTADORA (TELEMEDICINA), IMPRESORA MULTIFUNCIONAL (TELEMEDICINA) Y SISTEMA DE VIDEOCONFERENCIA; ADEMAS DE OTROS ACTIVOS EN VEINTIUN ESTABLECIMIENTOS DE SALUD I.4, ESTABLECIMIENTOS DE SALUD I.3 DISTRITO DE AYACUCHO, PROVINCIA HUAMANGA, DEPARTAMENTO AYACUCHO</t>
  </si>
  <si>
    <t>2509338: ADQUISICION DE TELEVISOR (TELEMEDICINA), COMPUTADORA (TELEMEDICINA), IMPRESORA MULTIFUNCIONAL (TELEMEDICINA) Y SISTEMA DE VIDEOCONFERENCIA; ADEMAS DE OTROS ACTIVOS EN ONCE ESTABLECIMIENTOS DE SALUD I.4, ESTABLECIMIENTOS DE SALUD I.3 DISTRITO DE CAJAMARCA, PROVINCIA CAJAMARCA, DEPARTAMENTO CAJAMARCA</t>
  </si>
  <si>
    <t>2509339: ADQUISICION DE TELEVISOR (TELEMEDICINA), COMPUTADORA (TELEMEDICINA), IMPRESORA MULTIFUNCIONAL (TELEMEDICINA) Y SISTEMA DE VIDEOCONFERENCIA; ADEMAS DE OTROS ACTIVOS EN CATORCE ESTABLECIMIENTOS DE SALUD I.4, ESTABLECIMIENTOS DE SALUD I.3 DISTRITO DE CAJAMARCA, PROVINCIA CAJAMARCA, DEPARTAMENTO CAJAMARCA</t>
  </si>
  <si>
    <t>2509340: ADQUISICION DE TELEVISOR (TELEMEDICINA), COMPUTADORA (TELEMEDICINA), IMPRESORA MULTIFUNCIONAL (TELEMEDICINA) Y SISTEMA DE VIDEOCONFERENCIA; ADEMAS DE OTROS ACTIVOS EN SIETE ESTABLECIMIENTOS DE SALUD I.4, ESTABLECIMIENTOS DE SALUD I.2 EN LA LOCALIDAD CALLAO, DISTRITO DE CALLAO, PROVINCIA PROVINCIA CONSTITUCIONAL DEL CALLAO, DEPARTAMENTO CALLAO</t>
  </si>
  <si>
    <t>2509341: ADQUISICION DE TELEVISOR (TELEMEDICINA), COMPUTADORA (TELEMEDICINA), IMPRESORA MULTIFUNCIONAL (TELEMEDICINA) Y SISTEMA DE VIDEOCONFERENCIA; ADEMAS DE OTROS ACTIVOS EN SIETE ESTABLECIMIENTOS DE SALUD I.4, ESTABLECIMIENTOS DE SALUD I.2, ESTABLECIMIENTOS DE SALUD I.3 EN LA LOCALIDAD CALLAO, DISTRITO DE CALLAO, PROVINCIA PROVINCIA CONSTITUCIONAL DEL CALLAO, DEPARTAMENTO CALLAO</t>
  </si>
  <si>
    <t>2509342: ADQUISICION DE TELEVISOR (TELEMEDICINA), COMPUTADORA (TELEMEDICINA), IMPRESORA MULTIFUNCIONAL (TELEMEDICINA) Y SISTEMA DE VIDEOCONFERENCIA; ADEMAS DE OTROS ACTIVOS EN ONCE ESTABLECIMIENTOS DE SALUD I.4, ESTABLECIMIENTOS DE SALUD I.2, ESTABLECIMIENTOS DE SALUD I.3 EN LA LOCALIDAD CALLAO, DISTRITO DE CALLAO, PROVINCIA PROVINCIA CONSTITUCIONAL DEL CALLAO, DEPARTAMENTO CALLAO</t>
  </si>
  <si>
    <t>2509343: ADQUISICION DE TELEVISOR (TELEMEDICINA), COMPUTADORA (TELEMEDICINA), IMPRESORA MULTIFUNCIONAL (TELEMEDICINA) Y SISTEMA DE VIDEOCONFERENCIA; ADEMAS DE OTROS ACTIVOS EN DOCE ESTABLECIMIENTOS DE SALUD I.4, ESTABLECIMIENTOS DE SALUD I.3 DISTRITO DE CUSCO, PROVINCIA CUSCO, DEPARTAMENTO CUSCO</t>
  </si>
  <si>
    <t>2509351: ADQUISICION DE TELEVISOR (TELEMEDICINA), COMPUTADORA (TELEMEDICINA), IMPRESORA MULTIFUNCIONAL (TELEMEDICINA) Y SISTEMA DE VIDEOCONFERENCIA; ADEMAS DE OTROS ACTIVOS EN TRECE ESTABLECIMIENTOS DE SALUD I.4, ESTABLECIMIENTOS DE SALUD I.3 DISTRITO DE CUSCO, PROVINCIA CUSCO, DEPARTAMENTO CUSCO</t>
  </si>
  <si>
    <t>2509352: ADQUISICION DE TELEVISOR (TELEMEDICINA), COMPUTADORA (TELEMEDICINA), IMPRESORA MULTIFUNCIONAL (TELEMEDICINA) Y SISTEMA DE VIDEOCONFERENCIA; ADEMAS DE OTROS ACTIVOS EN DOCE ESTABLECIMIENTOS DE SALUD I.4, ESTABLECIMIENTOS DE SALUD I.3 DISTRITO DE HUANCAVELICA, PROVINCIA HUANCAVELICA, DEPARTAMENTO HUANCAVELICA</t>
  </si>
  <si>
    <t>2509354: ADQUISICION DE TELEVISOR (TELEMEDICINA), COMPUTADORA (TELEMEDICINA), IMPRESORA MULTIFUNCIONAL (TELEMEDICINA) Y SISTEMA DE VIDEOCONFERENCIA; ADEMAS DE OTROS ACTIVOS EN TRECE ESTABLECIMIENTOS DE SALUD I.4, ESTABLECIMIENTOS DE SALUD I.3 DISTRITO DE HUANCAVELICA, PROVINCIA HUANCAVELICA, DEPARTAMENTO HUANCAVELICA</t>
  </si>
  <si>
    <t>2509355: ADQUISICION DE TELEVISOR (TELEMEDICINA), COMPUTADORA (TELEMEDICINA), IMPRESORA MULTIFUNCIONAL (TELEMEDICINA) Y SISTEMA DE VIDEOCONFERENCIA; ADEMAS DE OTROS ACTIVOS EN TRECE ESTABLECIMIENTOS DE SALUD I.4, ESTABLECIMIENTOS DE SALUD I.3 DISTRITO DE TRUJILLO, PROVINCIA TRUJILLO, DEPARTAMENTO LA LIBERTAD</t>
  </si>
  <si>
    <t>2509360: ADQUISICION DE TELEVISOR (TELEMEDICINA), COMPUTADORA (TELEMEDICINA), IMPRESORA MULTIFUNCIONAL (TELEMEDICINA) Y SISTEMA DE VIDEOCONFERENCIA; ADEMAS DE OTROS ACTIVOS EN TRECE ESTABLECIMIENTOS DE SALUD I.2, ESTABLECIMIENTOS DE SALUD I.3 DISTRITO DE ILO, PROVINCIA ILO, DEPARTAMENTO MOQUEGUA</t>
  </si>
  <si>
    <t>2509361: ADQUISICION DE TELEVISOR (TELEMEDICINA), COMPUTADORA (TELEMEDICINA), IMPRESORA MULTIFUNCIONAL (TELEMEDICINA) Y SISTEMA DE VIDEOCONFERENCIA; ADEMAS DE OTROS ACTIVOS EN TRECE ESTABLECIMIENTOS DE SALUD I.4, ESTABLECIMIENTOS DE SALUD I.3 DISTRITO DE LAMBAYEQUE, PROVINCIA LAMBAYEQUE, DEPARTAMENTO LAMBAYEQUE</t>
  </si>
  <si>
    <t>2509366: ADQUISICION DE TELEVISOR (TELEMEDICINA), COMPUTADORA (TELEMEDICINA), IMPRESORA MULTIFUNCIONAL (TELEMEDICINA) Y SISTEMA DE VIDEOCONFERENCIA; ADEMAS DE OTROS ACTIVOS EN VEINTIUN ESTABLECIMIENTOS DE SALUD I.4, ESTABLECIMIENTOS DE SALUD I.3 DISTRITO DE SIMON BOLIVAR, PROVINCIA PASCO, DEPARTAMENTO PASCO</t>
  </si>
  <si>
    <t>2509371: ADQUISICION DE TELEVISOR (TELEMEDICINA), COMPUTADORA (TELEMEDICINA), IMPRESORA MULTIFUNCIONAL (TELEMEDICINA) Y SISTEMA DE VIDEOCONFERENCIA; ADEMAS DE OTROS ACTIVOS EN TRECE ESTABLECIMIENTOS DE SALUD I.4, ESTABLECIMIENTOS DE SALUD I.3 DISTRITO DE PIURA, PROVINCIA PIURA, DEPARTAMENTO PIURA</t>
  </si>
  <si>
    <t>2509380: ADQUISICION DE TELEVISOR (TELEMEDICINA), COMPUTADORA (TELEMEDICINA), IMPRESORA MULTIFUNCIONAL (TELEMEDICINA) Y SISTEMA DE VIDEOCONFERENCIA; ADEMAS DE OTROS ACTIVOS EN TRECE ESTABLECIMIENTOS DE SALUD I.3 DISTRITO DE LAMBAYEQUE, PROVINCIA LAMBAYEQUE, DEPARTAMENTO LAMBAYEQUE</t>
  </si>
  <si>
    <t>2509386: ADQUISICION DE TELEVISOR (TELEMEDICINA), COMPUTADORA (TELEMEDICINA), IMPRESORA MULTIFUNCIONAL (TELEMEDICINA) Y SISTEMA DE VIDEOCONFERENCIA; ADEMAS DE OTROS ACTIVOS EN DOCE ESTABLECIMIENTOS DE SALUD I.4, ESTABLECIMIENTOS DE SALUD I.3 DISTRITO DE PIURA, PROVINCIA PIURA, DEPARTAMENTO PIURA</t>
  </si>
  <si>
    <t>2509395: ADQUISICION DE TELEVISOR (TELEMEDICINA), COMPUTADORA (TELEMEDICINA), IMPRESORA MULTIFUNCIONAL (TELEMEDICINA) Y SISTEMA DE VIDEOCONFERENCIA; ADEMAS DE OTROS ACTIVOS EN QUINCE ESTABLECIMIENTOS DE SALUD I.4, ESTABLECIMIENTOS DE SALUD I.3 DISTRITO DE PUNO, PROVINCIA PUNO, DEPARTAMENTO PUNO</t>
  </si>
  <si>
    <t>2509397: ADQUISICION DE TELEVISOR (TELEMEDICINA), COMPUTADORA (TELEMEDICINA), IMPRESORA MULTIFUNCIONAL (TELEMEDICINA) Y SISTEMA DE VIDEOCONFERENCIA; ADEMAS DE OTROS ACTIVOS EN DOCE ESTABLECIMIENTOS DE SALUD I.3 EN LA LOCALIDAD LIMA, DISTRITO DE LIMA, PROVINCIA LIMA, DEPARTAMENTO LIMA</t>
  </si>
  <si>
    <t>2509403: ADQUISICION DE SISTEMA MAPA, TELEVISOR (TELEMEDICINA), COMPUTADORA (TELEMEDICINA) Y IMPRESORA MULTIFUNCIONAL (TELEMEDICINA); ADEMAS DE OTROS ACTIVOS EN TRECE ESTABLECIMIENTOS DE SALUD I.3 EN LA LOCALIDAD LIMA, DISTRITO DE LIMA, PROVINCIA LIMA, DEPARTAMENTO LIMA</t>
  </si>
  <si>
    <t>2509405: ADQUISICION DE TELEVISOR (TELEMEDICINA), COMPUTADORA (TELEMEDICINA), IMPRESORA MULTIFUNCIONAL (TELEMEDICINA) Y SISTEMA DE VIDEOCONFERENCIA; ADEMAS DE OTROS ACTIVOS EN DIEZ ESTABLECIMIENTOS DE SALUD I.4, ESTABLECIMIENTOS DE SALUD I.3 DISTRITO DE PUNO, PROVINCIA PUNO, DEPARTAMENTO PUNO</t>
  </si>
  <si>
    <t>2509408: ADQUISICION DE TELEVISOR (TELEMEDICINA), COMPUTADORA (TELEMEDICINA), IMPRESORA MULTIFUNCIONAL (TELEMEDICINA) Y SISTEMA DE VIDEOCONFERENCIA; ADEMAS DE OTROS ACTIVOS EN CATORCE ESTABLECIMIENTOS DE SALUD I.4, ESTABLECIMIENTOS DE SALUD I.3 DISTRITO DE MOYOBAMBA, PROVINCIA MOYOBAMBA, DEPARTAMENTO SAN MARTIN</t>
  </si>
  <si>
    <t>2509412: ADQUISICION DE TELEVISOR (TELEMEDICINA), COMPUTADORA (TELEMEDICINA), IMPRESORA MULTIFUNCIONAL (TELEMEDICINA) Y SISTEMA DE VIDEOCONFERENCIA; ADEMAS DE OTROS ACTIVOS EN ONCE ESTABLECIMIENTOS DE SALUD I.3 EN LA LOCALIDAD LIMA, DISTRITO DE LIMA, PROVINCIA LIMA, DEPARTAMENTO LIMA</t>
  </si>
  <si>
    <t>2509419: ADQUISICION DE TELEVISOR (TELEMEDICINA), COMPUTADORA (TELEMEDICINA), IMPRESORA MULTIFUNCIONAL (TELEMEDICINA) Y SISTEMA DE VIDEOCONFERENCIA; ADEMAS DE OTROS ACTIVOS EN DIEZ ESTABLECIMIENTOS DE SALUD I.3 EN LA LOCALIDAD LIMA, DISTRITO DE LIMA, PROVINCIA LIMA, DEPARTAMENTO LIMA</t>
  </si>
  <si>
    <t>2509420: ADQUISICION DE TELEVISOR (TELEMEDICINA), COMPUTADORA (TELEMEDICINA), IMPRESORA MULTIFUNCIONAL (TELEMEDICINA) Y SISTEMA DE VIDEOCONFERENCIA; ADEMAS DE OTROS ACTIVOS EN OCHO ESTABLECIMIENTOS DE SALUD I.4, ESTABLECIMIENTOS DE SALUD I.3 EN LA LOCALIDAD VITARTE, DISTRITO DE ATE, PROVINCIA LIMA, DEPARTAMENTO LIMA</t>
  </si>
  <si>
    <t>2509423: ADQUISICION DE TELEVISOR (TELEMEDICINA), COMPUTADORA (TELEMEDICINA), IMPRESORA MULTIFUNCIONAL (TELEMEDICINA) Y SISTEMA DE VIDEOCONFERENCIA; ADEMAS DE OTROS ACTIVOS EN DIECISEIS ESTABLECIMIENTOS DE SALUD I.4, ESTABLECIMIENTOS DE SALUD I.3 EN LA LOCALIDAD VITARTE, DISTRITO DE ATE, PROVINCIA LIMA, DEPARTAMENTO LIMA</t>
  </si>
  <si>
    <t>2509431: ADQUISICION DE TELEVISOR (TELEMEDICINA), COMPUTADORA (TELEMEDICINA), IMPRESORA MULTIFUNCIONAL (TELEMEDICINA) Y SISTEMA DE VIDEOCONFERENCIA; ADEMAS DE OTROS ACTIVOS EN DOCE ESTABLECIMIENTOS DE SALUD I.4, ESTABLECIMIENTOS DE SALUD I.2, ESTABLECIMIENTOS DE SALUD I.3 DISTRITO DE MOYOBAMBA, PROVINCIA MOYOBAMBA, DEPARTAMENTO SAN MARTIN</t>
  </si>
  <si>
    <t>2509436: ADQUISICION DE TELEVISOR (TELEMEDICINA), COMPUTADORA (TELEMEDICINA), IMPRESORA MULTIFUNCIONAL (TELEMEDICINA) Y SISTEMA DE VIDEOCONFERENCIA; ADEMAS DE OTROS ACTIVOS EN ONCE ESTABLECIMIENTOS DE SALUD I.4, ESTABLECIMIENTOS DE SALUD I.2, ESTABLECIMIENTOS DE SALUD I.3 DISTRITO DE TACNA, PROVINCIA TACNA, DEPARTAMENTO TACNA</t>
  </si>
  <si>
    <t>2509438: ADQUISICION DE TELEVISOR (TELEMEDICINA), COMPUTADORA (TELEMEDICINA), IMPRESORA MULTIFUNCIONAL (TELEMEDICINA) Y SISTEMA DE VIDEOCONFERENCIA; ADEMAS DE OTROS ACTIVOS EN ONCE ESTABLECIMIENTOS DE SALUD I.4, ESTABLECIMIENTOS DE SALUD I.3 EN LA LOCALIDAD INDEPENDENCIA, DISTRITO DE INDEPENDENCIA, PROVINCIA LIMA, DEPARTAMENTO LIMA</t>
  </si>
  <si>
    <t>2509440: ADQUISICION DE TELEVISOR (TELEMEDICINA), COMPUTADORA (TELEMEDICINA), IMPRESORA MULTIFUNCIONAL (TELEMEDICINA) Y SISTEMA DE VIDEOCONFERENCIA; ADEMAS DE OTROS ACTIVOS EN DOCE ESTABLECIMIENTOS DE SALUD I.4, ESTABLECIMIENTOS DE SALUD I.2, ESTABLECIMIENTOS DE SALUD I.3 DISTRITO DE TACNA, PROVINCIA TACNA, DEPARTAMENTO TACNA</t>
  </si>
  <si>
    <t>2509442: ADQUISICION DE TELEVISOR (TELEMEDICINA), COMPUTADORA (TELEMEDICINA), IMPRESORA MULTIFUNCIONAL (TELEMEDICINA) Y SISTEMA DE VIDEOCONFERENCIA; ADEMAS DE OTROS ACTIVOS EN DOCE ESTABLECIMIENTOS DE SALUD I.4, ESTABLECIMIENTOS DE SALUD I.2, ESTABLECIMIENTOS DE SALUD I.3 EN LA LOCALIDAD INDEPENDENCIA, DISTRITO DE INDEPENDENCIA, PROVINCIA LIMA, DEPARTAMENTO LIMA</t>
  </si>
  <si>
    <t>2509444: ADQUISICION DE TELEVISOR (TELEMEDICINA), COMPUTADORA (TELEMEDICINA), IMPRESORA MULTIFUNCIONAL (TELEMEDICINA) Y SISTEMA DE VIDEOCONFERENCIA; ADEMAS DE OTROS ACTIVOS EN DIEZ ESTABLECIMIENTOS DE SALUD I.2, ESTABLECIMIENTOS DE SALUD I.3 DISTRITO DE TUMBES, PROVINCIA TUMBES, DEPARTAMENTO TUMBES</t>
  </si>
  <si>
    <t>2509445: ADQUISICION DE TELEVISOR (TELEMEDICINA), COMPUTADORA (TELEMEDICINA), IMPRESORA MULTIFUNCIONAL (TELEMEDICINA) Y SISTEMA DE VIDEOCONFERENCIA; ADEMAS DE OTROS ACTIVOS EN ONCE ESTABLECIMIENTOS DE SALUD I.4, ESTABLECIMIENTOS DE SALUD I.2, ESTABLECIMIENTOS DE SALUD I.3 DISTRITO DE TUMBES, PROVINCIA TUMBES, DEPARTAMENTO TUMBES</t>
  </si>
  <si>
    <t>2509446: ADQUISICION DE TELEVISOR (TELEMEDICINA), COMPUTADORA (TELEMEDICINA), IMPRESORA MULTIFUNCIONAL (TELEMEDICINA) Y SISTEMA DE VIDEOCONFERENCIA; ADEMAS DE OTROS ACTIVOS EN DOCE ESTABLECIMIENTOS DE SALUD I.4, ESTABLECIMIENTOS DE SALUD I.3 EN LA LOCALIDAD BARRANCO, DISTRITO DE BARRANCO, PROVINCIA LIMA, DEPARTAMENTO LIMA</t>
  </si>
  <si>
    <t>2509447: ADQUISICION DE TELEVISOR (TELEMEDICINA), COMPUTADORA (TELEMEDICINA), IMPRESORA MULTIFUNCIONAL (TELEMEDICINA) Y SISTEMA DE VIDEOCONFERENCIA; ADEMAS DE OTROS ACTIVOS EN TRECE ESTABLECIMIENTOS DE SALUD I.4, ESTABLECIMIENTOS DE SALUD I.3 EN LA LOCALIDAD BARRANCO, DISTRITO DE BARRANCO, PROVINCIA LIMA, DEPARTAMENTO LIMA</t>
  </si>
  <si>
    <t>2509449: ADQUISICION DE TELEVISOR (TELEMEDICINA), COMPUTADORA (TELEMEDICINA), IMPRESORA MULTIFUNCIONAL (TELEMEDICINA) Y SISTEMA DE VIDEOCONFERENCIA; ADEMAS DE OTROS ACTIVOS EN DIEZ ESTABLECIMIENTOS DE SALUD I.4, ESTABLECIMIENTOS DE SALUD I.2, ESTABLECIMIENTOS DE SALUD I.3 DISTRITO DE YARINACOCHA, PROVINCIA CORONEL PORTILLO, DEPARTAMENTO UCAYALI</t>
  </si>
  <si>
    <t>2509452: ADQUISICION DE TELEVISOR (TELEMEDICINA), COMPUTADORA (TELEMEDICINA), IMPRESORA MULTIFUNCIONAL (TELEMEDICINA) Y SISTEMA DE VIDEOCONFERENCIA; ADEMAS DE OTROS ACTIVOS EN DIEZ ESTABLECIMIENTOS DE SALUD I.2, ESTABLECIMIENTOS DE SALUD I.3 DISTRITO DE YARINACOCHA, PROVINCIA CORONEL PORTILLO, DEPARTAMENTO UCAYALI</t>
  </si>
  <si>
    <t>2513768: ADQUISICION DE ASPIRADOR DE SECRECIONES; EN EL(LA) EESS HOSPITAL NACIONAL ARZOBISPO LOAYZA - LIMA EN LA LOCALIDAD LIMA, DISTRITO DE LIMA, PROVINCIA LIMA, DEPARTAMENTO LIMA</t>
  </si>
  <si>
    <t>2514327: ADQUISICION DE CONCENTRADOR DE OXIGENO, EQUIPO DE RAYOS X DIGITAL, ASPIRADOR DE SECRECIONES Y MONITOR DE FUNCIONES VITALES; ADEMAS DE OTROS ACTIVOS EN DOS ESTABLECIMIENTOS DE SALUD II.1, ESTABLECIMIENTOS DE SALUD II.2 A NIVEL DEPARTAMENTAL (HUANUCO)</t>
  </si>
  <si>
    <t>2515742: ADQUISICION DE CONCENTRADOR DE OXIGENO, EQUIPO DE RAYOS X DIGITAL, MONITOR DE FUNCIONES VITALES Y ASPIRADOR DE SECRECIONES; ADEMAS DE OTROS ACTIVOS EN DOS ESTABLECIMIENTOS DE SALUD II.1, ESTABLECIMIENTOS DE SALUD II.2 A NIVEL DEPARTAMENTAL (HUANCAVELICA)</t>
  </si>
  <si>
    <t>2516089: ADQUISICION DE BOMBA DE INFUSION, MONITOR DE FUNCIONES VITALES, REFRIGERADORA Y PULSIOXIMETRO; ADEMAS DE OTROS ACTIVOS EN DOS ESTABLECIMIENTOS DE SALUD II.2 A NIVEL DEPARTAMENTAL (APURIMAC)</t>
  </si>
  <si>
    <t>2516867: ADQUISICION DE BOMBA DE INFUSION, MONITOR DE FUNCIONES VITALES, REFRIGERADORA Y PULSIOXIMETRO; ADEMAS DE OTROS ACTIVOS EN EL(LA) EESS HOSP. ROMAN EGOAVIL PANDO VILLA RICA - VILLA RICA DISTRITO DE VILLA RICA, PROVINCIA OXAPAMPA, DEPARTAMENTO PASCO</t>
  </si>
  <si>
    <t>2516868: ADQUISICION DE BOMBA DE INFUSION, MONITOR DE FUNCIONES VITALES, REFRIGERADORA Y PULSIOXIMETRO; ADEMAS DE OTROS ACTIVOS EN EL(LA) EESS HOSPITAL HIPOLITO UNANUE DE TACNA - TACNA DISTRITO DE TACNA, PROVINCIA TACNA, DEPARTAMENTO TACNA</t>
  </si>
  <si>
    <t>2516869: ADQUISICION DE CONCENTRADOR DE OXIGENO, EQUIPO DE RAYOS X DIGITAL, MONITOR DE FUNCIONES VITALES Y ASPIRADOR DE SECRECIONES; ADEMAS DE OTROS ACTIVOS EN EL(LA) EESS HOSPITAL REGIONAL DE AYACUCHO MIGUEL ANGEL MARISCAL LLERENA - AYACUCHO DISTRITO DE AYACUCHO, PROVINCIA HUAMANGA, DEPARTAMENTO AYACUCHO</t>
  </si>
  <si>
    <t>2516870: ADQUISICION DE MONITOR DE FUNCIONES VITALES, ASPIRADOR DE SECRECIONES, CONCENTRADOR DE OXIGENO Y EQUIPO DE RAYOS X DIGITAL; ADEMAS DE OTROS ACTIVOS EN DOS ESTABLECIMIENTOS DE SALUD II.1 A NIVEL DEPARTAMENTAL (CUSCO)</t>
  </si>
  <si>
    <t>2514802: ADQUISICION DE PULSIOXIMETRO, EQUIPO ECOGRAFO, COCHE DE PARO EQUIPADO Y PULSIOXIMETRO; ADEMAS DE OTROS ACTIVOS EN EL(LA) EESS LOS SUREÑOS - PUENTE PIEDRA DISTRITO DE PUENTE PIEDRA, PROVINCIA LIMA, DEPARTAMENTO LIMA</t>
  </si>
  <si>
    <t>2511458: ADQUISICION DE PLANTA GENERADORA DE OXIGENO MEDICINAL Y GRUPO ELECTROGENO; CONSTRUCCION DE CENTRAL DE OXIGENO; EN EL(LA) EESS JOSE GALVEZ - VILLA MARIA DEL TRIUNFO VILLA POETA JOSE GALVEZ DISTRITO DE VILLA MARIA DEL TRIUNFO, PROVINCIA LIMA, DEPARTAMENTO LIMA</t>
  </si>
  <si>
    <t>2462000: REFORZAMIENTO ESTRUCTURAL DE BLOQUE DE INFRAESTRUCTURA; EN EL(LA) EESS INSTITUTO NACIONAL DE ENFERMEDADES NEOPLASICAS - SURQUILLO EN LA LOCALIDAD SURQUILLO, DISTRITO DE SURQUILLO, PROVINCIA LIMA, DEPARTAMENTO LIMA</t>
  </si>
  <si>
    <t>2479765: ADQUISICION DE MESA DE OPERACIONES HIDRAULICA/ELECTRICA, MAQUINA DE ANESTESIA, PULSIOXIMETRO Y ELECTROCARDIOGRAFO; ADEMAS DE OTROS ACTIVOS EN EL(LA) EESS INSTITUTO NACIONAL DE ENFERMEDADES NEOPLASICAS - SURQUILLO EN LA LOCALIDAD SURQUILLO, DISTRITO DE SURQUILLO, PROVINCIA LIMA, DEPARTAMENTO LIMA</t>
  </si>
  <si>
    <t>2088779: FORTALECIMIENTO DE LA ATENCION DE LOS SERVICIOS DE EMERGENCIA Y SERVICIOS ESPECIALIZADOS - NUEVO HOSPITAL EMERGENCIAS VILLA EL SALVADOR</t>
  </si>
  <si>
    <t>Unidad Ejecutora 005-121: INSTITUTO NACIONAL DE SALUD MENTAL</t>
  </si>
  <si>
    <t>2345252: REMODELACION DE AMBIENTE DE ALMACEN O ARCHIVO, REMODELACION DE AMBIENTE U OFICINA DE SEDE ADMINISTRATIVA Y CONSTRUCCION DE SALAS DE REUNIONES O USOS MULTIPLES EN EL(LA) EESS ESPECIALIZADO DE SALUD MENTAL HONORIO DELGADO-HIDEYO NOGUCHI EN EL DISTRITO DE SAN MARTIN DE PORRES, PROVINCIA LIMA, DEPARTAMENTO LIMA</t>
  </si>
  <si>
    <t>Unidad Ejecutora 007-123: INSTITUTO NACIONAL DE CIENCIAS NEUROLOGICAS</t>
  </si>
  <si>
    <t>2467261: ADQUISICION DE EQUIPO DE AIRE ACONDICIONADO, ANALIZADOR BIOQUIMICO, ARMARIOS PARA USO HOSPITALARIO, ASPIRADOR DE SECRECIONES, BOMBA DE INFUSION, CAMARA DE FLUJO LAMINAR, CAMAS, CAMILLAS CON RUEDAS O ACCESORIOS PARA EL TRANSPORTE DE PACIENTES, CARRITOS DE HISTORIAS CLINICAS O ACCESORIOS, CENTRIFUGA, MESAS MOVILES, REFRIGERADORA CONSERVADORA DE MEDICAMENTOS, EQUIPO ELECTROCARDIOGRAFO, ELECTROFORESIS COMPUTARIZADA, ESTUFA DE LABORATORIO, LAMPARA CIALITICA, LARINGOSCOPIOS O ACCESORIOS, LECTOR PAR</t>
  </si>
  <si>
    <t>Unidad Ejecutora 021-137: HOSPITAL CAYETANO HEREDIA</t>
  </si>
  <si>
    <t>2517974: ADQUISICION DE CAMA CLINICA RODABLE Y PULSIOXIMETRO; EN EL(LA) EESS NACIONAL CAYETANO HEREDIA - SAN MARTIN DE PORRES HONORIO DELGADO 262 URBANIZACION INGENIERIA DISTRITO DE SAN MARTIN DE PORRES, PROVINCIA LIMA, DEPARTAMENTO LIMA</t>
  </si>
  <si>
    <t>2183907: MEJORAMIENTO Y AMPLIACION DE LOS SERVICIOS DE SALUD DEL HOSPITAL QUILLABAMBA DISTRITO DE SANTA ANA, PROVINCIA DE LA CONVENCION Y DEPARTAMENTO DE CUSCO</t>
  </si>
  <si>
    <t>2498098: ADQUISICION DE MODULO DE ATENCION TEMPORAL, ELECTROCARDIOGRAFO, BOMBA DE INFUSION Y COCHE DE PARO EQUIPADO; ADEMAS DE OTROS ACTIVOS EN EL(LA) EESS REGIONAL DE ICA - ICA DISTRITO DE ICA, PROVINCIA ICA, DEPARTAMENTO ICA</t>
  </si>
  <si>
    <t>2509736: ADQUISICION DE MONITOR DE FUNCIONES VITALES, CONCENTRADOR DE OXIGENO, EQUIPO DE RAYOS X DIGITAL Y DESFIBRILADOR; ADEMAS DE OTROS ACTIVOS EN DOS ESTABLECIMIENTOS DE SALUD III.1 A NIVEL DEPARTAMENTAL (AREQUIPA)</t>
  </si>
  <si>
    <t>2514769: ADQUISICION DE MONITOR DE FUNCIONES VITALES, CONCENTRADOR DE OXIGENO, EQUIPO DE RAYOS X DIGITAL Y PULSIOXIMETRO; ADEMAS DE OTROS ACTIVOS EN EL(LA) EESS ELEAZAR GUZMAN BARRON - NUEVO CHIMBOTE DISTRITO DE NUEVO CHIMBOTE, PROVINCIA SANTA, DEPARTAMENTO ANCASH</t>
  </si>
  <si>
    <t>2515506: ADQUISICION DE MONITOR DE FUNCIONES VITALES, CONCENTRADOR DE OXIGENO, PULSIOXIMETRO Y EQUIPO ECOGRAFO - ULTRASONIDO; ADEMAS DE OTROS ACTIVOS EN EL(LA) EESS HOSPITAL DE APOYO II-SULLANA - SULLANA DISTRITO DE SULLANA, PROVINCIA SULLANA, DEPARTAMENTO PIURA</t>
  </si>
  <si>
    <t>2515622: ADQUISICION DE MONITOR DE FUNCIONES VITALES, CONCENTRADOR DE OXIGENO, PULSIOXIMETRO Y EQUIPO ECOGRAFO; ADEMAS DE OTROS ACTIVOS EN EL(LA) EESS HOSPITAL AMAZONICO - YARINACOCHA - YARINACOCHA DISTRITO DE YARINACOCHA, PROVINCIA CORONEL PORTILLO, DEPARTAMENTO UCAYALI</t>
  </si>
  <si>
    <t>2515844: ADQUISICION DE PULSIOXIMETRO, EQUIPO ECOGRAFO - ULTRASONIDO, CAMA CLINICA RODABLE Y MESA ESPECIAL DE ACERO INOXIDABLE PARA CURACIONES CON TABLERO; ADEMAS DE OTROS ACTIVOS EN DOS ESTABLECIMIENTOS DE SALUD II.1, ESTABLECIMIENTOS DE SALUD II.2 A NIVEL DEPARTAMENTAL (ICA)</t>
  </si>
  <si>
    <t>2516519: ADQUISICION DE PULSIOXIMETRO, EQUIPO ECOGRAFO - ULTRASONIDO, CAMA CLINICA RODABLE Y MESA ESPECIAL DE ACERO INOXIDABLE PARA CURACIONES CON TABLERO; ADEMAS DE OTROS ACTIVOS EN EL(LA) EESS HOSPITAL DE APOYO DEPARTAMENTAL CUSCO - CUSCO DISTRITO DE CUSCO, PROVINCIA CUSCO, DEPARTAMENTO CUSCO</t>
  </si>
  <si>
    <t>2057397: MEJORAMIENTO DE LA CAPACIDAD RESOLUTIVA DEL CENTRO DE SALUD SAN GENARO DE VILLA - MICRORED SAN GENARO DE VILLA - RED BARRANCO CHORRILLOS SURCO - DISA II LIMA SUR</t>
  </si>
  <si>
    <t xml:space="preserve">     005-121: INSTITUTO NACIONAL DE SALUD MENTAL</t>
  </si>
  <si>
    <t xml:space="preserve">     007-123: INSTITUTO NACIONAL DE CIENCIAS NEUROLOGICAS</t>
  </si>
  <si>
    <t xml:space="preserve">     021-137: HOSPITAL CAYETANO HEREDIA</t>
  </si>
  <si>
    <t>1/     Proyecto Multisectorial, monto de inversión por                   S/ 330,000,000 que tiene como Unidad Formuladora a la PCM - CONCYTEC, corresponde a Salud en el año 2021 un PIM de S/ 1,111,375.00 y un devengado de S/ 159,000.00</t>
  </si>
  <si>
    <t>DEL MINISTERIO DE SALUD AL MES DE JUNIO 2021</t>
  </si>
  <si>
    <t>AL MES DE JUNIO 2021</t>
  </si>
  <si>
    <t>FUENTE DE INFORMACION: Transparencia Económica - Ministerio de Economía y Finanzas de fecha 02.07.2021</t>
  </si>
  <si>
    <t>AL PLIEGO DEL MINISTERIO DE SALUD AL MES DE JUNIO 2021</t>
  </si>
  <si>
    <t>2520497: ADQUISICION DE EQUIPO PARA TERAPIA DE ALTO FLUJO; EN EL(LA) EESS DIRECCION GENERAL DE OPERACIONES EN SALUD - EN LA LOCALIDAD LIMA, DISTRITO DE LIMA, PROVINCIA LIMA, DEPARTAMENTO LIMA</t>
  </si>
  <si>
    <t>2520781: ADQUISICION DE PLANTA GENERADORA DE OXIGENO MEDICINAL Y GRUPO ELECTROGENO; EN EL(LA) EESS DIRECCION GENERAL DE OPERACIONES EN SALUD - EN LA LOCALIDAD JESUS MARIA, DISTRITO DE JESUS MARIA, PROVINCIA LIMA, DEPARTAMENTO LIMA</t>
  </si>
  <si>
    <t>Unidad Ejecutora 025-141: HOSPITAL DE APOYO DEPARTAMENTAL MARIA AUXILIADORA</t>
  </si>
  <si>
    <t>2493578: RENOVACION DE CASA DE FUERZA; ADQUISICION DE TOMOGRAFO COMPUTARIZADO MULTICORTE; EN EL(LA) EESS HOSPITAL MARIA AUXILIADORA - SAN JUAN DE MIRAFLORES EN LA LOCALIDAD CIUDAD DE DIOS, DISTRITO DE SAN JUAN DE MIRAFLORES, PROVINCIA LIMA, DEPARTAMENTO LIMA</t>
  </si>
  <si>
    <t>2520063: ADQUISICION DE CABINA DE FLUJO LAMINAR VERTICAL; EN EL(LA) EESS HOSPITAL DE APOYO SANTA ROSA - PUEBLO LIBRE EN LA LOCALIDAD PUEBLO LIBRE, DISTRITO DE PUEBLO LIBRE, PROVINCIA LIMA, DEPARTAMENTO LIMA</t>
  </si>
  <si>
    <t>2194935: MEJORAMIENTO DE LOS SERVICIOS DE SALUD DEL HOSPITAL DE HUARMEY, DISTRITO DE HUARMEY, PROVINCIA DE HUARMEY-REGION ANCASH</t>
  </si>
  <si>
    <t>2286124: MEJORAMIENTO DE LOS SERVICIOS DE SALUD DEL ESTABLECIMIENTO DE SALUD HUARI, DISTRITO Y PROVINCIA DE HUARI DEPARTAMENTO DE ANCASH</t>
  </si>
  <si>
    <t>2327370: MEJORAMIENTO DE LA CAPACIDAD RESOLUTIVA DE LOS ESTABLECIMIENTOS DE SALUD DE LA PROVINCIA DE CHUMBIVILCAS, MEDIANTE LA INSTALACION DE SERVICIOS DE ATENCION PRE-HOSPITALARIA Y TELESALUD, EN EL MARCO DE LAS RIAPS. DEPARTAMENTO DE CUSCO</t>
  </si>
  <si>
    <t>Ejecución acumulada al mes de Mayo (Devengado)</t>
  </si>
  <si>
    <t>Nivel de Ejecución Mes Junio (Devengado)</t>
  </si>
  <si>
    <t xml:space="preserve">     025-141: HOSPITAL DE APOYO DEPARTAMENTAL MARIA
                   AUXILIADORA</t>
  </si>
  <si>
    <t>1/     CUI 2094808: Convenio suscrito con fecha 25.06.2020 entre el GORE Cusco y el MINSA para co-ejecución de la obra "Mejoramiento de la Capacidad Resolutiva de los Servicios de Salud del Hospital Antonio Lorena Nivel III-1-Cusco".
Monto Inversión por S/ 749 520 153.06
Ejecutado GORE Cusco a Junio 2021: 224 715 731.01</t>
  </si>
  <si>
    <t>2425167: RENOVACION DE SUBESTACION; EN EL(LA) EESS INSTITUTO NACIONAL DE ENFERMEDADES NEOPLASICAS - SURQUILLO EN LA LOCALIDAD SURQUILLO, DISTRITO DE SURQUILLO, PROVINCIA LIMA, DEPARTAMENTO LIMA</t>
  </si>
  <si>
    <t>2495555: RENOVACION DE RESERVORIO; EN EL(LA) EESS INSTITUTO NACIONAL DE ENFERMEDADES NEOPLASICAS - SURQUILLO EN LA LOCALIDAD SURQUILLO, DISTRITO DE SURQUILLO, PROVINCIA LIMA, DEPARTAMENTO LIMA</t>
  </si>
  <si>
    <t>2502158: ADQUISICION DE CAMARA DE FLUJO LAMINAR; EN EL(LA) EESS INSTITUTO NACIONAL DE ENFERMEDADES NEOPLASICAS - SURQUILLO EN LA LOCALIDAD SURQUILLO, DISTRITO DE SURQUILLO, PROVINCIA LIMA, DEPARTAMENTO LIMA</t>
  </si>
  <si>
    <t>Ejecución acumulada al mes de Mayo   (Devengado)</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</si>
</sst>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 #,##0.00_ ;_ * \-#,##0.00_ ;_ * &quot;-&quot;??_ ;_ @_ "/>
    <numFmt numFmtId="165" formatCode="_ * #,##0_ ;_ * \-#,##0_ ;_ * &quot;-&quot;??_ ;_ @_ "/>
    <numFmt numFmtId="166" formatCode="_(* #,##0_);_(* \(#,##0\);_(* &quot;-&quot;??_);_(@_)"/>
    <numFmt numFmtId="167" formatCode="#,##0.0"/>
    <numFmt numFmtId="168" formatCode="0.0"/>
    <numFmt numFmtId="169" formatCode="_ * #,##0.00_ ;_ * \-#,##0.00_ ;_ * \-??_ ;_ @_ "/>
  </numFmts>
  <fonts count="37" x14ac:knownFonts="1">
    <font>
      <sz val="11"/>
      <color theme="1"/>
      <name val="Calibri"/>
      <family val="2"/>
      <scheme val="minor"/>
    </font>
    <font>
      <sz val="11"/>
      <color indexed="8"/>
      <name val="Calibri"/>
      <family val="2"/>
    </font>
    <font>
      <sz val="11"/>
      <color indexed="8"/>
      <name val="Calibri"/>
      <family val="2"/>
    </font>
    <font>
      <sz val="11"/>
      <color indexed="8"/>
      <name val="Arial Black"/>
      <family val="2"/>
    </font>
    <font>
      <b/>
      <sz val="8"/>
      <name val="Arial"/>
      <family val="2"/>
    </font>
    <font>
      <sz val="8"/>
      <name val="Arial"/>
      <family val="2"/>
    </font>
    <font>
      <sz val="8"/>
      <name val="Arial"/>
      <family val="2"/>
    </font>
    <font>
      <sz val="10"/>
      <name val="Arial"/>
      <family val="2"/>
    </font>
    <font>
      <b/>
      <sz val="12"/>
      <name val="Verdana"/>
      <family val="2"/>
    </font>
    <font>
      <sz val="7"/>
      <name val="Arial"/>
      <family val="2"/>
    </font>
    <font>
      <b/>
      <sz val="10"/>
      <name val="Arial"/>
      <family val="2"/>
    </font>
    <font>
      <b/>
      <sz val="9"/>
      <color indexed="9"/>
      <name val="Arial"/>
      <family val="2"/>
    </font>
    <font>
      <sz val="11"/>
      <name val="Arial Black"/>
      <family val="2"/>
    </font>
    <font>
      <sz val="9"/>
      <name val="Arial"/>
      <family val="2"/>
    </font>
    <font>
      <sz val="9"/>
      <color indexed="9"/>
      <name val="Arial"/>
      <family val="2"/>
    </font>
    <font>
      <b/>
      <sz val="11"/>
      <color indexed="8"/>
      <name val="Arial Black"/>
      <family val="2"/>
    </font>
    <font>
      <sz val="9"/>
      <color indexed="16"/>
      <name val="Arial"/>
      <family val="2"/>
    </font>
    <font>
      <b/>
      <sz val="9"/>
      <name val="Arial"/>
      <family val="2"/>
    </font>
    <font>
      <b/>
      <sz val="9"/>
      <color indexed="16"/>
      <name val="Arial"/>
      <family val="2"/>
    </font>
    <font>
      <sz val="9"/>
      <color indexed="8"/>
      <name val="Arial"/>
      <family val="2"/>
    </font>
    <font>
      <b/>
      <sz val="9"/>
      <color indexed="18"/>
      <name val="Arial"/>
      <family val="2"/>
    </font>
    <font>
      <b/>
      <sz val="9"/>
      <color indexed="8"/>
      <name val="Arial"/>
      <family val="2"/>
    </font>
    <font>
      <sz val="11"/>
      <color theme="1"/>
      <name val="Calibri"/>
      <family val="2"/>
      <scheme val="minor"/>
    </font>
    <font>
      <sz val="9"/>
      <color theme="1"/>
      <name val="Arial"/>
      <family val="2"/>
    </font>
    <font>
      <sz val="9"/>
      <color rgb="FFFF0000"/>
      <name val="Arial"/>
      <family val="2"/>
    </font>
    <font>
      <b/>
      <sz val="9"/>
      <color theme="1"/>
      <name val="Arial"/>
      <family val="2"/>
    </font>
    <font>
      <u/>
      <sz val="11"/>
      <color theme="10"/>
      <name val="Calibri"/>
      <family val="2"/>
      <scheme val="minor"/>
    </font>
    <font>
      <u/>
      <sz val="8"/>
      <name val="Arial"/>
      <family val="2"/>
    </font>
    <font>
      <sz val="7"/>
      <color indexed="8"/>
      <name val="Arial"/>
      <family val="2"/>
    </font>
    <font>
      <sz val="8"/>
      <color theme="1"/>
      <name val="Arial"/>
      <family val="2"/>
    </font>
    <font>
      <sz val="8"/>
      <color indexed="8"/>
      <name val="Arial"/>
      <family val="2"/>
    </font>
    <font>
      <b/>
      <sz val="7"/>
      <name val="Arial"/>
      <family val="2"/>
    </font>
    <font>
      <sz val="12"/>
      <name val="Arial"/>
      <family val="2"/>
    </font>
    <font>
      <sz val="7"/>
      <color rgb="FF222222"/>
      <name val="Verdana"/>
      <family val="2"/>
    </font>
    <font>
      <sz val="10"/>
      <name val="Arial Black"/>
      <family val="2"/>
    </font>
    <font>
      <b/>
      <sz val="7"/>
      <color indexed="18"/>
      <name val="Arial"/>
      <family val="2"/>
    </font>
    <font>
      <b/>
      <sz val="8"/>
      <color indexed="18"/>
      <name val="Arial"/>
      <family val="2"/>
    </font>
  </fonts>
  <fills count="8">
    <fill>
      <patternFill patternType="none"/>
    </fill>
    <fill>
      <patternFill patternType="gray125"/>
    </fill>
    <fill>
      <patternFill patternType="solid">
        <fgColor indexed="9"/>
        <bgColor indexed="64"/>
      </patternFill>
    </fill>
    <fill>
      <patternFill patternType="solid">
        <fgColor indexed="18"/>
        <bgColor indexed="64"/>
      </patternFill>
    </fill>
    <fill>
      <patternFill patternType="solid">
        <fgColor indexed="43"/>
        <bgColor indexed="64"/>
      </patternFill>
    </fill>
    <fill>
      <patternFill patternType="solid">
        <fgColor theme="0"/>
        <bgColor indexed="64"/>
      </patternFill>
    </fill>
    <fill>
      <patternFill patternType="solid">
        <fgColor theme="3" tint="0.59999389629810485"/>
        <bgColor indexed="64"/>
      </patternFill>
    </fill>
    <fill>
      <patternFill patternType="solid">
        <fgColor rgb="FFFFFFFF"/>
        <bgColor indexed="64"/>
      </patternFill>
    </fill>
  </fills>
  <borders count="3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9"/>
      </left>
      <right style="thin">
        <color indexed="9"/>
      </right>
      <top/>
      <bottom style="medium">
        <color indexed="64"/>
      </bottom>
      <diagonal/>
    </border>
    <border>
      <left style="thin">
        <color indexed="9"/>
      </left>
      <right style="thin">
        <color indexed="9"/>
      </right>
      <top/>
      <bottom/>
      <diagonal/>
    </border>
    <border>
      <left style="medium">
        <color indexed="22"/>
      </left>
      <right style="medium">
        <color indexed="22"/>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style="thin">
        <color theme="0"/>
      </right>
      <top/>
      <bottom style="thin">
        <color indexed="64"/>
      </bottom>
      <diagonal/>
    </border>
    <border>
      <left style="thin">
        <color theme="0"/>
      </left>
      <right/>
      <top/>
      <bottom/>
      <diagonal/>
    </border>
    <border>
      <left style="thin">
        <color theme="0"/>
      </left>
      <right/>
      <top/>
      <bottom style="thin">
        <color indexed="64"/>
      </bottom>
      <diagonal/>
    </border>
    <border>
      <left/>
      <right style="thin">
        <color theme="0"/>
      </right>
      <top style="thin">
        <color theme="0"/>
      </top>
      <bottom/>
      <diagonal/>
    </border>
    <border>
      <left/>
      <right style="thin">
        <color theme="0"/>
      </right>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style="thin">
        <color theme="0"/>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theme="0"/>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theme="0"/>
      </left>
      <right/>
      <top/>
      <bottom style="thin">
        <color theme="0"/>
      </bottom>
      <diagonal/>
    </border>
    <border>
      <left/>
      <right/>
      <top/>
      <bottom style="thin">
        <color theme="0"/>
      </bottom>
      <diagonal/>
    </border>
  </borders>
  <cellStyleXfs count="12">
    <xf numFmtId="0" fontId="0" fillId="0" borderId="0"/>
    <xf numFmtId="164" fontId="2" fillId="0" borderId="0" applyFont="0" applyFill="0" applyBorder="0" applyAlignment="0" applyProtection="0"/>
    <xf numFmtId="164" fontId="1" fillId="0" borderId="0" applyFont="0" applyFill="0" applyBorder="0" applyAlignment="0" applyProtection="0"/>
    <xf numFmtId="169" fontId="1" fillId="0" borderId="0" applyFill="0" applyBorder="0" applyAlignment="0" applyProtection="0"/>
    <xf numFmtId="164" fontId="22" fillId="0" borderId="0" applyFont="0" applyFill="0" applyBorder="0" applyAlignment="0" applyProtection="0"/>
    <xf numFmtId="164" fontId="1" fillId="0" borderId="0" applyFont="0" applyFill="0" applyBorder="0" applyAlignment="0" applyProtection="0"/>
    <xf numFmtId="169" fontId="1" fillId="0" borderId="0" applyFill="0" applyBorder="0" applyAlignment="0" applyProtection="0"/>
    <xf numFmtId="0" fontId="1" fillId="0" borderId="0"/>
    <xf numFmtId="0" fontId="7" fillId="0" borderId="0"/>
    <xf numFmtId="0" fontId="7" fillId="0" borderId="0"/>
    <xf numFmtId="0" fontId="7" fillId="0" borderId="0"/>
    <xf numFmtId="0" fontId="26" fillId="0" borderId="0" applyNumberFormat="0" applyFill="0" applyBorder="0" applyAlignment="0" applyProtection="0"/>
  </cellStyleXfs>
  <cellXfs count="178">
    <xf numFmtId="0" fontId="0" fillId="0" borderId="0" xfId="0"/>
    <xf numFmtId="0" fontId="9" fillId="2" borderId="0" xfId="9" applyFont="1" applyFill="1"/>
    <xf numFmtId="0" fontId="4" fillId="2" borderId="0" xfId="9" applyFont="1" applyFill="1" applyAlignment="1">
      <alignment wrapText="1"/>
    </xf>
    <xf numFmtId="0" fontId="9" fillId="2" borderId="0" xfId="9" applyFont="1" applyFill="1" applyAlignment="1">
      <alignment horizontal="center"/>
    </xf>
    <xf numFmtId="0" fontId="10" fillId="2" borderId="1" xfId="9" applyFont="1" applyFill="1" applyBorder="1" applyAlignment="1">
      <alignment horizontal="left" wrapText="1"/>
    </xf>
    <xf numFmtId="3" fontId="9" fillId="2" borderId="0" xfId="9" applyNumberFormat="1" applyFont="1" applyFill="1"/>
    <xf numFmtId="3" fontId="9" fillId="2" borderId="0" xfId="9" applyNumberFormat="1" applyFont="1" applyFill="1" applyAlignment="1">
      <alignment horizontal="center"/>
    </xf>
    <xf numFmtId="3" fontId="10" fillId="2" borderId="3" xfId="9" applyNumberFormat="1" applyFont="1" applyFill="1" applyBorder="1" applyAlignment="1">
      <alignment horizontal="right"/>
    </xf>
    <xf numFmtId="0" fontId="5" fillId="2" borderId="0" xfId="9" applyFont="1" applyFill="1"/>
    <xf numFmtId="0" fontId="10" fillId="5" borderId="1" xfId="9" applyFont="1" applyFill="1" applyBorder="1" applyAlignment="1">
      <alignment horizontal="left" wrapText="1"/>
    </xf>
    <xf numFmtId="3" fontId="10" fillId="5" borderId="4" xfId="9" applyNumberFormat="1" applyFont="1" applyFill="1" applyBorder="1" applyAlignment="1">
      <alignment horizontal="right"/>
    </xf>
    <xf numFmtId="0" fontId="13" fillId="2" borderId="5" xfId="9" applyFont="1" applyFill="1" applyBorder="1" applyAlignment="1">
      <alignment horizontal="left" wrapText="1"/>
    </xf>
    <xf numFmtId="168" fontId="13" fillId="5" borderId="6" xfId="9" applyNumberFormat="1" applyFont="1" applyFill="1" applyBorder="1" applyAlignment="1">
      <alignment horizontal="right"/>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9" xfId="10" applyFont="1" applyFill="1" applyBorder="1" applyAlignment="1">
      <alignment horizontal="center" vertical="center" wrapText="1"/>
    </xf>
    <xf numFmtId="168" fontId="11" fillId="3" borderId="8" xfId="0" applyNumberFormat="1" applyFont="1" applyFill="1" applyBorder="1" applyAlignment="1">
      <alignment horizontal="center" vertical="center" wrapText="1"/>
    </xf>
    <xf numFmtId="168" fontId="11" fillId="3" borderId="18" xfId="10" applyNumberFormat="1" applyFont="1" applyFill="1" applyBorder="1" applyAlignment="1">
      <alignment horizontal="center" vertical="center" wrapText="1"/>
    </xf>
    <xf numFmtId="0" fontId="13" fillId="0" borderId="0" xfId="10" applyFont="1" applyFill="1" applyBorder="1"/>
    <xf numFmtId="0" fontId="13" fillId="0" borderId="0" xfId="10" applyFont="1" applyAlignment="1">
      <alignment horizontal="center" vertical="center" wrapText="1"/>
    </xf>
    <xf numFmtId="0" fontId="13" fillId="0" borderId="0" xfId="10" applyFont="1"/>
    <xf numFmtId="0" fontId="11" fillId="3" borderId="18" xfId="10" applyFont="1" applyFill="1" applyBorder="1" applyAlignment="1">
      <alignment horizontal="center" vertical="center" wrapText="1"/>
    </xf>
    <xf numFmtId="0" fontId="19" fillId="0" borderId="0" xfId="0" applyFont="1" applyAlignment="1">
      <alignment horizontal="center" vertical="center" wrapText="1"/>
    </xf>
    <xf numFmtId="0" fontId="23" fillId="0" borderId="0" xfId="0" applyFont="1"/>
    <xf numFmtId="0" fontId="19" fillId="0" borderId="0" xfId="0" applyFont="1" applyAlignment="1">
      <alignment vertical="center" wrapText="1"/>
    </xf>
    <xf numFmtId="0" fontId="19" fillId="0" borderId="0" xfId="0" applyFont="1"/>
    <xf numFmtId="0" fontId="23" fillId="0" borderId="0" xfId="0" applyFont="1" applyBorder="1"/>
    <xf numFmtId="0" fontId="20" fillId="0" borderId="2" xfId="0" applyFont="1" applyBorder="1" applyAlignment="1">
      <alignment horizontal="justify" vertical="center" wrapText="1"/>
    </xf>
    <xf numFmtId="3" fontId="20" fillId="0" borderId="2" xfId="0" applyNumberFormat="1" applyFont="1" applyBorder="1" applyAlignment="1">
      <alignment horizontal="right" vertical="center" wrapText="1"/>
    </xf>
    <xf numFmtId="0" fontId="18" fillId="0" borderId="2" xfId="0" applyFont="1" applyFill="1" applyBorder="1" applyAlignment="1">
      <alignment horizontal="center" vertical="center" wrapText="1"/>
    </xf>
    <xf numFmtId="166" fontId="17" fillId="6" borderId="2" xfId="2" applyNumberFormat="1" applyFont="1" applyFill="1" applyBorder="1" applyAlignment="1">
      <alignment horizontal="right" vertical="center" wrapText="1"/>
    </xf>
    <xf numFmtId="3" fontId="17" fillId="6" borderId="2" xfId="2" applyNumberFormat="1" applyFont="1" applyFill="1" applyBorder="1" applyAlignment="1">
      <alignment horizontal="right" vertical="center" wrapText="1"/>
    </xf>
    <xf numFmtId="49" fontId="18" fillId="2" borderId="2" xfId="0" applyNumberFormat="1" applyFont="1" applyFill="1" applyBorder="1" applyAlignment="1">
      <alignment vertical="center" wrapText="1"/>
    </xf>
    <xf numFmtId="168" fontId="23" fillId="0" borderId="0" xfId="0" applyNumberFormat="1" applyFont="1"/>
    <xf numFmtId="4" fontId="23" fillId="0" borderId="0" xfId="0" applyNumberFormat="1" applyFont="1"/>
    <xf numFmtId="0" fontId="13" fillId="2" borderId="0" xfId="10" applyFont="1" applyFill="1"/>
    <xf numFmtId="0" fontId="16" fillId="5" borderId="0" xfId="10" applyFont="1" applyFill="1" applyBorder="1" applyAlignment="1">
      <alignment horizontal="center" vertical="center" wrapText="1"/>
    </xf>
    <xf numFmtId="0" fontId="13" fillId="0" borderId="0" xfId="10" applyFont="1" applyAlignment="1">
      <alignment vertical="center" wrapText="1"/>
    </xf>
    <xf numFmtId="0" fontId="17" fillId="0" borderId="0" xfId="10" applyFont="1" applyAlignment="1">
      <alignment vertical="center" wrapText="1"/>
    </xf>
    <xf numFmtId="168" fontId="13" fillId="0" borderId="0" xfId="10" applyNumberFormat="1" applyFont="1"/>
    <xf numFmtId="168" fontId="13" fillId="0" borderId="0" xfId="10" applyNumberFormat="1" applyFont="1" applyAlignment="1">
      <alignment vertical="center"/>
    </xf>
    <xf numFmtId="168" fontId="13" fillId="2" borderId="0" xfId="10" applyNumberFormat="1" applyFont="1" applyFill="1" applyAlignment="1">
      <alignment horizontal="right"/>
    </xf>
    <xf numFmtId="0" fontId="17" fillId="2" borderId="0" xfId="10" applyFont="1" applyFill="1" applyAlignment="1">
      <alignment horizontal="right" wrapText="1"/>
    </xf>
    <xf numFmtId="0" fontId="24" fillId="0" borderId="0" xfId="0" applyFont="1" applyAlignment="1">
      <alignment vertical="center" wrapText="1"/>
    </xf>
    <xf numFmtId="0" fontId="13" fillId="0" borderId="0" xfId="10" applyFont="1" applyAlignment="1">
      <alignment horizontal="justify" vertical="top"/>
    </xf>
    <xf numFmtId="167" fontId="10" fillId="2" borderId="12" xfId="9" applyNumberFormat="1" applyFont="1" applyFill="1" applyBorder="1" applyAlignment="1">
      <alignment horizontal="right"/>
    </xf>
    <xf numFmtId="3" fontId="10" fillId="5" borderId="0" xfId="9" applyNumberFormat="1" applyFont="1" applyFill="1" applyBorder="1" applyAlignment="1">
      <alignment horizontal="right"/>
    </xf>
    <xf numFmtId="0" fontId="11" fillId="3" borderId="18" xfId="10" applyFont="1" applyFill="1" applyBorder="1" applyAlignment="1">
      <alignment horizontal="center" vertical="center" wrapText="1"/>
    </xf>
    <xf numFmtId="0" fontId="17" fillId="2" borderId="0" xfId="10" applyFont="1" applyFill="1" applyBorder="1" applyAlignment="1">
      <alignment horizontal="right" wrapText="1"/>
    </xf>
    <xf numFmtId="3" fontId="17" fillId="6" borderId="2" xfId="2" applyNumberFormat="1" applyFont="1" applyFill="1" applyBorder="1" applyAlignment="1">
      <alignment horizontal="left" vertical="center" wrapText="1"/>
    </xf>
    <xf numFmtId="167" fontId="17" fillId="6" borderId="2" xfId="2" applyNumberFormat="1" applyFont="1" applyFill="1" applyBorder="1" applyAlignment="1">
      <alignment horizontal="right" vertical="center" wrapText="1"/>
    </xf>
    <xf numFmtId="3" fontId="21" fillId="4" borderId="2" xfId="0" applyNumberFormat="1" applyFont="1" applyFill="1" applyBorder="1" applyAlignment="1">
      <alignment horizontal="right" vertical="center"/>
    </xf>
    <xf numFmtId="168" fontId="21" fillId="4" borderId="2" xfId="0" applyNumberFormat="1" applyFont="1" applyFill="1" applyBorder="1" applyAlignment="1">
      <alignment horizontal="right" vertical="center"/>
    </xf>
    <xf numFmtId="0" fontId="18" fillId="5" borderId="2" xfId="10" applyFont="1" applyFill="1" applyBorder="1" applyAlignment="1">
      <alignment horizontal="right" vertical="center" wrapText="1"/>
    </xf>
    <xf numFmtId="0" fontId="21" fillId="4" borderId="2" xfId="0" applyFont="1" applyFill="1" applyBorder="1" applyAlignment="1">
      <alignment horizontal="right" vertical="center"/>
    </xf>
    <xf numFmtId="0" fontId="13" fillId="0" borderId="0" xfId="10" applyFont="1" applyAlignment="1">
      <alignment horizontal="right"/>
    </xf>
    <xf numFmtId="0" fontId="21" fillId="4" borderId="10" xfId="0" applyFont="1" applyFill="1" applyBorder="1" applyAlignment="1">
      <alignment horizontal="left" vertical="center"/>
    </xf>
    <xf numFmtId="0" fontId="17" fillId="4" borderId="14" xfId="0" applyFont="1" applyFill="1" applyBorder="1" applyAlignment="1">
      <alignment horizontal="center" vertical="center" wrapText="1"/>
    </xf>
    <xf numFmtId="3" fontId="17" fillId="4" borderId="11" xfId="0" applyNumberFormat="1" applyFont="1" applyFill="1" applyBorder="1" applyAlignment="1">
      <alignment horizontal="right" vertical="center"/>
    </xf>
    <xf numFmtId="0" fontId="25" fillId="0" borderId="0" xfId="0" applyFont="1" applyBorder="1" applyAlignment="1">
      <alignment vertical="center"/>
    </xf>
    <xf numFmtId="0" fontId="23" fillId="0" borderId="10" xfId="0" applyFont="1" applyBorder="1" applyAlignment="1"/>
    <xf numFmtId="3" fontId="17" fillId="6" borderId="10" xfId="2" applyNumberFormat="1" applyFont="1" applyFill="1" applyBorder="1" applyAlignment="1">
      <alignment horizontal="right" vertical="center" wrapText="1"/>
    </xf>
    <xf numFmtId="0" fontId="5" fillId="0" borderId="0" xfId="10" applyFont="1" applyAlignment="1">
      <alignment vertical="center"/>
    </xf>
    <xf numFmtId="0" fontId="5" fillId="2" borderId="0" xfId="10" applyFont="1" applyFill="1" applyAlignment="1">
      <alignment horizontal="justify" vertical="top"/>
    </xf>
    <xf numFmtId="0" fontId="5" fillId="2" borderId="0" xfId="10" applyFont="1" applyFill="1" applyAlignment="1">
      <alignment horizontal="right" wrapText="1"/>
    </xf>
    <xf numFmtId="0" fontId="5" fillId="0" borderId="0" xfId="10" applyFont="1" applyBorder="1" applyAlignment="1">
      <alignment vertical="center"/>
    </xf>
    <xf numFmtId="0" fontId="5" fillId="2" borderId="0" xfId="10" applyFont="1" applyFill="1" applyBorder="1" applyAlignment="1">
      <alignment horizontal="justify" vertical="top"/>
    </xf>
    <xf numFmtId="3" fontId="4" fillId="0" borderId="0" xfId="10" applyNumberFormat="1" applyFont="1" applyBorder="1" applyAlignment="1">
      <alignment horizontal="right" vertical="center" wrapText="1"/>
    </xf>
    <xf numFmtId="168" fontId="17" fillId="6" borderId="2" xfId="2" applyNumberFormat="1" applyFont="1" applyFill="1" applyBorder="1" applyAlignment="1">
      <alignment horizontal="right" vertical="center" wrapText="1"/>
    </xf>
    <xf numFmtId="0" fontId="10" fillId="5" borderId="29" xfId="9" applyFont="1" applyFill="1" applyBorder="1" applyAlignment="1">
      <alignment horizontal="left" wrapText="1"/>
    </xf>
    <xf numFmtId="3" fontId="17" fillId="5" borderId="3" xfId="9" applyNumberFormat="1" applyFont="1" applyFill="1" applyBorder="1" applyAlignment="1">
      <alignment horizontal="right"/>
    </xf>
    <xf numFmtId="168" fontId="17" fillId="5" borderId="12" xfId="9" applyNumberFormat="1" applyFont="1" applyFill="1" applyBorder="1" applyAlignment="1">
      <alignment horizontal="right"/>
    </xf>
    <xf numFmtId="167" fontId="20" fillId="0" borderId="2" xfId="0" applyNumberFormat="1" applyFont="1" applyBorder="1" applyAlignment="1">
      <alignment horizontal="right" vertical="center" wrapText="1"/>
    </xf>
    <xf numFmtId="167" fontId="17" fillId="6" borderId="10" xfId="2" applyNumberFormat="1" applyFont="1" applyFill="1" applyBorder="1" applyAlignment="1">
      <alignment horizontal="right" vertical="center" wrapText="1"/>
    </xf>
    <xf numFmtId="164" fontId="28" fillId="0" borderId="0" xfId="1" applyFont="1" applyAlignment="1">
      <alignment vertical="center" wrapText="1"/>
    </xf>
    <xf numFmtId="164" fontId="19" fillId="0" borderId="0" xfId="0" applyNumberFormat="1" applyFont="1" applyAlignment="1">
      <alignment vertical="center" wrapText="1"/>
    </xf>
    <xf numFmtId="4" fontId="0" fillId="0" borderId="0" xfId="0" applyNumberFormat="1"/>
    <xf numFmtId="0" fontId="10" fillId="2" borderId="31" xfId="9" applyFont="1" applyFill="1" applyBorder="1" applyAlignment="1">
      <alignment horizontal="left" wrapText="1"/>
    </xf>
    <xf numFmtId="168" fontId="17" fillId="5" borderId="32" xfId="9" applyNumberFormat="1" applyFont="1" applyFill="1" applyBorder="1" applyAlignment="1">
      <alignment horizontal="right"/>
    </xf>
    <xf numFmtId="167" fontId="19" fillId="0" borderId="0" xfId="0" applyNumberFormat="1" applyFont="1" applyAlignment="1">
      <alignment vertical="center" wrapText="1"/>
    </xf>
    <xf numFmtId="164" fontId="29" fillId="0" borderId="0" xfId="1" applyFont="1"/>
    <xf numFmtId="3" fontId="17" fillId="4" borderId="13" xfId="0" applyNumberFormat="1" applyFont="1" applyFill="1" applyBorder="1" applyAlignment="1">
      <alignment horizontal="right" vertical="center"/>
    </xf>
    <xf numFmtId="167" fontId="17" fillId="4" borderId="13" xfId="0" applyNumberFormat="1" applyFont="1" applyFill="1" applyBorder="1" applyAlignment="1">
      <alignment horizontal="right" vertical="center"/>
    </xf>
    <xf numFmtId="0" fontId="30" fillId="0" borderId="0" xfId="0" applyFont="1" applyAlignment="1">
      <alignment vertical="center" wrapText="1"/>
    </xf>
    <xf numFmtId="3" fontId="7" fillId="5" borderId="4" xfId="9" applyNumberFormat="1" applyFont="1" applyFill="1" applyBorder="1" applyAlignment="1">
      <alignment horizontal="right"/>
    </xf>
    <xf numFmtId="3" fontId="17" fillId="6" borderId="10" xfId="2" applyNumberFormat="1" applyFont="1" applyFill="1" applyBorder="1" applyAlignment="1">
      <alignment horizontal="left" vertical="center" wrapText="1"/>
    </xf>
    <xf numFmtId="166" fontId="17" fillId="6" borderId="2" xfId="2" applyNumberFormat="1" applyFont="1" applyFill="1" applyBorder="1" applyAlignment="1">
      <alignment horizontal="left" vertical="center" wrapText="1"/>
    </xf>
    <xf numFmtId="0" fontId="18" fillId="5" borderId="10" xfId="10" applyFont="1" applyFill="1" applyBorder="1" applyAlignment="1">
      <alignment horizontal="right" vertical="center" wrapText="1"/>
    </xf>
    <xf numFmtId="3" fontId="20" fillId="0" borderId="2" xfId="0" applyNumberFormat="1" applyFont="1" applyBorder="1" applyAlignment="1">
      <alignment vertical="center" wrapText="1"/>
    </xf>
    <xf numFmtId="167" fontId="20" fillId="0" borderId="2" xfId="0" applyNumberFormat="1" applyFont="1" applyBorder="1" applyAlignment="1">
      <alignment vertical="center" wrapText="1"/>
    </xf>
    <xf numFmtId="168" fontId="17" fillId="4" borderId="30" xfId="0" applyNumberFormat="1" applyFont="1" applyFill="1" applyBorder="1" applyAlignment="1">
      <alignment vertical="center" wrapText="1"/>
    </xf>
    <xf numFmtId="168" fontId="20" fillId="0" borderId="2" xfId="0" applyNumberFormat="1" applyFont="1" applyBorder="1" applyAlignment="1">
      <alignment vertical="center" wrapText="1"/>
    </xf>
    <xf numFmtId="3" fontId="31" fillId="6" borderId="10" xfId="2" applyNumberFormat="1" applyFont="1" applyFill="1" applyBorder="1" applyAlignment="1">
      <alignment horizontal="right" vertical="center" wrapText="1"/>
    </xf>
    <xf numFmtId="0" fontId="26" fillId="0" borderId="0" xfId="11"/>
    <xf numFmtId="0" fontId="13" fillId="0" borderId="0" xfId="10" applyFont="1" applyAlignment="1">
      <alignment vertical="center"/>
    </xf>
    <xf numFmtId="0" fontId="13" fillId="2" borderId="0" xfId="10" applyFont="1" applyFill="1" applyAlignment="1">
      <alignment horizontal="justify" vertical="top"/>
    </xf>
    <xf numFmtId="0" fontId="13" fillId="2" borderId="0" xfId="10" applyFont="1" applyFill="1" applyAlignment="1">
      <alignment horizontal="right" wrapText="1"/>
    </xf>
    <xf numFmtId="0" fontId="13" fillId="0" borderId="0" xfId="10" applyFont="1" applyBorder="1" applyAlignment="1">
      <alignment vertical="center"/>
    </xf>
    <xf numFmtId="0" fontId="13" fillId="2" borderId="0" xfId="10" applyFont="1" applyFill="1" applyBorder="1" applyAlignment="1">
      <alignment horizontal="justify" vertical="top"/>
    </xf>
    <xf numFmtId="3" fontId="17" fillId="0" borderId="0" xfId="10" applyNumberFormat="1" applyFont="1" applyBorder="1" applyAlignment="1">
      <alignment horizontal="right" vertical="center" wrapText="1"/>
    </xf>
    <xf numFmtId="0" fontId="29" fillId="0" borderId="0" xfId="0" applyFont="1"/>
    <xf numFmtId="0" fontId="30" fillId="5" borderId="0" xfId="0" applyFont="1" applyFill="1" applyAlignment="1">
      <alignment vertical="center" wrapText="1"/>
    </xf>
    <xf numFmtId="0" fontId="30" fillId="0" borderId="0" xfId="0" applyFont="1" applyAlignment="1">
      <alignment horizontal="center" vertical="center" wrapText="1"/>
    </xf>
    <xf numFmtId="3" fontId="17" fillId="6" borderId="4" xfId="2" applyNumberFormat="1" applyFont="1" applyFill="1" applyBorder="1" applyAlignment="1">
      <alignment horizontal="right" vertical="center" wrapText="1"/>
    </xf>
    <xf numFmtId="3" fontId="20" fillId="0" borderId="33" xfId="0" applyNumberFormat="1" applyFont="1" applyBorder="1" applyAlignment="1">
      <alignment horizontal="right" vertical="center" wrapText="1"/>
    </xf>
    <xf numFmtId="3" fontId="20" fillId="0" borderId="10" xfId="0" applyNumberFormat="1" applyFont="1" applyBorder="1" applyAlignment="1">
      <alignment horizontal="right" vertical="center" wrapText="1"/>
    </xf>
    <xf numFmtId="164" fontId="32" fillId="2" borderId="0" xfId="1" applyFont="1" applyFill="1"/>
    <xf numFmtId="3" fontId="20" fillId="0" borderId="0" xfId="0" applyNumberFormat="1" applyFont="1" applyBorder="1" applyAlignment="1">
      <alignment horizontal="right" vertical="center" wrapText="1"/>
    </xf>
    <xf numFmtId="0" fontId="32" fillId="2" borderId="0" xfId="9" applyFont="1" applyFill="1"/>
    <xf numFmtId="3" fontId="32" fillId="2" borderId="0" xfId="9" applyNumberFormat="1" applyFont="1" applyFill="1"/>
    <xf numFmtId="3" fontId="13" fillId="0" borderId="0" xfId="10" applyNumberFormat="1" applyFont="1" applyFill="1" applyAlignment="1">
      <alignment horizontal="right"/>
    </xf>
    <xf numFmtId="3" fontId="13" fillId="0" borderId="0" xfId="10" applyNumberFormat="1" applyFont="1" applyFill="1"/>
    <xf numFmtId="164" fontId="7" fillId="2" borderId="0" xfId="1" applyFont="1" applyFill="1"/>
    <xf numFmtId="0" fontId="7" fillId="2" borderId="5" xfId="9" applyFont="1" applyFill="1" applyBorder="1" applyAlignment="1">
      <alignment horizontal="left" wrapText="1"/>
    </xf>
    <xf numFmtId="3" fontId="7" fillId="5" borderId="2" xfId="9" applyNumberFormat="1" applyFont="1" applyFill="1" applyBorder="1" applyAlignment="1">
      <alignment horizontal="right"/>
    </xf>
    <xf numFmtId="168" fontId="7" fillId="5" borderId="6" xfId="9" applyNumberFormat="1" applyFont="1" applyFill="1" applyBorder="1" applyAlignment="1">
      <alignment horizontal="right"/>
    </xf>
    <xf numFmtId="0" fontId="20" fillId="0" borderId="33" xfId="0" applyFont="1" applyBorder="1" applyAlignment="1">
      <alignment horizontal="justify" vertical="center" wrapText="1"/>
    </xf>
    <xf numFmtId="3" fontId="20" fillId="0" borderId="4" xfId="0" applyNumberFormat="1" applyFont="1" applyBorder="1" applyAlignment="1">
      <alignment horizontal="right" vertical="center" wrapText="1"/>
    </xf>
    <xf numFmtId="3" fontId="20" fillId="5" borderId="2" xfId="0" applyNumberFormat="1" applyFont="1" applyFill="1" applyBorder="1" applyAlignment="1">
      <alignment horizontal="right" vertical="center" wrapText="1"/>
    </xf>
    <xf numFmtId="0" fontId="13" fillId="2" borderId="11" xfId="9" applyFont="1" applyFill="1" applyBorder="1" applyAlignment="1">
      <alignment horizontal="left" wrapText="1"/>
    </xf>
    <xf numFmtId="3" fontId="7" fillId="5" borderId="34" xfId="9" applyNumberFormat="1" applyFont="1" applyFill="1" applyBorder="1" applyAlignment="1">
      <alignment horizontal="right"/>
    </xf>
    <xf numFmtId="4" fontId="33" fillId="7" borderId="0" xfId="0" applyNumberFormat="1" applyFont="1" applyFill="1" applyBorder="1" applyAlignment="1">
      <alignment horizontal="right" vertical="center" wrapText="1"/>
    </xf>
    <xf numFmtId="3" fontId="17" fillId="6" borderId="34" xfId="2" applyNumberFormat="1" applyFont="1" applyFill="1" applyBorder="1" applyAlignment="1">
      <alignment horizontal="left" vertical="center" wrapText="1"/>
    </xf>
    <xf numFmtId="0" fontId="33" fillId="7" borderId="0" xfId="0" applyFont="1" applyFill="1" applyBorder="1" applyAlignment="1">
      <alignment horizontal="right" vertical="center" wrapText="1"/>
    </xf>
    <xf numFmtId="3" fontId="33" fillId="7" borderId="0" xfId="0" applyNumberFormat="1" applyFont="1" applyFill="1" applyBorder="1" applyAlignment="1">
      <alignment horizontal="right" vertical="center" wrapText="1"/>
    </xf>
    <xf numFmtId="0" fontId="7" fillId="2" borderId="0" xfId="9" applyFont="1" applyFill="1"/>
    <xf numFmtId="0" fontId="34" fillId="0" borderId="0" xfId="0" applyFont="1" applyFill="1" applyBorder="1" applyAlignment="1">
      <alignment vertical="center" wrapText="1"/>
    </xf>
    <xf numFmtId="3" fontId="7" fillId="5" borderId="0" xfId="9" applyNumberFormat="1" applyFont="1" applyFill="1" applyBorder="1" applyAlignment="1">
      <alignment horizontal="right"/>
    </xf>
    <xf numFmtId="164" fontId="7" fillId="2" borderId="0" xfId="9" applyNumberFormat="1" applyFont="1" applyFill="1"/>
    <xf numFmtId="167" fontId="21" fillId="4" borderId="2" xfId="0" applyNumberFormat="1" applyFont="1" applyFill="1" applyBorder="1" applyAlignment="1">
      <alignment horizontal="right" vertical="center"/>
    </xf>
    <xf numFmtId="167" fontId="4" fillId="4" borderId="13" xfId="0" applyNumberFormat="1" applyFont="1" applyFill="1" applyBorder="1" applyAlignment="1">
      <alignment horizontal="right" vertical="center"/>
    </xf>
    <xf numFmtId="0" fontId="11" fillId="3" borderId="0" xfId="10" applyFont="1" applyFill="1" applyBorder="1" applyAlignment="1">
      <alignment horizontal="center" vertical="center" wrapText="1"/>
    </xf>
    <xf numFmtId="0" fontId="5" fillId="0" borderId="0" xfId="10" applyFont="1" applyAlignment="1">
      <alignment horizontal="justify" vertical="top" wrapText="1"/>
    </xf>
    <xf numFmtId="0" fontId="7" fillId="5" borderId="5" xfId="9" applyFont="1" applyFill="1" applyBorder="1" applyAlignment="1">
      <alignment horizontal="left" wrapText="1"/>
    </xf>
    <xf numFmtId="0" fontId="23" fillId="7" borderId="5" xfId="0" applyFont="1" applyFill="1" applyBorder="1" applyAlignment="1">
      <alignment horizontal="left" wrapText="1"/>
    </xf>
    <xf numFmtId="0" fontId="18" fillId="0" borderId="10" xfId="0" applyFont="1" applyFill="1" applyBorder="1" applyAlignment="1">
      <alignment horizontal="center" vertical="center" wrapText="1"/>
    </xf>
    <xf numFmtId="0" fontId="20" fillId="0" borderId="10" xfId="0" applyFont="1" applyBorder="1" applyAlignment="1">
      <alignment horizontal="justify" vertical="center" wrapText="1"/>
    </xf>
    <xf numFmtId="3" fontId="35" fillId="0" borderId="10" xfId="0" applyNumberFormat="1" applyFont="1" applyBorder="1" applyAlignment="1">
      <alignment vertical="center" wrapText="1"/>
    </xf>
    <xf numFmtId="3" fontId="20" fillId="0" borderId="10" xfId="0" applyNumberFormat="1" applyFont="1" applyBorder="1" applyAlignment="1">
      <alignment vertical="center" wrapText="1"/>
    </xf>
    <xf numFmtId="167" fontId="20" fillId="0" borderId="10" xfId="0" applyNumberFormat="1" applyFont="1" applyBorder="1" applyAlignment="1">
      <alignment vertical="center" wrapText="1"/>
    </xf>
    <xf numFmtId="168" fontId="20" fillId="0" borderId="10" xfId="0" applyNumberFormat="1" applyFont="1" applyBorder="1" applyAlignment="1">
      <alignment vertical="center" wrapText="1"/>
    </xf>
    <xf numFmtId="3" fontId="36" fillId="0" borderId="2" xfId="0" applyNumberFormat="1" applyFont="1" applyBorder="1" applyAlignment="1">
      <alignment horizontal="right" vertical="center" wrapText="1"/>
    </xf>
    <xf numFmtId="3" fontId="13" fillId="0" borderId="0" xfId="10" applyNumberFormat="1" applyFont="1" applyAlignment="1">
      <alignment horizontal="right"/>
    </xf>
    <xf numFmtId="3" fontId="13" fillId="0" borderId="0" xfId="10" applyNumberFormat="1" applyFont="1"/>
    <xf numFmtId="0" fontId="4" fillId="2" borderId="0" xfId="9" applyFont="1" applyFill="1" applyAlignment="1">
      <alignment wrapText="1"/>
    </xf>
    <xf numFmtId="0" fontId="8" fillId="2" borderId="0" xfId="9" applyFont="1" applyFill="1" applyAlignment="1">
      <alignment wrapText="1"/>
    </xf>
    <xf numFmtId="0" fontId="12" fillId="0" borderId="0" xfId="0" applyFont="1" applyFill="1" applyBorder="1" applyAlignment="1">
      <alignment horizontal="center" vertical="center" wrapText="1"/>
    </xf>
    <xf numFmtId="0" fontId="9" fillId="2" borderId="0" xfId="9" applyFont="1" applyFill="1" applyAlignment="1">
      <alignment wrapText="1"/>
    </xf>
    <xf numFmtId="3" fontId="27" fillId="0" borderId="0" xfId="11" applyNumberFormat="1" applyFont="1" applyBorder="1" applyAlignment="1">
      <alignment horizontal="left" vertical="center" wrapText="1"/>
    </xf>
    <xf numFmtId="3" fontId="4" fillId="0" borderId="0" xfId="10" applyNumberFormat="1" applyFont="1" applyBorder="1" applyAlignment="1">
      <alignment horizontal="left" vertical="center" wrapText="1"/>
    </xf>
    <xf numFmtId="0" fontId="10" fillId="6" borderId="15" xfId="9" applyFont="1" applyFill="1" applyBorder="1" applyAlignment="1">
      <alignment horizontal="center" vertical="center" wrapText="1"/>
    </xf>
    <xf numFmtId="0" fontId="10" fillId="6" borderId="15" xfId="9" applyFont="1" applyFill="1" applyBorder="1" applyAlignment="1">
      <alignment horizontal="center" vertical="center"/>
    </xf>
    <xf numFmtId="0" fontId="10" fillId="6" borderId="16" xfId="9" applyFont="1" applyFill="1" applyBorder="1" applyAlignment="1">
      <alignment horizontal="center" vertical="center" wrapText="1"/>
    </xf>
    <xf numFmtId="0" fontId="10" fillId="6" borderId="17" xfId="9" applyFont="1" applyFill="1" applyBorder="1" applyAlignment="1">
      <alignment horizontal="center" vertical="center" wrapText="1"/>
    </xf>
    <xf numFmtId="3" fontId="26" fillId="0" borderId="0" xfId="11" applyNumberFormat="1" applyBorder="1" applyAlignment="1">
      <alignment horizontal="left" vertical="center" wrapText="1"/>
    </xf>
    <xf numFmtId="3" fontId="17" fillId="0" borderId="0" xfId="10" applyNumberFormat="1" applyFont="1" applyBorder="1" applyAlignment="1">
      <alignment horizontal="left" vertical="center" wrapText="1"/>
    </xf>
    <xf numFmtId="0" fontId="11" fillId="3" borderId="27" xfId="10" applyFont="1" applyFill="1" applyBorder="1" applyAlignment="1">
      <alignment horizontal="center" vertical="center" wrapText="1"/>
    </xf>
    <xf numFmtId="0" fontId="14" fillId="3" borderId="19" xfId="10" applyFont="1" applyFill="1" applyBorder="1" applyAlignment="1">
      <alignment horizontal="center" vertical="center" wrapText="1"/>
    </xf>
    <xf numFmtId="0" fontId="14" fillId="3" borderId="28" xfId="10" applyFont="1" applyFill="1" applyBorder="1" applyAlignment="1">
      <alignment horizontal="center" vertical="center" wrapText="1"/>
    </xf>
    <xf numFmtId="0" fontId="3" fillId="0" borderId="0" xfId="0" applyFont="1" applyAlignment="1">
      <alignment horizontal="center" vertical="center" wrapText="1"/>
    </xf>
    <xf numFmtId="0" fontId="15" fillId="0" borderId="0" xfId="0" applyFont="1" applyAlignment="1">
      <alignment horizontal="center" vertical="center" wrapText="1"/>
    </xf>
    <xf numFmtId="3" fontId="11" fillId="3" borderId="20" xfId="10" applyNumberFormat="1" applyFont="1" applyFill="1" applyBorder="1" applyAlignment="1">
      <alignment horizontal="center" vertical="center" wrapText="1"/>
    </xf>
    <xf numFmtId="3" fontId="11" fillId="3" borderId="21" xfId="10" applyNumberFormat="1" applyFont="1" applyFill="1" applyBorder="1" applyAlignment="1">
      <alignment horizontal="center" vertical="center" wrapText="1"/>
    </xf>
    <xf numFmtId="168" fontId="11" fillId="3" borderId="22" xfId="10" applyNumberFormat="1" applyFont="1" applyFill="1" applyBorder="1" applyAlignment="1">
      <alignment horizontal="center" vertical="center" wrapText="1"/>
    </xf>
    <xf numFmtId="168" fontId="11" fillId="3" borderId="23" xfId="10" applyNumberFormat="1" applyFont="1" applyFill="1" applyBorder="1" applyAlignment="1">
      <alignment horizontal="center" vertical="center" wrapText="1"/>
    </xf>
    <xf numFmtId="0" fontId="11" fillId="3" borderId="19" xfId="10" applyFont="1" applyFill="1" applyBorder="1" applyAlignment="1">
      <alignment horizontal="center" vertical="center" wrapText="1"/>
    </xf>
    <xf numFmtId="0" fontId="11" fillId="3" borderId="25" xfId="10" applyFont="1" applyFill="1" applyBorder="1" applyAlignment="1">
      <alignment horizontal="center" vertical="center" wrapText="1"/>
    </xf>
    <xf numFmtId="0" fontId="11" fillId="3" borderId="35" xfId="10" applyFont="1" applyFill="1" applyBorder="1" applyAlignment="1">
      <alignment horizontal="center" vertical="center" wrapText="1"/>
    </xf>
    <xf numFmtId="0" fontId="11" fillId="3" borderId="36" xfId="10" applyFont="1" applyFill="1" applyBorder="1" applyAlignment="1">
      <alignment horizontal="center" vertical="center" wrapText="1"/>
    </xf>
    <xf numFmtId="4" fontId="11" fillId="3" borderId="20" xfId="10" applyNumberFormat="1" applyFont="1" applyFill="1" applyBorder="1" applyAlignment="1">
      <alignment horizontal="center" vertical="center" wrapText="1"/>
    </xf>
    <xf numFmtId="4" fontId="11" fillId="3" borderId="21" xfId="10" applyNumberFormat="1" applyFont="1" applyFill="1" applyBorder="1" applyAlignment="1">
      <alignment horizontal="center" vertical="center" wrapText="1"/>
    </xf>
    <xf numFmtId="0" fontId="3" fillId="0" borderId="0" xfId="0" applyFont="1" applyAlignment="1">
      <alignment horizontal="center" vertical="top" wrapText="1"/>
    </xf>
    <xf numFmtId="168" fontId="11" fillId="3" borderId="20" xfId="10" applyNumberFormat="1" applyFont="1" applyFill="1" applyBorder="1" applyAlignment="1">
      <alignment horizontal="center" vertical="center" wrapText="1"/>
    </xf>
    <xf numFmtId="168" fontId="11" fillId="3" borderId="27" xfId="10" applyNumberFormat="1" applyFont="1" applyFill="1" applyBorder="1" applyAlignment="1">
      <alignment horizontal="center" vertical="center" wrapText="1"/>
    </xf>
    <xf numFmtId="165" fontId="11" fillId="3" borderId="20" xfId="2" applyNumberFormat="1" applyFont="1" applyFill="1" applyBorder="1" applyAlignment="1">
      <alignment horizontal="center" vertical="center" wrapText="1"/>
    </xf>
    <xf numFmtId="0" fontId="11" fillId="3" borderId="24" xfId="0" applyFont="1" applyFill="1" applyBorder="1" applyAlignment="1">
      <alignment horizontal="center" vertical="center" wrapText="1"/>
    </xf>
    <xf numFmtId="0" fontId="11" fillId="3" borderId="19" xfId="0" applyFont="1" applyFill="1" applyBorder="1" applyAlignment="1">
      <alignment horizontal="center" vertical="center" wrapText="1"/>
    </xf>
    <xf numFmtId="165" fontId="11" fillId="3" borderId="26" xfId="2" applyNumberFormat="1" applyFont="1" applyFill="1" applyBorder="1" applyAlignment="1">
      <alignment horizontal="center" vertical="center" wrapText="1"/>
    </xf>
  </cellXfs>
  <cellStyles count="12">
    <cellStyle name="Hipervínculo" xfId="11" builtinId="8"/>
    <cellStyle name="Millares" xfId="1" builtinId="3"/>
    <cellStyle name="Millares 2" xfId="2"/>
    <cellStyle name="Millares 2 2" xfId="3"/>
    <cellStyle name="Millares 3" xfId="4"/>
    <cellStyle name="Millares 3 2" xfId="5"/>
    <cellStyle name="Millares 3 3" xfId="6"/>
    <cellStyle name="Normal" xfId="0" builtinId="0"/>
    <cellStyle name="Normal 2" xfId="7"/>
    <cellStyle name="Normal 4 2" xfId="8"/>
    <cellStyle name="Normal_opd" xfId="9"/>
    <cellStyle name="Normal_PROYECTOS EN EJECUCION EJERCICIO 2008 - DGIEM-transparencia"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apps5.mineco.gob.pe/transparencia/Navegador/default.aspx"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apps5.mineco.gob.pe/transparencia/Navegador/default.asp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apps5.mineco.gob.pe/transparencia/Navegador/default.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1:I39"/>
  <sheetViews>
    <sheetView tabSelected="1" topLeftCell="A4" workbookViewId="0">
      <selection activeCell="B34" sqref="B34:D34"/>
    </sheetView>
  </sheetViews>
  <sheetFormatPr baseColWidth="10" defaultColWidth="11.42578125" defaultRowHeight="15" x14ac:dyDescent="0.2"/>
  <cols>
    <col min="1" max="1" width="4.140625" style="1" customWidth="1"/>
    <col min="2" max="2" width="64.85546875" style="1" customWidth="1"/>
    <col min="3" max="3" width="16.28515625" style="1" customWidth="1"/>
    <col min="4" max="4" width="16.5703125" style="1" customWidth="1"/>
    <col min="5" max="5" width="10.7109375" style="3" customWidth="1"/>
    <col min="6" max="6" width="12.85546875" style="125" bestFit="1" customWidth="1"/>
    <col min="7" max="7" width="16.85546875" style="108" customWidth="1"/>
    <col min="8" max="8" width="17.7109375" style="1" bestFit="1" customWidth="1"/>
    <col min="9" max="9" width="18.42578125" style="1" bestFit="1" customWidth="1"/>
    <col min="10" max="16384" width="11.42578125" style="1"/>
  </cols>
  <sheetData>
    <row r="1" spans="2:9" ht="6.75" customHeight="1" x14ac:dyDescent="0.2">
      <c r="B1" s="145"/>
      <c r="C1" s="145"/>
      <c r="D1" s="145"/>
    </row>
    <row r="2" spans="2:9" ht="15.75" customHeight="1" x14ac:dyDescent="0.2">
      <c r="B2" s="146" t="s">
        <v>18</v>
      </c>
      <c r="C2" s="146"/>
      <c r="D2" s="146"/>
      <c r="E2" s="146"/>
      <c r="F2" s="126"/>
    </row>
    <row r="3" spans="2:9" ht="15" customHeight="1" x14ac:dyDescent="0.2">
      <c r="B3" s="146" t="s">
        <v>221</v>
      </c>
      <c r="C3" s="146"/>
      <c r="D3" s="146"/>
      <c r="E3" s="146"/>
    </row>
    <row r="4" spans="2:9" x14ac:dyDescent="0.2">
      <c r="B4" s="147"/>
      <c r="C4" s="147"/>
      <c r="D4" s="147"/>
    </row>
    <row r="5" spans="2:9" ht="12.75" customHeight="1" x14ac:dyDescent="0.2">
      <c r="B5" s="144" t="s">
        <v>73</v>
      </c>
      <c r="C5" s="144"/>
      <c r="D5" s="144"/>
      <c r="F5" s="127"/>
    </row>
    <row r="6" spans="2:9" ht="12.75" customHeight="1" x14ac:dyDescent="0.2">
      <c r="B6" s="144" t="s">
        <v>4</v>
      </c>
      <c r="C6" s="144"/>
      <c r="D6" s="144"/>
      <c r="F6" s="127"/>
    </row>
    <row r="7" spans="2:9" ht="12.75" customHeight="1" thickBot="1" x14ac:dyDescent="0.25">
      <c r="B7" s="2"/>
      <c r="C7" s="2"/>
      <c r="D7" s="2"/>
      <c r="F7" s="127"/>
    </row>
    <row r="8" spans="2:9" ht="13.5" customHeight="1" thickBot="1" x14ac:dyDescent="0.25">
      <c r="B8" s="150" t="s">
        <v>1</v>
      </c>
      <c r="C8" s="151" t="s">
        <v>2</v>
      </c>
      <c r="D8" s="152" t="s">
        <v>88</v>
      </c>
      <c r="E8" s="150" t="s">
        <v>7</v>
      </c>
    </row>
    <row r="9" spans="2:9" ht="39" customHeight="1" thickBot="1" x14ac:dyDescent="0.25">
      <c r="B9" s="150"/>
      <c r="C9" s="151"/>
      <c r="D9" s="153"/>
      <c r="E9" s="150"/>
    </row>
    <row r="10" spans="2:9" s="8" customFormat="1" ht="27" customHeight="1" thickBot="1" x14ac:dyDescent="0.25">
      <c r="B10" s="4" t="s">
        <v>0</v>
      </c>
      <c r="C10" s="7">
        <v>1025946791</v>
      </c>
      <c r="D10" s="7">
        <v>234658406</v>
      </c>
      <c r="E10" s="45">
        <f t="shared" ref="E10:E30" si="0">D10/C10%</f>
        <v>22.872375844294638</v>
      </c>
      <c r="F10" s="128"/>
      <c r="G10" s="109"/>
    </row>
    <row r="11" spans="2:9" s="8" customFormat="1" ht="24.75" customHeight="1" thickBot="1" x14ac:dyDescent="0.25">
      <c r="B11" s="77" t="s">
        <v>17</v>
      </c>
      <c r="C11" s="7">
        <f>C12+C29+C30</f>
        <v>1011079342</v>
      </c>
      <c r="D11" s="7">
        <f>D12+D29+D30</f>
        <v>234611345</v>
      </c>
      <c r="E11" s="45">
        <f>D11/C11%</f>
        <v>23.204048906381473</v>
      </c>
      <c r="F11" s="128"/>
      <c r="G11" s="109"/>
    </row>
    <row r="12" spans="2:9" ht="18" customHeight="1" x14ac:dyDescent="0.2">
      <c r="B12" s="9" t="s">
        <v>3</v>
      </c>
      <c r="C12" s="10">
        <f>SUM(C13:C28)</f>
        <v>988836529</v>
      </c>
      <c r="D12" s="10">
        <f>SUM(D13:D28)</f>
        <v>233652263</v>
      </c>
      <c r="E12" s="78">
        <f t="shared" si="0"/>
        <v>23.629008046081196</v>
      </c>
      <c r="F12" s="112"/>
      <c r="G12" s="112"/>
    </row>
    <row r="13" spans="2:9" ht="20.100000000000001" customHeight="1" x14ac:dyDescent="0.2">
      <c r="B13" s="133" t="s">
        <v>20</v>
      </c>
      <c r="C13" s="114">
        <f>'PLIEGO MINSA'!E7</f>
        <v>320511573</v>
      </c>
      <c r="D13" s="84">
        <f>'PLIEGO MINSA'!H7</f>
        <v>133582310</v>
      </c>
      <c r="E13" s="12">
        <f t="shared" si="0"/>
        <v>41.677842940167409</v>
      </c>
      <c r="F13" s="112"/>
      <c r="G13" s="112"/>
      <c r="I13" s="106"/>
    </row>
    <row r="14" spans="2:9" ht="20.100000000000001" customHeight="1" x14ac:dyDescent="0.2">
      <c r="B14" s="133" t="s">
        <v>216</v>
      </c>
      <c r="C14" s="114">
        <f>'PLIEGO MINSA'!E77</f>
        <v>1779897</v>
      </c>
      <c r="D14" s="84">
        <f>+'PLIEGO MINSA'!H76</f>
        <v>0</v>
      </c>
      <c r="E14" s="12">
        <f t="shared" si="0"/>
        <v>0</v>
      </c>
      <c r="F14" s="112"/>
      <c r="G14" s="112"/>
      <c r="I14" s="106"/>
    </row>
    <row r="15" spans="2:9" ht="20.100000000000001" customHeight="1" x14ac:dyDescent="0.2">
      <c r="B15" s="133" t="s">
        <v>217</v>
      </c>
      <c r="C15" s="114">
        <f>'PLIEGO MINSA'!E78</f>
        <v>220000</v>
      </c>
      <c r="D15" s="84">
        <f>'PLIEGO MINSA'!H78</f>
        <v>0</v>
      </c>
      <c r="E15" s="12">
        <f t="shared" si="0"/>
        <v>0</v>
      </c>
      <c r="F15" s="112"/>
      <c r="G15" s="112"/>
      <c r="I15" s="106"/>
    </row>
    <row r="16" spans="2:9" ht="20.100000000000001" customHeight="1" x14ac:dyDescent="0.2">
      <c r="B16" s="134" t="s">
        <v>118</v>
      </c>
      <c r="C16" s="114">
        <f>'PLIEGO MINSA'!E80</f>
        <v>2486940</v>
      </c>
      <c r="D16" s="84">
        <f>'PLIEGO MINSA'!H80</f>
        <v>960300</v>
      </c>
      <c r="E16" s="12">
        <f t="shared" si="0"/>
        <v>38.613718063161954</v>
      </c>
      <c r="F16" s="112"/>
      <c r="G16" s="112"/>
      <c r="I16" s="106"/>
    </row>
    <row r="17" spans="2:9" ht="20.100000000000001" customHeight="1" x14ac:dyDescent="0.2">
      <c r="B17" s="133" t="s">
        <v>63</v>
      </c>
      <c r="C17" s="114">
        <f>'PLIEGO MINSA'!E83</f>
        <v>458669</v>
      </c>
      <c r="D17" s="84">
        <f>'PLIEGO MINSA'!H83</f>
        <v>20000</v>
      </c>
      <c r="E17" s="12">
        <f t="shared" si="0"/>
        <v>4.3604429337932151</v>
      </c>
      <c r="F17" s="112"/>
      <c r="G17" s="112"/>
      <c r="I17" s="106"/>
    </row>
    <row r="18" spans="2:9" ht="20.100000000000001" customHeight="1" x14ac:dyDescent="0.2">
      <c r="B18" s="133" t="s">
        <v>67</v>
      </c>
      <c r="C18" s="114">
        <f>'PLIEGO MINSA'!E85</f>
        <v>961745</v>
      </c>
      <c r="D18" s="84">
        <f>'PLIEGO MINSA'!H85</f>
        <v>455087</v>
      </c>
      <c r="E18" s="12">
        <f t="shared" si="0"/>
        <v>47.318883903737472</v>
      </c>
      <c r="F18" s="112"/>
      <c r="G18" s="106"/>
      <c r="I18" s="106"/>
    </row>
    <row r="19" spans="2:9" ht="20.100000000000001" customHeight="1" x14ac:dyDescent="0.2">
      <c r="B19" s="133" t="s">
        <v>218</v>
      </c>
      <c r="C19" s="114">
        <f>'PLIEGO MINSA'!E87</f>
        <v>149534</v>
      </c>
      <c r="D19" s="84">
        <f>'PLIEGO MINSA'!H87</f>
        <v>10134</v>
      </c>
      <c r="E19" s="12">
        <f t="shared" si="0"/>
        <v>6.7770540479088375</v>
      </c>
      <c r="F19" s="112"/>
      <c r="G19" s="106"/>
      <c r="I19" s="106"/>
    </row>
    <row r="20" spans="2:9" ht="26.25" customHeight="1" x14ac:dyDescent="0.2">
      <c r="B20" s="133" t="s">
        <v>234</v>
      </c>
      <c r="C20" s="114">
        <f>+'PLIEGO MINSA'!E89</f>
        <v>230546</v>
      </c>
      <c r="D20" s="84">
        <f>+'PLIEGO MINSA'!H89</f>
        <v>0</v>
      </c>
      <c r="E20" s="12">
        <f t="shared" si="0"/>
        <v>0</v>
      </c>
      <c r="F20" s="112"/>
      <c r="G20" s="106"/>
      <c r="I20" s="106"/>
    </row>
    <row r="21" spans="2:9" ht="20.100000000000001" customHeight="1" x14ac:dyDescent="0.2">
      <c r="B21" s="133" t="s">
        <v>119</v>
      </c>
      <c r="C21" s="114">
        <f>'PLIEGO MINSA'!E91</f>
        <v>166522</v>
      </c>
      <c r="D21" s="84">
        <f>'PLIEGO MINSA'!H91</f>
        <v>46000</v>
      </c>
      <c r="E21" s="12">
        <f t="shared" si="0"/>
        <v>27.623977612567707</v>
      </c>
      <c r="F21" s="112"/>
      <c r="G21" s="106"/>
      <c r="I21" s="106"/>
    </row>
    <row r="22" spans="2:9" ht="20.100000000000001" customHeight="1" x14ac:dyDescent="0.2">
      <c r="B22" s="113" t="s">
        <v>68</v>
      </c>
      <c r="C22" s="114">
        <f>'PLIEGO MINSA'!E94</f>
        <v>5979999</v>
      </c>
      <c r="D22" s="114">
        <f>'PLIEGO MINSA'!H94</f>
        <v>387743</v>
      </c>
      <c r="E22" s="12">
        <f t="shared" si="0"/>
        <v>6.4839977397989532</v>
      </c>
      <c r="F22" s="112"/>
      <c r="H22" s="112"/>
      <c r="I22" s="112"/>
    </row>
    <row r="23" spans="2:9" ht="20.100000000000001" customHeight="1" x14ac:dyDescent="0.2">
      <c r="B23" s="113" t="s">
        <v>120</v>
      </c>
      <c r="C23" s="114">
        <f>+'PLIEGO MINSA'!E99</f>
        <v>257986</v>
      </c>
      <c r="D23" s="114">
        <f>'PLIEGO MINSA'!H99</f>
        <v>27986</v>
      </c>
      <c r="E23" s="12">
        <f t="shared" si="0"/>
        <v>10.847875466110564</v>
      </c>
      <c r="F23" s="112"/>
      <c r="H23" s="112"/>
      <c r="I23" s="112"/>
    </row>
    <row r="24" spans="2:9" ht="20.100000000000001" customHeight="1" x14ac:dyDescent="0.2">
      <c r="B24" s="113" t="s">
        <v>121</v>
      </c>
      <c r="C24" s="114">
        <f>'PLIEGO MINSA'!E102</f>
        <v>646205534</v>
      </c>
      <c r="D24" s="114">
        <f>'PLIEGO MINSA'!H102</f>
        <v>96288289</v>
      </c>
      <c r="E24" s="115">
        <f t="shared" si="0"/>
        <v>14.900567069424076</v>
      </c>
      <c r="F24" s="112"/>
      <c r="H24" s="112"/>
      <c r="I24" s="112"/>
    </row>
    <row r="25" spans="2:9" ht="19.5" customHeight="1" x14ac:dyDescent="0.2">
      <c r="B25" s="11" t="s">
        <v>122</v>
      </c>
      <c r="C25" s="114">
        <f>'PLIEGO MINSA'!E165</f>
        <v>720035</v>
      </c>
      <c r="D25" s="114">
        <f>'PLIEGO MINSA'!H165</f>
        <v>88631</v>
      </c>
      <c r="E25" s="115">
        <f t="shared" si="0"/>
        <v>12.309262744172157</v>
      </c>
      <c r="F25" s="112"/>
      <c r="H25" s="112"/>
      <c r="I25" s="112"/>
    </row>
    <row r="26" spans="2:9" ht="20.100000000000001" customHeight="1" x14ac:dyDescent="0.2">
      <c r="B26" s="11" t="s">
        <v>123</v>
      </c>
      <c r="C26" s="114">
        <f>'PLIEGO MINSA'!E167</f>
        <v>5076215</v>
      </c>
      <c r="D26" s="114">
        <f>'PLIEGO MINSA'!H167</f>
        <v>1785783</v>
      </c>
      <c r="E26" s="115">
        <f t="shared" si="0"/>
        <v>35.179420099424469</v>
      </c>
      <c r="F26" s="112"/>
      <c r="H26" s="112"/>
      <c r="I26" s="112"/>
    </row>
    <row r="27" spans="2:9" ht="20.100000000000001" customHeight="1" x14ac:dyDescent="0.2">
      <c r="B27" s="11" t="s">
        <v>124</v>
      </c>
      <c r="C27" s="114">
        <f>'PLIEGO MINSA'!E170</f>
        <v>3042236</v>
      </c>
      <c r="D27" s="114">
        <f>'PLIEGO MINSA'!H170</f>
        <v>0</v>
      </c>
      <c r="E27" s="115">
        <f t="shared" si="0"/>
        <v>0</v>
      </c>
      <c r="F27" s="112"/>
      <c r="H27" s="112"/>
      <c r="I27" s="112"/>
    </row>
    <row r="28" spans="2:9" ht="22.5" customHeight="1" thickBot="1" x14ac:dyDescent="0.25">
      <c r="B28" s="119" t="s">
        <v>125</v>
      </c>
      <c r="C28" s="120">
        <f>'PLIEGO MINSA'!E174</f>
        <v>589098</v>
      </c>
      <c r="D28" s="120">
        <f>'PLIEGO MINSA'!H174</f>
        <v>0</v>
      </c>
      <c r="E28" s="115">
        <f t="shared" si="0"/>
        <v>0</v>
      </c>
      <c r="F28" s="112"/>
      <c r="H28" s="112"/>
      <c r="I28" s="112"/>
    </row>
    <row r="29" spans="2:9" ht="17.25" customHeight="1" thickBot="1" x14ac:dyDescent="0.25">
      <c r="B29" s="69" t="s">
        <v>12</v>
      </c>
      <c r="C29" s="70">
        <f>'UE ADSCRITAS AL PLIEGO MINSA'!E7</f>
        <v>3671514</v>
      </c>
      <c r="D29" s="70">
        <f>'UE ADSCRITAS AL PLIEGO MINSA'!H7</f>
        <v>631864</v>
      </c>
      <c r="E29" s="71">
        <f t="shared" si="0"/>
        <v>17.209903053617662</v>
      </c>
      <c r="F29" s="112"/>
    </row>
    <row r="30" spans="2:9" ht="19.5" customHeight="1" thickBot="1" x14ac:dyDescent="0.25">
      <c r="B30" s="69" t="s">
        <v>19</v>
      </c>
      <c r="C30" s="70">
        <f>'UE ADSCRITAS AL PLIEGO MINSA'!E15</f>
        <v>18571299</v>
      </c>
      <c r="D30" s="70">
        <f>'UE ADSCRITAS AL PLIEGO MINSA'!H15</f>
        <v>327218</v>
      </c>
      <c r="E30" s="71">
        <f t="shared" si="0"/>
        <v>1.7619553699501582</v>
      </c>
      <c r="F30" s="112"/>
    </row>
    <row r="31" spans="2:9" x14ac:dyDescent="0.2">
      <c r="C31" s="5"/>
      <c r="D31" s="46"/>
    </row>
    <row r="32" spans="2:9" x14ac:dyDescent="0.2">
      <c r="B32" s="62" t="s">
        <v>222</v>
      </c>
      <c r="C32" s="64"/>
      <c r="D32" s="64"/>
    </row>
    <row r="33" spans="2:5" ht="12.75" customHeight="1" x14ac:dyDescent="0.2">
      <c r="B33" s="65" t="s">
        <v>6</v>
      </c>
      <c r="C33" s="64"/>
      <c r="D33" s="64"/>
      <c r="E33" s="5"/>
    </row>
    <row r="34" spans="2:5" ht="15.75" customHeight="1" x14ac:dyDescent="0.2">
      <c r="B34" s="148" t="s">
        <v>27</v>
      </c>
      <c r="C34" s="149"/>
      <c r="D34" s="149"/>
      <c r="E34" s="6"/>
    </row>
    <row r="35" spans="2:5" x14ac:dyDescent="0.2">
      <c r="D35" s="5"/>
    </row>
    <row r="37" spans="2:5" x14ac:dyDescent="0.2">
      <c r="D37" s="5"/>
      <c r="E37" s="6"/>
    </row>
    <row r="38" spans="2:5" x14ac:dyDescent="0.2">
      <c r="D38" s="5"/>
    </row>
    <row r="39" spans="2:5" x14ac:dyDescent="0.2">
      <c r="E39" s="6"/>
    </row>
  </sheetData>
  <mergeCells count="11">
    <mergeCell ref="B34:D34"/>
    <mergeCell ref="B8:B9"/>
    <mergeCell ref="C8:C9"/>
    <mergeCell ref="D8:D9"/>
    <mergeCell ref="E8:E9"/>
    <mergeCell ref="B6:D6"/>
    <mergeCell ref="B1:D1"/>
    <mergeCell ref="B2:E2"/>
    <mergeCell ref="B3:E3"/>
    <mergeCell ref="B4:D4"/>
    <mergeCell ref="B5:D5"/>
  </mergeCells>
  <hyperlinks>
    <hyperlink ref="B34" r:id="rId1" display="http://apps5.mineco.gob.pe/transparencia/Navegador/default.aspx"/>
  </hyperlinks>
  <pageMargins left="0.59055118110236227" right="0" top="0.98425196850393704" bottom="0.98425196850393704" header="0" footer="0"/>
  <pageSetup paperSize="9" scale="85"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L1095"/>
  <sheetViews>
    <sheetView zoomScale="91" zoomScaleNormal="91" workbookViewId="0">
      <pane xSplit="2" ySplit="6" topLeftCell="C7" activePane="bottomRight" state="frozen"/>
      <selection pane="topRight" activeCell="C1" sqref="C1"/>
      <selection pane="bottomLeft" activeCell="A8" sqref="A8"/>
      <selection pane="bottomRight" activeCell="C7" sqref="C7"/>
    </sheetView>
  </sheetViews>
  <sheetFormatPr baseColWidth="10" defaultColWidth="11.42578125" defaultRowHeight="5.65" customHeight="1" x14ac:dyDescent="0.2"/>
  <cols>
    <col min="1" max="1" width="8.5703125" style="36" customWidth="1"/>
    <col min="2" max="2" width="41.42578125" style="44" customWidth="1"/>
    <col min="3" max="3" width="11.85546875" style="37" customWidth="1" collapsed="1"/>
    <col min="4" max="4" width="12.28515625" style="37" customWidth="1"/>
    <col min="5" max="5" width="13" style="38" customWidth="1"/>
    <col min="6" max="7" width="11.7109375" style="38" customWidth="1"/>
    <col min="8" max="8" width="11.28515625" style="20" customWidth="1"/>
    <col min="9" max="9" width="8.7109375" style="39" customWidth="1"/>
    <col min="10" max="10" width="13" style="111" customWidth="1"/>
    <col min="11" max="11" width="10.5703125" style="40" customWidth="1"/>
    <col min="12" max="16384" width="11.42578125" style="20"/>
  </cols>
  <sheetData>
    <row r="1" spans="1:12" s="18" customFormat="1" ht="18.75" customHeight="1" x14ac:dyDescent="0.2">
      <c r="A1" s="159" t="s">
        <v>21</v>
      </c>
      <c r="B1" s="159"/>
      <c r="C1" s="159"/>
      <c r="D1" s="159"/>
      <c r="E1" s="159"/>
      <c r="F1" s="159"/>
      <c r="G1" s="159"/>
      <c r="H1" s="159"/>
      <c r="I1" s="159"/>
      <c r="J1" s="159"/>
      <c r="K1" s="159"/>
    </row>
    <row r="2" spans="1:12" s="18" customFormat="1" ht="18.75" customHeight="1" x14ac:dyDescent="0.2">
      <c r="A2" s="160" t="s">
        <v>220</v>
      </c>
      <c r="B2" s="160"/>
      <c r="C2" s="160"/>
      <c r="D2" s="160"/>
      <c r="E2" s="160"/>
      <c r="F2" s="160"/>
      <c r="G2" s="160"/>
      <c r="H2" s="160"/>
      <c r="I2" s="160"/>
      <c r="J2" s="160"/>
      <c r="K2" s="160"/>
    </row>
    <row r="3" spans="1:12" s="18" customFormat="1" ht="18.75" customHeight="1" x14ac:dyDescent="0.2">
      <c r="B3" s="121"/>
      <c r="C3" s="121"/>
      <c r="D3" s="123"/>
      <c r="E3" s="124"/>
      <c r="F3" s="124"/>
      <c r="G3" s="124"/>
      <c r="H3" s="124"/>
      <c r="I3" s="123"/>
      <c r="J3" s="124"/>
      <c r="K3" s="121"/>
    </row>
    <row r="4" spans="1:12" s="18" customFormat="1" ht="13.5" customHeight="1" x14ac:dyDescent="0.2">
      <c r="A4" s="157" t="s">
        <v>45</v>
      </c>
      <c r="B4" s="157" t="s">
        <v>5</v>
      </c>
      <c r="C4" s="165" t="s">
        <v>22</v>
      </c>
      <c r="D4" s="165" t="s">
        <v>77</v>
      </c>
      <c r="E4" s="156" t="s">
        <v>75</v>
      </c>
      <c r="F4" s="156"/>
      <c r="G4" s="156"/>
      <c r="H4" s="156"/>
      <c r="I4" s="156"/>
      <c r="J4" s="161" t="s">
        <v>8</v>
      </c>
      <c r="K4" s="163" t="s">
        <v>23</v>
      </c>
    </row>
    <row r="5" spans="1:12" s="19" customFormat="1" ht="60.75" customHeight="1" thickBot="1" x14ac:dyDescent="0.3">
      <c r="A5" s="158"/>
      <c r="B5" s="157"/>
      <c r="C5" s="166"/>
      <c r="D5" s="166"/>
      <c r="E5" s="47" t="s">
        <v>74</v>
      </c>
      <c r="F5" s="15" t="s">
        <v>232</v>
      </c>
      <c r="G5" s="15" t="s">
        <v>233</v>
      </c>
      <c r="H5" s="21" t="s">
        <v>76</v>
      </c>
      <c r="I5" s="17" t="s">
        <v>7</v>
      </c>
      <c r="J5" s="162"/>
      <c r="K5" s="164"/>
    </row>
    <row r="6" spans="1:12" s="55" customFormat="1" ht="21.75" customHeight="1" x14ac:dyDescent="0.2">
      <c r="A6" s="53"/>
      <c r="B6" s="54" t="s">
        <v>9</v>
      </c>
      <c r="C6" s="54"/>
      <c r="D6" s="51">
        <f>D7+D76+D78+D80+D83+D85+D87+D89+D91+D94+D99+D102+D165+D167+D170+D174</f>
        <v>932571571.85000002</v>
      </c>
      <c r="E6" s="51">
        <f>E7+E76+E78+E80+E83+E85+E87+E89+E91+E94+E99+E102+E165+E167+E170+E174</f>
        <v>988836529</v>
      </c>
      <c r="F6" s="51">
        <f t="shared" ref="F6:G6" si="0">F7+F76+F78+F80+F83+F85+F87+F89+F91+F94+F99+F102+F165+F167+F170+F174</f>
        <v>189692255</v>
      </c>
      <c r="G6" s="51">
        <f t="shared" si="0"/>
        <v>43960008</v>
      </c>
      <c r="H6" s="51">
        <f>SUM(F6:G6)</f>
        <v>233652263</v>
      </c>
      <c r="I6" s="52">
        <f t="shared" ref="I6:I95" si="1">H6/E6%</f>
        <v>23.629008046081196</v>
      </c>
      <c r="J6" s="129">
        <f>D6+H6</f>
        <v>1166223834.8499999</v>
      </c>
      <c r="K6" s="54"/>
      <c r="L6" s="142"/>
    </row>
    <row r="7" spans="1:12" s="55" customFormat="1" ht="33.75" customHeight="1" x14ac:dyDescent="0.2">
      <c r="A7" s="87"/>
      <c r="B7" s="85" t="s">
        <v>39</v>
      </c>
      <c r="C7" s="92"/>
      <c r="D7" s="61">
        <f>SUM(D8:D75)</f>
        <v>242533309.38</v>
      </c>
      <c r="E7" s="61">
        <f>SUM(E8:E75)</f>
        <v>320511573</v>
      </c>
      <c r="F7" s="61">
        <f>SUM(F8:F75)</f>
        <v>120365530</v>
      </c>
      <c r="G7" s="61">
        <f>SUM(G8:G75)</f>
        <v>13216780</v>
      </c>
      <c r="H7" s="61">
        <f t="shared" ref="H7:H70" si="2">SUM(F7:G7)</f>
        <v>133582310</v>
      </c>
      <c r="I7" s="73">
        <f t="shared" si="1"/>
        <v>41.677842940167409</v>
      </c>
      <c r="J7" s="73">
        <f t="shared" ref="J7:J80" si="3">D7+H7</f>
        <v>376115619.38</v>
      </c>
      <c r="K7" s="85"/>
      <c r="L7" s="142"/>
    </row>
    <row r="8" spans="1:12" ht="35.25" customHeight="1" x14ac:dyDescent="0.2">
      <c r="A8" s="29">
        <v>2088779</v>
      </c>
      <c r="B8" s="27" t="s">
        <v>200</v>
      </c>
      <c r="C8" s="28">
        <v>255270770.75</v>
      </c>
      <c r="D8" s="28">
        <v>242468309.38</v>
      </c>
      <c r="E8" s="28">
        <v>20000</v>
      </c>
      <c r="F8" s="28">
        <v>0</v>
      </c>
      <c r="G8" s="28"/>
      <c r="H8" s="28">
        <f t="shared" si="2"/>
        <v>0</v>
      </c>
      <c r="I8" s="72">
        <f t="shared" ref="I8" si="4">H8/E8%</f>
        <v>0</v>
      </c>
      <c r="J8" s="72">
        <f t="shared" ref="J8" si="5">D8+H8</f>
        <v>242468309.38</v>
      </c>
      <c r="K8" s="72">
        <f>J8/C8%</f>
        <v>94.984752334791153</v>
      </c>
    </row>
    <row r="9" spans="1:12" ht="60.75" customHeight="1" x14ac:dyDescent="0.2">
      <c r="A9" s="29">
        <v>2404526</v>
      </c>
      <c r="B9" s="27" t="s">
        <v>79</v>
      </c>
      <c r="C9" s="28">
        <v>3697575</v>
      </c>
      <c r="D9" s="28">
        <v>65000</v>
      </c>
      <c r="E9" s="28">
        <v>0</v>
      </c>
      <c r="F9" s="28">
        <v>0</v>
      </c>
      <c r="G9" s="28"/>
      <c r="H9" s="28">
        <f t="shared" si="2"/>
        <v>0</v>
      </c>
      <c r="I9" s="72" t="e">
        <f t="shared" si="1"/>
        <v>#DIV/0!</v>
      </c>
      <c r="J9" s="72">
        <f t="shared" si="3"/>
        <v>65000</v>
      </c>
      <c r="K9" s="72">
        <f>J9/C9%</f>
        <v>1.7579088997518644</v>
      </c>
    </row>
    <row r="10" spans="1:12" ht="60.75" customHeight="1" x14ac:dyDescent="0.2">
      <c r="A10" s="29">
        <v>2505828</v>
      </c>
      <c r="B10" s="27" t="s">
        <v>126</v>
      </c>
      <c r="C10" s="28">
        <v>2828716</v>
      </c>
      <c r="D10" s="28">
        <v>0</v>
      </c>
      <c r="E10" s="28">
        <v>2262972</v>
      </c>
      <c r="F10" s="28">
        <v>0</v>
      </c>
      <c r="G10" s="28"/>
      <c r="H10" s="28">
        <f t="shared" si="2"/>
        <v>0</v>
      </c>
      <c r="I10" s="72">
        <f t="shared" ref="I10:I12" si="6">H10/E10%</f>
        <v>0</v>
      </c>
      <c r="J10" s="72">
        <f t="shared" ref="J10:J12" si="7">D10+H10</f>
        <v>0</v>
      </c>
      <c r="K10" s="72">
        <f t="shared" ref="K10:K12" si="8">J10/C10%</f>
        <v>0</v>
      </c>
    </row>
    <row r="11" spans="1:12" ht="60.75" customHeight="1" x14ac:dyDescent="0.2">
      <c r="A11" s="29">
        <v>2505831</v>
      </c>
      <c r="B11" s="27" t="s">
        <v>127</v>
      </c>
      <c r="C11" s="28">
        <v>794679</v>
      </c>
      <c r="D11" s="28">
        <v>0</v>
      </c>
      <c r="E11" s="28">
        <v>397341</v>
      </c>
      <c r="F11" s="28">
        <v>0</v>
      </c>
      <c r="G11" s="28"/>
      <c r="H11" s="28">
        <f t="shared" si="2"/>
        <v>0</v>
      </c>
      <c r="I11" s="72">
        <f t="shared" si="6"/>
        <v>0</v>
      </c>
      <c r="J11" s="72">
        <f t="shared" si="7"/>
        <v>0</v>
      </c>
      <c r="K11" s="72">
        <f t="shared" si="8"/>
        <v>0</v>
      </c>
    </row>
    <row r="12" spans="1:12" ht="60.75" customHeight="1" x14ac:dyDescent="0.2">
      <c r="A12" s="29">
        <v>2505841</v>
      </c>
      <c r="B12" s="27" t="s">
        <v>128</v>
      </c>
      <c r="C12" s="28">
        <v>400000</v>
      </c>
      <c r="D12" s="28">
        <v>0</v>
      </c>
      <c r="E12" s="28">
        <v>179687</v>
      </c>
      <c r="F12" s="28">
        <v>0</v>
      </c>
      <c r="G12" s="28"/>
      <c r="H12" s="28">
        <f t="shared" si="2"/>
        <v>0</v>
      </c>
      <c r="I12" s="72">
        <f t="shared" si="6"/>
        <v>0</v>
      </c>
      <c r="J12" s="72">
        <f t="shared" si="7"/>
        <v>0</v>
      </c>
      <c r="K12" s="72">
        <f t="shared" si="8"/>
        <v>0</v>
      </c>
    </row>
    <row r="13" spans="1:12" ht="66" customHeight="1" x14ac:dyDescent="0.2">
      <c r="A13" s="29">
        <v>2508544</v>
      </c>
      <c r="B13" s="27" t="s">
        <v>89</v>
      </c>
      <c r="C13" s="28">
        <v>11405600</v>
      </c>
      <c r="D13" s="28">
        <v>0</v>
      </c>
      <c r="E13" s="28">
        <v>11405600</v>
      </c>
      <c r="F13" s="28">
        <v>2385000</v>
      </c>
      <c r="G13" s="28">
        <v>9020600</v>
      </c>
      <c r="H13" s="28">
        <f t="shared" si="2"/>
        <v>11405600</v>
      </c>
      <c r="I13" s="72">
        <f t="shared" ref="I13:I72" si="9">H13/E13%</f>
        <v>100</v>
      </c>
      <c r="J13" s="72">
        <f t="shared" ref="J13:J72" si="10">D13+H13</f>
        <v>11405600</v>
      </c>
      <c r="K13" s="72">
        <f>J13/C13%</f>
        <v>100</v>
      </c>
    </row>
    <row r="14" spans="1:12" ht="66" customHeight="1" x14ac:dyDescent="0.2">
      <c r="A14" s="29">
        <v>2508908</v>
      </c>
      <c r="B14" s="27" t="s">
        <v>129</v>
      </c>
      <c r="C14" s="28">
        <v>1028200</v>
      </c>
      <c r="D14" s="28">
        <v>0</v>
      </c>
      <c r="E14" s="28">
        <v>1028200</v>
      </c>
      <c r="F14" s="28">
        <v>1028200</v>
      </c>
      <c r="G14" s="28"/>
      <c r="H14" s="28">
        <f t="shared" si="2"/>
        <v>1028200</v>
      </c>
      <c r="I14" s="72">
        <f t="shared" si="9"/>
        <v>100</v>
      </c>
      <c r="J14" s="72">
        <f t="shared" si="10"/>
        <v>1028200</v>
      </c>
      <c r="K14" s="72">
        <f t="shared" ref="K14:K72" si="11">J14/C14%</f>
        <v>100</v>
      </c>
    </row>
    <row r="15" spans="1:12" ht="66" customHeight="1" x14ac:dyDescent="0.2">
      <c r="A15" s="29">
        <v>2508911</v>
      </c>
      <c r="B15" s="27" t="s">
        <v>130</v>
      </c>
      <c r="C15" s="28">
        <v>6381200</v>
      </c>
      <c r="D15" s="28">
        <v>0</v>
      </c>
      <c r="E15" s="28">
        <v>6381200</v>
      </c>
      <c r="F15" s="28">
        <v>6381200</v>
      </c>
      <c r="G15" s="28"/>
      <c r="H15" s="28">
        <f t="shared" si="2"/>
        <v>6381200</v>
      </c>
      <c r="I15" s="72">
        <f t="shared" si="9"/>
        <v>100</v>
      </c>
      <c r="J15" s="72">
        <f t="shared" si="10"/>
        <v>6381200</v>
      </c>
      <c r="K15" s="72">
        <f t="shared" si="11"/>
        <v>100</v>
      </c>
    </row>
    <row r="16" spans="1:12" ht="66" customHeight="1" x14ac:dyDescent="0.2">
      <c r="A16" s="29">
        <v>2508941</v>
      </c>
      <c r="B16" s="27" t="s">
        <v>131</v>
      </c>
      <c r="C16" s="28">
        <v>4982000</v>
      </c>
      <c r="D16" s="28">
        <v>0</v>
      </c>
      <c r="E16" s="28">
        <v>4982000</v>
      </c>
      <c r="F16" s="28">
        <v>2597000</v>
      </c>
      <c r="G16" s="28">
        <v>2385000</v>
      </c>
      <c r="H16" s="28">
        <f t="shared" si="2"/>
        <v>4982000</v>
      </c>
      <c r="I16" s="72">
        <f t="shared" si="9"/>
        <v>100</v>
      </c>
      <c r="J16" s="72">
        <f t="shared" si="10"/>
        <v>4982000</v>
      </c>
      <c r="K16" s="72">
        <f t="shared" si="11"/>
        <v>100</v>
      </c>
    </row>
    <row r="17" spans="1:11" ht="118.5" customHeight="1" x14ac:dyDescent="0.2">
      <c r="A17" s="29">
        <v>2509291</v>
      </c>
      <c r="B17" s="27" t="s">
        <v>132</v>
      </c>
      <c r="C17" s="28">
        <v>1572579</v>
      </c>
      <c r="D17" s="28">
        <v>0</v>
      </c>
      <c r="E17" s="28">
        <v>1661243</v>
      </c>
      <c r="F17" s="28">
        <v>0</v>
      </c>
      <c r="G17" s="28"/>
      <c r="H17" s="28">
        <f t="shared" si="2"/>
        <v>0</v>
      </c>
      <c r="I17" s="72">
        <f t="shared" si="9"/>
        <v>0</v>
      </c>
      <c r="J17" s="72">
        <f t="shared" si="10"/>
        <v>0</v>
      </c>
      <c r="K17" s="72">
        <f t="shared" si="11"/>
        <v>0</v>
      </c>
    </row>
    <row r="18" spans="1:11" ht="119.25" customHeight="1" x14ac:dyDescent="0.2">
      <c r="A18" s="29">
        <v>2509292</v>
      </c>
      <c r="B18" s="27" t="s">
        <v>133</v>
      </c>
      <c r="C18" s="28">
        <v>973111</v>
      </c>
      <c r="D18" s="28">
        <v>0</v>
      </c>
      <c r="E18" s="28">
        <v>1083618</v>
      </c>
      <c r="F18" s="28">
        <v>0</v>
      </c>
      <c r="G18" s="28"/>
      <c r="H18" s="28">
        <f t="shared" si="2"/>
        <v>0</v>
      </c>
      <c r="I18" s="72">
        <f t="shared" si="9"/>
        <v>0</v>
      </c>
      <c r="J18" s="72">
        <f t="shared" si="10"/>
        <v>0</v>
      </c>
      <c r="K18" s="72">
        <f t="shared" si="11"/>
        <v>0</v>
      </c>
    </row>
    <row r="19" spans="1:11" ht="108" x14ac:dyDescent="0.2">
      <c r="A19" s="29">
        <v>2509293</v>
      </c>
      <c r="B19" s="27" t="s">
        <v>134</v>
      </c>
      <c r="C19" s="28">
        <v>1157494</v>
      </c>
      <c r="D19" s="28">
        <v>0</v>
      </c>
      <c r="E19" s="28">
        <v>1250292</v>
      </c>
      <c r="F19" s="28">
        <v>0</v>
      </c>
      <c r="G19" s="28"/>
      <c r="H19" s="28">
        <f t="shared" si="2"/>
        <v>0</v>
      </c>
      <c r="I19" s="72">
        <f t="shared" si="9"/>
        <v>0</v>
      </c>
      <c r="J19" s="72">
        <f t="shared" si="10"/>
        <v>0</v>
      </c>
      <c r="K19" s="72">
        <f t="shared" si="11"/>
        <v>0</v>
      </c>
    </row>
    <row r="20" spans="1:11" ht="122.25" customHeight="1" x14ac:dyDescent="0.2">
      <c r="A20" s="29">
        <v>2509299</v>
      </c>
      <c r="B20" s="27" t="s">
        <v>135</v>
      </c>
      <c r="C20" s="28">
        <v>1043672</v>
      </c>
      <c r="D20" s="28">
        <v>0</v>
      </c>
      <c r="E20" s="28">
        <v>1151503</v>
      </c>
      <c r="F20" s="28">
        <v>0</v>
      </c>
      <c r="G20" s="28"/>
      <c r="H20" s="28">
        <f t="shared" si="2"/>
        <v>0</v>
      </c>
      <c r="I20" s="72">
        <f t="shared" si="9"/>
        <v>0</v>
      </c>
      <c r="J20" s="72">
        <f t="shared" si="10"/>
        <v>0</v>
      </c>
      <c r="K20" s="72">
        <f t="shared" si="11"/>
        <v>0</v>
      </c>
    </row>
    <row r="21" spans="1:11" ht="117.75" customHeight="1" x14ac:dyDescent="0.2">
      <c r="A21" s="29">
        <v>2509300</v>
      </c>
      <c r="B21" s="27" t="s">
        <v>136</v>
      </c>
      <c r="C21" s="28">
        <v>642575</v>
      </c>
      <c r="D21" s="28">
        <v>0</v>
      </c>
      <c r="E21" s="28">
        <v>725146</v>
      </c>
      <c r="F21" s="28">
        <v>0</v>
      </c>
      <c r="G21" s="28"/>
      <c r="H21" s="28">
        <f t="shared" si="2"/>
        <v>0</v>
      </c>
      <c r="I21" s="72">
        <f t="shared" si="9"/>
        <v>0</v>
      </c>
      <c r="J21" s="72">
        <f t="shared" si="10"/>
        <v>0</v>
      </c>
      <c r="K21" s="72">
        <f t="shared" si="11"/>
        <v>0</v>
      </c>
    </row>
    <row r="22" spans="1:11" ht="117.75" customHeight="1" x14ac:dyDescent="0.2">
      <c r="A22" s="29">
        <v>2509303</v>
      </c>
      <c r="B22" s="27" t="s">
        <v>137</v>
      </c>
      <c r="C22" s="28">
        <v>1449678</v>
      </c>
      <c r="D22" s="28">
        <v>0</v>
      </c>
      <c r="E22" s="28">
        <v>1577609</v>
      </c>
      <c r="F22" s="28">
        <v>0</v>
      </c>
      <c r="G22" s="28"/>
      <c r="H22" s="28">
        <f t="shared" si="2"/>
        <v>0</v>
      </c>
      <c r="I22" s="72">
        <f t="shared" si="9"/>
        <v>0</v>
      </c>
      <c r="J22" s="72">
        <f t="shared" si="10"/>
        <v>0</v>
      </c>
      <c r="K22" s="72">
        <f t="shared" si="11"/>
        <v>0</v>
      </c>
    </row>
    <row r="23" spans="1:11" ht="114.75" customHeight="1" x14ac:dyDescent="0.2">
      <c r="A23" s="29">
        <v>2509304</v>
      </c>
      <c r="B23" s="27" t="s">
        <v>138</v>
      </c>
      <c r="C23" s="28">
        <v>1186960</v>
      </c>
      <c r="D23" s="28">
        <v>0</v>
      </c>
      <c r="E23" s="28">
        <v>1280348</v>
      </c>
      <c r="F23" s="28">
        <v>0</v>
      </c>
      <c r="G23" s="28"/>
      <c r="H23" s="28">
        <f t="shared" si="2"/>
        <v>0</v>
      </c>
      <c r="I23" s="72">
        <f t="shared" si="9"/>
        <v>0</v>
      </c>
      <c r="J23" s="72">
        <f t="shared" si="10"/>
        <v>0</v>
      </c>
      <c r="K23" s="72">
        <f t="shared" si="11"/>
        <v>0</v>
      </c>
    </row>
    <row r="24" spans="1:11" ht="129" customHeight="1" x14ac:dyDescent="0.2">
      <c r="A24" s="29">
        <v>2509306</v>
      </c>
      <c r="B24" s="27" t="s">
        <v>139</v>
      </c>
      <c r="C24" s="28">
        <v>1266241</v>
      </c>
      <c r="D24" s="28">
        <v>0</v>
      </c>
      <c r="E24" s="28">
        <v>1360926</v>
      </c>
      <c r="F24" s="28">
        <v>0</v>
      </c>
      <c r="G24" s="28"/>
      <c r="H24" s="28">
        <f t="shared" si="2"/>
        <v>0</v>
      </c>
      <c r="I24" s="72">
        <f t="shared" si="9"/>
        <v>0</v>
      </c>
      <c r="J24" s="72">
        <f t="shared" si="10"/>
        <v>0</v>
      </c>
      <c r="K24" s="72">
        <f t="shared" si="11"/>
        <v>0</v>
      </c>
    </row>
    <row r="25" spans="1:11" ht="117" customHeight="1" x14ac:dyDescent="0.2">
      <c r="A25" s="29">
        <v>2509308</v>
      </c>
      <c r="B25" s="27" t="s">
        <v>140</v>
      </c>
      <c r="C25" s="28">
        <v>1212102</v>
      </c>
      <c r="D25" s="28">
        <v>0</v>
      </c>
      <c r="E25" s="28">
        <v>1295047</v>
      </c>
      <c r="F25" s="28">
        <v>0</v>
      </c>
      <c r="G25" s="28"/>
      <c r="H25" s="28">
        <f t="shared" si="2"/>
        <v>0</v>
      </c>
      <c r="I25" s="72">
        <f t="shared" si="9"/>
        <v>0</v>
      </c>
      <c r="J25" s="72">
        <f t="shared" si="10"/>
        <v>0</v>
      </c>
      <c r="K25" s="72">
        <f t="shared" si="11"/>
        <v>0</v>
      </c>
    </row>
    <row r="26" spans="1:11" ht="117.75" customHeight="1" x14ac:dyDescent="0.2">
      <c r="A26" s="29">
        <v>2509309</v>
      </c>
      <c r="B26" s="27" t="s">
        <v>141</v>
      </c>
      <c r="C26" s="28">
        <v>1415295</v>
      </c>
      <c r="D26" s="28">
        <v>0</v>
      </c>
      <c r="E26" s="28">
        <v>1595810</v>
      </c>
      <c r="F26" s="28">
        <v>0</v>
      </c>
      <c r="G26" s="28"/>
      <c r="H26" s="28">
        <f t="shared" si="2"/>
        <v>0</v>
      </c>
      <c r="I26" s="72">
        <f t="shared" si="9"/>
        <v>0</v>
      </c>
      <c r="J26" s="72">
        <f t="shared" si="10"/>
        <v>0</v>
      </c>
      <c r="K26" s="72">
        <f t="shared" si="11"/>
        <v>0</v>
      </c>
    </row>
    <row r="27" spans="1:11" ht="117" customHeight="1" x14ac:dyDescent="0.2">
      <c r="A27" s="29">
        <v>2509310</v>
      </c>
      <c r="B27" s="27" t="s">
        <v>142</v>
      </c>
      <c r="C27" s="28">
        <v>907764</v>
      </c>
      <c r="D27" s="28">
        <v>0</v>
      </c>
      <c r="E27" s="28">
        <v>1010031</v>
      </c>
      <c r="F27" s="28">
        <v>0</v>
      </c>
      <c r="G27" s="28"/>
      <c r="H27" s="28">
        <f t="shared" si="2"/>
        <v>0</v>
      </c>
      <c r="I27" s="72">
        <f t="shared" si="9"/>
        <v>0</v>
      </c>
      <c r="J27" s="72">
        <f t="shared" si="10"/>
        <v>0</v>
      </c>
      <c r="K27" s="72">
        <f t="shared" si="11"/>
        <v>0</v>
      </c>
    </row>
    <row r="28" spans="1:11" ht="115.5" customHeight="1" x14ac:dyDescent="0.2">
      <c r="A28" s="29">
        <v>2509312</v>
      </c>
      <c r="B28" s="27" t="s">
        <v>143</v>
      </c>
      <c r="C28" s="28">
        <v>1631173</v>
      </c>
      <c r="D28" s="28">
        <v>0</v>
      </c>
      <c r="E28" s="28">
        <v>1812295</v>
      </c>
      <c r="F28" s="28">
        <v>0</v>
      </c>
      <c r="G28" s="28"/>
      <c r="H28" s="28">
        <f t="shared" si="2"/>
        <v>0</v>
      </c>
      <c r="I28" s="72">
        <f t="shared" si="9"/>
        <v>0</v>
      </c>
      <c r="J28" s="72">
        <f t="shared" si="10"/>
        <v>0</v>
      </c>
      <c r="K28" s="72">
        <f t="shared" si="11"/>
        <v>0</v>
      </c>
    </row>
    <row r="29" spans="1:11" ht="128.25" customHeight="1" x14ac:dyDescent="0.2">
      <c r="A29" s="29">
        <v>2509313</v>
      </c>
      <c r="B29" s="27" t="s">
        <v>144</v>
      </c>
      <c r="C29" s="28">
        <v>944532</v>
      </c>
      <c r="D29" s="28">
        <v>0</v>
      </c>
      <c r="E29" s="28">
        <v>1085805</v>
      </c>
      <c r="F29" s="28">
        <v>0</v>
      </c>
      <c r="G29" s="28"/>
      <c r="H29" s="28">
        <f t="shared" si="2"/>
        <v>0</v>
      </c>
      <c r="I29" s="72">
        <f t="shared" si="9"/>
        <v>0</v>
      </c>
      <c r="J29" s="72">
        <f t="shared" si="10"/>
        <v>0</v>
      </c>
      <c r="K29" s="72">
        <f t="shared" si="11"/>
        <v>0</v>
      </c>
    </row>
    <row r="30" spans="1:11" ht="108" x14ac:dyDescent="0.2">
      <c r="A30" s="29">
        <v>2509315</v>
      </c>
      <c r="B30" s="27" t="s">
        <v>145</v>
      </c>
      <c r="C30" s="28">
        <v>847512</v>
      </c>
      <c r="D30" s="28">
        <v>0</v>
      </c>
      <c r="E30" s="28">
        <v>950172</v>
      </c>
      <c r="F30" s="28">
        <v>0</v>
      </c>
      <c r="G30" s="28"/>
      <c r="H30" s="28">
        <f t="shared" si="2"/>
        <v>0</v>
      </c>
      <c r="I30" s="72">
        <f t="shared" si="9"/>
        <v>0</v>
      </c>
      <c r="J30" s="72">
        <f t="shared" si="10"/>
        <v>0</v>
      </c>
      <c r="K30" s="72">
        <f t="shared" si="11"/>
        <v>0</v>
      </c>
    </row>
    <row r="31" spans="1:11" ht="129" customHeight="1" x14ac:dyDescent="0.2">
      <c r="A31" s="29">
        <v>2509316</v>
      </c>
      <c r="B31" s="27" t="s">
        <v>146</v>
      </c>
      <c r="C31" s="28">
        <v>1217447</v>
      </c>
      <c r="D31" s="28">
        <v>0</v>
      </c>
      <c r="E31" s="28">
        <v>1316855</v>
      </c>
      <c r="F31" s="28">
        <v>0</v>
      </c>
      <c r="G31" s="28"/>
      <c r="H31" s="28">
        <f t="shared" si="2"/>
        <v>0</v>
      </c>
      <c r="I31" s="72">
        <f t="shared" si="9"/>
        <v>0</v>
      </c>
      <c r="J31" s="72">
        <f t="shared" si="10"/>
        <v>0</v>
      </c>
      <c r="K31" s="72">
        <f t="shared" si="11"/>
        <v>0</v>
      </c>
    </row>
    <row r="32" spans="1:11" ht="132" customHeight="1" x14ac:dyDescent="0.2">
      <c r="A32" s="29">
        <v>2509318</v>
      </c>
      <c r="B32" s="27" t="s">
        <v>147</v>
      </c>
      <c r="C32" s="28">
        <v>1573453</v>
      </c>
      <c r="D32" s="28">
        <v>0</v>
      </c>
      <c r="E32" s="28">
        <v>1746724</v>
      </c>
      <c r="F32" s="28">
        <v>0</v>
      </c>
      <c r="G32" s="28"/>
      <c r="H32" s="28">
        <f t="shared" si="2"/>
        <v>0</v>
      </c>
      <c r="I32" s="72">
        <f t="shared" si="9"/>
        <v>0</v>
      </c>
      <c r="J32" s="72">
        <f t="shared" si="10"/>
        <v>0</v>
      </c>
      <c r="K32" s="72">
        <f t="shared" si="11"/>
        <v>0</v>
      </c>
    </row>
    <row r="33" spans="1:11" ht="96" x14ac:dyDescent="0.2">
      <c r="A33" s="29">
        <v>2509322</v>
      </c>
      <c r="B33" s="27" t="s">
        <v>148</v>
      </c>
      <c r="C33" s="28">
        <v>1294340</v>
      </c>
      <c r="D33" s="28">
        <v>0</v>
      </c>
      <c r="E33" s="28">
        <v>1383362</v>
      </c>
      <c r="F33" s="28">
        <v>0</v>
      </c>
      <c r="G33" s="28"/>
      <c r="H33" s="28">
        <f t="shared" si="2"/>
        <v>0</v>
      </c>
      <c r="I33" s="72">
        <f t="shared" si="9"/>
        <v>0</v>
      </c>
      <c r="J33" s="72">
        <f t="shared" si="10"/>
        <v>0</v>
      </c>
      <c r="K33" s="72">
        <f t="shared" si="11"/>
        <v>0</v>
      </c>
    </row>
    <row r="34" spans="1:11" ht="118.5" customHeight="1" x14ac:dyDescent="0.2">
      <c r="A34" s="29">
        <v>2509329</v>
      </c>
      <c r="B34" s="27" t="s">
        <v>149</v>
      </c>
      <c r="C34" s="28">
        <v>1654769</v>
      </c>
      <c r="D34" s="28">
        <v>0</v>
      </c>
      <c r="E34" s="28">
        <v>1749647</v>
      </c>
      <c r="F34" s="28">
        <v>0</v>
      </c>
      <c r="G34" s="28"/>
      <c r="H34" s="28">
        <f t="shared" si="2"/>
        <v>0</v>
      </c>
      <c r="I34" s="72">
        <f t="shared" si="9"/>
        <v>0</v>
      </c>
      <c r="J34" s="72">
        <f t="shared" si="10"/>
        <v>0</v>
      </c>
      <c r="K34" s="72">
        <f t="shared" si="11"/>
        <v>0</v>
      </c>
    </row>
    <row r="35" spans="1:11" ht="114" customHeight="1" x14ac:dyDescent="0.2">
      <c r="A35" s="29">
        <v>2509332</v>
      </c>
      <c r="B35" s="27" t="s">
        <v>150</v>
      </c>
      <c r="C35" s="28">
        <v>905644</v>
      </c>
      <c r="D35" s="28">
        <v>0</v>
      </c>
      <c r="E35" s="28">
        <v>1001402</v>
      </c>
      <c r="F35" s="28">
        <v>0</v>
      </c>
      <c r="G35" s="28"/>
      <c r="H35" s="28">
        <f t="shared" si="2"/>
        <v>0</v>
      </c>
      <c r="I35" s="72">
        <f t="shared" si="9"/>
        <v>0</v>
      </c>
      <c r="J35" s="72">
        <f t="shared" si="10"/>
        <v>0</v>
      </c>
      <c r="K35" s="72">
        <f t="shared" si="11"/>
        <v>0</v>
      </c>
    </row>
    <row r="36" spans="1:11" ht="108" x14ac:dyDescent="0.2">
      <c r="A36" s="29">
        <v>2509337</v>
      </c>
      <c r="B36" s="27" t="s">
        <v>151</v>
      </c>
      <c r="C36" s="28">
        <v>1974591</v>
      </c>
      <c r="D36" s="28">
        <v>0</v>
      </c>
      <c r="E36" s="28">
        <v>2143455</v>
      </c>
      <c r="F36" s="28">
        <v>0</v>
      </c>
      <c r="G36" s="28"/>
      <c r="H36" s="28">
        <f t="shared" si="2"/>
        <v>0</v>
      </c>
      <c r="I36" s="72">
        <f t="shared" si="9"/>
        <v>0</v>
      </c>
      <c r="J36" s="72">
        <f t="shared" si="10"/>
        <v>0</v>
      </c>
      <c r="K36" s="72">
        <f t="shared" si="11"/>
        <v>0</v>
      </c>
    </row>
    <row r="37" spans="1:11" ht="116.25" customHeight="1" x14ac:dyDescent="0.2">
      <c r="A37" s="29">
        <v>2509338</v>
      </c>
      <c r="B37" s="27" t="s">
        <v>152</v>
      </c>
      <c r="C37" s="28">
        <v>1160094</v>
      </c>
      <c r="D37" s="28">
        <v>0</v>
      </c>
      <c r="E37" s="28">
        <v>1259797</v>
      </c>
      <c r="F37" s="28">
        <v>0</v>
      </c>
      <c r="G37" s="28"/>
      <c r="H37" s="28">
        <f t="shared" si="2"/>
        <v>0</v>
      </c>
      <c r="I37" s="72">
        <f t="shared" si="9"/>
        <v>0</v>
      </c>
      <c r="J37" s="72">
        <f t="shared" si="10"/>
        <v>0</v>
      </c>
      <c r="K37" s="72">
        <f t="shared" si="11"/>
        <v>0</v>
      </c>
    </row>
    <row r="38" spans="1:11" ht="118.5" customHeight="1" x14ac:dyDescent="0.2">
      <c r="A38" s="29">
        <v>2509339</v>
      </c>
      <c r="B38" s="27" t="s">
        <v>153</v>
      </c>
      <c r="C38" s="28">
        <v>1283557</v>
      </c>
      <c r="D38" s="28">
        <v>0</v>
      </c>
      <c r="E38" s="28">
        <v>1402526</v>
      </c>
      <c r="F38" s="28">
        <v>0</v>
      </c>
      <c r="G38" s="28"/>
      <c r="H38" s="28">
        <f t="shared" si="2"/>
        <v>0</v>
      </c>
      <c r="I38" s="72">
        <f t="shared" si="9"/>
        <v>0</v>
      </c>
      <c r="J38" s="72">
        <f t="shared" si="10"/>
        <v>0</v>
      </c>
      <c r="K38" s="72">
        <f t="shared" si="11"/>
        <v>0</v>
      </c>
    </row>
    <row r="39" spans="1:11" ht="131.25" customHeight="1" x14ac:dyDescent="0.2">
      <c r="A39" s="29">
        <v>2509340</v>
      </c>
      <c r="B39" s="27" t="s">
        <v>154</v>
      </c>
      <c r="C39" s="28">
        <v>1330389</v>
      </c>
      <c r="D39" s="28">
        <v>0</v>
      </c>
      <c r="E39" s="28">
        <v>1378586</v>
      </c>
      <c r="F39" s="28">
        <v>0</v>
      </c>
      <c r="G39" s="28"/>
      <c r="H39" s="28">
        <f t="shared" si="2"/>
        <v>0</v>
      </c>
      <c r="I39" s="72">
        <f t="shared" si="9"/>
        <v>0</v>
      </c>
      <c r="J39" s="72">
        <f t="shared" si="10"/>
        <v>0</v>
      </c>
      <c r="K39" s="72">
        <f t="shared" si="11"/>
        <v>0</v>
      </c>
    </row>
    <row r="40" spans="1:11" ht="141.75" customHeight="1" x14ac:dyDescent="0.2">
      <c r="A40" s="29">
        <v>2509341</v>
      </c>
      <c r="B40" s="27" t="s">
        <v>155</v>
      </c>
      <c r="C40" s="28">
        <v>1236259</v>
      </c>
      <c r="D40" s="28">
        <v>0</v>
      </c>
      <c r="E40" s="28">
        <v>1285972</v>
      </c>
      <c r="F40" s="28">
        <v>0</v>
      </c>
      <c r="G40" s="28"/>
      <c r="H40" s="28">
        <f t="shared" si="2"/>
        <v>0</v>
      </c>
      <c r="I40" s="72">
        <f t="shared" si="9"/>
        <v>0</v>
      </c>
      <c r="J40" s="72">
        <f t="shared" si="10"/>
        <v>0</v>
      </c>
      <c r="K40" s="72">
        <f t="shared" si="11"/>
        <v>0</v>
      </c>
    </row>
    <row r="41" spans="1:11" ht="143.25" customHeight="1" x14ac:dyDescent="0.2">
      <c r="A41" s="29">
        <v>2509342</v>
      </c>
      <c r="B41" s="27" t="s">
        <v>156</v>
      </c>
      <c r="C41" s="28">
        <v>1428771</v>
      </c>
      <c r="D41" s="28">
        <v>0</v>
      </c>
      <c r="E41" s="28">
        <v>1501783</v>
      </c>
      <c r="F41" s="28">
        <v>0</v>
      </c>
      <c r="G41" s="28"/>
      <c r="H41" s="28">
        <f t="shared" si="2"/>
        <v>0</v>
      </c>
      <c r="I41" s="72">
        <f t="shared" si="9"/>
        <v>0</v>
      </c>
      <c r="J41" s="72">
        <f t="shared" si="10"/>
        <v>0</v>
      </c>
      <c r="K41" s="72">
        <f t="shared" si="11"/>
        <v>0</v>
      </c>
    </row>
    <row r="42" spans="1:11" ht="108" x14ac:dyDescent="0.2">
      <c r="A42" s="29">
        <v>2509343</v>
      </c>
      <c r="B42" s="27" t="s">
        <v>157</v>
      </c>
      <c r="C42" s="28">
        <v>1601189</v>
      </c>
      <c r="D42" s="28">
        <v>0</v>
      </c>
      <c r="E42" s="28">
        <v>1736460</v>
      </c>
      <c r="F42" s="28">
        <v>0</v>
      </c>
      <c r="G42" s="28"/>
      <c r="H42" s="28">
        <f t="shared" si="2"/>
        <v>0</v>
      </c>
      <c r="I42" s="72">
        <f t="shared" si="9"/>
        <v>0</v>
      </c>
      <c r="J42" s="72">
        <f t="shared" si="10"/>
        <v>0</v>
      </c>
      <c r="K42" s="72">
        <f t="shared" si="11"/>
        <v>0</v>
      </c>
    </row>
    <row r="43" spans="1:11" ht="127.5" customHeight="1" x14ac:dyDescent="0.2">
      <c r="A43" s="29">
        <v>2509351</v>
      </c>
      <c r="B43" s="27" t="s">
        <v>158</v>
      </c>
      <c r="C43" s="28">
        <v>1100304</v>
      </c>
      <c r="D43" s="28">
        <v>0</v>
      </c>
      <c r="E43" s="28">
        <v>1247609</v>
      </c>
      <c r="F43" s="28">
        <v>0</v>
      </c>
      <c r="G43" s="28"/>
      <c r="H43" s="28">
        <f t="shared" si="2"/>
        <v>0</v>
      </c>
      <c r="I43" s="72">
        <f t="shared" si="9"/>
        <v>0</v>
      </c>
      <c r="J43" s="72">
        <f t="shared" si="10"/>
        <v>0</v>
      </c>
      <c r="K43" s="72">
        <f t="shared" si="11"/>
        <v>0</v>
      </c>
    </row>
    <row r="44" spans="1:11" ht="127.5" customHeight="1" x14ac:dyDescent="0.2">
      <c r="A44" s="29">
        <v>2509352</v>
      </c>
      <c r="B44" s="27" t="s">
        <v>159</v>
      </c>
      <c r="C44" s="28">
        <v>1169821</v>
      </c>
      <c r="D44" s="28">
        <v>0</v>
      </c>
      <c r="E44" s="28">
        <v>1268136</v>
      </c>
      <c r="F44" s="28">
        <v>0</v>
      </c>
      <c r="G44" s="28"/>
      <c r="H44" s="28">
        <f t="shared" si="2"/>
        <v>0</v>
      </c>
      <c r="I44" s="72">
        <f t="shared" si="9"/>
        <v>0</v>
      </c>
      <c r="J44" s="72">
        <f t="shared" si="10"/>
        <v>0</v>
      </c>
      <c r="K44" s="72">
        <f t="shared" si="11"/>
        <v>0</v>
      </c>
    </row>
    <row r="45" spans="1:11" ht="127.5" customHeight="1" x14ac:dyDescent="0.2">
      <c r="A45" s="29">
        <v>2509354</v>
      </c>
      <c r="B45" s="27" t="s">
        <v>160</v>
      </c>
      <c r="C45" s="28">
        <v>1012604</v>
      </c>
      <c r="D45" s="28">
        <v>0</v>
      </c>
      <c r="E45" s="28">
        <v>1124265</v>
      </c>
      <c r="F45" s="28">
        <v>0</v>
      </c>
      <c r="G45" s="28"/>
      <c r="H45" s="28">
        <f t="shared" si="2"/>
        <v>0</v>
      </c>
      <c r="I45" s="72">
        <f t="shared" si="9"/>
        <v>0</v>
      </c>
      <c r="J45" s="72">
        <f t="shared" si="10"/>
        <v>0</v>
      </c>
      <c r="K45" s="72">
        <f t="shared" si="11"/>
        <v>0</v>
      </c>
    </row>
    <row r="46" spans="1:11" ht="127.5" customHeight="1" x14ac:dyDescent="0.2">
      <c r="A46" s="29">
        <v>2509355</v>
      </c>
      <c r="B46" s="27" t="s">
        <v>161</v>
      </c>
      <c r="C46" s="28">
        <v>1599777</v>
      </c>
      <c r="D46" s="28">
        <v>0</v>
      </c>
      <c r="E46" s="28">
        <v>1699278</v>
      </c>
      <c r="F46" s="28">
        <v>0</v>
      </c>
      <c r="G46" s="28"/>
      <c r="H46" s="28">
        <f t="shared" si="2"/>
        <v>0</v>
      </c>
      <c r="I46" s="72">
        <f t="shared" si="9"/>
        <v>0</v>
      </c>
      <c r="J46" s="72">
        <f t="shared" si="10"/>
        <v>0</v>
      </c>
      <c r="K46" s="72">
        <f t="shared" si="11"/>
        <v>0</v>
      </c>
    </row>
    <row r="47" spans="1:11" ht="127.5" customHeight="1" x14ac:dyDescent="0.2">
      <c r="A47" s="29">
        <v>2509360</v>
      </c>
      <c r="B47" s="27" t="s">
        <v>162</v>
      </c>
      <c r="C47" s="28">
        <v>1107380</v>
      </c>
      <c r="D47" s="28">
        <v>0</v>
      </c>
      <c r="E47" s="28">
        <v>1254275</v>
      </c>
      <c r="F47" s="28">
        <v>0</v>
      </c>
      <c r="G47" s="28"/>
      <c r="H47" s="28">
        <f t="shared" si="2"/>
        <v>0</v>
      </c>
      <c r="I47" s="72">
        <f t="shared" si="9"/>
        <v>0</v>
      </c>
      <c r="J47" s="72">
        <f t="shared" si="10"/>
        <v>0</v>
      </c>
      <c r="K47" s="72">
        <f t="shared" si="11"/>
        <v>0</v>
      </c>
    </row>
    <row r="48" spans="1:11" ht="127.5" customHeight="1" x14ac:dyDescent="0.2">
      <c r="A48" s="29">
        <v>2509361</v>
      </c>
      <c r="B48" s="27" t="s">
        <v>163</v>
      </c>
      <c r="C48" s="28">
        <v>1527737</v>
      </c>
      <c r="D48" s="28">
        <v>0</v>
      </c>
      <c r="E48" s="28">
        <v>1629273</v>
      </c>
      <c r="F48" s="28">
        <v>0</v>
      </c>
      <c r="G48" s="28"/>
      <c r="H48" s="28">
        <f t="shared" si="2"/>
        <v>0</v>
      </c>
      <c r="I48" s="72">
        <f t="shared" si="9"/>
        <v>0</v>
      </c>
      <c r="J48" s="72">
        <f t="shared" si="10"/>
        <v>0</v>
      </c>
      <c r="K48" s="72">
        <f t="shared" si="11"/>
        <v>0</v>
      </c>
    </row>
    <row r="49" spans="1:11" ht="127.5" customHeight="1" x14ac:dyDescent="0.2">
      <c r="A49" s="29">
        <v>2509366</v>
      </c>
      <c r="B49" s="27" t="s">
        <v>164</v>
      </c>
      <c r="C49" s="28">
        <v>1700273</v>
      </c>
      <c r="D49" s="28">
        <v>0</v>
      </c>
      <c r="E49" s="28">
        <v>1874506</v>
      </c>
      <c r="F49" s="28">
        <v>0</v>
      </c>
      <c r="G49" s="28"/>
      <c r="H49" s="28">
        <f t="shared" si="2"/>
        <v>0</v>
      </c>
      <c r="I49" s="72">
        <f t="shared" si="9"/>
        <v>0</v>
      </c>
      <c r="J49" s="72">
        <f t="shared" si="10"/>
        <v>0</v>
      </c>
      <c r="K49" s="72">
        <f t="shared" si="11"/>
        <v>0</v>
      </c>
    </row>
    <row r="50" spans="1:11" ht="127.5" customHeight="1" x14ac:dyDescent="0.2">
      <c r="A50" s="29">
        <v>2509371</v>
      </c>
      <c r="B50" s="27" t="s">
        <v>165</v>
      </c>
      <c r="C50" s="28">
        <v>1785047</v>
      </c>
      <c r="D50" s="28">
        <v>0</v>
      </c>
      <c r="E50" s="28">
        <v>1938182</v>
      </c>
      <c r="F50" s="28">
        <v>0</v>
      </c>
      <c r="G50" s="28"/>
      <c r="H50" s="28">
        <f t="shared" si="2"/>
        <v>0</v>
      </c>
      <c r="I50" s="72">
        <f t="shared" si="9"/>
        <v>0</v>
      </c>
      <c r="J50" s="72">
        <f t="shared" si="10"/>
        <v>0</v>
      </c>
      <c r="K50" s="72">
        <f t="shared" si="11"/>
        <v>0</v>
      </c>
    </row>
    <row r="51" spans="1:11" ht="127.5" customHeight="1" x14ac:dyDescent="0.2">
      <c r="A51" s="29">
        <v>2509380</v>
      </c>
      <c r="B51" s="27" t="s">
        <v>166</v>
      </c>
      <c r="C51" s="28">
        <v>1464537</v>
      </c>
      <c r="D51" s="28">
        <v>0</v>
      </c>
      <c r="E51" s="28">
        <v>1566124</v>
      </c>
      <c r="F51" s="28">
        <v>0</v>
      </c>
      <c r="G51" s="28"/>
      <c r="H51" s="28">
        <f t="shared" si="2"/>
        <v>0</v>
      </c>
      <c r="I51" s="72">
        <f t="shared" si="9"/>
        <v>0</v>
      </c>
      <c r="J51" s="72">
        <f t="shared" si="10"/>
        <v>0</v>
      </c>
      <c r="K51" s="72">
        <f t="shared" si="11"/>
        <v>0</v>
      </c>
    </row>
    <row r="52" spans="1:11" ht="127.5" customHeight="1" x14ac:dyDescent="0.2">
      <c r="A52" s="29">
        <v>2509386</v>
      </c>
      <c r="B52" s="27" t="s">
        <v>167</v>
      </c>
      <c r="C52" s="28">
        <v>1789460</v>
      </c>
      <c r="D52" s="28">
        <v>0</v>
      </c>
      <c r="E52" s="28">
        <v>1932879</v>
      </c>
      <c r="F52" s="28">
        <v>0</v>
      </c>
      <c r="G52" s="28"/>
      <c r="H52" s="28">
        <f t="shared" si="2"/>
        <v>0</v>
      </c>
      <c r="I52" s="72">
        <f t="shared" si="9"/>
        <v>0</v>
      </c>
      <c r="J52" s="72">
        <f t="shared" si="10"/>
        <v>0</v>
      </c>
      <c r="K52" s="72">
        <f t="shared" si="11"/>
        <v>0</v>
      </c>
    </row>
    <row r="53" spans="1:11" ht="127.5" customHeight="1" x14ac:dyDescent="0.2">
      <c r="A53" s="29">
        <v>2509395</v>
      </c>
      <c r="B53" s="27" t="s">
        <v>168</v>
      </c>
      <c r="C53" s="28">
        <v>1566785</v>
      </c>
      <c r="D53" s="28">
        <v>0</v>
      </c>
      <c r="E53" s="28">
        <v>1744498</v>
      </c>
      <c r="F53" s="28">
        <v>0</v>
      </c>
      <c r="G53" s="28"/>
      <c r="H53" s="28">
        <f t="shared" si="2"/>
        <v>0</v>
      </c>
      <c r="I53" s="72">
        <f t="shared" si="9"/>
        <v>0</v>
      </c>
      <c r="J53" s="72">
        <f t="shared" si="10"/>
        <v>0</v>
      </c>
      <c r="K53" s="72">
        <f t="shared" si="11"/>
        <v>0</v>
      </c>
    </row>
    <row r="54" spans="1:11" ht="127.5" customHeight="1" x14ac:dyDescent="0.2">
      <c r="A54" s="29">
        <v>2509397</v>
      </c>
      <c r="B54" s="27" t="s">
        <v>169</v>
      </c>
      <c r="C54" s="28">
        <v>1156232</v>
      </c>
      <c r="D54" s="28">
        <v>0</v>
      </c>
      <c r="E54" s="28">
        <v>1245925</v>
      </c>
      <c r="F54" s="28">
        <v>0</v>
      </c>
      <c r="G54" s="28"/>
      <c r="H54" s="28">
        <f t="shared" si="2"/>
        <v>0</v>
      </c>
      <c r="I54" s="72">
        <f t="shared" si="9"/>
        <v>0</v>
      </c>
      <c r="J54" s="72">
        <f t="shared" si="10"/>
        <v>0</v>
      </c>
      <c r="K54" s="72">
        <f t="shared" si="11"/>
        <v>0</v>
      </c>
    </row>
    <row r="55" spans="1:11" ht="127.5" customHeight="1" x14ac:dyDescent="0.2">
      <c r="A55" s="29">
        <v>2509403</v>
      </c>
      <c r="B55" s="27" t="s">
        <v>170</v>
      </c>
      <c r="C55" s="28">
        <v>1193920</v>
      </c>
      <c r="D55" s="28">
        <v>0</v>
      </c>
      <c r="E55" s="28">
        <v>1288814</v>
      </c>
      <c r="F55" s="28">
        <v>0</v>
      </c>
      <c r="G55" s="28"/>
      <c r="H55" s="28">
        <f t="shared" si="2"/>
        <v>0</v>
      </c>
      <c r="I55" s="72">
        <f t="shared" si="9"/>
        <v>0</v>
      </c>
      <c r="J55" s="72">
        <f t="shared" si="10"/>
        <v>0</v>
      </c>
      <c r="K55" s="72">
        <f t="shared" si="11"/>
        <v>0</v>
      </c>
    </row>
    <row r="56" spans="1:11" ht="127.5" customHeight="1" x14ac:dyDescent="0.2">
      <c r="A56" s="29">
        <v>2509405</v>
      </c>
      <c r="B56" s="27" t="s">
        <v>171</v>
      </c>
      <c r="C56" s="28">
        <v>900930</v>
      </c>
      <c r="D56" s="28">
        <v>0</v>
      </c>
      <c r="E56" s="28">
        <v>1014058</v>
      </c>
      <c r="F56" s="28">
        <v>0</v>
      </c>
      <c r="G56" s="28"/>
      <c r="H56" s="28">
        <f t="shared" si="2"/>
        <v>0</v>
      </c>
      <c r="I56" s="72">
        <f t="shared" si="9"/>
        <v>0</v>
      </c>
      <c r="J56" s="72">
        <f t="shared" si="10"/>
        <v>0</v>
      </c>
      <c r="K56" s="72">
        <f t="shared" si="11"/>
        <v>0</v>
      </c>
    </row>
    <row r="57" spans="1:11" ht="127.5" customHeight="1" x14ac:dyDescent="0.2">
      <c r="A57" s="29">
        <v>2509408</v>
      </c>
      <c r="B57" s="27" t="s">
        <v>172</v>
      </c>
      <c r="C57" s="28">
        <v>1358406</v>
      </c>
      <c r="D57" s="28">
        <v>0</v>
      </c>
      <c r="E57" s="28">
        <v>1518715</v>
      </c>
      <c r="F57" s="28">
        <v>0</v>
      </c>
      <c r="G57" s="28"/>
      <c r="H57" s="28">
        <f t="shared" si="2"/>
        <v>0</v>
      </c>
      <c r="I57" s="72">
        <f t="shared" si="9"/>
        <v>0</v>
      </c>
      <c r="J57" s="72">
        <f t="shared" si="10"/>
        <v>0</v>
      </c>
      <c r="K57" s="72">
        <f t="shared" si="11"/>
        <v>0</v>
      </c>
    </row>
    <row r="58" spans="1:11" ht="127.5" customHeight="1" x14ac:dyDescent="0.2">
      <c r="A58" s="29">
        <v>2509412</v>
      </c>
      <c r="B58" s="27" t="s">
        <v>173</v>
      </c>
      <c r="C58" s="28">
        <v>1383512</v>
      </c>
      <c r="D58" s="28">
        <v>0</v>
      </c>
      <c r="E58" s="28">
        <v>1455646</v>
      </c>
      <c r="F58" s="28">
        <v>0</v>
      </c>
      <c r="G58" s="28"/>
      <c r="H58" s="28">
        <f t="shared" si="2"/>
        <v>0</v>
      </c>
      <c r="I58" s="72">
        <f t="shared" si="9"/>
        <v>0</v>
      </c>
      <c r="J58" s="72">
        <f t="shared" si="10"/>
        <v>0</v>
      </c>
      <c r="K58" s="72">
        <f t="shared" si="11"/>
        <v>0</v>
      </c>
    </row>
    <row r="59" spans="1:11" ht="127.5" customHeight="1" x14ac:dyDescent="0.2">
      <c r="A59" s="29">
        <v>2509419</v>
      </c>
      <c r="B59" s="27" t="s">
        <v>174</v>
      </c>
      <c r="C59" s="28">
        <v>1341885</v>
      </c>
      <c r="D59" s="28">
        <v>0</v>
      </c>
      <c r="E59" s="28">
        <v>1409962</v>
      </c>
      <c r="F59" s="28">
        <v>0</v>
      </c>
      <c r="G59" s="28"/>
      <c r="H59" s="28">
        <f t="shared" si="2"/>
        <v>0</v>
      </c>
      <c r="I59" s="72">
        <f t="shared" si="9"/>
        <v>0</v>
      </c>
      <c r="J59" s="72">
        <f t="shared" si="10"/>
        <v>0</v>
      </c>
      <c r="K59" s="72">
        <f t="shared" si="11"/>
        <v>0</v>
      </c>
    </row>
    <row r="60" spans="1:11" ht="127.5" customHeight="1" x14ac:dyDescent="0.2">
      <c r="A60" s="29">
        <v>2509420</v>
      </c>
      <c r="B60" s="27" t="s">
        <v>175</v>
      </c>
      <c r="C60" s="28">
        <v>714951</v>
      </c>
      <c r="D60" s="28">
        <v>0</v>
      </c>
      <c r="E60" s="28">
        <v>764149</v>
      </c>
      <c r="F60" s="28">
        <v>0</v>
      </c>
      <c r="G60" s="28"/>
      <c r="H60" s="28">
        <f t="shared" si="2"/>
        <v>0</v>
      </c>
      <c r="I60" s="72">
        <f t="shared" si="9"/>
        <v>0</v>
      </c>
      <c r="J60" s="72">
        <f t="shared" si="10"/>
        <v>0</v>
      </c>
      <c r="K60" s="72">
        <f t="shared" si="11"/>
        <v>0</v>
      </c>
    </row>
    <row r="61" spans="1:11" ht="127.5" customHeight="1" x14ac:dyDescent="0.2">
      <c r="A61" s="29">
        <v>2509423</v>
      </c>
      <c r="B61" s="27" t="s">
        <v>176</v>
      </c>
      <c r="C61" s="28">
        <v>1520604</v>
      </c>
      <c r="D61" s="28">
        <v>0</v>
      </c>
      <c r="E61" s="28">
        <v>1620177</v>
      </c>
      <c r="F61" s="28">
        <v>0</v>
      </c>
      <c r="G61" s="28"/>
      <c r="H61" s="28">
        <f t="shared" si="2"/>
        <v>0</v>
      </c>
      <c r="I61" s="72">
        <f t="shared" si="9"/>
        <v>0</v>
      </c>
      <c r="J61" s="72">
        <f t="shared" si="10"/>
        <v>0</v>
      </c>
      <c r="K61" s="72">
        <f t="shared" si="11"/>
        <v>0</v>
      </c>
    </row>
    <row r="62" spans="1:11" ht="127.5" customHeight="1" x14ac:dyDescent="0.2">
      <c r="A62" s="29">
        <v>2509431</v>
      </c>
      <c r="B62" s="27" t="s">
        <v>177</v>
      </c>
      <c r="C62" s="28">
        <v>1468490</v>
      </c>
      <c r="D62" s="28">
        <v>0</v>
      </c>
      <c r="E62" s="28">
        <v>1606827</v>
      </c>
      <c r="F62" s="28">
        <v>0</v>
      </c>
      <c r="G62" s="28"/>
      <c r="H62" s="28">
        <f t="shared" si="2"/>
        <v>0</v>
      </c>
      <c r="I62" s="72">
        <f t="shared" si="9"/>
        <v>0</v>
      </c>
      <c r="J62" s="72">
        <f t="shared" si="10"/>
        <v>0</v>
      </c>
      <c r="K62" s="72">
        <f t="shared" si="11"/>
        <v>0</v>
      </c>
    </row>
    <row r="63" spans="1:11" ht="127.5" customHeight="1" x14ac:dyDescent="0.2">
      <c r="A63" s="29">
        <v>2509436</v>
      </c>
      <c r="B63" s="27" t="s">
        <v>178</v>
      </c>
      <c r="C63" s="28">
        <v>1262342</v>
      </c>
      <c r="D63" s="28">
        <v>0</v>
      </c>
      <c r="E63" s="28">
        <v>1366271</v>
      </c>
      <c r="F63" s="28">
        <v>0</v>
      </c>
      <c r="G63" s="28"/>
      <c r="H63" s="28">
        <f t="shared" si="2"/>
        <v>0</v>
      </c>
      <c r="I63" s="72">
        <f t="shared" si="9"/>
        <v>0</v>
      </c>
      <c r="J63" s="72">
        <f t="shared" si="10"/>
        <v>0</v>
      </c>
      <c r="K63" s="72">
        <f t="shared" si="11"/>
        <v>0</v>
      </c>
    </row>
    <row r="64" spans="1:11" ht="127.5" customHeight="1" x14ac:dyDescent="0.2">
      <c r="A64" s="29">
        <v>2509438</v>
      </c>
      <c r="B64" s="27" t="s">
        <v>179</v>
      </c>
      <c r="C64" s="28">
        <v>1387182</v>
      </c>
      <c r="D64" s="28">
        <v>0</v>
      </c>
      <c r="E64" s="28">
        <v>1460245</v>
      </c>
      <c r="F64" s="28">
        <v>0</v>
      </c>
      <c r="G64" s="28"/>
      <c r="H64" s="28">
        <f t="shared" si="2"/>
        <v>0</v>
      </c>
      <c r="I64" s="72">
        <f t="shared" si="9"/>
        <v>0</v>
      </c>
      <c r="J64" s="72">
        <f t="shared" si="10"/>
        <v>0</v>
      </c>
      <c r="K64" s="72">
        <f t="shared" si="11"/>
        <v>0</v>
      </c>
    </row>
    <row r="65" spans="1:11" ht="127.5" customHeight="1" x14ac:dyDescent="0.2">
      <c r="A65" s="29">
        <v>2509440</v>
      </c>
      <c r="B65" s="27" t="s">
        <v>180</v>
      </c>
      <c r="C65" s="28">
        <v>1582690</v>
      </c>
      <c r="D65" s="28">
        <v>0</v>
      </c>
      <c r="E65" s="28">
        <v>1698894</v>
      </c>
      <c r="F65" s="28">
        <v>0</v>
      </c>
      <c r="G65" s="28"/>
      <c r="H65" s="28">
        <f t="shared" si="2"/>
        <v>0</v>
      </c>
      <c r="I65" s="72">
        <f t="shared" si="9"/>
        <v>0</v>
      </c>
      <c r="J65" s="72">
        <f t="shared" si="10"/>
        <v>0</v>
      </c>
      <c r="K65" s="72">
        <f t="shared" si="11"/>
        <v>0</v>
      </c>
    </row>
    <row r="66" spans="1:11" ht="145.5" customHeight="1" x14ac:dyDescent="0.2">
      <c r="A66" s="29">
        <v>2509442</v>
      </c>
      <c r="B66" s="27" t="s">
        <v>181</v>
      </c>
      <c r="C66" s="28">
        <v>1842422</v>
      </c>
      <c r="D66" s="28">
        <v>0</v>
      </c>
      <c r="E66" s="28">
        <v>1916586</v>
      </c>
      <c r="F66" s="28">
        <v>0</v>
      </c>
      <c r="G66" s="28"/>
      <c r="H66" s="28">
        <f t="shared" si="2"/>
        <v>0</v>
      </c>
      <c r="I66" s="72">
        <f t="shared" si="9"/>
        <v>0</v>
      </c>
      <c r="J66" s="72">
        <f t="shared" si="10"/>
        <v>0</v>
      </c>
      <c r="K66" s="72">
        <f t="shared" si="11"/>
        <v>0</v>
      </c>
    </row>
    <row r="67" spans="1:11" ht="120" customHeight="1" x14ac:dyDescent="0.2">
      <c r="A67" s="29">
        <v>2509444</v>
      </c>
      <c r="B67" s="27" t="s">
        <v>182</v>
      </c>
      <c r="C67" s="28">
        <v>1027836</v>
      </c>
      <c r="D67" s="28">
        <v>0</v>
      </c>
      <c r="E67" s="28">
        <v>1120182</v>
      </c>
      <c r="F67" s="28">
        <v>0</v>
      </c>
      <c r="G67" s="28"/>
      <c r="H67" s="28">
        <f t="shared" si="2"/>
        <v>0</v>
      </c>
      <c r="I67" s="72">
        <f t="shared" si="9"/>
        <v>0</v>
      </c>
      <c r="J67" s="72">
        <f t="shared" si="10"/>
        <v>0</v>
      </c>
      <c r="K67" s="72">
        <f t="shared" si="11"/>
        <v>0</v>
      </c>
    </row>
    <row r="68" spans="1:11" ht="125.25" customHeight="1" x14ac:dyDescent="0.2">
      <c r="A68" s="29">
        <v>2509445</v>
      </c>
      <c r="B68" s="27" t="s">
        <v>183</v>
      </c>
      <c r="C68" s="28">
        <v>1057933</v>
      </c>
      <c r="D68" s="28">
        <v>0</v>
      </c>
      <c r="E68" s="28">
        <v>1157478</v>
      </c>
      <c r="F68" s="28">
        <v>0</v>
      </c>
      <c r="G68" s="28"/>
      <c r="H68" s="28">
        <f t="shared" si="2"/>
        <v>0</v>
      </c>
      <c r="I68" s="72">
        <f t="shared" si="9"/>
        <v>0</v>
      </c>
      <c r="J68" s="72">
        <f t="shared" si="10"/>
        <v>0</v>
      </c>
      <c r="K68" s="72">
        <f t="shared" si="11"/>
        <v>0</v>
      </c>
    </row>
    <row r="69" spans="1:11" ht="130.5" customHeight="1" x14ac:dyDescent="0.2">
      <c r="A69" s="29">
        <v>2509446</v>
      </c>
      <c r="B69" s="27" t="s">
        <v>184</v>
      </c>
      <c r="C69" s="28">
        <v>1353921</v>
      </c>
      <c r="D69" s="28">
        <v>0</v>
      </c>
      <c r="E69" s="28">
        <v>1432712</v>
      </c>
      <c r="F69" s="28">
        <v>0</v>
      </c>
      <c r="G69" s="28"/>
      <c r="H69" s="28">
        <f t="shared" si="2"/>
        <v>0</v>
      </c>
      <c r="I69" s="72">
        <f t="shared" si="9"/>
        <v>0</v>
      </c>
      <c r="J69" s="72">
        <f t="shared" si="10"/>
        <v>0</v>
      </c>
      <c r="K69" s="72">
        <f t="shared" si="11"/>
        <v>0</v>
      </c>
    </row>
    <row r="70" spans="1:11" ht="130.5" customHeight="1" x14ac:dyDescent="0.2">
      <c r="A70" s="29">
        <v>2509447</v>
      </c>
      <c r="B70" s="27" t="s">
        <v>185</v>
      </c>
      <c r="C70" s="28">
        <v>1800228</v>
      </c>
      <c r="D70" s="28">
        <v>0</v>
      </c>
      <c r="E70" s="28">
        <v>1884148</v>
      </c>
      <c r="F70" s="28">
        <v>0</v>
      </c>
      <c r="G70" s="28"/>
      <c r="H70" s="28">
        <f t="shared" si="2"/>
        <v>0</v>
      </c>
      <c r="I70" s="72">
        <f t="shared" si="9"/>
        <v>0</v>
      </c>
      <c r="J70" s="72">
        <f t="shared" si="10"/>
        <v>0</v>
      </c>
      <c r="K70" s="72">
        <f t="shared" si="11"/>
        <v>0</v>
      </c>
    </row>
    <row r="71" spans="1:11" ht="131.25" customHeight="1" x14ac:dyDescent="0.2">
      <c r="A71" s="29">
        <v>2509449</v>
      </c>
      <c r="B71" s="27" t="s">
        <v>186</v>
      </c>
      <c r="C71" s="28">
        <v>1078596</v>
      </c>
      <c r="D71" s="28">
        <v>0</v>
      </c>
      <c r="E71" s="28">
        <v>1171807</v>
      </c>
      <c r="F71" s="28">
        <v>0</v>
      </c>
      <c r="G71" s="28"/>
      <c r="H71" s="28">
        <f t="shared" ref="H71:H134" si="12">SUM(F71:G71)</f>
        <v>0</v>
      </c>
      <c r="I71" s="72">
        <f t="shared" si="9"/>
        <v>0</v>
      </c>
      <c r="J71" s="72">
        <f t="shared" si="10"/>
        <v>0</v>
      </c>
      <c r="K71" s="72">
        <f t="shared" si="11"/>
        <v>0</v>
      </c>
    </row>
    <row r="72" spans="1:11" ht="114" customHeight="1" x14ac:dyDescent="0.2">
      <c r="A72" s="29">
        <v>2509452</v>
      </c>
      <c r="B72" s="27" t="s">
        <v>187</v>
      </c>
      <c r="C72" s="28">
        <v>1062666</v>
      </c>
      <c r="D72" s="28">
        <v>0</v>
      </c>
      <c r="E72" s="28">
        <v>1154538</v>
      </c>
      <c r="F72" s="28">
        <v>0</v>
      </c>
      <c r="G72" s="28"/>
      <c r="H72" s="28">
        <f t="shared" si="12"/>
        <v>0</v>
      </c>
      <c r="I72" s="72">
        <f t="shared" si="9"/>
        <v>0</v>
      </c>
      <c r="J72" s="72">
        <f t="shared" si="10"/>
        <v>0</v>
      </c>
      <c r="K72" s="72">
        <f t="shared" si="11"/>
        <v>0</v>
      </c>
    </row>
    <row r="73" spans="1:11" ht="112.5" customHeight="1" x14ac:dyDescent="0.2">
      <c r="A73" s="29">
        <v>2509549</v>
      </c>
      <c r="B73" s="27" t="s">
        <v>80</v>
      </c>
      <c r="C73" s="28">
        <v>136137000</v>
      </c>
      <c r="D73" s="28">
        <v>0</v>
      </c>
      <c r="E73" s="28">
        <v>136137000</v>
      </c>
      <c r="F73" s="28">
        <v>107974130</v>
      </c>
      <c r="G73" s="28">
        <v>1811180</v>
      </c>
      <c r="H73" s="28">
        <f t="shared" si="12"/>
        <v>109785310</v>
      </c>
      <c r="I73" s="72">
        <f t="shared" si="1"/>
        <v>80.643256425512533</v>
      </c>
      <c r="J73" s="72">
        <f t="shared" si="3"/>
        <v>109785310</v>
      </c>
      <c r="K73" s="72">
        <f>J73/C73%</f>
        <v>80.643256425512533</v>
      </c>
    </row>
    <row r="74" spans="1:11" ht="71.25" customHeight="1" x14ac:dyDescent="0.2">
      <c r="A74" s="29">
        <v>2520497</v>
      </c>
      <c r="B74" s="27" t="s">
        <v>224</v>
      </c>
      <c r="C74" s="105">
        <v>13405000</v>
      </c>
      <c r="D74" s="105">
        <v>0</v>
      </c>
      <c r="E74" s="105">
        <v>13405000</v>
      </c>
      <c r="F74" s="28">
        <v>0</v>
      </c>
      <c r="G74" s="105"/>
      <c r="H74" s="105">
        <f t="shared" si="12"/>
        <v>0</v>
      </c>
      <c r="I74" s="72">
        <f t="shared" ref="I74:I75" si="13">H74/E74%</f>
        <v>0</v>
      </c>
      <c r="J74" s="72">
        <f t="shared" ref="J74:J75" si="14">D74+H74</f>
        <v>0</v>
      </c>
      <c r="K74" s="72">
        <f t="shared" ref="K74:K75" si="15">J74/C74%</f>
        <v>0</v>
      </c>
    </row>
    <row r="75" spans="1:11" ht="82.5" customHeight="1" x14ac:dyDescent="0.2">
      <c r="A75" s="29">
        <v>2520781</v>
      </c>
      <c r="B75" s="27" t="s">
        <v>225</v>
      </c>
      <c r="C75" s="105">
        <v>66794000</v>
      </c>
      <c r="D75" s="105">
        <v>0</v>
      </c>
      <c r="E75" s="105">
        <v>65000000</v>
      </c>
      <c r="F75" s="28">
        <v>0</v>
      </c>
      <c r="G75" s="105"/>
      <c r="H75" s="105">
        <f t="shared" si="12"/>
        <v>0</v>
      </c>
      <c r="I75" s="72">
        <f t="shared" si="13"/>
        <v>0</v>
      </c>
      <c r="J75" s="72">
        <f t="shared" si="14"/>
        <v>0</v>
      </c>
      <c r="K75" s="72">
        <f t="shared" si="15"/>
        <v>0</v>
      </c>
    </row>
    <row r="76" spans="1:11" ht="24" x14ac:dyDescent="0.2">
      <c r="A76" s="29"/>
      <c r="B76" s="49" t="s">
        <v>201</v>
      </c>
      <c r="C76" s="85"/>
      <c r="D76" s="61">
        <f>D77</f>
        <v>4690554.8499999996</v>
      </c>
      <c r="E76" s="61">
        <f>E77</f>
        <v>1779897</v>
      </c>
      <c r="F76" s="61">
        <f t="shared" ref="F76:G76" si="16">F77</f>
        <v>0</v>
      </c>
      <c r="G76" s="61">
        <f t="shared" si="16"/>
        <v>0</v>
      </c>
      <c r="H76" s="61">
        <f t="shared" si="12"/>
        <v>0</v>
      </c>
      <c r="I76" s="50">
        <f t="shared" si="1"/>
        <v>0</v>
      </c>
      <c r="J76" s="50">
        <f t="shared" si="3"/>
        <v>4690554.8499999996</v>
      </c>
      <c r="K76" s="49"/>
    </row>
    <row r="77" spans="1:11" ht="117.75" customHeight="1" x14ac:dyDescent="0.2">
      <c r="A77" s="29">
        <v>2345252</v>
      </c>
      <c r="B77" s="27" t="s">
        <v>202</v>
      </c>
      <c r="C77" s="105">
        <v>6470452</v>
      </c>
      <c r="D77" s="28">
        <v>4690554.8499999996</v>
      </c>
      <c r="E77" s="105">
        <v>1779897</v>
      </c>
      <c r="F77" s="105">
        <v>0</v>
      </c>
      <c r="G77" s="105"/>
      <c r="H77" s="105">
        <f t="shared" si="12"/>
        <v>0</v>
      </c>
      <c r="I77" s="72">
        <f t="shared" ref="I77" si="17">H77/E77%</f>
        <v>0</v>
      </c>
      <c r="J77" s="72">
        <f t="shared" ref="J77" si="18">D77+H77</f>
        <v>4690554.8499999996</v>
      </c>
      <c r="K77" s="72">
        <f t="shared" ref="K77" si="19">J77/C77%</f>
        <v>72.491919420776171</v>
      </c>
    </row>
    <row r="78" spans="1:11" ht="24" x14ac:dyDescent="0.2">
      <c r="A78" s="29"/>
      <c r="B78" s="49" t="s">
        <v>203</v>
      </c>
      <c r="C78" s="85"/>
      <c r="D78" s="61">
        <f>D79</f>
        <v>980393.23</v>
      </c>
      <c r="E78" s="61">
        <f>E79</f>
        <v>220000</v>
      </c>
      <c r="F78" s="61">
        <f>F79</f>
        <v>0</v>
      </c>
      <c r="G78" s="61">
        <f>G79</f>
        <v>0</v>
      </c>
      <c r="H78" s="61">
        <f t="shared" si="12"/>
        <v>0</v>
      </c>
      <c r="I78" s="50">
        <f t="shared" si="1"/>
        <v>0</v>
      </c>
      <c r="J78" s="50">
        <f t="shared" si="3"/>
        <v>980393.23</v>
      </c>
      <c r="K78" s="49"/>
    </row>
    <row r="79" spans="1:11" ht="182.25" customHeight="1" x14ac:dyDescent="0.2">
      <c r="A79" s="29">
        <v>2467261</v>
      </c>
      <c r="B79" s="27" t="s">
        <v>204</v>
      </c>
      <c r="C79" s="105">
        <v>1352117</v>
      </c>
      <c r="D79" s="28">
        <v>980393.23</v>
      </c>
      <c r="E79" s="105">
        <v>220000</v>
      </c>
      <c r="F79" s="105">
        <v>0</v>
      </c>
      <c r="G79" s="105"/>
      <c r="H79" s="105">
        <f t="shared" si="12"/>
        <v>0</v>
      </c>
      <c r="I79" s="72">
        <f t="shared" ref="I79" si="20">H79/E79%</f>
        <v>0</v>
      </c>
      <c r="J79" s="72">
        <f t="shared" ref="J79" si="21">D79+H79</f>
        <v>980393.23</v>
      </c>
      <c r="K79" s="72">
        <f t="shared" ref="K79" si="22">J79/C79%</f>
        <v>72.508017427485939</v>
      </c>
    </row>
    <row r="80" spans="1:11" ht="24" x14ac:dyDescent="0.2">
      <c r="A80" s="29"/>
      <c r="B80" s="49" t="s">
        <v>102</v>
      </c>
      <c r="C80" s="85"/>
      <c r="D80" s="31">
        <f>SUM(D81:D82)</f>
        <v>0</v>
      </c>
      <c r="E80" s="61">
        <f>SUM(E81:E82)</f>
        <v>2486940</v>
      </c>
      <c r="F80" s="61">
        <f>SUM(F81:F82)</f>
        <v>960300</v>
      </c>
      <c r="G80" s="61">
        <f t="shared" ref="G80" si="23">SUM(G81:G82)</f>
        <v>0</v>
      </c>
      <c r="H80" s="61">
        <f t="shared" si="12"/>
        <v>960300</v>
      </c>
      <c r="I80" s="50">
        <f t="shared" ref="I80:I81" si="24">H80/E80%</f>
        <v>38.613718063161954</v>
      </c>
      <c r="J80" s="50">
        <f t="shared" si="3"/>
        <v>960300</v>
      </c>
      <c r="K80" s="49"/>
    </row>
    <row r="81" spans="1:12" ht="114.75" customHeight="1" x14ac:dyDescent="0.2">
      <c r="A81" s="29">
        <v>2481822</v>
      </c>
      <c r="B81" s="27" t="s">
        <v>103</v>
      </c>
      <c r="C81" s="105">
        <v>2520370</v>
      </c>
      <c r="D81" s="28">
        <v>0</v>
      </c>
      <c r="E81" s="28">
        <v>955000</v>
      </c>
      <c r="F81" s="105">
        <v>0</v>
      </c>
      <c r="G81" s="105"/>
      <c r="H81" s="105">
        <f t="shared" si="12"/>
        <v>0</v>
      </c>
      <c r="I81" s="72">
        <f t="shared" si="24"/>
        <v>0</v>
      </c>
      <c r="J81" s="72">
        <f t="shared" ref="J81" si="25">D81+H81</f>
        <v>0</v>
      </c>
      <c r="K81" s="72">
        <f>J81/C81%</f>
        <v>0</v>
      </c>
    </row>
    <row r="82" spans="1:12" ht="105" customHeight="1" x14ac:dyDescent="0.2">
      <c r="A82" s="29">
        <v>2510509</v>
      </c>
      <c r="B82" s="27" t="s">
        <v>104</v>
      </c>
      <c r="C82" s="105">
        <v>1895040</v>
      </c>
      <c r="D82" s="28">
        <v>0</v>
      </c>
      <c r="E82" s="28">
        <v>1531940</v>
      </c>
      <c r="F82" s="105">
        <v>960300</v>
      </c>
      <c r="G82" s="105"/>
      <c r="H82" s="105">
        <f t="shared" si="12"/>
        <v>960300</v>
      </c>
      <c r="I82" s="72">
        <f t="shared" ref="I82" si="26">H82/E82%</f>
        <v>62.685222658850869</v>
      </c>
      <c r="J82" s="72">
        <f t="shared" ref="J82" si="27">D82+H82</f>
        <v>960300</v>
      </c>
      <c r="K82" s="72">
        <f>J82/C82%</f>
        <v>50.67439209726443</v>
      </c>
    </row>
    <row r="83" spans="1:12" ht="24" x14ac:dyDescent="0.2">
      <c r="A83" s="29"/>
      <c r="B83" s="49" t="s">
        <v>61</v>
      </c>
      <c r="C83" s="85"/>
      <c r="D83" s="31">
        <f>D84</f>
        <v>87523901.870000005</v>
      </c>
      <c r="E83" s="61">
        <f>E84</f>
        <v>458669</v>
      </c>
      <c r="F83" s="61">
        <f>F84</f>
        <v>20000</v>
      </c>
      <c r="G83" s="61">
        <f>G84</f>
        <v>0</v>
      </c>
      <c r="H83" s="61">
        <f t="shared" si="12"/>
        <v>20000</v>
      </c>
      <c r="I83" s="50">
        <f t="shared" si="1"/>
        <v>4.3604429337932151</v>
      </c>
      <c r="J83" s="50">
        <f t="shared" ref="J83:J95" si="28">D83+H83</f>
        <v>87543901.870000005</v>
      </c>
      <c r="K83" s="49"/>
    </row>
    <row r="84" spans="1:12" ht="59.25" customHeight="1" x14ac:dyDescent="0.2">
      <c r="A84" s="29">
        <v>2056337</v>
      </c>
      <c r="B84" s="27" t="s">
        <v>71</v>
      </c>
      <c r="C84" s="28">
        <v>131826707.23999999</v>
      </c>
      <c r="D84" s="28">
        <v>87523901.870000005</v>
      </c>
      <c r="E84" s="28">
        <v>458669</v>
      </c>
      <c r="F84" s="28">
        <v>20000</v>
      </c>
      <c r="G84" s="28"/>
      <c r="H84" s="28">
        <f t="shared" si="12"/>
        <v>20000</v>
      </c>
      <c r="I84" s="72">
        <f t="shared" si="1"/>
        <v>4.3604429337932151</v>
      </c>
      <c r="J84" s="72">
        <f t="shared" si="28"/>
        <v>87543901.870000005</v>
      </c>
      <c r="K84" s="72">
        <f>J84/C84%</f>
        <v>66.408320212853411</v>
      </c>
    </row>
    <row r="85" spans="1:12" ht="39.75" customHeight="1" x14ac:dyDescent="0.2">
      <c r="A85" s="29"/>
      <c r="B85" s="85" t="s">
        <v>64</v>
      </c>
      <c r="C85" s="122"/>
      <c r="D85" s="61">
        <f>D86</f>
        <v>643308</v>
      </c>
      <c r="E85" s="103">
        <f>E86</f>
        <v>961745</v>
      </c>
      <c r="F85" s="103">
        <f>F86</f>
        <v>176798</v>
      </c>
      <c r="G85" s="103">
        <f>G86</f>
        <v>278289</v>
      </c>
      <c r="H85" s="103">
        <f t="shared" si="12"/>
        <v>455087</v>
      </c>
      <c r="I85" s="73">
        <f t="shared" si="1"/>
        <v>47.318883903737472</v>
      </c>
      <c r="J85" s="73">
        <f t="shared" si="28"/>
        <v>1098395</v>
      </c>
      <c r="K85" s="85"/>
      <c r="L85" s="143"/>
    </row>
    <row r="86" spans="1:12" ht="92.25" customHeight="1" x14ac:dyDescent="0.2">
      <c r="A86" s="29">
        <v>2414546</v>
      </c>
      <c r="B86" s="27" t="s">
        <v>65</v>
      </c>
      <c r="C86" s="28">
        <v>1506970</v>
      </c>
      <c r="D86" s="28">
        <v>643308</v>
      </c>
      <c r="E86" s="28">
        <v>961745</v>
      </c>
      <c r="F86" s="28">
        <v>176798</v>
      </c>
      <c r="G86" s="28">
        <v>278289</v>
      </c>
      <c r="H86" s="28">
        <f t="shared" si="12"/>
        <v>455087</v>
      </c>
      <c r="I86" s="72">
        <f t="shared" si="1"/>
        <v>47.318883903737472</v>
      </c>
      <c r="J86" s="72">
        <f t="shared" si="28"/>
        <v>1098395</v>
      </c>
      <c r="K86" s="72">
        <f>J86/C86%</f>
        <v>72.887648725588434</v>
      </c>
    </row>
    <row r="87" spans="1:12" ht="39.75" customHeight="1" x14ac:dyDescent="0.2">
      <c r="A87" s="29"/>
      <c r="B87" s="49" t="s">
        <v>205</v>
      </c>
      <c r="C87" s="49"/>
      <c r="D87" s="31">
        <f>D88</f>
        <v>0</v>
      </c>
      <c r="E87" s="31">
        <f>E88</f>
        <v>149534</v>
      </c>
      <c r="F87" s="31">
        <f>F88</f>
        <v>0</v>
      </c>
      <c r="G87" s="31">
        <f>G88</f>
        <v>10134</v>
      </c>
      <c r="H87" s="31">
        <f t="shared" si="12"/>
        <v>10134</v>
      </c>
      <c r="I87" s="73">
        <f t="shared" si="1"/>
        <v>6.7770540479088375</v>
      </c>
      <c r="J87" s="73">
        <f t="shared" si="28"/>
        <v>10134</v>
      </c>
      <c r="K87" s="49"/>
    </row>
    <row r="88" spans="1:12" ht="92.25" customHeight="1" x14ac:dyDescent="0.2">
      <c r="A88" s="29">
        <v>2517974</v>
      </c>
      <c r="B88" s="27" t="s">
        <v>206</v>
      </c>
      <c r="C88" s="28">
        <v>149534</v>
      </c>
      <c r="D88" s="28">
        <v>0</v>
      </c>
      <c r="E88" s="28">
        <v>149534</v>
      </c>
      <c r="F88" s="28">
        <v>0</v>
      </c>
      <c r="G88" s="28">
        <v>10134</v>
      </c>
      <c r="H88" s="28">
        <f t="shared" si="12"/>
        <v>10134</v>
      </c>
      <c r="I88" s="72">
        <f t="shared" ref="I88:I89" si="29">H88/E88%</f>
        <v>6.7770540479088375</v>
      </c>
      <c r="J88" s="72">
        <f t="shared" ref="J88:J89" si="30">D88+H88</f>
        <v>10134</v>
      </c>
      <c r="K88" s="72">
        <f>J88/C88%</f>
        <v>6.7770540479088375</v>
      </c>
    </row>
    <row r="89" spans="1:12" ht="39.75" customHeight="1" x14ac:dyDescent="0.2">
      <c r="A89" s="29"/>
      <c r="B89" s="49" t="s">
        <v>226</v>
      </c>
      <c r="C89" s="49"/>
      <c r="D89" s="31">
        <f>D90</f>
        <v>24000</v>
      </c>
      <c r="E89" s="31">
        <f>E90</f>
        <v>230546</v>
      </c>
      <c r="F89" s="31">
        <f>F90</f>
        <v>0</v>
      </c>
      <c r="G89" s="31">
        <f>G90</f>
        <v>0</v>
      </c>
      <c r="H89" s="31">
        <f t="shared" si="12"/>
        <v>0</v>
      </c>
      <c r="I89" s="50">
        <f t="shared" si="29"/>
        <v>0</v>
      </c>
      <c r="J89" s="50">
        <f t="shared" si="30"/>
        <v>24000</v>
      </c>
      <c r="K89" s="49"/>
    </row>
    <row r="90" spans="1:12" ht="92.25" customHeight="1" x14ac:dyDescent="0.2">
      <c r="A90" s="29">
        <v>2493578</v>
      </c>
      <c r="B90" s="27" t="s">
        <v>227</v>
      </c>
      <c r="C90" s="28">
        <v>18440000</v>
      </c>
      <c r="D90" s="28">
        <v>24000</v>
      </c>
      <c r="E90" s="28">
        <v>230546</v>
      </c>
      <c r="F90" s="28"/>
      <c r="G90" s="28"/>
      <c r="H90" s="28">
        <f t="shared" ref="H90" si="31">SUM(F90:G90)</f>
        <v>0</v>
      </c>
      <c r="I90" s="72">
        <f t="shared" ref="I90" si="32">H90/E90%</f>
        <v>0</v>
      </c>
      <c r="J90" s="72">
        <f t="shared" ref="J90" si="33">D90+H90</f>
        <v>24000</v>
      </c>
      <c r="K90" s="72">
        <f>J90/C90%</f>
        <v>0.13015184381778741</v>
      </c>
    </row>
    <row r="91" spans="1:12" ht="39.75" customHeight="1" x14ac:dyDescent="0.2">
      <c r="A91" s="29"/>
      <c r="B91" s="49" t="s">
        <v>105</v>
      </c>
      <c r="C91" s="49"/>
      <c r="D91" s="31">
        <f>SUM(D92:D93)</f>
        <v>0</v>
      </c>
      <c r="E91" s="31">
        <f>SUM(E92:E93)</f>
        <v>166522</v>
      </c>
      <c r="F91" s="31">
        <f>SUM(F92:F93)</f>
        <v>0</v>
      </c>
      <c r="G91" s="31">
        <f t="shared" ref="G91" si="34">SUM(G92:G93)</f>
        <v>46000</v>
      </c>
      <c r="H91" s="31">
        <f t="shared" si="12"/>
        <v>46000</v>
      </c>
      <c r="I91" s="50">
        <f t="shared" ref="I91:I92" si="35">H91/E91%</f>
        <v>27.623977612567707</v>
      </c>
      <c r="J91" s="50">
        <f t="shared" ref="J91:J92" si="36">D91+H91</f>
        <v>46000</v>
      </c>
      <c r="K91" s="49"/>
    </row>
    <row r="92" spans="1:12" ht="71.25" customHeight="1" x14ac:dyDescent="0.2">
      <c r="A92" s="29">
        <v>2511592</v>
      </c>
      <c r="B92" s="27" t="s">
        <v>106</v>
      </c>
      <c r="C92" s="28">
        <v>76300</v>
      </c>
      <c r="D92" s="28">
        <v>0</v>
      </c>
      <c r="E92" s="28">
        <v>76300</v>
      </c>
      <c r="F92" s="28">
        <v>0</v>
      </c>
      <c r="G92" s="28">
        <v>46000</v>
      </c>
      <c r="H92" s="28">
        <f t="shared" si="12"/>
        <v>46000</v>
      </c>
      <c r="I92" s="72">
        <f t="shared" si="35"/>
        <v>60.288335517693319</v>
      </c>
      <c r="J92" s="72">
        <f t="shared" si="36"/>
        <v>46000</v>
      </c>
      <c r="K92" s="72">
        <f>J92/C92%</f>
        <v>60.288335517693319</v>
      </c>
    </row>
    <row r="93" spans="1:12" ht="71.25" customHeight="1" x14ac:dyDescent="0.2">
      <c r="A93" s="29">
        <v>2513768</v>
      </c>
      <c r="B93" s="27" t="s">
        <v>188</v>
      </c>
      <c r="C93" s="28">
        <v>90222</v>
      </c>
      <c r="D93" s="28">
        <v>0</v>
      </c>
      <c r="E93" s="28">
        <v>90222</v>
      </c>
      <c r="F93" s="28">
        <v>0</v>
      </c>
      <c r="G93" s="28"/>
      <c r="H93" s="28">
        <f t="shared" si="12"/>
        <v>0</v>
      </c>
      <c r="I93" s="72">
        <f t="shared" ref="I93" si="37">H93/E93%</f>
        <v>0</v>
      </c>
      <c r="J93" s="72">
        <f t="shared" ref="J93" si="38">D93+H93</f>
        <v>0</v>
      </c>
      <c r="K93" s="72">
        <f>J93/C93%</f>
        <v>0</v>
      </c>
    </row>
    <row r="94" spans="1:12" ht="26.25" customHeight="1" x14ac:dyDescent="0.2">
      <c r="A94" s="27"/>
      <c r="B94" s="49" t="s">
        <v>40</v>
      </c>
      <c r="C94" s="31"/>
      <c r="D94" s="31">
        <f>SUM(D95:D98)</f>
        <v>20671474.210000001</v>
      </c>
      <c r="E94" s="31">
        <f>SUM(E95:E98)</f>
        <v>5979999</v>
      </c>
      <c r="F94" s="31">
        <f>SUM(F95:F98)</f>
        <v>196243</v>
      </c>
      <c r="G94" s="31">
        <f t="shared" ref="G94" si="39">SUM(G95:G98)</f>
        <v>191500</v>
      </c>
      <c r="H94" s="31">
        <f t="shared" si="12"/>
        <v>387743</v>
      </c>
      <c r="I94" s="50">
        <f t="shared" si="1"/>
        <v>6.4839977397989532</v>
      </c>
      <c r="J94" s="50">
        <f t="shared" si="28"/>
        <v>21059217.210000001</v>
      </c>
      <c r="K94" s="31"/>
    </row>
    <row r="95" spans="1:12" ht="54" customHeight="1" x14ac:dyDescent="0.2">
      <c r="A95" s="29">
        <v>2178583</v>
      </c>
      <c r="B95" s="27" t="s">
        <v>28</v>
      </c>
      <c r="C95" s="28">
        <v>19445338.510000002</v>
      </c>
      <c r="D95" s="28">
        <v>18439293.32</v>
      </c>
      <c r="E95" s="28">
        <v>176169</v>
      </c>
      <c r="F95" s="28">
        <v>1347</v>
      </c>
      <c r="G95" s="28">
        <v>173000</v>
      </c>
      <c r="H95" s="28">
        <f t="shared" si="12"/>
        <v>174347</v>
      </c>
      <c r="I95" s="72">
        <f t="shared" si="1"/>
        <v>98.965765827131904</v>
      </c>
      <c r="J95" s="72">
        <f t="shared" si="28"/>
        <v>18613640.32</v>
      </c>
      <c r="K95" s="72">
        <f>J95/C95%</f>
        <v>95.72289168649705</v>
      </c>
    </row>
    <row r="96" spans="1:12" ht="54" customHeight="1" x14ac:dyDescent="0.2">
      <c r="A96" s="29">
        <v>2297121</v>
      </c>
      <c r="B96" s="27" t="s">
        <v>83</v>
      </c>
      <c r="C96" s="28">
        <v>6948291.1100000003</v>
      </c>
      <c r="D96" s="28">
        <v>2232180.89</v>
      </c>
      <c r="E96" s="28">
        <v>3477541</v>
      </c>
      <c r="F96" s="28">
        <v>72996</v>
      </c>
      <c r="G96" s="28"/>
      <c r="H96" s="28">
        <f t="shared" si="12"/>
        <v>72996</v>
      </c>
      <c r="I96" s="72">
        <f t="shared" ref="I96:I100" si="40">H96/E96%</f>
        <v>2.099069428656628</v>
      </c>
      <c r="J96" s="72">
        <f t="shared" ref="J96:J100" si="41">D96+H96</f>
        <v>2305176.89</v>
      </c>
      <c r="K96" s="72">
        <f t="shared" ref="K96:K98" si="42">J96/C96%</f>
        <v>33.176170277068316</v>
      </c>
    </row>
    <row r="97" spans="1:12" ht="186" customHeight="1" x14ac:dyDescent="0.2">
      <c r="A97" s="29">
        <v>2467215</v>
      </c>
      <c r="B97" s="27" t="s">
        <v>87</v>
      </c>
      <c r="C97" s="28">
        <v>1174200</v>
      </c>
      <c r="D97" s="28">
        <v>0</v>
      </c>
      <c r="E97" s="28">
        <v>1174200</v>
      </c>
      <c r="F97" s="28">
        <v>121900</v>
      </c>
      <c r="G97" s="28">
        <v>18500</v>
      </c>
      <c r="H97" s="28">
        <f t="shared" si="12"/>
        <v>140400</v>
      </c>
      <c r="I97" s="72">
        <f t="shared" si="40"/>
        <v>11.957077158916709</v>
      </c>
      <c r="J97" s="72">
        <f t="shared" si="41"/>
        <v>140400</v>
      </c>
      <c r="K97" s="72">
        <f t="shared" si="42"/>
        <v>11.957077158916709</v>
      </c>
    </row>
    <row r="98" spans="1:12" ht="118.5" customHeight="1" x14ac:dyDescent="0.2">
      <c r="A98" s="29">
        <v>2467266</v>
      </c>
      <c r="B98" s="27" t="s">
        <v>84</v>
      </c>
      <c r="C98" s="28">
        <v>1776000</v>
      </c>
      <c r="D98" s="28">
        <v>0</v>
      </c>
      <c r="E98" s="28">
        <v>1152089</v>
      </c>
      <c r="F98" s="28">
        <v>0</v>
      </c>
      <c r="G98" s="28"/>
      <c r="H98" s="28">
        <f t="shared" si="12"/>
        <v>0</v>
      </c>
      <c r="I98" s="72">
        <f t="shared" si="40"/>
        <v>0</v>
      </c>
      <c r="J98" s="72">
        <f t="shared" si="41"/>
        <v>0</v>
      </c>
      <c r="K98" s="72">
        <f t="shared" si="42"/>
        <v>0</v>
      </c>
    </row>
    <row r="99" spans="1:12" ht="32.25" customHeight="1" x14ac:dyDescent="0.2">
      <c r="A99" s="27"/>
      <c r="B99" s="49" t="s">
        <v>107</v>
      </c>
      <c r="C99" s="31"/>
      <c r="D99" s="31">
        <f>SUM(D100:D101)</f>
        <v>0</v>
      </c>
      <c r="E99" s="31">
        <f>SUM(E100:E101)</f>
        <v>257986</v>
      </c>
      <c r="F99" s="31">
        <f t="shared" ref="F99:G99" si="43">SUM(F100:F101)</f>
        <v>27986</v>
      </c>
      <c r="G99" s="31">
        <f t="shared" si="43"/>
        <v>0</v>
      </c>
      <c r="H99" s="31">
        <f t="shared" si="12"/>
        <v>27986</v>
      </c>
      <c r="I99" s="50">
        <f t="shared" si="40"/>
        <v>10.847875466110564</v>
      </c>
      <c r="J99" s="50">
        <f t="shared" si="41"/>
        <v>27986</v>
      </c>
      <c r="K99" s="31"/>
    </row>
    <row r="100" spans="1:12" ht="67.5" customHeight="1" x14ac:dyDescent="0.2">
      <c r="A100" s="29">
        <v>2512474</v>
      </c>
      <c r="B100" s="27" t="s">
        <v>108</v>
      </c>
      <c r="C100" s="28">
        <v>27986</v>
      </c>
      <c r="D100" s="28">
        <v>0</v>
      </c>
      <c r="E100" s="28">
        <v>27986</v>
      </c>
      <c r="F100" s="28">
        <v>27986</v>
      </c>
      <c r="G100" s="28"/>
      <c r="H100" s="28">
        <f t="shared" si="12"/>
        <v>27986</v>
      </c>
      <c r="I100" s="72">
        <f t="shared" si="40"/>
        <v>100</v>
      </c>
      <c r="J100" s="72">
        <f t="shared" si="41"/>
        <v>27986</v>
      </c>
      <c r="K100" s="72">
        <f t="shared" ref="K100" si="44">J100/C100%</f>
        <v>100</v>
      </c>
    </row>
    <row r="101" spans="1:12" ht="67.5" customHeight="1" x14ac:dyDescent="0.2">
      <c r="A101" s="29">
        <v>2520063</v>
      </c>
      <c r="B101" s="27" t="s">
        <v>228</v>
      </c>
      <c r="C101" s="28">
        <v>230000</v>
      </c>
      <c r="D101" s="28">
        <v>0</v>
      </c>
      <c r="E101" s="28">
        <v>230000</v>
      </c>
      <c r="F101" s="28"/>
      <c r="G101" s="28"/>
      <c r="H101" s="28">
        <f t="shared" si="12"/>
        <v>0</v>
      </c>
      <c r="I101" s="72">
        <f t="shared" ref="I101" si="45">H101/E101%</f>
        <v>0</v>
      </c>
      <c r="J101" s="72">
        <f t="shared" ref="J101" si="46">D101+H101</f>
        <v>0</v>
      </c>
      <c r="K101" s="72">
        <f t="shared" ref="K101" si="47">J101/C101%</f>
        <v>0</v>
      </c>
    </row>
    <row r="102" spans="1:12" ht="29.25" customHeight="1" x14ac:dyDescent="0.2">
      <c r="A102" s="32"/>
      <c r="B102" s="86" t="s">
        <v>41</v>
      </c>
      <c r="C102" s="30"/>
      <c r="D102" s="31">
        <f>SUM(D103:D164)</f>
        <v>538744056.47000003</v>
      </c>
      <c r="E102" s="31">
        <f>SUM(E103:E164)</f>
        <v>646205534</v>
      </c>
      <c r="F102" s="31">
        <f t="shared" ref="F102:G102" si="48">SUM(F103:F164)</f>
        <v>66125605</v>
      </c>
      <c r="G102" s="31">
        <f t="shared" si="48"/>
        <v>30162684</v>
      </c>
      <c r="H102" s="31">
        <f t="shared" si="12"/>
        <v>96288289</v>
      </c>
      <c r="I102" s="50">
        <f t="shared" ref="I102:I175" si="49">H102/E102%</f>
        <v>14.900567069424076</v>
      </c>
      <c r="J102" s="50">
        <f t="shared" ref="J102:J143" si="50">D102+H102</f>
        <v>635032345.47000003</v>
      </c>
      <c r="K102" s="68"/>
      <c r="L102" s="143"/>
    </row>
    <row r="103" spans="1:12" ht="28.5" customHeight="1" x14ac:dyDescent="0.2">
      <c r="A103" s="29"/>
      <c r="B103" s="27" t="s">
        <v>29</v>
      </c>
      <c r="C103" s="28"/>
      <c r="D103" s="28"/>
      <c r="E103" s="28">
        <v>510261</v>
      </c>
      <c r="F103" s="28">
        <v>108766</v>
      </c>
      <c r="G103" s="28">
        <v>57500</v>
      </c>
      <c r="H103" s="28">
        <f t="shared" si="12"/>
        <v>166266</v>
      </c>
      <c r="I103" s="72">
        <f t="shared" ref="I103:I108" si="51">H103/E103%</f>
        <v>32.584500873082604</v>
      </c>
      <c r="J103" s="72">
        <f t="shared" ref="J103:J108" si="52">D103+H103</f>
        <v>166266</v>
      </c>
      <c r="K103" s="72"/>
    </row>
    <row r="104" spans="1:12" ht="78.75" customHeight="1" x14ac:dyDescent="0.2">
      <c r="A104" s="29">
        <v>2088618</v>
      </c>
      <c r="B104" s="27" t="s">
        <v>109</v>
      </c>
      <c r="C104" s="28">
        <v>28004259</v>
      </c>
      <c r="D104" s="28">
        <v>26980239</v>
      </c>
      <c r="E104" s="28">
        <v>351368</v>
      </c>
      <c r="F104" s="28">
        <v>351367</v>
      </c>
      <c r="G104" s="28"/>
      <c r="H104" s="28">
        <f t="shared" si="12"/>
        <v>351367</v>
      </c>
      <c r="I104" s="72">
        <f t="shared" si="51"/>
        <v>99.999715398101145</v>
      </c>
      <c r="J104" s="72">
        <f t="shared" si="52"/>
        <v>27331606</v>
      </c>
      <c r="K104" s="72">
        <f t="shared" ref="K104" si="53">J104/C104%</f>
        <v>97.598033213447991</v>
      </c>
    </row>
    <row r="105" spans="1:12" ht="54" customHeight="1" x14ac:dyDescent="0.2">
      <c r="A105" s="29">
        <v>2089754</v>
      </c>
      <c r="B105" s="27" t="s">
        <v>110</v>
      </c>
      <c r="C105" s="28"/>
      <c r="D105" s="28">
        <v>7172309</v>
      </c>
      <c r="E105" s="28">
        <v>8920885</v>
      </c>
      <c r="F105" s="28">
        <v>1281336</v>
      </c>
      <c r="G105" s="28">
        <v>231621</v>
      </c>
      <c r="H105" s="28">
        <f t="shared" si="12"/>
        <v>1512957</v>
      </c>
      <c r="I105" s="72">
        <f t="shared" ref="I105" si="54">H105/E105%</f>
        <v>16.959718682619492</v>
      </c>
      <c r="J105" s="72">
        <f t="shared" ref="J105" si="55">D105+H105</f>
        <v>8685266</v>
      </c>
      <c r="K105" s="72"/>
    </row>
    <row r="106" spans="1:12" ht="51" customHeight="1" x14ac:dyDescent="0.2">
      <c r="A106" s="29">
        <v>2094808</v>
      </c>
      <c r="B106" s="27" t="s">
        <v>100</v>
      </c>
      <c r="C106" s="28"/>
      <c r="D106" s="28">
        <v>9762816.8100000005</v>
      </c>
      <c r="E106" s="28">
        <v>113892086</v>
      </c>
      <c r="F106" s="28">
        <v>2559964</v>
      </c>
      <c r="G106" s="28">
        <v>38793</v>
      </c>
      <c r="H106" s="28">
        <f t="shared" si="12"/>
        <v>2598757</v>
      </c>
      <c r="I106" s="72">
        <f t="shared" si="51"/>
        <v>2.2817713603032961</v>
      </c>
      <c r="J106" s="72">
        <f t="shared" si="52"/>
        <v>12361573.810000001</v>
      </c>
      <c r="K106" s="72"/>
    </row>
    <row r="107" spans="1:12" ht="67.5" customHeight="1" x14ac:dyDescent="0.2">
      <c r="A107" s="29">
        <v>2183907</v>
      </c>
      <c r="B107" s="27" t="s">
        <v>207</v>
      </c>
      <c r="C107" s="141">
        <v>185299820.22</v>
      </c>
      <c r="D107" s="28">
        <v>64883577.060000002</v>
      </c>
      <c r="E107" s="28">
        <v>11547042</v>
      </c>
      <c r="F107" s="28">
        <v>0</v>
      </c>
      <c r="G107" s="28">
        <v>46705</v>
      </c>
      <c r="H107" s="28">
        <f t="shared" si="12"/>
        <v>46705</v>
      </c>
      <c r="I107" s="72">
        <f t="shared" si="51"/>
        <v>0.4044758822216114</v>
      </c>
      <c r="J107" s="72">
        <f t="shared" si="52"/>
        <v>64930282.060000002</v>
      </c>
      <c r="K107" s="72">
        <f t="shared" ref="K107:K108" si="56">J107/C107%</f>
        <v>35.040661120399655</v>
      </c>
    </row>
    <row r="108" spans="1:12" ht="60.75" customHeight="1" x14ac:dyDescent="0.2">
      <c r="A108" s="29">
        <v>2194935</v>
      </c>
      <c r="B108" s="27" t="s">
        <v>229</v>
      </c>
      <c r="C108" s="141">
        <v>188445190.5</v>
      </c>
      <c r="D108" s="28">
        <v>0</v>
      </c>
      <c r="E108" s="28">
        <v>10058438</v>
      </c>
      <c r="F108" s="28"/>
      <c r="G108" s="28"/>
      <c r="H108" s="28">
        <f t="shared" si="12"/>
        <v>0</v>
      </c>
      <c r="I108" s="72">
        <f t="shared" si="51"/>
        <v>0</v>
      </c>
      <c r="J108" s="72">
        <f t="shared" si="52"/>
        <v>0</v>
      </c>
      <c r="K108" s="72">
        <f t="shared" si="56"/>
        <v>0</v>
      </c>
    </row>
    <row r="109" spans="1:12" ht="69" customHeight="1" x14ac:dyDescent="0.2">
      <c r="A109" s="29">
        <v>2250037</v>
      </c>
      <c r="B109" s="116" t="s">
        <v>66</v>
      </c>
      <c r="C109" s="28">
        <v>40719194.479999997</v>
      </c>
      <c r="D109" s="28">
        <v>34361277.030000001</v>
      </c>
      <c r="E109" s="28">
        <v>4271348</v>
      </c>
      <c r="F109" s="28">
        <v>1414380</v>
      </c>
      <c r="G109" s="28">
        <v>-8741</v>
      </c>
      <c r="H109" s="28">
        <f t="shared" si="12"/>
        <v>1405639</v>
      </c>
      <c r="I109" s="72">
        <f t="shared" si="49"/>
        <v>32.908557204891757</v>
      </c>
      <c r="J109" s="72">
        <f t="shared" si="50"/>
        <v>35766916.030000001</v>
      </c>
      <c r="K109" s="72">
        <f t="shared" ref="K109:K146" si="57">J109/C109%</f>
        <v>87.837975398967188</v>
      </c>
    </row>
    <row r="110" spans="1:12" ht="53.25" customHeight="1" x14ac:dyDescent="0.2">
      <c r="A110" s="29">
        <v>2284722</v>
      </c>
      <c r="B110" s="116" t="s">
        <v>14</v>
      </c>
      <c r="C110" s="28">
        <v>72180765.040000007</v>
      </c>
      <c r="D110" s="28">
        <v>63342467.799999997</v>
      </c>
      <c r="E110" s="28">
        <v>7413889</v>
      </c>
      <c r="F110" s="28">
        <v>4191183</v>
      </c>
      <c r="G110" s="28">
        <v>189828</v>
      </c>
      <c r="H110" s="28">
        <f t="shared" si="12"/>
        <v>4381011</v>
      </c>
      <c r="I110" s="72">
        <f t="shared" si="49"/>
        <v>59.09194216422717</v>
      </c>
      <c r="J110" s="72">
        <f t="shared" si="50"/>
        <v>67723478.799999997</v>
      </c>
      <c r="K110" s="72">
        <f t="shared" si="57"/>
        <v>93.824828210770647</v>
      </c>
    </row>
    <row r="111" spans="1:12" ht="63" customHeight="1" x14ac:dyDescent="0.2">
      <c r="A111" s="29">
        <v>2285573</v>
      </c>
      <c r="B111" s="27" t="s">
        <v>13</v>
      </c>
      <c r="C111" s="104">
        <v>75359493.790000007</v>
      </c>
      <c r="D111" s="28">
        <v>6460056.6100000003</v>
      </c>
      <c r="E111" s="28">
        <v>7713367</v>
      </c>
      <c r="F111" s="118">
        <v>0</v>
      </c>
      <c r="G111" s="118">
        <v>5466192</v>
      </c>
      <c r="H111" s="118">
        <f t="shared" si="12"/>
        <v>5466192</v>
      </c>
      <c r="I111" s="72">
        <f t="shared" si="49"/>
        <v>70.86648411776595</v>
      </c>
      <c r="J111" s="72">
        <f t="shared" si="50"/>
        <v>11926248.609999999</v>
      </c>
      <c r="K111" s="72">
        <f t="shared" si="57"/>
        <v>15.825807751886172</v>
      </c>
    </row>
    <row r="112" spans="1:12" ht="68.25" customHeight="1" x14ac:dyDescent="0.2">
      <c r="A112" s="29">
        <v>2285839</v>
      </c>
      <c r="B112" s="27" t="s">
        <v>47</v>
      </c>
      <c r="C112" s="104">
        <v>147391356.93000001</v>
      </c>
      <c r="D112" s="28">
        <v>6920862.0700000003</v>
      </c>
      <c r="E112" s="28">
        <v>56924671</v>
      </c>
      <c r="F112" s="28">
        <v>15969673</v>
      </c>
      <c r="G112" s="28">
        <v>18196</v>
      </c>
      <c r="H112" s="28">
        <f t="shared" si="12"/>
        <v>15987869</v>
      </c>
      <c r="I112" s="72">
        <f t="shared" si="49"/>
        <v>28.086010369739338</v>
      </c>
      <c r="J112" s="72">
        <f t="shared" si="50"/>
        <v>22908731.07</v>
      </c>
      <c r="K112" s="72">
        <f t="shared" si="57"/>
        <v>15.542791346225242</v>
      </c>
    </row>
    <row r="113" spans="1:11" ht="68.25" customHeight="1" x14ac:dyDescent="0.2">
      <c r="A113" s="29">
        <v>2286124</v>
      </c>
      <c r="B113" s="27" t="s">
        <v>230</v>
      </c>
      <c r="C113" s="104">
        <v>192393587.56999999</v>
      </c>
      <c r="D113" s="28">
        <v>0</v>
      </c>
      <c r="E113" s="28">
        <v>8826263</v>
      </c>
      <c r="F113" s="28"/>
      <c r="G113" s="28"/>
      <c r="H113" s="28">
        <f t="shared" ref="H113:H114" si="58">SUM(F113:G113)</f>
        <v>0</v>
      </c>
      <c r="I113" s="72">
        <f t="shared" ref="I113:I114" si="59">H113/E113%</f>
        <v>0</v>
      </c>
      <c r="J113" s="72">
        <f t="shared" ref="J113:J114" si="60">D113+H113</f>
        <v>0</v>
      </c>
      <c r="K113" s="72">
        <f t="shared" ref="K113:K114" si="61">J113/C113%</f>
        <v>0</v>
      </c>
    </row>
    <row r="114" spans="1:11" ht="93" customHeight="1" x14ac:dyDescent="0.2">
      <c r="A114" s="29">
        <v>2327370</v>
      </c>
      <c r="B114" s="27" t="s">
        <v>231</v>
      </c>
      <c r="C114" s="104">
        <v>7154778.21</v>
      </c>
      <c r="D114" s="28">
        <v>0</v>
      </c>
      <c r="E114" s="28">
        <v>6615898</v>
      </c>
      <c r="F114" s="28"/>
      <c r="G114" s="28"/>
      <c r="H114" s="28">
        <f t="shared" si="58"/>
        <v>0</v>
      </c>
      <c r="I114" s="72">
        <f t="shared" si="59"/>
        <v>0</v>
      </c>
      <c r="J114" s="72">
        <f t="shared" si="60"/>
        <v>0</v>
      </c>
      <c r="K114" s="72">
        <f t="shared" si="61"/>
        <v>0</v>
      </c>
    </row>
    <row r="115" spans="1:11" ht="54.75" customHeight="1" x14ac:dyDescent="0.2">
      <c r="A115" s="29">
        <v>2335179</v>
      </c>
      <c r="B115" s="27" t="s">
        <v>15</v>
      </c>
      <c r="C115" s="104">
        <v>130711204.76000001</v>
      </c>
      <c r="D115" s="28">
        <v>31589916.670000002</v>
      </c>
      <c r="E115" s="28">
        <v>4673439</v>
      </c>
      <c r="F115" s="28">
        <v>3313626</v>
      </c>
      <c r="G115" s="28">
        <v>848016</v>
      </c>
      <c r="H115" s="28">
        <f t="shared" si="12"/>
        <v>4161642</v>
      </c>
      <c r="I115" s="72">
        <f t="shared" si="49"/>
        <v>89.048813946218189</v>
      </c>
      <c r="J115" s="72">
        <f t="shared" si="50"/>
        <v>35751558.670000002</v>
      </c>
      <c r="K115" s="72">
        <f t="shared" si="57"/>
        <v>27.35156388133959</v>
      </c>
    </row>
    <row r="116" spans="1:11" ht="60.75" customHeight="1" x14ac:dyDescent="0.2">
      <c r="A116" s="29">
        <v>2335476</v>
      </c>
      <c r="B116" s="27" t="s">
        <v>62</v>
      </c>
      <c r="C116" s="104">
        <v>31572595.120000001</v>
      </c>
      <c r="D116" s="28">
        <v>1120936.1599999999</v>
      </c>
      <c r="E116" s="28">
        <v>22569786</v>
      </c>
      <c r="F116" s="28">
        <v>197137</v>
      </c>
      <c r="G116" s="28"/>
      <c r="H116" s="28">
        <f t="shared" si="12"/>
        <v>197137</v>
      </c>
      <c r="I116" s="72">
        <f t="shared" si="49"/>
        <v>0.87345533537624154</v>
      </c>
      <c r="J116" s="72">
        <f t="shared" si="50"/>
        <v>1318073.1599999999</v>
      </c>
      <c r="K116" s="72">
        <f t="shared" si="57"/>
        <v>4.1747381074958021</v>
      </c>
    </row>
    <row r="117" spans="1:11" ht="59.25" customHeight="1" x14ac:dyDescent="0.2">
      <c r="A117" s="29">
        <v>2343128</v>
      </c>
      <c r="B117" s="27" t="s">
        <v>16</v>
      </c>
      <c r="C117" s="104">
        <v>29469013.25</v>
      </c>
      <c r="D117" s="28">
        <v>4997793.68</v>
      </c>
      <c r="E117" s="28">
        <v>1300191</v>
      </c>
      <c r="F117" s="28">
        <v>459723</v>
      </c>
      <c r="G117" s="28">
        <v>304800</v>
      </c>
      <c r="H117" s="28">
        <f t="shared" si="12"/>
        <v>764523</v>
      </c>
      <c r="I117" s="72">
        <f t="shared" si="49"/>
        <v>58.80082234071763</v>
      </c>
      <c r="J117" s="72">
        <f t="shared" si="50"/>
        <v>5762316.6799999997</v>
      </c>
      <c r="K117" s="72">
        <f t="shared" si="57"/>
        <v>19.553816176725903</v>
      </c>
    </row>
    <row r="118" spans="1:11" ht="81.75" customHeight="1" x14ac:dyDescent="0.2">
      <c r="A118" s="29">
        <v>2343407</v>
      </c>
      <c r="B118" s="27" t="s">
        <v>30</v>
      </c>
      <c r="C118" s="104">
        <v>81057820.730000004</v>
      </c>
      <c r="D118" s="28">
        <v>55351965.300000004</v>
      </c>
      <c r="E118" s="28">
        <v>6215426</v>
      </c>
      <c r="F118" s="28">
        <v>2469759</v>
      </c>
      <c r="G118" s="28">
        <v>308945</v>
      </c>
      <c r="H118" s="28">
        <f t="shared" si="12"/>
        <v>2778704</v>
      </c>
      <c r="I118" s="72">
        <f t="shared" si="49"/>
        <v>44.70657361217075</v>
      </c>
      <c r="J118" s="72">
        <f t="shared" si="50"/>
        <v>58130669.300000004</v>
      </c>
      <c r="K118" s="72">
        <f t="shared" si="57"/>
        <v>71.7150655871081</v>
      </c>
    </row>
    <row r="119" spans="1:11" ht="54.75" customHeight="1" x14ac:dyDescent="0.2">
      <c r="A119" s="29">
        <v>2344420</v>
      </c>
      <c r="B119" s="27" t="s">
        <v>31</v>
      </c>
      <c r="C119" s="104">
        <v>42099377</v>
      </c>
      <c r="D119" s="28">
        <v>16054099.300000001</v>
      </c>
      <c r="E119" s="28">
        <v>9685044</v>
      </c>
      <c r="F119" s="28">
        <v>181386</v>
      </c>
      <c r="G119" s="28">
        <v>226811</v>
      </c>
      <c r="H119" s="28">
        <f t="shared" si="12"/>
        <v>408197</v>
      </c>
      <c r="I119" s="72">
        <f t="shared" si="49"/>
        <v>4.2147149770305639</v>
      </c>
      <c r="J119" s="72">
        <f t="shared" si="50"/>
        <v>16462296.300000001</v>
      </c>
      <c r="K119" s="72">
        <f t="shared" si="57"/>
        <v>39.10342022400949</v>
      </c>
    </row>
    <row r="120" spans="1:11" ht="65.25" customHeight="1" x14ac:dyDescent="0.2">
      <c r="A120" s="29">
        <v>2346750</v>
      </c>
      <c r="B120" s="27" t="s">
        <v>90</v>
      </c>
      <c r="C120" s="104">
        <v>122963712.38</v>
      </c>
      <c r="D120" s="28">
        <v>1355379.57</v>
      </c>
      <c r="E120" s="28">
        <v>859877</v>
      </c>
      <c r="F120" s="28">
        <v>464700</v>
      </c>
      <c r="G120" s="28">
        <v>16500</v>
      </c>
      <c r="H120" s="28">
        <f t="shared" si="12"/>
        <v>481200</v>
      </c>
      <c r="I120" s="72">
        <f t="shared" si="49"/>
        <v>55.961492166902936</v>
      </c>
      <c r="J120" s="72">
        <f t="shared" si="50"/>
        <v>1836579.57</v>
      </c>
      <c r="K120" s="72">
        <f t="shared" si="57"/>
        <v>1.4935947642214478</v>
      </c>
    </row>
    <row r="121" spans="1:11" ht="69" customHeight="1" x14ac:dyDescent="0.2">
      <c r="A121" s="29">
        <v>2354781</v>
      </c>
      <c r="B121" s="27" t="s">
        <v>32</v>
      </c>
      <c r="C121" s="104">
        <v>342912239.07999998</v>
      </c>
      <c r="D121" s="28">
        <v>136910751.75999999</v>
      </c>
      <c r="E121" s="28">
        <v>16606021</v>
      </c>
      <c r="F121" s="28">
        <v>12486480</v>
      </c>
      <c r="G121" s="28">
        <v>3842189</v>
      </c>
      <c r="H121" s="28">
        <f t="shared" si="12"/>
        <v>16328669</v>
      </c>
      <c r="I121" s="72">
        <f t="shared" si="49"/>
        <v>98.329810615077506</v>
      </c>
      <c r="J121" s="72">
        <f t="shared" si="50"/>
        <v>153239420.75999999</v>
      </c>
      <c r="K121" s="72">
        <f t="shared" si="57"/>
        <v>44.687649869577818</v>
      </c>
    </row>
    <row r="122" spans="1:11" ht="57.75" customHeight="1" x14ac:dyDescent="0.2">
      <c r="A122" s="29">
        <v>2372478</v>
      </c>
      <c r="B122" s="27" t="s">
        <v>33</v>
      </c>
      <c r="C122" s="104">
        <v>39138430.5</v>
      </c>
      <c r="D122" s="28">
        <v>23744650.34</v>
      </c>
      <c r="E122" s="105">
        <v>6315577</v>
      </c>
      <c r="F122" s="28">
        <v>2505193</v>
      </c>
      <c r="G122" s="28">
        <v>902453</v>
      </c>
      <c r="H122" s="28">
        <f t="shared" si="12"/>
        <v>3407646</v>
      </c>
      <c r="I122" s="72">
        <f t="shared" si="49"/>
        <v>53.956210176837367</v>
      </c>
      <c r="J122" s="72">
        <f t="shared" si="50"/>
        <v>27152296.34</v>
      </c>
      <c r="K122" s="72">
        <f t="shared" si="57"/>
        <v>69.375026011837647</v>
      </c>
    </row>
    <row r="123" spans="1:11" ht="64.5" customHeight="1" x14ac:dyDescent="0.2">
      <c r="A123" s="29">
        <v>2381374</v>
      </c>
      <c r="B123" s="27" t="s">
        <v>91</v>
      </c>
      <c r="C123" s="104">
        <v>119876685.40000001</v>
      </c>
      <c r="D123" s="28">
        <v>1223117.1100000001</v>
      </c>
      <c r="E123" s="105">
        <v>317533</v>
      </c>
      <c r="F123" s="28">
        <v>294400</v>
      </c>
      <c r="G123" s="28"/>
      <c r="H123" s="28">
        <f t="shared" si="12"/>
        <v>294400</v>
      </c>
      <c r="I123" s="72">
        <f t="shared" ref="I123:I126" si="62">H123/E123%</f>
        <v>92.714772952732474</v>
      </c>
      <c r="J123" s="72">
        <f t="shared" ref="J123:J126" si="63">D123+H123</f>
        <v>1517517.11</v>
      </c>
      <c r="K123" s="72">
        <f t="shared" ref="K123:K126" si="64">J123/C123%</f>
        <v>1.2658984563482101</v>
      </c>
    </row>
    <row r="124" spans="1:11" ht="64.5" customHeight="1" x14ac:dyDescent="0.2">
      <c r="A124" s="29">
        <v>2386577</v>
      </c>
      <c r="B124" s="27" t="s">
        <v>101</v>
      </c>
      <c r="C124" s="104"/>
      <c r="D124" s="28">
        <v>2891888.68</v>
      </c>
      <c r="E124" s="105">
        <v>25189</v>
      </c>
      <c r="F124" s="28">
        <v>25189</v>
      </c>
      <c r="G124" s="28"/>
      <c r="H124" s="28">
        <f t="shared" si="12"/>
        <v>25189</v>
      </c>
      <c r="I124" s="72">
        <f t="shared" si="62"/>
        <v>100</v>
      </c>
      <c r="J124" s="72">
        <f t="shared" si="63"/>
        <v>2917077.68</v>
      </c>
      <c r="K124" s="72"/>
    </row>
    <row r="125" spans="1:11" ht="64.5" customHeight="1" x14ac:dyDescent="0.2">
      <c r="A125" s="29">
        <v>2409087</v>
      </c>
      <c r="B125" s="27" t="s">
        <v>92</v>
      </c>
      <c r="C125" s="104">
        <v>6026581.2699999996</v>
      </c>
      <c r="D125" s="28">
        <v>324156.15999999997</v>
      </c>
      <c r="E125" s="105">
        <v>3489640</v>
      </c>
      <c r="F125" s="28">
        <v>2305529</v>
      </c>
      <c r="G125" s="28">
        <v>486184</v>
      </c>
      <c r="H125" s="28">
        <f t="shared" si="12"/>
        <v>2791713</v>
      </c>
      <c r="I125" s="72">
        <f t="shared" si="62"/>
        <v>80.000028656251075</v>
      </c>
      <c r="J125" s="72">
        <f t="shared" si="63"/>
        <v>3115869.16</v>
      </c>
      <c r="K125" s="72">
        <f t="shared" si="64"/>
        <v>51.702101413792107</v>
      </c>
    </row>
    <row r="126" spans="1:11" ht="64.5" customHeight="1" x14ac:dyDescent="0.2">
      <c r="A126" s="29">
        <v>2412981</v>
      </c>
      <c r="B126" s="27" t="s">
        <v>93</v>
      </c>
      <c r="C126" s="104">
        <v>6929065.5800000001</v>
      </c>
      <c r="D126" s="28">
        <v>2114205.19</v>
      </c>
      <c r="E126" s="105">
        <v>3448250</v>
      </c>
      <c r="F126" s="28">
        <v>947890</v>
      </c>
      <c r="G126" s="28">
        <v>104015</v>
      </c>
      <c r="H126" s="28">
        <f t="shared" si="12"/>
        <v>1051905</v>
      </c>
      <c r="I126" s="72">
        <f t="shared" si="62"/>
        <v>30.505473791053433</v>
      </c>
      <c r="J126" s="72">
        <f t="shared" si="63"/>
        <v>3166110.19</v>
      </c>
      <c r="K126" s="72">
        <f t="shared" si="64"/>
        <v>45.69317685690023</v>
      </c>
    </row>
    <row r="127" spans="1:11" ht="79.5" customHeight="1" x14ac:dyDescent="0.2">
      <c r="A127" s="29">
        <v>2414624</v>
      </c>
      <c r="B127" s="27" t="s">
        <v>48</v>
      </c>
      <c r="C127" s="104">
        <v>994445287</v>
      </c>
      <c r="D127" s="28">
        <v>11079728.390000001</v>
      </c>
      <c r="E127" s="28">
        <v>100000000</v>
      </c>
      <c r="F127" s="28">
        <v>3290749</v>
      </c>
      <c r="G127" s="28">
        <v>69500</v>
      </c>
      <c r="H127" s="28">
        <f t="shared" si="12"/>
        <v>3360249</v>
      </c>
      <c r="I127" s="72">
        <f t="shared" si="49"/>
        <v>3.360249</v>
      </c>
      <c r="J127" s="72">
        <f t="shared" si="50"/>
        <v>14439977.390000001</v>
      </c>
      <c r="K127" s="72">
        <f t="shared" si="57"/>
        <v>1.452063535195778</v>
      </c>
    </row>
    <row r="128" spans="1:11" ht="30" customHeight="1" x14ac:dyDescent="0.2">
      <c r="A128" s="29">
        <v>2416127</v>
      </c>
      <c r="B128" s="27" t="s">
        <v>42</v>
      </c>
      <c r="C128" s="28">
        <v>69177499</v>
      </c>
      <c r="D128" s="28">
        <v>6243045</v>
      </c>
      <c r="E128" s="28">
        <v>8000000</v>
      </c>
      <c r="F128" s="28">
        <v>953717</v>
      </c>
      <c r="G128" s="28">
        <v>567267</v>
      </c>
      <c r="H128" s="28">
        <f t="shared" si="12"/>
        <v>1520984</v>
      </c>
      <c r="I128" s="72">
        <f t="shared" si="49"/>
        <v>19.0123</v>
      </c>
      <c r="J128" s="72">
        <f t="shared" si="50"/>
        <v>7764029</v>
      </c>
      <c r="K128" s="72">
        <f t="shared" si="57"/>
        <v>11.223344457711605</v>
      </c>
    </row>
    <row r="129" spans="1:11" ht="60" x14ac:dyDescent="0.2">
      <c r="A129" s="29">
        <v>2426613</v>
      </c>
      <c r="B129" s="27" t="s">
        <v>111</v>
      </c>
      <c r="C129" s="28">
        <v>704574</v>
      </c>
      <c r="D129" s="28">
        <v>55068</v>
      </c>
      <c r="E129" s="28">
        <v>113824</v>
      </c>
      <c r="F129" s="28">
        <v>0</v>
      </c>
      <c r="G129" s="28"/>
      <c r="H129" s="28">
        <f t="shared" si="12"/>
        <v>0</v>
      </c>
      <c r="I129" s="72">
        <f t="shared" ref="I129" si="65">H129/E129%</f>
        <v>0</v>
      </c>
      <c r="J129" s="72">
        <f t="shared" ref="J129" si="66">D129+H129</f>
        <v>55068</v>
      </c>
      <c r="K129" s="72">
        <f t="shared" ref="K129" si="67">J129/C129%</f>
        <v>7.8157865603896823</v>
      </c>
    </row>
    <row r="130" spans="1:11" ht="60" x14ac:dyDescent="0.2">
      <c r="A130" s="29">
        <v>2426624</v>
      </c>
      <c r="B130" s="27" t="s">
        <v>112</v>
      </c>
      <c r="C130" s="28">
        <v>1203398</v>
      </c>
      <c r="D130" s="28">
        <v>53553</v>
      </c>
      <c r="E130" s="28">
        <v>163200</v>
      </c>
      <c r="F130" s="28">
        <v>0</v>
      </c>
      <c r="G130" s="28"/>
      <c r="H130" s="28">
        <f t="shared" si="12"/>
        <v>0</v>
      </c>
      <c r="I130" s="72">
        <f t="shared" ref="I130:I132" si="68">H130/E130%</f>
        <v>0</v>
      </c>
      <c r="J130" s="72">
        <f t="shared" ref="J130:J132" si="69">D130+H130</f>
        <v>53553</v>
      </c>
      <c r="K130" s="72">
        <f t="shared" ref="K130:K132" si="70">J130/C130%</f>
        <v>4.4501486623710527</v>
      </c>
    </row>
    <row r="131" spans="1:11" ht="54.75" customHeight="1" x14ac:dyDescent="0.2">
      <c r="A131" s="29">
        <v>2426642</v>
      </c>
      <c r="B131" s="27" t="s">
        <v>113</v>
      </c>
      <c r="C131" s="28">
        <v>2311285</v>
      </c>
      <c r="D131" s="28">
        <v>59150</v>
      </c>
      <c r="E131" s="28">
        <v>150344</v>
      </c>
      <c r="F131" s="28">
        <v>0</v>
      </c>
      <c r="G131" s="28"/>
      <c r="H131" s="28">
        <f t="shared" si="12"/>
        <v>0</v>
      </c>
      <c r="I131" s="72">
        <f t="shared" si="68"/>
        <v>0</v>
      </c>
      <c r="J131" s="72">
        <f t="shared" si="69"/>
        <v>59150</v>
      </c>
      <c r="K131" s="72">
        <f t="shared" si="70"/>
        <v>2.5591824461284527</v>
      </c>
    </row>
    <row r="132" spans="1:11" ht="63.75" customHeight="1" x14ac:dyDescent="0.2">
      <c r="A132" s="29">
        <v>2426646</v>
      </c>
      <c r="B132" s="27" t="s">
        <v>114</v>
      </c>
      <c r="C132" s="28">
        <v>2204980</v>
      </c>
      <c r="D132" s="28">
        <v>53526</v>
      </c>
      <c r="E132" s="28">
        <v>158936</v>
      </c>
      <c r="F132" s="28">
        <v>0</v>
      </c>
      <c r="G132" s="28"/>
      <c r="H132" s="28">
        <f t="shared" si="12"/>
        <v>0</v>
      </c>
      <c r="I132" s="72">
        <f t="shared" si="68"/>
        <v>0</v>
      </c>
      <c r="J132" s="72">
        <f t="shared" si="69"/>
        <v>53526</v>
      </c>
      <c r="K132" s="72">
        <f t="shared" si="70"/>
        <v>2.4275050113833232</v>
      </c>
    </row>
    <row r="133" spans="1:11" ht="63.75" customHeight="1" x14ac:dyDescent="0.2">
      <c r="A133" s="29">
        <v>2428425</v>
      </c>
      <c r="B133" s="27" t="s">
        <v>94</v>
      </c>
      <c r="C133" s="28">
        <v>1410518.55</v>
      </c>
      <c r="D133" s="28">
        <v>1306085.49</v>
      </c>
      <c r="E133" s="28">
        <v>54000</v>
      </c>
      <c r="F133" s="28">
        <v>14142</v>
      </c>
      <c r="G133" s="28"/>
      <c r="H133" s="28">
        <f t="shared" si="12"/>
        <v>14142</v>
      </c>
      <c r="I133" s="72">
        <f t="shared" ref="I133" si="71">H133/E133%</f>
        <v>26.18888888888889</v>
      </c>
      <c r="J133" s="72">
        <f t="shared" ref="J133" si="72">D133+H133</f>
        <v>1320227.49</v>
      </c>
      <c r="K133" s="72">
        <f t="shared" ref="K133" si="73">J133/C133%</f>
        <v>93.59873289153127</v>
      </c>
    </row>
    <row r="134" spans="1:11" ht="94.5" customHeight="1" x14ac:dyDescent="0.2">
      <c r="A134" s="29">
        <v>2430241</v>
      </c>
      <c r="B134" s="27" t="s">
        <v>49</v>
      </c>
      <c r="C134" s="105">
        <v>54842694</v>
      </c>
      <c r="D134" s="28">
        <v>35000</v>
      </c>
      <c r="E134" s="28">
        <v>7714484</v>
      </c>
      <c r="F134" s="28">
        <v>177000</v>
      </c>
      <c r="G134" s="28">
        <v>58000</v>
      </c>
      <c r="H134" s="28">
        <f t="shared" si="12"/>
        <v>235000</v>
      </c>
      <c r="I134" s="72">
        <f t="shared" si="49"/>
        <v>3.0462179972114791</v>
      </c>
      <c r="J134" s="72">
        <f t="shared" si="50"/>
        <v>270000</v>
      </c>
      <c r="K134" s="72">
        <f t="shared" si="57"/>
        <v>0.49231717172755962</v>
      </c>
    </row>
    <row r="135" spans="1:11" ht="39" customHeight="1" x14ac:dyDescent="0.2">
      <c r="A135" s="29">
        <v>2430242</v>
      </c>
      <c r="B135" s="27" t="s">
        <v>50</v>
      </c>
      <c r="C135" s="105">
        <v>235566130.66999999</v>
      </c>
      <c r="D135" s="28">
        <v>0</v>
      </c>
      <c r="E135" s="28">
        <v>31694736</v>
      </c>
      <c r="F135" s="28">
        <v>0</v>
      </c>
      <c r="G135" s="28"/>
      <c r="H135" s="28">
        <f t="shared" ref="H135:H175" si="74">SUM(F135:G135)</f>
        <v>0</v>
      </c>
      <c r="I135" s="72">
        <f t="shared" si="49"/>
        <v>0</v>
      </c>
      <c r="J135" s="72">
        <f t="shared" si="50"/>
        <v>0</v>
      </c>
      <c r="K135" s="72">
        <f t="shared" si="57"/>
        <v>0</v>
      </c>
    </row>
    <row r="136" spans="1:11" ht="55.5" customHeight="1" x14ac:dyDescent="0.2">
      <c r="A136" s="29">
        <v>2430246</v>
      </c>
      <c r="B136" s="27" t="s">
        <v>51</v>
      </c>
      <c r="C136" s="28">
        <v>230676144.09999999</v>
      </c>
      <c r="D136" s="28">
        <v>12793688</v>
      </c>
      <c r="E136" s="28">
        <v>24348585</v>
      </c>
      <c r="F136" s="28">
        <v>5737691</v>
      </c>
      <c r="G136" s="28">
        <v>4480800</v>
      </c>
      <c r="H136" s="28">
        <f t="shared" si="74"/>
        <v>10218491</v>
      </c>
      <c r="I136" s="72">
        <f t="shared" si="49"/>
        <v>41.967494209622444</v>
      </c>
      <c r="J136" s="72">
        <f t="shared" si="50"/>
        <v>23012179</v>
      </c>
      <c r="K136" s="72">
        <f t="shared" si="57"/>
        <v>9.9759682951974575</v>
      </c>
    </row>
    <row r="137" spans="1:11" ht="63.75" customHeight="1" x14ac:dyDescent="0.2">
      <c r="A137" s="29">
        <v>2430247</v>
      </c>
      <c r="B137" s="27" t="s">
        <v>52</v>
      </c>
      <c r="C137" s="28">
        <v>70717951</v>
      </c>
      <c r="D137" s="28">
        <v>0</v>
      </c>
      <c r="E137" s="28">
        <v>16025785</v>
      </c>
      <c r="F137" s="28">
        <v>7500</v>
      </c>
      <c r="G137" s="28"/>
      <c r="H137" s="28">
        <f t="shared" si="74"/>
        <v>7500</v>
      </c>
      <c r="I137" s="72">
        <f t="shared" si="49"/>
        <v>4.6799579552577297E-2</v>
      </c>
      <c r="J137" s="72">
        <f t="shared" si="50"/>
        <v>7500</v>
      </c>
      <c r="K137" s="72">
        <f t="shared" si="57"/>
        <v>1.0605510897791708E-2</v>
      </c>
    </row>
    <row r="138" spans="1:11" ht="63.75" customHeight="1" x14ac:dyDescent="0.2">
      <c r="A138" s="29">
        <v>2447725</v>
      </c>
      <c r="B138" s="27" t="s">
        <v>95</v>
      </c>
      <c r="C138" s="28">
        <v>2041266.67</v>
      </c>
      <c r="D138" s="28">
        <v>1656775.64</v>
      </c>
      <c r="E138" s="28">
        <v>393000</v>
      </c>
      <c r="F138" s="28">
        <v>0</v>
      </c>
      <c r="G138" s="28">
        <v>8000</v>
      </c>
      <c r="H138" s="28">
        <f t="shared" si="74"/>
        <v>8000</v>
      </c>
      <c r="I138" s="72">
        <f t="shared" ref="I138:I139" si="75">H138/E138%</f>
        <v>2.0356234096692112</v>
      </c>
      <c r="J138" s="72">
        <f t="shared" ref="J138:J139" si="76">D138+H138</f>
        <v>1664775.64</v>
      </c>
      <c r="K138" s="72">
        <f t="shared" ref="K138:K139" si="77">J138/C138%</f>
        <v>81.556009534021342</v>
      </c>
    </row>
    <row r="139" spans="1:11" ht="63.75" customHeight="1" x14ac:dyDescent="0.2">
      <c r="A139" s="29">
        <v>2451748</v>
      </c>
      <c r="B139" s="27" t="s">
        <v>96</v>
      </c>
      <c r="C139" s="28">
        <v>6076105.1699999999</v>
      </c>
      <c r="D139" s="28">
        <v>1527038.1</v>
      </c>
      <c r="E139" s="28">
        <v>3172067</v>
      </c>
      <c r="F139" s="28">
        <v>0</v>
      </c>
      <c r="G139" s="28"/>
      <c r="H139" s="28">
        <f t="shared" si="74"/>
        <v>0</v>
      </c>
      <c r="I139" s="72">
        <f t="shared" si="75"/>
        <v>0</v>
      </c>
      <c r="J139" s="72">
        <f t="shared" si="76"/>
        <v>1527038.1</v>
      </c>
      <c r="K139" s="72">
        <f t="shared" si="77"/>
        <v>25.13185761727031</v>
      </c>
    </row>
    <row r="140" spans="1:11" ht="60.75" customHeight="1" x14ac:dyDescent="0.2">
      <c r="A140" s="29">
        <v>2466074</v>
      </c>
      <c r="B140" s="27" t="s">
        <v>53</v>
      </c>
      <c r="C140" s="28">
        <v>53822537.07</v>
      </c>
      <c r="D140" s="28">
        <v>3600</v>
      </c>
      <c r="E140" s="28">
        <v>9766258</v>
      </c>
      <c r="F140" s="28">
        <v>0</v>
      </c>
      <c r="G140" s="28"/>
      <c r="H140" s="28">
        <f t="shared" si="74"/>
        <v>0</v>
      </c>
      <c r="I140" s="72">
        <f t="shared" si="49"/>
        <v>0</v>
      </c>
      <c r="J140" s="72">
        <f t="shared" si="50"/>
        <v>3600</v>
      </c>
      <c r="K140" s="72">
        <f t="shared" si="57"/>
        <v>6.6886479084364726E-3</v>
      </c>
    </row>
    <row r="141" spans="1:11" ht="62.25" customHeight="1" x14ac:dyDescent="0.2">
      <c r="A141" s="29">
        <v>2466086</v>
      </c>
      <c r="B141" s="27" t="s">
        <v>54</v>
      </c>
      <c r="C141" s="28">
        <v>86240917.75</v>
      </c>
      <c r="D141" s="28">
        <v>3600</v>
      </c>
      <c r="E141" s="28">
        <v>11699815</v>
      </c>
      <c r="F141" s="28">
        <v>0</v>
      </c>
      <c r="G141" s="28"/>
      <c r="H141" s="28">
        <f t="shared" si="74"/>
        <v>0</v>
      </c>
      <c r="I141" s="72">
        <f t="shared" si="49"/>
        <v>0</v>
      </c>
      <c r="J141" s="72">
        <f t="shared" si="50"/>
        <v>3600</v>
      </c>
      <c r="K141" s="72">
        <f t="shared" si="57"/>
        <v>4.1743526088577603E-3</v>
      </c>
    </row>
    <row r="142" spans="1:11" ht="77.25" customHeight="1" x14ac:dyDescent="0.2">
      <c r="A142" s="29">
        <v>2466354</v>
      </c>
      <c r="B142" s="27" t="s">
        <v>55</v>
      </c>
      <c r="C142" s="28">
        <v>62745378.259999998</v>
      </c>
      <c r="D142" s="28">
        <v>0</v>
      </c>
      <c r="E142" s="28">
        <v>7487022</v>
      </c>
      <c r="F142" s="28">
        <v>0</v>
      </c>
      <c r="G142" s="28"/>
      <c r="H142" s="28">
        <f t="shared" si="74"/>
        <v>0</v>
      </c>
      <c r="I142" s="72">
        <f t="shared" si="49"/>
        <v>0</v>
      </c>
      <c r="J142" s="72">
        <f t="shared" si="50"/>
        <v>0</v>
      </c>
      <c r="K142" s="72">
        <f t="shared" si="57"/>
        <v>0</v>
      </c>
    </row>
    <row r="143" spans="1:11" ht="79.5" customHeight="1" x14ac:dyDescent="0.2">
      <c r="A143" s="29">
        <v>2466581</v>
      </c>
      <c r="B143" s="27" t="s">
        <v>56</v>
      </c>
      <c r="C143" s="28">
        <v>66140072.539999999</v>
      </c>
      <c r="D143" s="28">
        <v>3600</v>
      </c>
      <c r="E143" s="28">
        <v>6254532</v>
      </c>
      <c r="F143" s="28">
        <v>0</v>
      </c>
      <c r="G143" s="28"/>
      <c r="H143" s="28">
        <f t="shared" si="74"/>
        <v>0</v>
      </c>
      <c r="I143" s="72">
        <f t="shared" si="49"/>
        <v>0</v>
      </c>
      <c r="J143" s="72">
        <f t="shared" si="50"/>
        <v>3600</v>
      </c>
      <c r="K143" s="72">
        <f t="shared" si="57"/>
        <v>5.442993727929165E-3</v>
      </c>
    </row>
    <row r="144" spans="1:11" ht="108" x14ac:dyDescent="0.2">
      <c r="A144" s="29">
        <v>2466660</v>
      </c>
      <c r="B144" s="27" t="s">
        <v>85</v>
      </c>
      <c r="C144" s="28">
        <v>55965310</v>
      </c>
      <c r="D144" s="28">
        <v>0</v>
      </c>
      <c r="E144" s="28">
        <v>10727762</v>
      </c>
      <c r="F144" s="28">
        <v>0</v>
      </c>
      <c r="G144" s="28"/>
      <c r="H144" s="28">
        <f t="shared" si="74"/>
        <v>0</v>
      </c>
      <c r="I144" s="72">
        <f t="shared" si="49"/>
        <v>0</v>
      </c>
      <c r="J144" s="72">
        <f t="shared" ref="J144" si="78">D144+H144</f>
        <v>0</v>
      </c>
      <c r="K144" s="72">
        <f t="shared" si="57"/>
        <v>0</v>
      </c>
    </row>
    <row r="145" spans="1:11" ht="76.5" customHeight="1" x14ac:dyDescent="0.2">
      <c r="A145" s="29">
        <v>2466669</v>
      </c>
      <c r="B145" s="27" t="s">
        <v>57</v>
      </c>
      <c r="C145" s="28">
        <v>54649465.189999998</v>
      </c>
      <c r="D145" s="28">
        <v>3600</v>
      </c>
      <c r="E145" s="28">
        <v>12893164</v>
      </c>
      <c r="F145" s="28">
        <v>0</v>
      </c>
      <c r="G145" s="28"/>
      <c r="H145" s="28">
        <f t="shared" si="74"/>
        <v>0</v>
      </c>
      <c r="I145" s="72">
        <f t="shared" si="49"/>
        <v>0</v>
      </c>
      <c r="J145" s="72">
        <f t="shared" ref="J145:J174" si="79">D145+H145</f>
        <v>3600</v>
      </c>
      <c r="K145" s="72">
        <f t="shared" si="57"/>
        <v>6.5874386647405735E-3</v>
      </c>
    </row>
    <row r="146" spans="1:11" ht="69.75" customHeight="1" x14ac:dyDescent="0.2">
      <c r="A146" s="29">
        <v>2466824</v>
      </c>
      <c r="B146" s="27" t="s">
        <v>58</v>
      </c>
      <c r="C146" s="28">
        <v>51440079.25</v>
      </c>
      <c r="D146" s="28">
        <v>3600</v>
      </c>
      <c r="E146" s="28">
        <v>7986964</v>
      </c>
      <c r="F146" s="28">
        <v>0</v>
      </c>
      <c r="G146" s="28"/>
      <c r="H146" s="28">
        <f t="shared" si="74"/>
        <v>0</v>
      </c>
      <c r="I146" s="72">
        <f t="shared" si="49"/>
        <v>0</v>
      </c>
      <c r="J146" s="72">
        <f t="shared" si="79"/>
        <v>3600</v>
      </c>
      <c r="K146" s="72">
        <f t="shared" si="57"/>
        <v>6.9984340080502501E-3</v>
      </c>
    </row>
    <row r="147" spans="1:11" ht="69.75" customHeight="1" x14ac:dyDescent="0.2">
      <c r="A147" s="29">
        <v>2468105</v>
      </c>
      <c r="B147" s="27" t="s">
        <v>97</v>
      </c>
      <c r="C147" s="28">
        <v>3540000.52</v>
      </c>
      <c r="D147" s="117">
        <v>1300933.55</v>
      </c>
      <c r="E147" s="28">
        <v>1916474</v>
      </c>
      <c r="F147" s="28">
        <v>708109</v>
      </c>
      <c r="G147" s="28"/>
      <c r="H147" s="28">
        <f t="shared" si="74"/>
        <v>708109</v>
      </c>
      <c r="I147" s="72">
        <f t="shared" ref="I147" si="80">H147/E147%</f>
        <v>36.948531521951246</v>
      </c>
      <c r="J147" s="72">
        <f t="shared" ref="J147" si="81">D147+H147</f>
        <v>2009042.55</v>
      </c>
      <c r="K147" s="72">
        <f t="shared" ref="K147" si="82">J147/C147%</f>
        <v>56.752606070238656</v>
      </c>
    </row>
    <row r="148" spans="1:11" ht="69.75" customHeight="1" x14ac:dyDescent="0.2">
      <c r="A148" s="29">
        <v>2469055</v>
      </c>
      <c r="B148" s="27" t="s">
        <v>98</v>
      </c>
      <c r="C148" s="28">
        <v>15967651.539999999</v>
      </c>
      <c r="D148" s="28">
        <v>0</v>
      </c>
      <c r="E148" s="28">
        <v>14847877</v>
      </c>
      <c r="F148" s="28">
        <v>1005328</v>
      </c>
      <c r="G148" s="28">
        <v>939461</v>
      </c>
      <c r="H148" s="28">
        <f t="shared" si="74"/>
        <v>1944789</v>
      </c>
      <c r="I148" s="72">
        <f t="shared" ref="I148" si="83">H148/E148%</f>
        <v>13.098094764658949</v>
      </c>
      <c r="J148" s="72">
        <f t="shared" ref="J148" si="84">D148+H148</f>
        <v>1944789</v>
      </c>
      <c r="K148" s="72">
        <f t="shared" ref="K148" si="85">J148/C148%</f>
        <v>12.179555616730349</v>
      </c>
    </row>
    <row r="149" spans="1:11" ht="69.75" customHeight="1" x14ac:dyDescent="0.2">
      <c r="A149" s="29">
        <v>2492499</v>
      </c>
      <c r="B149" s="27" t="s">
        <v>115</v>
      </c>
      <c r="C149" s="28">
        <v>28975013</v>
      </c>
      <c r="D149" s="28">
        <v>0</v>
      </c>
      <c r="E149" s="28">
        <v>28975013</v>
      </c>
      <c r="F149" s="28">
        <v>0</v>
      </c>
      <c r="G149" s="28"/>
      <c r="H149" s="28">
        <f t="shared" si="74"/>
        <v>0</v>
      </c>
      <c r="I149" s="72">
        <f t="shared" ref="I149" si="86">H149/E149%</f>
        <v>0</v>
      </c>
      <c r="J149" s="72">
        <f t="shared" ref="J149" si="87">D149+H149</f>
        <v>0</v>
      </c>
      <c r="K149" s="72">
        <f t="shared" ref="K149" si="88">J149/C149%</f>
        <v>0</v>
      </c>
    </row>
    <row r="150" spans="1:11" ht="83.25" customHeight="1" x14ac:dyDescent="0.2">
      <c r="A150" s="29">
        <v>2498098</v>
      </c>
      <c r="B150" s="27" t="s">
        <v>208</v>
      </c>
      <c r="C150" s="28">
        <v>28118128.960000001</v>
      </c>
      <c r="D150" s="28">
        <v>5000000</v>
      </c>
      <c r="E150" s="28">
        <v>23118129</v>
      </c>
      <c r="F150" s="28">
        <v>0</v>
      </c>
      <c r="G150" s="28">
        <v>8821559</v>
      </c>
      <c r="H150" s="28">
        <f t="shared" si="74"/>
        <v>8821559</v>
      </c>
      <c r="I150" s="72">
        <f t="shared" ref="I150:I151" si="89">H150/E150%</f>
        <v>38.158620016351669</v>
      </c>
      <c r="J150" s="72">
        <f t="shared" ref="J150:J151" si="90">D150+H150</f>
        <v>13821559</v>
      </c>
      <c r="K150" s="72">
        <f t="shared" ref="K150:K151" si="91">J150/C150%</f>
        <v>49.155329715082146</v>
      </c>
    </row>
    <row r="151" spans="1:11" ht="84" customHeight="1" x14ac:dyDescent="0.2">
      <c r="A151" s="29">
        <v>2509736</v>
      </c>
      <c r="B151" s="27" t="s">
        <v>209</v>
      </c>
      <c r="C151" s="28">
        <v>5132259.4400000004</v>
      </c>
      <c r="D151" s="28">
        <v>0</v>
      </c>
      <c r="E151" s="28">
        <v>471300</v>
      </c>
      <c r="F151" s="28">
        <v>0</v>
      </c>
      <c r="G151" s="28">
        <v>471300</v>
      </c>
      <c r="H151" s="28">
        <f t="shared" si="74"/>
        <v>471300</v>
      </c>
      <c r="I151" s="72">
        <f t="shared" si="89"/>
        <v>100</v>
      </c>
      <c r="J151" s="72">
        <f t="shared" si="90"/>
        <v>471300</v>
      </c>
      <c r="K151" s="72">
        <f t="shared" si="91"/>
        <v>9.1830899335829361</v>
      </c>
    </row>
    <row r="152" spans="1:11" ht="84" x14ac:dyDescent="0.2">
      <c r="A152" s="29">
        <v>2511070</v>
      </c>
      <c r="B152" s="27" t="s">
        <v>116</v>
      </c>
      <c r="C152" s="28">
        <v>923005.4</v>
      </c>
      <c r="D152" s="28">
        <v>0</v>
      </c>
      <c r="E152" s="28">
        <v>922289</v>
      </c>
      <c r="F152" s="28">
        <v>0</v>
      </c>
      <c r="G152" s="28"/>
      <c r="H152" s="28">
        <f t="shared" si="74"/>
        <v>0</v>
      </c>
      <c r="I152" s="72">
        <f t="shared" ref="I152" si="92">H152/E152%</f>
        <v>0</v>
      </c>
      <c r="J152" s="72">
        <f t="shared" ref="J152" si="93">D152+H152</f>
        <v>0</v>
      </c>
      <c r="K152" s="72">
        <f t="shared" ref="K152" si="94">J152/C152%</f>
        <v>0</v>
      </c>
    </row>
    <row r="153" spans="1:11" ht="102" customHeight="1" x14ac:dyDescent="0.2">
      <c r="A153" s="29">
        <v>2514327</v>
      </c>
      <c r="B153" s="27" t="s">
        <v>189</v>
      </c>
      <c r="C153" s="28">
        <v>3213780.64</v>
      </c>
      <c r="D153" s="28">
        <v>0</v>
      </c>
      <c r="E153" s="28">
        <v>557829</v>
      </c>
      <c r="F153" s="28">
        <v>257868</v>
      </c>
      <c r="G153" s="28">
        <v>185960</v>
      </c>
      <c r="H153" s="28">
        <f t="shared" si="74"/>
        <v>443828</v>
      </c>
      <c r="I153" s="72">
        <f t="shared" ref="I153:I158" si="95">H153/E153%</f>
        <v>79.563450448076381</v>
      </c>
      <c r="J153" s="72">
        <f t="shared" ref="J153:J158" si="96">D153+H153</f>
        <v>443828</v>
      </c>
      <c r="K153" s="72">
        <f t="shared" ref="K153:K158" si="97">J153/C153%</f>
        <v>13.8101522697579</v>
      </c>
    </row>
    <row r="154" spans="1:11" ht="102" customHeight="1" x14ac:dyDescent="0.2">
      <c r="A154" s="29">
        <v>2514769</v>
      </c>
      <c r="B154" s="27" t="s">
        <v>210</v>
      </c>
      <c r="C154" s="28">
        <v>1689946.51</v>
      </c>
      <c r="D154" s="28">
        <v>0</v>
      </c>
      <c r="E154" s="28">
        <v>157100</v>
      </c>
      <c r="F154" s="28">
        <v>0</v>
      </c>
      <c r="G154" s="28">
        <v>157100</v>
      </c>
      <c r="H154" s="28">
        <f t="shared" si="74"/>
        <v>157100</v>
      </c>
      <c r="I154" s="72">
        <f t="shared" ref="I154:I156" si="98">H154/E154%</f>
        <v>100</v>
      </c>
      <c r="J154" s="72">
        <f t="shared" ref="J154:J156" si="99">D154+H154</f>
        <v>157100</v>
      </c>
      <c r="K154" s="72">
        <f t="shared" ref="K154:K156" si="100">J154/C154%</f>
        <v>9.2961522196344539</v>
      </c>
    </row>
    <row r="155" spans="1:11" ht="102" customHeight="1" x14ac:dyDescent="0.2">
      <c r="A155" s="29">
        <v>2515506</v>
      </c>
      <c r="B155" s="27" t="s">
        <v>211</v>
      </c>
      <c r="C155" s="28">
        <v>1885119.6</v>
      </c>
      <c r="D155" s="28">
        <v>0</v>
      </c>
      <c r="E155" s="28">
        <v>157100</v>
      </c>
      <c r="F155" s="28">
        <v>0</v>
      </c>
      <c r="G155" s="28">
        <v>157100</v>
      </c>
      <c r="H155" s="28">
        <f t="shared" si="74"/>
        <v>157100</v>
      </c>
      <c r="I155" s="72">
        <f t="shared" si="98"/>
        <v>100</v>
      </c>
      <c r="J155" s="72">
        <f t="shared" si="99"/>
        <v>157100</v>
      </c>
      <c r="K155" s="72">
        <f t="shared" si="100"/>
        <v>8.3336887484486404</v>
      </c>
    </row>
    <row r="156" spans="1:11" ht="102" customHeight="1" x14ac:dyDescent="0.2">
      <c r="A156" s="29">
        <v>2515622</v>
      </c>
      <c r="B156" s="27" t="s">
        <v>212</v>
      </c>
      <c r="C156" s="28">
        <v>2031296.94</v>
      </c>
      <c r="D156" s="28">
        <v>0</v>
      </c>
      <c r="E156" s="28">
        <v>157100</v>
      </c>
      <c r="F156" s="28">
        <v>0</v>
      </c>
      <c r="G156" s="28">
        <v>157100</v>
      </c>
      <c r="H156" s="28">
        <f t="shared" si="74"/>
        <v>157100</v>
      </c>
      <c r="I156" s="72">
        <f t="shared" si="98"/>
        <v>100</v>
      </c>
      <c r="J156" s="72">
        <f t="shared" si="99"/>
        <v>157100</v>
      </c>
      <c r="K156" s="72">
        <f t="shared" si="100"/>
        <v>7.7339751223176663</v>
      </c>
    </row>
    <row r="157" spans="1:11" ht="98.25" customHeight="1" x14ac:dyDescent="0.2">
      <c r="A157" s="29">
        <v>2515742</v>
      </c>
      <c r="B157" s="27" t="s">
        <v>190</v>
      </c>
      <c r="C157" s="28">
        <v>2937230.64</v>
      </c>
      <c r="D157" s="28">
        <v>0</v>
      </c>
      <c r="E157" s="28">
        <v>585649</v>
      </c>
      <c r="F157" s="28">
        <v>492668</v>
      </c>
      <c r="G157" s="28">
        <v>92980</v>
      </c>
      <c r="H157" s="28">
        <f t="shared" si="74"/>
        <v>585648</v>
      </c>
      <c r="I157" s="72">
        <f t="shared" si="95"/>
        <v>99.99982924926023</v>
      </c>
      <c r="J157" s="72">
        <f t="shared" si="96"/>
        <v>585648</v>
      </c>
      <c r="K157" s="72">
        <f t="shared" si="97"/>
        <v>19.938781518362479</v>
      </c>
    </row>
    <row r="158" spans="1:11" ht="106.5" customHeight="1" x14ac:dyDescent="0.2">
      <c r="A158" s="29">
        <v>2515844</v>
      </c>
      <c r="B158" s="27" t="s">
        <v>213</v>
      </c>
      <c r="C158" s="28">
        <v>2846118.29</v>
      </c>
      <c r="D158" s="28">
        <v>0</v>
      </c>
      <c r="E158" s="28">
        <v>294550</v>
      </c>
      <c r="F158" s="28">
        <v>0</v>
      </c>
      <c r="G158" s="28">
        <v>294550</v>
      </c>
      <c r="H158" s="28">
        <f t="shared" si="74"/>
        <v>294550</v>
      </c>
      <c r="I158" s="72">
        <f t="shared" si="95"/>
        <v>100</v>
      </c>
      <c r="J158" s="72">
        <f t="shared" si="96"/>
        <v>294550</v>
      </c>
      <c r="K158" s="72">
        <f t="shared" si="97"/>
        <v>10.349183343324778</v>
      </c>
    </row>
    <row r="159" spans="1:11" ht="81" customHeight="1" x14ac:dyDescent="0.2">
      <c r="A159" s="29">
        <v>2516089</v>
      </c>
      <c r="B159" s="27" t="s">
        <v>191</v>
      </c>
      <c r="C159" s="28">
        <v>3031610.64</v>
      </c>
      <c r="D159" s="28">
        <v>0</v>
      </c>
      <c r="E159" s="28">
        <v>769429</v>
      </c>
      <c r="F159" s="28">
        <v>526468</v>
      </c>
      <c r="G159" s="28">
        <v>185960</v>
      </c>
      <c r="H159" s="28">
        <f t="shared" si="74"/>
        <v>712428</v>
      </c>
      <c r="I159" s="72">
        <f t="shared" ref="I159:I164" si="101">H159/E159%</f>
        <v>92.591779098526317</v>
      </c>
      <c r="J159" s="72">
        <f t="shared" ref="J159:J164" si="102">D159+H159</f>
        <v>712428</v>
      </c>
      <c r="K159" s="72">
        <f t="shared" ref="K159:K164" si="103">J159/C159%</f>
        <v>23.499983493922556</v>
      </c>
    </row>
    <row r="160" spans="1:11" ht="105" customHeight="1" x14ac:dyDescent="0.2">
      <c r="A160" s="29">
        <v>2516519</v>
      </c>
      <c r="B160" s="27" t="s">
        <v>214</v>
      </c>
      <c r="C160" s="28">
        <v>1689946.51</v>
      </c>
      <c r="D160" s="28">
        <v>0</v>
      </c>
      <c r="E160" s="28">
        <v>157100</v>
      </c>
      <c r="F160" s="28">
        <v>0</v>
      </c>
      <c r="G160" s="28">
        <v>157100</v>
      </c>
      <c r="H160" s="28">
        <f t="shared" si="74"/>
        <v>157100</v>
      </c>
      <c r="I160" s="72">
        <f t="shared" ref="I160" si="104">H160/E160%</f>
        <v>100</v>
      </c>
      <c r="J160" s="72">
        <f t="shared" ref="J160" si="105">D160+H160</f>
        <v>157100</v>
      </c>
      <c r="K160" s="72">
        <f t="shared" ref="K160" si="106">J160/C160%</f>
        <v>9.2961522196344539</v>
      </c>
    </row>
    <row r="161" spans="1:11" ht="102" customHeight="1" x14ac:dyDescent="0.2">
      <c r="A161" s="29">
        <v>2516867</v>
      </c>
      <c r="B161" s="27" t="s">
        <v>192</v>
      </c>
      <c r="C161" s="28">
        <v>1418325.32</v>
      </c>
      <c r="D161" s="28">
        <v>0</v>
      </c>
      <c r="E161" s="28">
        <v>286735</v>
      </c>
      <c r="F161" s="28">
        <v>229734</v>
      </c>
      <c r="G161" s="28"/>
      <c r="H161" s="28">
        <f t="shared" si="74"/>
        <v>229734</v>
      </c>
      <c r="I161" s="72">
        <f t="shared" si="101"/>
        <v>80.120668910317889</v>
      </c>
      <c r="J161" s="72">
        <f t="shared" si="102"/>
        <v>229734</v>
      </c>
      <c r="K161" s="72">
        <f t="shared" si="103"/>
        <v>16.197553322956963</v>
      </c>
    </row>
    <row r="162" spans="1:11" ht="94.5" customHeight="1" x14ac:dyDescent="0.2">
      <c r="A162" s="29">
        <v>2516868</v>
      </c>
      <c r="B162" s="27" t="s">
        <v>193</v>
      </c>
      <c r="C162" s="28">
        <v>1513075.32</v>
      </c>
      <c r="D162" s="28">
        <v>0</v>
      </c>
      <c r="E162" s="28">
        <v>389715</v>
      </c>
      <c r="F162" s="28">
        <v>296734</v>
      </c>
      <c r="G162" s="28">
        <v>92980</v>
      </c>
      <c r="H162" s="28">
        <f t="shared" si="74"/>
        <v>389714</v>
      </c>
      <c r="I162" s="72">
        <f t="shared" si="101"/>
        <v>99.999743402229839</v>
      </c>
      <c r="J162" s="72">
        <f t="shared" si="102"/>
        <v>389714</v>
      </c>
      <c r="K162" s="72">
        <f t="shared" si="103"/>
        <v>25.756417730744559</v>
      </c>
    </row>
    <row r="163" spans="1:11" ht="102" customHeight="1" x14ac:dyDescent="0.2">
      <c r="A163" s="29">
        <v>2516869</v>
      </c>
      <c r="B163" s="27" t="s">
        <v>194</v>
      </c>
      <c r="C163" s="28">
        <v>2427944.0299999998</v>
      </c>
      <c r="D163" s="28">
        <v>0</v>
      </c>
      <c r="E163" s="28">
        <v>694309</v>
      </c>
      <c r="F163" s="28">
        <v>508348</v>
      </c>
      <c r="G163" s="28">
        <v>185960</v>
      </c>
      <c r="H163" s="28">
        <f t="shared" si="74"/>
        <v>694308</v>
      </c>
      <c r="I163" s="72">
        <f t="shared" si="101"/>
        <v>99.999855971908758</v>
      </c>
      <c r="J163" s="72">
        <f t="shared" si="102"/>
        <v>694308</v>
      </c>
      <c r="K163" s="72">
        <f t="shared" si="103"/>
        <v>28.596540588293546</v>
      </c>
    </row>
    <row r="164" spans="1:11" ht="91.5" customHeight="1" x14ac:dyDescent="0.2">
      <c r="A164" s="29">
        <v>2516870</v>
      </c>
      <c r="B164" s="27" t="s">
        <v>195</v>
      </c>
      <c r="C164" s="28">
        <v>2998250.64</v>
      </c>
      <c r="D164" s="28">
        <v>0</v>
      </c>
      <c r="E164" s="28">
        <v>391869</v>
      </c>
      <c r="F164" s="28">
        <v>391868</v>
      </c>
      <c r="G164" s="28"/>
      <c r="H164" s="28">
        <f t="shared" si="74"/>
        <v>391868</v>
      </c>
      <c r="I164" s="72">
        <f t="shared" si="101"/>
        <v>99.999744812679751</v>
      </c>
      <c r="J164" s="72">
        <f t="shared" si="102"/>
        <v>391868</v>
      </c>
      <c r="K164" s="72">
        <f t="shared" si="103"/>
        <v>13.069887979745415</v>
      </c>
    </row>
    <row r="165" spans="1:11" ht="30.75" customHeight="1" x14ac:dyDescent="0.2">
      <c r="A165" s="29"/>
      <c r="B165" s="49" t="s">
        <v>81</v>
      </c>
      <c r="C165" s="31"/>
      <c r="D165" s="31">
        <f>D166</f>
        <v>11953438.859999999</v>
      </c>
      <c r="E165" s="31">
        <f>E166</f>
        <v>720035</v>
      </c>
      <c r="F165" s="31">
        <v>40807</v>
      </c>
      <c r="G165" s="31">
        <f t="shared" ref="G165" si="107">G166</f>
        <v>47824</v>
      </c>
      <c r="H165" s="31">
        <f t="shared" si="74"/>
        <v>88631</v>
      </c>
      <c r="I165" s="68">
        <f t="shared" si="49"/>
        <v>12.309262744172157</v>
      </c>
      <c r="J165" s="68">
        <f t="shared" ref="J165" si="108">D165+H165</f>
        <v>12042069.859999999</v>
      </c>
      <c r="K165" s="31"/>
    </row>
    <row r="166" spans="1:11" ht="94.5" customHeight="1" x14ac:dyDescent="0.2">
      <c r="A166" s="29">
        <v>2133722</v>
      </c>
      <c r="B166" s="27" t="s">
        <v>82</v>
      </c>
      <c r="C166" s="28">
        <v>12673474.029999999</v>
      </c>
      <c r="D166" s="117">
        <v>11953438.859999999</v>
      </c>
      <c r="E166" s="28">
        <v>720035</v>
      </c>
      <c r="F166" s="28">
        <v>40807</v>
      </c>
      <c r="G166" s="28">
        <v>47824</v>
      </c>
      <c r="H166" s="28">
        <f t="shared" si="74"/>
        <v>88631</v>
      </c>
      <c r="I166" s="72">
        <f t="shared" si="49"/>
        <v>12.309262744172157</v>
      </c>
      <c r="J166" s="72">
        <f t="shared" ref="J166" si="109">D166+H166</f>
        <v>12042069.859999999</v>
      </c>
      <c r="K166" s="72">
        <f>J166/C166%</f>
        <v>95.017907729913901</v>
      </c>
    </row>
    <row r="167" spans="1:11" ht="30.75" customHeight="1" x14ac:dyDescent="0.2">
      <c r="A167" s="29"/>
      <c r="B167" s="49" t="s">
        <v>34</v>
      </c>
      <c r="C167" s="31"/>
      <c r="D167" s="31">
        <f>SUM(D168:D169)</f>
        <v>765826.13</v>
      </c>
      <c r="E167" s="31">
        <f>SUM(E168:E169)</f>
        <v>5076215</v>
      </c>
      <c r="F167" s="31">
        <v>1778986</v>
      </c>
      <c r="G167" s="31">
        <f t="shared" ref="G167" si="110">SUM(G168:G169)</f>
        <v>6797</v>
      </c>
      <c r="H167" s="31">
        <f t="shared" si="74"/>
        <v>1785783</v>
      </c>
      <c r="I167" s="68">
        <f t="shared" si="49"/>
        <v>35.179420099424469</v>
      </c>
      <c r="J167" s="68">
        <f t="shared" si="79"/>
        <v>2551609.13</v>
      </c>
      <c r="K167" s="31"/>
    </row>
    <row r="168" spans="1:11" ht="53.25" customHeight="1" x14ac:dyDescent="0.2">
      <c r="A168" s="29">
        <v>2251577</v>
      </c>
      <c r="B168" s="27" t="s">
        <v>35</v>
      </c>
      <c r="C168" s="28">
        <v>7215712.7999999998</v>
      </c>
      <c r="D168" s="28">
        <v>765826.13</v>
      </c>
      <c r="E168" s="28">
        <v>3853834</v>
      </c>
      <c r="F168" s="28">
        <v>566216</v>
      </c>
      <c r="G168" s="28">
        <v>6797</v>
      </c>
      <c r="H168" s="28">
        <f t="shared" si="74"/>
        <v>573013</v>
      </c>
      <c r="I168" s="72">
        <f t="shared" si="49"/>
        <v>14.868647689547606</v>
      </c>
      <c r="J168" s="72">
        <f t="shared" si="79"/>
        <v>1338839.1299999999</v>
      </c>
      <c r="K168" s="72">
        <f>J168/C168%</f>
        <v>18.554495821951228</v>
      </c>
    </row>
    <row r="169" spans="1:11" ht="78.75" customHeight="1" x14ac:dyDescent="0.2">
      <c r="A169" s="29">
        <v>2514802</v>
      </c>
      <c r="B169" s="27" t="s">
        <v>196</v>
      </c>
      <c r="C169" s="28">
        <v>1222380.6000000001</v>
      </c>
      <c r="D169" s="28">
        <v>0</v>
      </c>
      <c r="E169" s="28">
        <v>1222381</v>
      </c>
      <c r="F169" s="28">
        <v>1212770</v>
      </c>
      <c r="G169" s="28"/>
      <c r="H169" s="28">
        <f t="shared" si="74"/>
        <v>1212770</v>
      </c>
      <c r="I169" s="72">
        <f t="shared" ref="I169" si="111">H169/E169%</f>
        <v>99.213747595880506</v>
      </c>
      <c r="J169" s="72">
        <f t="shared" ref="J169" si="112">D169+H169</f>
        <v>1212770</v>
      </c>
      <c r="K169" s="72">
        <f>J169/C169%</f>
        <v>99.21378006162729</v>
      </c>
    </row>
    <row r="170" spans="1:11" ht="24" x14ac:dyDescent="0.2">
      <c r="A170" s="29"/>
      <c r="B170" s="49" t="s">
        <v>36</v>
      </c>
      <c r="C170" s="31"/>
      <c r="D170" s="31">
        <f>SUM(D171:D173)</f>
        <v>23183262.84</v>
      </c>
      <c r="E170" s="31">
        <f>SUM(E171:E173)</f>
        <v>3042236</v>
      </c>
      <c r="F170" s="31">
        <v>0</v>
      </c>
      <c r="G170" s="31">
        <f>SUM(G171:G173)</f>
        <v>0</v>
      </c>
      <c r="H170" s="31">
        <f t="shared" si="74"/>
        <v>0</v>
      </c>
      <c r="I170" s="68">
        <f t="shared" si="49"/>
        <v>0</v>
      </c>
      <c r="J170" s="68">
        <f t="shared" si="79"/>
        <v>23183262.84</v>
      </c>
      <c r="K170" s="31"/>
    </row>
    <row r="171" spans="1:11" ht="68.25" customHeight="1" x14ac:dyDescent="0.2">
      <c r="A171" s="29">
        <v>2057397</v>
      </c>
      <c r="B171" s="27" t="s">
        <v>215</v>
      </c>
      <c r="C171" s="28">
        <v>15164378.33</v>
      </c>
      <c r="D171" s="28">
        <v>13539638.01</v>
      </c>
      <c r="E171" s="28">
        <v>51328</v>
      </c>
      <c r="F171" s="28">
        <v>0</v>
      </c>
      <c r="G171" s="28"/>
      <c r="H171" s="28">
        <f t="shared" si="74"/>
        <v>0</v>
      </c>
      <c r="I171" s="72">
        <f t="shared" ref="I171" si="113">H171/E171%</f>
        <v>0</v>
      </c>
      <c r="J171" s="72">
        <f t="shared" ref="J171" si="114">D171+H171</f>
        <v>13539638.01</v>
      </c>
      <c r="K171" s="72">
        <f>J171/C171%</f>
        <v>89.285809911602215</v>
      </c>
    </row>
    <row r="172" spans="1:11" ht="51.75" customHeight="1" x14ac:dyDescent="0.2">
      <c r="A172" s="29">
        <v>2112841</v>
      </c>
      <c r="B172" s="27" t="s">
        <v>37</v>
      </c>
      <c r="C172" s="28">
        <v>21413189.73</v>
      </c>
      <c r="D172" s="28">
        <v>9643624.8300000001</v>
      </c>
      <c r="E172" s="28">
        <v>1131116</v>
      </c>
      <c r="F172" s="28">
        <v>0</v>
      </c>
      <c r="G172" s="28"/>
      <c r="H172" s="28">
        <f t="shared" si="74"/>
        <v>0</v>
      </c>
      <c r="I172" s="72">
        <f t="shared" si="49"/>
        <v>0</v>
      </c>
      <c r="J172" s="72">
        <f t="shared" si="79"/>
        <v>9643624.8300000001</v>
      </c>
      <c r="K172" s="72">
        <f>J172/C172%</f>
        <v>45.035909883566887</v>
      </c>
    </row>
    <row r="173" spans="1:11" ht="84" x14ac:dyDescent="0.2">
      <c r="A173" s="29">
        <v>2511458</v>
      </c>
      <c r="B173" s="27" t="s">
        <v>197</v>
      </c>
      <c r="C173" s="28">
        <v>3138472.21</v>
      </c>
      <c r="D173" s="28">
        <v>0</v>
      </c>
      <c r="E173" s="28">
        <v>1859792</v>
      </c>
      <c r="F173" s="28">
        <v>0</v>
      </c>
      <c r="G173" s="28"/>
      <c r="H173" s="28">
        <f t="shared" si="74"/>
        <v>0</v>
      </c>
      <c r="I173" s="72">
        <f t="shared" ref="I173" si="115">H173/E173%</f>
        <v>0</v>
      </c>
      <c r="J173" s="72">
        <f t="shared" ref="J173" si="116">D173+H173</f>
        <v>0</v>
      </c>
      <c r="K173" s="72">
        <f>J173/C173%</f>
        <v>0</v>
      </c>
    </row>
    <row r="174" spans="1:11" ht="34.5" customHeight="1" x14ac:dyDescent="0.2">
      <c r="A174" s="29" t="s">
        <v>69</v>
      </c>
      <c r="B174" s="49" t="s">
        <v>70</v>
      </c>
      <c r="C174" s="31"/>
      <c r="D174" s="31">
        <f>D175</f>
        <v>858046.01</v>
      </c>
      <c r="E174" s="31">
        <f>E175</f>
        <v>589098</v>
      </c>
      <c r="F174" s="31">
        <v>0</v>
      </c>
      <c r="G174" s="31">
        <f t="shared" ref="G174" si="117">G175</f>
        <v>0</v>
      </c>
      <c r="H174" s="31">
        <f t="shared" si="74"/>
        <v>0</v>
      </c>
      <c r="I174" s="68">
        <f t="shared" si="49"/>
        <v>0</v>
      </c>
      <c r="J174" s="68">
        <f t="shared" si="79"/>
        <v>858046.01</v>
      </c>
      <c r="K174" s="31"/>
    </row>
    <row r="175" spans="1:11" ht="171" customHeight="1" x14ac:dyDescent="0.2">
      <c r="A175" s="29">
        <v>2426389</v>
      </c>
      <c r="B175" s="27" t="s">
        <v>86</v>
      </c>
      <c r="C175" s="28">
        <v>1447145</v>
      </c>
      <c r="D175" s="28">
        <v>858046.01</v>
      </c>
      <c r="E175" s="28">
        <v>589098</v>
      </c>
      <c r="F175" s="28">
        <v>0</v>
      </c>
      <c r="G175" s="28"/>
      <c r="H175" s="28">
        <f t="shared" si="74"/>
        <v>0</v>
      </c>
      <c r="I175" s="72">
        <f t="shared" si="49"/>
        <v>0</v>
      </c>
      <c r="J175" s="72">
        <f t="shared" ref="J175" si="118">D175+H175</f>
        <v>858046.01</v>
      </c>
      <c r="K175" s="72">
        <f>J175/C175%</f>
        <v>59.292331452618775</v>
      </c>
    </row>
    <row r="176" spans="1:11" s="35" customFormat="1" ht="12" x14ac:dyDescent="0.2">
      <c r="A176" s="94" t="s">
        <v>222</v>
      </c>
      <c r="B176" s="95"/>
      <c r="C176" s="96"/>
      <c r="D176" s="96"/>
      <c r="E176" s="24"/>
      <c r="F176" s="42"/>
      <c r="G176" s="42"/>
      <c r="H176" s="107"/>
      <c r="I176" s="41"/>
      <c r="J176" s="110"/>
      <c r="K176" s="41"/>
    </row>
    <row r="177" spans="1:11" s="35" customFormat="1" ht="12" x14ac:dyDescent="0.2">
      <c r="A177" s="97" t="s">
        <v>6</v>
      </c>
      <c r="B177" s="98"/>
      <c r="C177" s="96"/>
      <c r="D177" s="96"/>
      <c r="E177" s="48"/>
      <c r="F177" s="42"/>
      <c r="G177" s="42"/>
      <c r="H177" s="107"/>
      <c r="I177" s="41"/>
      <c r="J177" s="110"/>
      <c r="K177" s="41"/>
    </row>
    <row r="178" spans="1:11" ht="20.25" customHeight="1" x14ac:dyDescent="0.2">
      <c r="A178" s="99"/>
      <c r="B178" s="154" t="s">
        <v>11</v>
      </c>
      <c r="C178" s="155"/>
      <c r="D178" s="155"/>
      <c r="H178" s="107"/>
    </row>
    <row r="179" spans="1:11" ht="97.5" customHeight="1" x14ac:dyDescent="0.2">
      <c r="A179" s="83"/>
      <c r="B179" s="83" t="s">
        <v>235</v>
      </c>
      <c r="H179" s="107"/>
    </row>
    <row r="180" spans="1:11" ht="49.5" customHeight="1" x14ac:dyDescent="0.2">
      <c r="B180" s="132"/>
    </row>
    <row r="181" spans="1:11" ht="20.25" customHeight="1" x14ac:dyDescent="0.2"/>
    <row r="182" spans="1:11" ht="20.25" customHeight="1" x14ac:dyDescent="0.2"/>
    <row r="183" spans="1:11" ht="20.25" customHeight="1" x14ac:dyDescent="0.2"/>
    <row r="184" spans="1:11" ht="20.25" customHeight="1" x14ac:dyDescent="0.2"/>
    <row r="185" spans="1:11" ht="20.25" customHeight="1" x14ac:dyDescent="0.2"/>
    <row r="186" spans="1:11" ht="20.25" customHeight="1" x14ac:dyDescent="0.2"/>
    <row r="187" spans="1:11" ht="20.25" customHeight="1" x14ac:dyDescent="0.2"/>
    <row r="188" spans="1:11" ht="20.25" customHeight="1" x14ac:dyDescent="0.2"/>
    <row r="189" spans="1:11" ht="20.25" customHeight="1" x14ac:dyDescent="0.2"/>
    <row r="190" spans="1:11" ht="20.25" customHeight="1" x14ac:dyDescent="0.2"/>
    <row r="191" spans="1:11" ht="20.25" customHeight="1" x14ac:dyDescent="0.2"/>
    <row r="192" spans="1:11" ht="20.25" customHeight="1" x14ac:dyDescent="0.2"/>
    <row r="193" ht="20.25" customHeight="1" x14ac:dyDescent="0.2"/>
    <row r="194" ht="20.25" customHeight="1" x14ac:dyDescent="0.2"/>
    <row r="195" ht="20.25" customHeight="1" x14ac:dyDescent="0.2"/>
    <row r="196" ht="20.25" customHeight="1" x14ac:dyDescent="0.2"/>
    <row r="197" ht="20.25" customHeight="1" x14ac:dyDescent="0.2"/>
    <row r="198" ht="20.25" customHeight="1" x14ac:dyDescent="0.2"/>
    <row r="199" ht="20.25" customHeight="1" x14ac:dyDescent="0.2"/>
    <row r="200" ht="20.25" customHeight="1" x14ac:dyDescent="0.2"/>
    <row r="201" ht="20.25" customHeight="1" x14ac:dyDescent="0.2"/>
    <row r="202" ht="20.25" customHeight="1" x14ac:dyDescent="0.2"/>
    <row r="203" ht="20.25" customHeight="1" x14ac:dyDescent="0.2"/>
    <row r="204" ht="20.25" customHeight="1" x14ac:dyDescent="0.2"/>
    <row r="205" ht="20.25" customHeight="1" x14ac:dyDescent="0.2"/>
    <row r="206" ht="20.25" customHeight="1" x14ac:dyDescent="0.2"/>
    <row r="207" ht="20.25" customHeight="1" x14ac:dyDescent="0.2"/>
    <row r="208" ht="20.25" customHeight="1" x14ac:dyDescent="0.2"/>
    <row r="209" ht="20.25" customHeight="1" x14ac:dyDescent="0.2"/>
    <row r="210" ht="20.25" customHeight="1" x14ac:dyDescent="0.2"/>
    <row r="211" ht="20.25" customHeight="1" x14ac:dyDescent="0.2"/>
    <row r="212" ht="20.25" customHeight="1" x14ac:dyDescent="0.2"/>
    <row r="213" ht="20.25" customHeight="1" x14ac:dyDescent="0.2"/>
    <row r="214" ht="20.25" customHeight="1" x14ac:dyDescent="0.2"/>
    <row r="215" ht="20.25" customHeight="1" x14ac:dyDescent="0.2"/>
    <row r="216" ht="20.25" customHeight="1" x14ac:dyDescent="0.2"/>
    <row r="217" ht="20.25" customHeight="1" x14ac:dyDescent="0.2"/>
    <row r="218" ht="20.25" customHeight="1" x14ac:dyDescent="0.2"/>
    <row r="219" ht="20.25" customHeight="1" x14ac:dyDescent="0.2"/>
    <row r="220" ht="20.25" customHeight="1" x14ac:dyDescent="0.2"/>
    <row r="221" ht="20.25" customHeight="1" x14ac:dyDescent="0.2"/>
    <row r="222" ht="20.25" customHeight="1" x14ac:dyDescent="0.2"/>
    <row r="223" ht="20.25" customHeight="1" x14ac:dyDescent="0.2"/>
    <row r="224" ht="20.25" customHeight="1" x14ac:dyDescent="0.2"/>
    <row r="225" ht="20.25" customHeight="1" x14ac:dyDescent="0.2"/>
    <row r="226" ht="20.25" customHeight="1" x14ac:dyDescent="0.2"/>
    <row r="227" ht="20.25" customHeight="1" x14ac:dyDescent="0.2"/>
    <row r="228" ht="20.25" customHeight="1" x14ac:dyDescent="0.2"/>
    <row r="229" ht="20.25" customHeight="1" x14ac:dyDescent="0.2"/>
    <row r="230" ht="20.25" customHeight="1" x14ac:dyDescent="0.2"/>
    <row r="231" ht="20.25" customHeight="1" x14ac:dyDescent="0.2"/>
    <row r="232" ht="20.25" customHeight="1" x14ac:dyDescent="0.2"/>
    <row r="233" ht="20.25" customHeight="1" x14ac:dyDescent="0.2"/>
    <row r="234" ht="20.25" customHeight="1" x14ac:dyDescent="0.2"/>
    <row r="235" ht="20.25" customHeight="1" x14ac:dyDescent="0.2"/>
    <row r="236" ht="20.25" customHeight="1" x14ac:dyDescent="0.2"/>
    <row r="237" ht="20.25" customHeight="1" x14ac:dyDescent="0.2"/>
    <row r="238" ht="20.25" customHeight="1" x14ac:dyDescent="0.2"/>
    <row r="239" ht="20.25" customHeight="1" x14ac:dyDescent="0.2"/>
    <row r="240" ht="20.25" customHeight="1" x14ac:dyDescent="0.2"/>
    <row r="241" ht="20.25" customHeight="1" x14ac:dyDescent="0.2"/>
    <row r="242" ht="20.25" customHeight="1" x14ac:dyDescent="0.2"/>
    <row r="243" ht="20.25" customHeight="1" x14ac:dyDescent="0.2"/>
    <row r="244" ht="20.25" customHeight="1" x14ac:dyDescent="0.2"/>
    <row r="245" ht="20.25" customHeight="1" x14ac:dyDescent="0.2"/>
    <row r="246" ht="20.25" customHeight="1" x14ac:dyDescent="0.2"/>
    <row r="247" ht="20.25" customHeight="1" x14ac:dyDescent="0.2"/>
    <row r="248" ht="20.25" customHeight="1" x14ac:dyDescent="0.2"/>
    <row r="249" ht="20.25" customHeight="1" x14ac:dyDescent="0.2"/>
    <row r="250" ht="20.25" customHeight="1" x14ac:dyDescent="0.2"/>
    <row r="251" ht="20.25" customHeight="1" x14ac:dyDescent="0.2"/>
    <row r="252" ht="20.25" customHeight="1" x14ac:dyDescent="0.2"/>
    <row r="253" ht="20.25" customHeight="1" x14ac:dyDescent="0.2"/>
    <row r="254" ht="20.25" customHeight="1" x14ac:dyDescent="0.2"/>
    <row r="255" ht="20.25" customHeight="1" x14ac:dyDescent="0.2"/>
    <row r="256" ht="20.25" customHeight="1" x14ac:dyDescent="0.2"/>
    <row r="257" ht="20.25" customHeight="1" x14ac:dyDescent="0.2"/>
    <row r="258" ht="20.25" customHeight="1" x14ac:dyDescent="0.2"/>
    <row r="259" ht="20.25" customHeight="1" x14ac:dyDescent="0.2"/>
    <row r="260" ht="20.25" customHeight="1" x14ac:dyDescent="0.2"/>
    <row r="261" ht="20.25" customHeight="1" x14ac:dyDescent="0.2"/>
    <row r="262" ht="20.25" customHeight="1" x14ac:dyDescent="0.2"/>
    <row r="263" ht="20.25" customHeight="1" x14ac:dyDescent="0.2"/>
    <row r="264" ht="20.25" customHeight="1" x14ac:dyDescent="0.2"/>
    <row r="265" ht="20.25" customHeight="1" x14ac:dyDescent="0.2"/>
    <row r="266" ht="20.25" customHeight="1" x14ac:dyDescent="0.2"/>
    <row r="267" ht="20.25" customHeight="1" x14ac:dyDescent="0.2"/>
    <row r="268" ht="20.25" customHeight="1" x14ac:dyDescent="0.2"/>
    <row r="269" ht="20.25" customHeight="1" x14ac:dyDescent="0.2"/>
    <row r="270" ht="20.25" customHeight="1" x14ac:dyDescent="0.2"/>
    <row r="271" ht="20.25" customHeight="1" x14ac:dyDescent="0.2"/>
    <row r="272" ht="20.25" customHeight="1" x14ac:dyDescent="0.2"/>
    <row r="273" ht="20.25" customHeight="1" x14ac:dyDescent="0.2"/>
    <row r="274" ht="20.25" customHeight="1" x14ac:dyDescent="0.2"/>
    <row r="275" ht="20.25" customHeight="1" x14ac:dyDescent="0.2"/>
    <row r="276" ht="20.25" customHeight="1" x14ac:dyDescent="0.2"/>
    <row r="277" ht="20.25" customHeight="1" x14ac:dyDescent="0.2"/>
    <row r="278" ht="20.25" customHeight="1" x14ac:dyDescent="0.2"/>
    <row r="279" ht="20.25" customHeight="1" x14ac:dyDescent="0.2"/>
    <row r="280" ht="20.25" customHeight="1" x14ac:dyDescent="0.2"/>
    <row r="281" ht="20.25" customHeight="1" x14ac:dyDescent="0.2"/>
    <row r="282" ht="20.25" customHeight="1" x14ac:dyDescent="0.2"/>
    <row r="283" ht="20.25" customHeight="1" x14ac:dyDescent="0.2"/>
    <row r="284" ht="20.25" customHeight="1" x14ac:dyDescent="0.2"/>
    <row r="285" ht="20.25" customHeight="1" x14ac:dyDescent="0.2"/>
    <row r="286" ht="20.25" customHeight="1" x14ac:dyDescent="0.2"/>
    <row r="287" ht="20.25" customHeight="1" x14ac:dyDescent="0.2"/>
    <row r="288" ht="20.25" customHeight="1" x14ac:dyDescent="0.2"/>
    <row r="289" ht="20.25" customHeight="1" x14ac:dyDescent="0.2"/>
    <row r="290" ht="20.25" customHeight="1" x14ac:dyDescent="0.2"/>
    <row r="291" ht="20.25" customHeight="1" x14ac:dyDescent="0.2"/>
    <row r="292" ht="20.25" customHeight="1" x14ac:dyDescent="0.2"/>
    <row r="293" ht="20.25" customHeight="1" x14ac:dyDescent="0.2"/>
    <row r="294" ht="20.25" customHeight="1" x14ac:dyDescent="0.2"/>
    <row r="295" ht="20.25" customHeight="1" x14ac:dyDescent="0.2"/>
    <row r="296" ht="20.25" customHeight="1" x14ac:dyDescent="0.2"/>
    <row r="297" ht="20.25" customHeight="1" x14ac:dyDescent="0.2"/>
    <row r="298" ht="20.25" customHeight="1" x14ac:dyDescent="0.2"/>
    <row r="299" ht="20.25" customHeight="1" x14ac:dyDescent="0.2"/>
    <row r="300" ht="20.25" customHeight="1" x14ac:dyDescent="0.2"/>
    <row r="301" ht="20.25" customHeight="1" x14ac:dyDescent="0.2"/>
    <row r="302" ht="20.25" customHeight="1" x14ac:dyDescent="0.2"/>
    <row r="303" ht="20.25" customHeight="1" x14ac:dyDescent="0.2"/>
    <row r="304" ht="20.25" customHeight="1" x14ac:dyDescent="0.2"/>
    <row r="305" ht="20.25" customHeight="1" x14ac:dyDescent="0.2"/>
    <row r="306" ht="20.25" customHeight="1" x14ac:dyDescent="0.2"/>
    <row r="307" ht="20.25" customHeight="1" x14ac:dyDescent="0.2"/>
    <row r="308" ht="20.25" customHeight="1" x14ac:dyDescent="0.2"/>
    <row r="309" ht="20.25" customHeight="1" x14ac:dyDescent="0.2"/>
    <row r="310" ht="20.25" customHeight="1" x14ac:dyDescent="0.2"/>
    <row r="311" ht="20.25" customHeight="1" x14ac:dyDescent="0.2"/>
    <row r="312" ht="20.25" customHeight="1" x14ac:dyDescent="0.2"/>
    <row r="313" ht="20.25" customHeight="1" x14ac:dyDescent="0.2"/>
    <row r="314" ht="20.25" customHeight="1" x14ac:dyDescent="0.2"/>
    <row r="315" ht="20.25" customHeight="1" x14ac:dyDescent="0.2"/>
    <row r="316" ht="20.25" customHeight="1" x14ac:dyDescent="0.2"/>
    <row r="317" ht="20.25" customHeight="1" x14ac:dyDescent="0.2"/>
    <row r="318" ht="20.25" customHeight="1" x14ac:dyDescent="0.2"/>
    <row r="319" ht="20.25" customHeight="1" x14ac:dyDescent="0.2"/>
    <row r="320" ht="20.25" customHeight="1" x14ac:dyDescent="0.2"/>
    <row r="321" ht="20.25" customHeight="1" x14ac:dyDescent="0.2"/>
    <row r="322" ht="20.25" customHeight="1" x14ac:dyDescent="0.2"/>
    <row r="323" ht="20.25" customHeight="1" x14ac:dyDescent="0.2"/>
    <row r="324" ht="20.25" customHeight="1" x14ac:dyDescent="0.2"/>
    <row r="325" ht="20.25" customHeight="1" x14ac:dyDescent="0.2"/>
    <row r="326" ht="20.25" customHeight="1" x14ac:dyDescent="0.2"/>
    <row r="327" ht="20.25" customHeight="1" x14ac:dyDescent="0.2"/>
    <row r="328" ht="20.25" customHeight="1" x14ac:dyDescent="0.2"/>
    <row r="329" ht="20.25" customHeight="1" x14ac:dyDescent="0.2"/>
    <row r="330" ht="20.25" customHeight="1" x14ac:dyDescent="0.2"/>
    <row r="331" ht="20.25" customHeight="1" x14ac:dyDescent="0.2"/>
    <row r="332" ht="20.25" customHeight="1" x14ac:dyDescent="0.2"/>
    <row r="333" ht="20.25" customHeight="1" x14ac:dyDescent="0.2"/>
    <row r="334" ht="20.25" customHeight="1" x14ac:dyDescent="0.2"/>
    <row r="335" ht="20.25" customHeight="1" x14ac:dyDescent="0.2"/>
    <row r="336" ht="20.25" customHeight="1" x14ac:dyDescent="0.2"/>
    <row r="337" ht="20.25" customHeight="1" x14ac:dyDescent="0.2"/>
    <row r="338" ht="20.25" customHeight="1" x14ac:dyDescent="0.2"/>
    <row r="339" ht="20.25" customHeight="1" x14ac:dyDescent="0.2"/>
    <row r="340" ht="20.25" customHeight="1" x14ac:dyDescent="0.2"/>
    <row r="341" ht="20.25" customHeight="1" x14ac:dyDescent="0.2"/>
    <row r="342" ht="20.25" customHeight="1" x14ac:dyDescent="0.2"/>
    <row r="343" ht="20.25" customHeight="1" x14ac:dyDescent="0.2"/>
    <row r="344" ht="20.25" customHeight="1" x14ac:dyDescent="0.2"/>
    <row r="345" ht="20.25" customHeight="1" x14ac:dyDescent="0.2"/>
    <row r="346" ht="20.25" customHeight="1" x14ac:dyDescent="0.2"/>
    <row r="347" ht="20.25" customHeight="1" x14ac:dyDescent="0.2"/>
    <row r="348" ht="20.25" customHeight="1" x14ac:dyDescent="0.2"/>
    <row r="349" ht="20.25" customHeight="1" x14ac:dyDescent="0.2"/>
    <row r="350" ht="20.25" customHeight="1" x14ac:dyDescent="0.2"/>
    <row r="351" ht="20.25" customHeight="1" x14ac:dyDescent="0.2"/>
    <row r="352" ht="20.25" customHeight="1" x14ac:dyDescent="0.2"/>
    <row r="353" ht="20.25" customHeight="1" x14ac:dyDescent="0.2"/>
    <row r="354" ht="20.25" customHeight="1" x14ac:dyDescent="0.2"/>
    <row r="355" ht="20.25" customHeight="1" x14ac:dyDescent="0.2"/>
    <row r="356" ht="20.25" customHeight="1" x14ac:dyDescent="0.2"/>
    <row r="357" ht="20.25" customHeight="1" x14ac:dyDescent="0.2"/>
    <row r="358" ht="20.25" customHeight="1" x14ac:dyDescent="0.2"/>
    <row r="359" ht="20.25" customHeight="1" x14ac:dyDescent="0.2"/>
    <row r="360" ht="20.25" customHeight="1" x14ac:dyDescent="0.2"/>
    <row r="361" ht="20.25" customHeight="1" x14ac:dyDescent="0.2"/>
    <row r="362" ht="20.25" customHeight="1" x14ac:dyDescent="0.2"/>
    <row r="363" ht="20.25" customHeight="1" x14ac:dyDescent="0.2"/>
    <row r="364" ht="20.25" customHeight="1" x14ac:dyDescent="0.2"/>
    <row r="365" ht="20.25" customHeight="1" x14ac:dyDescent="0.2"/>
    <row r="366" ht="20.25" customHeight="1" x14ac:dyDescent="0.2"/>
    <row r="367" ht="20.25" customHeight="1" x14ac:dyDescent="0.2"/>
    <row r="368" ht="20.25" customHeight="1" x14ac:dyDescent="0.2"/>
    <row r="369" ht="20.25" customHeight="1" x14ac:dyDescent="0.2"/>
    <row r="370" ht="20.25" customHeight="1" x14ac:dyDescent="0.2"/>
    <row r="371" ht="20.25" customHeight="1" x14ac:dyDescent="0.2"/>
    <row r="372" ht="20.25" customHeight="1" x14ac:dyDescent="0.2"/>
    <row r="373" ht="20.25" customHeight="1" x14ac:dyDescent="0.2"/>
    <row r="374" ht="20.25" customHeight="1" x14ac:dyDescent="0.2"/>
    <row r="375" ht="20.25" customHeight="1" x14ac:dyDescent="0.2"/>
    <row r="376" ht="20.25" customHeight="1" x14ac:dyDescent="0.2"/>
    <row r="377" ht="20.25" customHeight="1" x14ac:dyDescent="0.2"/>
    <row r="378" ht="20.25" customHeight="1" x14ac:dyDescent="0.2"/>
    <row r="379" ht="20.25" customHeight="1" x14ac:dyDescent="0.2"/>
    <row r="380" ht="20.25" customHeight="1" x14ac:dyDescent="0.2"/>
    <row r="381" ht="20.25" customHeight="1" x14ac:dyDescent="0.2"/>
    <row r="382" ht="20.25" customHeight="1" x14ac:dyDescent="0.2"/>
    <row r="383" ht="20.25" customHeight="1" x14ac:dyDescent="0.2"/>
    <row r="384" ht="20.25" customHeight="1" x14ac:dyDescent="0.2"/>
    <row r="385" ht="20.25" customHeight="1" x14ac:dyDescent="0.2"/>
    <row r="386" ht="20.25" customHeight="1" x14ac:dyDescent="0.2"/>
    <row r="387" ht="20.25" customHeight="1" x14ac:dyDescent="0.2"/>
    <row r="388" ht="20.25" customHeight="1" x14ac:dyDescent="0.2"/>
    <row r="389" ht="20.25" customHeight="1" x14ac:dyDescent="0.2"/>
    <row r="390" ht="20.25" customHeight="1" x14ac:dyDescent="0.2"/>
    <row r="391" ht="20.25" customHeight="1" x14ac:dyDescent="0.2"/>
    <row r="392" ht="20.25" customHeight="1" x14ac:dyDescent="0.2"/>
    <row r="393" ht="20.25" customHeight="1" x14ac:dyDescent="0.2"/>
    <row r="394" ht="20.25" customHeight="1" x14ac:dyDescent="0.2"/>
    <row r="395" ht="20.25" customHeight="1" x14ac:dyDescent="0.2"/>
    <row r="396" ht="20.25" customHeight="1" x14ac:dyDescent="0.2"/>
    <row r="397" ht="20.25" customHeight="1" x14ac:dyDescent="0.2"/>
    <row r="398" ht="20.25" customHeight="1" x14ac:dyDescent="0.2"/>
    <row r="399" ht="20.25" customHeight="1" x14ac:dyDescent="0.2"/>
    <row r="400" ht="20.25" customHeight="1" x14ac:dyDescent="0.2"/>
    <row r="401" ht="20.25" customHeight="1" x14ac:dyDescent="0.2"/>
    <row r="402" ht="20.25" customHeight="1" x14ac:dyDescent="0.2"/>
    <row r="403" ht="20.25" customHeight="1" x14ac:dyDescent="0.2"/>
    <row r="404" ht="20.25" customHeight="1" x14ac:dyDescent="0.2"/>
    <row r="405" ht="20.25" customHeight="1" x14ac:dyDescent="0.2"/>
    <row r="406" ht="20.25" customHeight="1" x14ac:dyDescent="0.2"/>
    <row r="407" ht="20.25" customHeight="1" x14ac:dyDescent="0.2"/>
    <row r="408" ht="20.25" customHeight="1" x14ac:dyDescent="0.2"/>
    <row r="409" ht="20.25" customHeight="1" x14ac:dyDescent="0.2"/>
    <row r="410" ht="20.25" customHeight="1" x14ac:dyDescent="0.2"/>
    <row r="411" ht="20.25" customHeight="1" x14ac:dyDescent="0.2"/>
    <row r="412" ht="20.25" customHeight="1" x14ac:dyDescent="0.2"/>
    <row r="413" ht="20.25" customHeight="1" x14ac:dyDescent="0.2"/>
    <row r="414" ht="20.25" customHeight="1" x14ac:dyDescent="0.2"/>
    <row r="415" ht="20.25" customHeight="1" x14ac:dyDescent="0.2"/>
    <row r="416" ht="20.25" customHeight="1" x14ac:dyDescent="0.2"/>
    <row r="417" ht="20.25" customHeight="1" x14ac:dyDescent="0.2"/>
    <row r="418" ht="20.25" customHeight="1" x14ac:dyDescent="0.2"/>
    <row r="419" ht="20.25" customHeight="1" x14ac:dyDescent="0.2"/>
    <row r="420" ht="20.25" customHeight="1" x14ac:dyDescent="0.2"/>
    <row r="421" ht="20.25" customHeight="1" x14ac:dyDescent="0.2"/>
    <row r="422" ht="20.25" customHeight="1" x14ac:dyDescent="0.2"/>
    <row r="423" ht="20.25" customHeight="1" x14ac:dyDescent="0.2"/>
    <row r="424" ht="20.25" customHeight="1" x14ac:dyDescent="0.2"/>
    <row r="425" ht="20.25" customHeight="1" x14ac:dyDescent="0.2"/>
    <row r="426" ht="20.25" customHeight="1" x14ac:dyDescent="0.2"/>
    <row r="427" ht="20.25" customHeight="1" x14ac:dyDescent="0.2"/>
    <row r="428" ht="20.25" customHeight="1" x14ac:dyDescent="0.2"/>
    <row r="429" ht="20.25" customHeight="1" x14ac:dyDescent="0.2"/>
    <row r="430" ht="20.25" customHeight="1" x14ac:dyDescent="0.2"/>
    <row r="431" ht="20.25" customHeight="1" x14ac:dyDescent="0.2"/>
    <row r="432" ht="20.25" customHeight="1" x14ac:dyDescent="0.2"/>
    <row r="433" ht="20.25" customHeight="1" x14ac:dyDescent="0.2"/>
    <row r="434" ht="20.25" customHeight="1" x14ac:dyDescent="0.2"/>
    <row r="435" ht="20.25" customHeight="1" x14ac:dyDescent="0.2"/>
    <row r="436" ht="20.25" customHeight="1" x14ac:dyDescent="0.2"/>
    <row r="437" ht="20.25" customHeight="1" x14ac:dyDescent="0.2"/>
    <row r="438" ht="20.25" customHeight="1" x14ac:dyDescent="0.2"/>
    <row r="439" ht="20.25" customHeight="1" x14ac:dyDescent="0.2"/>
    <row r="440" ht="20.25" customHeight="1" x14ac:dyDescent="0.2"/>
    <row r="441" ht="20.25" customHeight="1" x14ac:dyDescent="0.2"/>
    <row r="442" ht="20.25" customHeight="1" x14ac:dyDescent="0.2"/>
    <row r="443" ht="20.25" customHeight="1" x14ac:dyDescent="0.2"/>
    <row r="444" ht="20.25" customHeight="1" x14ac:dyDescent="0.2"/>
    <row r="445" ht="20.25" customHeight="1" x14ac:dyDescent="0.2"/>
    <row r="446" ht="20.25" customHeight="1" x14ac:dyDescent="0.2"/>
    <row r="447" ht="20.25" customHeight="1" x14ac:dyDescent="0.2"/>
    <row r="448" ht="20.25" customHeight="1" x14ac:dyDescent="0.2"/>
    <row r="449" ht="20.25" customHeight="1" x14ac:dyDescent="0.2"/>
    <row r="450" ht="20.25" customHeight="1" x14ac:dyDescent="0.2"/>
    <row r="451" ht="20.25" customHeight="1" x14ac:dyDescent="0.2"/>
    <row r="452" ht="20.25" customHeight="1" x14ac:dyDescent="0.2"/>
    <row r="453" ht="20.25" customHeight="1" x14ac:dyDescent="0.2"/>
    <row r="454" ht="20.25" customHeight="1" x14ac:dyDescent="0.2"/>
    <row r="455" ht="20.25" customHeight="1" x14ac:dyDescent="0.2"/>
    <row r="456" ht="20.25" customHeight="1" x14ac:dyDescent="0.2"/>
    <row r="457" ht="20.25" customHeight="1" x14ac:dyDescent="0.2"/>
    <row r="458" ht="20.25" customHeight="1" x14ac:dyDescent="0.2"/>
    <row r="459" ht="20.25" customHeight="1" x14ac:dyDescent="0.2"/>
    <row r="460" ht="20.25" customHeight="1" x14ac:dyDescent="0.2"/>
    <row r="461" ht="20.25" customHeight="1" x14ac:dyDescent="0.2"/>
    <row r="462" ht="20.25" customHeight="1" x14ac:dyDescent="0.2"/>
    <row r="463" ht="20.25" customHeight="1" x14ac:dyDescent="0.2"/>
    <row r="464" ht="20.25" customHeight="1" x14ac:dyDescent="0.2"/>
    <row r="465" ht="20.25" customHeight="1" x14ac:dyDescent="0.2"/>
    <row r="466" ht="20.25" customHeight="1" x14ac:dyDescent="0.2"/>
    <row r="467" ht="20.25" customHeight="1" x14ac:dyDescent="0.2"/>
    <row r="468" ht="20.25" customHeight="1" x14ac:dyDescent="0.2"/>
    <row r="469" ht="20.25" customHeight="1" x14ac:dyDescent="0.2"/>
    <row r="470" ht="20.25" customHeight="1" x14ac:dyDescent="0.2"/>
    <row r="471" ht="20.25" customHeight="1" x14ac:dyDescent="0.2"/>
    <row r="472" ht="20.25" customHeight="1" x14ac:dyDescent="0.2"/>
    <row r="473" ht="20.25" customHeight="1" x14ac:dyDescent="0.2"/>
    <row r="474" ht="20.25" customHeight="1" x14ac:dyDescent="0.2"/>
    <row r="475" ht="20.25" customHeight="1" x14ac:dyDescent="0.2"/>
    <row r="476" ht="20.25" customHeight="1" x14ac:dyDescent="0.2"/>
    <row r="477" ht="20.25" customHeight="1" x14ac:dyDescent="0.2"/>
    <row r="478" ht="20.25" customHeight="1" x14ac:dyDescent="0.2"/>
    <row r="479" ht="20.25" customHeight="1" x14ac:dyDescent="0.2"/>
    <row r="480" ht="20.25" customHeight="1" x14ac:dyDescent="0.2"/>
    <row r="481" ht="20.25" customHeight="1" x14ac:dyDescent="0.2"/>
    <row r="482" ht="20.25" customHeight="1" x14ac:dyDescent="0.2"/>
    <row r="483" ht="20.25" customHeight="1" x14ac:dyDescent="0.2"/>
    <row r="484" ht="20.25" customHeight="1" x14ac:dyDescent="0.2"/>
    <row r="485" ht="20.25" customHeight="1" x14ac:dyDescent="0.2"/>
    <row r="486" ht="20.25" customHeight="1" x14ac:dyDescent="0.2"/>
    <row r="487" ht="20.25" customHeight="1" x14ac:dyDescent="0.2"/>
    <row r="488" ht="20.25" customHeight="1" x14ac:dyDescent="0.2"/>
    <row r="489" ht="20.25" customHeight="1" x14ac:dyDescent="0.2"/>
    <row r="490" ht="20.25" customHeight="1" x14ac:dyDescent="0.2"/>
    <row r="491" ht="20.25" customHeight="1" x14ac:dyDescent="0.2"/>
    <row r="492" ht="20.25" customHeight="1" x14ac:dyDescent="0.2"/>
    <row r="493" ht="20.25" customHeight="1" x14ac:dyDescent="0.2"/>
    <row r="494" ht="20.25" customHeight="1" x14ac:dyDescent="0.2"/>
    <row r="495" ht="20.25" customHeight="1" x14ac:dyDescent="0.2"/>
    <row r="496" ht="20.25" customHeight="1" x14ac:dyDescent="0.2"/>
    <row r="497" ht="20.25" customHeight="1" x14ac:dyDescent="0.2"/>
    <row r="498" ht="20.25" customHeight="1" x14ac:dyDescent="0.2"/>
    <row r="499" ht="20.25" customHeight="1" x14ac:dyDescent="0.2"/>
    <row r="500" ht="20.25" customHeight="1" x14ac:dyDescent="0.2"/>
    <row r="501" ht="20.25" customHeight="1" x14ac:dyDescent="0.2"/>
    <row r="502" ht="20.25" customHeight="1" x14ac:dyDescent="0.2"/>
    <row r="503" ht="20.25" customHeight="1" x14ac:dyDescent="0.2"/>
    <row r="504" ht="20.25" customHeight="1" x14ac:dyDescent="0.2"/>
    <row r="505" ht="20.25" customHeight="1" x14ac:dyDescent="0.2"/>
    <row r="506" ht="20.25" customHeight="1" x14ac:dyDescent="0.2"/>
    <row r="507" ht="20.25" customHeight="1" x14ac:dyDescent="0.2"/>
    <row r="508" ht="20.25" customHeight="1" x14ac:dyDescent="0.2"/>
    <row r="509" ht="20.25" customHeight="1" x14ac:dyDescent="0.2"/>
    <row r="510" ht="20.25" customHeight="1" x14ac:dyDescent="0.2"/>
    <row r="511" ht="20.25" customHeight="1" x14ac:dyDescent="0.2"/>
    <row r="512" ht="20.25" customHeight="1" x14ac:dyDescent="0.2"/>
    <row r="513" ht="20.25" customHeight="1" x14ac:dyDescent="0.2"/>
    <row r="514" ht="20.25" customHeight="1" x14ac:dyDescent="0.2"/>
    <row r="515" ht="20.25" customHeight="1" x14ac:dyDescent="0.2"/>
    <row r="516" ht="20.25" customHeight="1" x14ac:dyDescent="0.2"/>
    <row r="517" ht="20.25" customHeight="1" x14ac:dyDescent="0.2"/>
    <row r="518" ht="20.25" customHeight="1" x14ac:dyDescent="0.2"/>
    <row r="519" ht="20.25" customHeight="1" x14ac:dyDescent="0.2"/>
    <row r="520" ht="20.25" customHeight="1" x14ac:dyDescent="0.2"/>
    <row r="521" ht="20.25" customHeight="1" x14ac:dyDescent="0.2"/>
    <row r="522" ht="20.25" customHeight="1" x14ac:dyDescent="0.2"/>
    <row r="523" ht="20.25" customHeight="1" x14ac:dyDescent="0.2"/>
    <row r="524" ht="20.25" customHeight="1" x14ac:dyDescent="0.2"/>
    <row r="525" ht="20.25" customHeight="1" x14ac:dyDescent="0.2"/>
    <row r="526" ht="20.25" customHeight="1" x14ac:dyDescent="0.2"/>
    <row r="527" ht="20.25" customHeight="1" x14ac:dyDescent="0.2"/>
    <row r="528" ht="20.25" customHeight="1" x14ac:dyDescent="0.2"/>
    <row r="529" ht="20.25" customHeight="1" x14ac:dyDescent="0.2"/>
    <row r="530" ht="20.25" customHeight="1" x14ac:dyDescent="0.2"/>
    <row r="531" ht="20.25" customHeight="1" x14ac:dyDescent="0.2"/>
    <row r="532" ht="20.25" customHeight="1" x14ac:dyDescent="0.2"/>
    <row r="533" ht="20.25" customHeight="1" x14ac:dyDescent="0.2"/>
    <row r="534" ht="20.25" customHeight="1" x14ac:dyDescent="0.2"/>
    <row r="535" ht="20.25" customHeight="1" x14ac:dyDescent="0.2"/>
    <row r="536" ht="20.25" customHeight="1" x14ac:dyDescent="0.2"/>
    <row r="537" ht="20.25" customHeight="1" x14ac:dyDescent="0.2"/>
    <row r="538" ht="20.25" customHeight="1" x14ac:dyDescent="0.2"/>
    <row r="539" ht="20.25" customHeight="1" x14ac:dyDescent="0.2"/>
    <row r="540" ht="20.25" customHeight="1" x14ac:dyDescent="0.2"/>
    <row r="541" ht="20.25" customHeight="1" x14ac:dyDescent="0.2"/>
    <row r="542" ht="20.25" customHeight="1" x14ac:dyDescent="0.2"/>
    <row r="543" ht="20.25" customHeight="1" x14ac:dyDescent="0.2"/>
    <row r="544" ht="20.25" customHeight="1" x14ac:dyDescent="0.2"/>
    <row r="545" ht="20.25" customHeight="1" x14ac:dyDescent="0.2"/>
    <row r="546" ht="20.25" customHeight="1" x14ac:dyDescent="0.2"/>
    <row r="547" ht="20.25" customHeight="1" x14ac:dyDescent="0.2"/>
    <row r="548" ht="20.25" customHeight="1" x14ac:dyDescent="0.2"/>
    <row r="549" ht="20.25" customHeight="1" x14ac:dyDescent="0.2"/>
    <row r="550" ht="20.25" customHeight="1" x14ac:dyDescent="0.2"/>
    <row r="551" ht="20.25" customHeight="1" x14ac:dyDescent="0.2"/>
    <row r="552" ht="20.25" customHeight="1" x14ac:dyDescent="0.2"/>
    <row r="553" ht="20.25" customHeight="1" x14ac:dyDescent="0.2"/>
    <row r="554" ht="20.25" customHeight="1" x14ac:dyDescent="0.2"/>
    <row r="555" ht="20.25" customHeight="1" x14ac:dyDescent="0.2"/>
    <row r="556" ht="20.25" customHeight="1" x14ac:dyDescent="0.2"/>
    <row r="557" ht="20.25" customHeight="1" x14ac:dyDescent="0.2"/>
    <row r="558" ht="20.25" customHeight="1" x14ac:dyDescent="0.2"/>
    <row r="559" ht="20.25" customHeight="1" x14ac:dyDescent="0.2"/>
    <row r="560" ht="20.25" customHeight="1" x14ac:dyDescent="0.2"/>
    <row r="561" ht="20.25" customHeight="1" x14ac:dyDescent="0.2"/>
    <row r="562" ht="20.25" customHeight="1" x14ac:dyDescent="0.2"/>
    <row r="563" ht="20.25" customHeight="1" x14ac:dyDescent="0.2"/>
    <row r="564" ht="20.25" customHeight="1" x14ac:dyDescent="0.2"/>
    <row r="565" ht="20.25" customHeight="1" x14ac:dyDescent="0.2"/>
    <row r="566" ht="20.25" customHeight="1" x14ac:dyDescent="0.2"/>
    <row r="567" ht="20.25" customHeight="1" x14ac:dyDescent="0.2"/>
    <row r="568" ht="20.25" customHeight="1" x14ac:dyDescent="0.2"/>
    <row r="569" ht="20.25" customHeight="1" x14ac:dyDescent="0.2"/>
    <row r="570" ht="20.25" customHeight="1" x14ac:dyDescent="0.2"/>
    <row r="571" ht="20.25" customHeight="1" x14ac:dyDescent="0.2"/>
    <row r="572" ht="20.25" customHeight="1" x14ac:dyDescent="0.2"/>
    <row r="573" ht="20.25" customHeight="1" x14ac:dyDescent="0.2"/>
    <row r="574" ht="20.25" customHeight="1" x14ac:dyDescent="0.2"/>
    <row r="575" ht="20.25" customHeight="1" x14ac:dyDescent="0.2"/>
    <row r="576" ht="20.25" customHeight="1" x14ac:dyDescent="0.2"/>
    <row r="577" ht="20.25" customHeight="1" x14ac:dyDescent="0.2"/>
    <row r="578" ht="20.25" customHeight="1" x14ac:dyDescent="0.2"/>
    <row r="579" ht="20.25" customHeight="1" x14ac:dyDescent="0.2"/>
    <row r="580" ht="20.25" customHeight="1" x14ac:dyDescent="0.2"/>
    <row r="581" ht="20.25" customHeight="1" x14ac:dyDescent="0.2"/>
    <row r="582" ht="20.25" customHeight="1" x14ac:dyDescent="0.2"/>
    <row r="583" ht="20.25" customHeight="1" x14ac:dyDescent="0.2"/>
    <row r="584" ht="20.25" customHeight="1" x14ac:dyDescent="0.2"/>
    <row r="585" ht="20.25" customHeight="1" x14ac:dyDescent="0.2"/>
    <row r="586" ht="20.25" customHeight="1" x14ac:dyDescent="0.2"/>
    <row r="587" ht="20.25" customHeight="1" x14ac:dyDescent="0.2"/>
    <row r="588" ht="20.25" customHeight="1" x14ac:dyDescent="0.2"/>
    <row r="589" ht="20.25" customHeight="1" x14ac:dyDescent="0.2"/>
    <row r="590" ht="20.25" customHeight="1" x14ac:dyDescent="0.2"/>
    <row r="591" ht="20.25" customHeight="1" x14ac:dyDescent="0.2"/>
    <row r="592" ht="20.25" customHeight="1" x14ac:dyDescent="0.2"/>
    <row r="593" ht="20.25" customHeight="1" x14ac:dyDescent="0.2"/>
    <row r="594" ht="20.25" customHeight="1" x14ac:dyDescent="0.2"/>
    <row r="595" ht="20.25" customHeight="1" x14ac:dyDescent="0.2"/>
    <row r="596" ht="20.25" customHeight="1" x14ac:dyDescent="0.2"/>
    <row r="597" ht="20.25" customHeight="1" x14ac:dyDescent="0.2"/>
    <row r="598" ht="20.25" customHeight="1" x14ac:dyDescent="0.2"/>
    <row r="599" ht="20.25" customHeight="1" x14ac:dyDescent="0.2"/>
    <row r="600" ht="20.25" customHeight="1" x14ac:dyDescent="0.2"/>
    <row r="601" ht="20.25" customHeight="1" x14ac:dyDescent="0.2"/>
    <row r="602" ht="20.25" customHeight="1" x14ac:dyDescent="0.2"/>
    <row r="603" ht="20.25" customHeight="1" x14ac:dyDescent="0.2"/>
    <row r="604" ht="20.25" customHeight="1" x14ac:dyDescent="0.2"/>
    <row r="605" ht="20.25" customHeight="1" x14ac:dyDescent="0.2"/>
    <row r="606" ht="20.25" customHeight="1" x14ac:dyDescent="0.2"/>
    <row r="607" ht="20.25" customHeight="1" x14ac:dyDescent="0.2"/>
    <row r="608" ht="20.25" customHeight="1" x14ac:dyDescent="0.2"/>
    <row r="609" ht="20.25" customHeight="1" x14ac:dyDescent="0.2"/>
    <row r="610" ht="20.25" customHeight="1" x14ac:dyDescent="0.2"/>
    <row r="611" ht="20.25" customHeight="1" x14ac:dyDescent="0.2"/>
    <row r="612" ht="20.25" customHeight="1" x14ac:dyDescent="0.2"/>
    <row r="613" ht="20.25" customHeight="1" x14ac:dyDescent="0.2"/>
    <row r="614" ht="20.25" customHeight="1" x14ac:dyDescent="0.2"/>
    <row r="615" ht="20.25" customHeight="1" x14ac:dyDescent="0.2"/>
    <row r="616" ht="20.25" customHeight="1" x14ac:dyDescent="0.2"/>
    <row r="617" ht="20.25" customHeight="1" x14ac:dyDescent="0.2"/>
    <row r="618" ht="20.25" customHeight="1" x14ac:dyDescent="0.2"/>
    <row r="619" ht="20.25" customHeight="1" x14ac:dyDescent="0.2"/>
    <row r="620" ht="20.25" customHeight="1" x14ac:dyDescent="0.2"/>
    <row r="621" ht="20.25" customHeight="1" x14ac:dyDescent="0.2"/>
    <row r="622" ht="20.25" customHeight="1" x14ac:dyDescent="0.2"/>
    <row r="623" ht="20.25" customHeight="1" x14ac:dyDescent="0.2"/>
    <row r="624" ht="20.25" customHeight="1" x14ac:dyDescent="0.2"/>
    <row r="625" ht="20.25" customHeight="1" x14ac:dyDescent="0.2"/>
    <row r="626" ht="20.25" customHeight="1" x14ac:dyDescent="0.2"/>
    <row r="627" ht="20.25" customHeight="1" x14ac:dyDescent="0.2"/>
    <row r="628" ht="20.25" customHeight="1" x14ac:dyDescent="0.2"/>
    <row r="629" ht="20.25" customHeight="1" x14ac:dyDescent="0.2"/>
    <row r="630" ht="20.25" customHeight="1" x14ac:dyDescent="0.2"/>
    <row r="631" ht="20.25" customHeight="1" x14ac:dyDescent="0.2"/>
    <row r="632" ht="20.25" customHeight="1" x14ac:dyDescent="0.2"/>
    <row r="633" ht="20.25" customHeight="1" x14ac:dyDescent="0.2"/>
    <row r="634" ht="20.25" customHeight="1" x14ac:dyDescent="0.2"/>
    <row r="635" ht="20.25" customHeight="1" x14ac:dyDescent="0.2"/>
    <row r="636" ht="20.25" customHeight="1" x14ac:dyDescent="0.2"/>
    <row r="637" ht="20.25" customHeight="1" x14ac:dyDescent="0.2"/>
    <row r="638" ht="20.25" customHeight="1" x14ac:dyDescent="0.2"/>
    <row r="639" ht="20.25" customHeight="1" x14ac:dyDescent="0.2"/>
    <row r="640" ht="20.25" customHeight="1" x14ac:dyDescent="0.2"/>
    <row r="641" ht="20.25" customHeight="1" x14ac:dyDescent="0.2"/>
    <row r="642" ht="20.25" customHeight="1" x14ac:dyDescent="0.2"/>
    <row r="643" ht="20.25" customHeight="1" x14ac:dyDescent="0.2"/>
    <row r="644" ht="20.25" customHeight="1" x14ac:dyDescent="0.2"/>
    <row r="645" ht="20.25" customHeight="1" x14ac:dyDescent="0.2"/>
    <row r="646" ht="20.25" customHeight="1" x14ac:dyDescent="0.2"/>
    <row r="647" ht="20.25" customHeight="1" x14ac:dyDescent="0.2"/>
    <row r="648" ht="20.25" customHeight="1" x14ac:dyDescent="0.2"/>
    <row r="649" ht="20.25" customHeight="1" x14ac:dyDescent="0.2"/>
    <row r="650" ht="20.25" customHeight="1" x14ac:dyDescent="0.2"/>
    <row r="651" ht="20.25" customHeight="1" x14ac:dyDescent="0.2"/>
    <row r="652" ht="20.25" customHeight="1" x14ac:dyDescent="0.2"/>
    <row r="653" ht="20.25" customHeight="1" x14ac:dyDescent="0.2"/>
    <row r="654" ht="20.25" customHeight="1" x14ac:dyDescent="0.2"/>
    <row r="655" ht="20.25" customHeight="1" x14ac:dyDescent="0.2"/>
    <row r="656" ht="20.25" customHeight="1" x14ac:dyDescent="0.2"/>
    <row r="657" ht="20.25" customHeight="1" x14ac:dyDescent="0.2"/>
    <row r="658" ht="20.25" customHeight="1" x14ac:dyDescent="0.2"/>
    <row r="659" ht="20.25" customHeight="1" x14ac:dyDescent="0.2"/>
    <row r="660" ht="20.25" customHeight="1" x14ac:dyDescent="0.2"/>
    <row r="661" ht="20.25" customHeight="1" x14ac:dyDescent="0.2"/>
    <row r="662" ht="20.25" customHeight="1" x14ac:dyDescent="0.2"/>
    <row r="663" ht="20.25" customHeight="1" x14ac:dyDescent="0.2"/>
    <row r="664" ht="20.25" customHeight="1" x14ac:dyDescent="0.2"/>
    <row r="665" ht="20.25" customHeight="1" x14ac:dyDescent="0.2"/>
    <row r="666" ht="20.25" customHeight="1" x14ac:dyDescent="0.2"/>
    <row r="667" ht="20.25" customHeight="1" x14ac:dyDescent="0.2"/>
    <row r="668" ht="20.25" customHeight="1" x14ac:dyDescent="0.2"/>
    <row r="669" ht="20.25" customHeight="1" x14ac:dyDescent="0.2"/>
    <row r="670" ht="20.25" customHeight="1" x14ac:dyDescent="0.2"/>
    <row r="671" ht="20.25" customHeight="1" x14ac:dyDescent="0.2"/>
    <row r="672" ht="20.25" customHeight="1" x14ac:dyDescent="0.2"/>
    <row r="673" ht="20.25" customHeight="1" x14ac:dyDescent="0.2"/>
    <row r="674" ht="20.25" customHeight="1" x14ac:dyDescent="0.2"/>
    <row r="675" ht="20.25" customHeight="1" x14ac:dyDescent="0.2"/>
    <row r="676" ht="20.25" customHeight="1" x14ac:dyDescent="0.2"/>
    <row r="677" ht="20.25" customHeight="1" x14ac:dyDescent="0.2"/>
    <row r="678" ht="20.25" customHeight="1" x14ac:dyDescent="0.2"/>
    <row r="679" ht="20.25" customHeight="1" x14ac:dyDescent="0.2"/>
    <row r="680" ht="20.25" customHeight="1" x14ac:dyDescent="0.2"/>
    <row r="681" ht="20.25" customHeight="1" x14ac:dyDescent="0.2"/>
    <row r="682" ht="20.25" customHeight="1" x14ac:dyDescent="0.2"/>
    <row r="683" ht="20.25" customHeight="1" x14ac:dyDescent="0.2"/>
    <row r="684" ht="20.25" customHeight="1" x14ac:dyDescent="0.2"/>
    <row r="685" ht="20.25" customHeight="1" x14ac:dyDescent="0.2"/>
    <row r="686" ht="20.25" customHeight="1" x14ac:dyDescent="0.2"/>
    <row r="687" ht="20.25" customHeight="1" x14ac:dyDescent="0.2"/>
    <row r="688" ht="20.25" customHeight="1" x14ac:dyDescent="0.2"/>
    <row r="689" ht="20.25" customHeight="1" x14ac:dyDescent="0.2"/>
    <row r="690" ht="20.25" customHeight="1" x14ac:dyDescent="0.2"/>
    <row r="691" ht="20.25" customHeight="1" x14ac:dyDescent="0.2"/>
    <row r="692" ht="20.25" customHeight="1" x14ac:dyDescent="0.2"/>
    <row r="693" ht="20.25" customHeight="1" x14ac:dyDescent="0.2"/>
    <row r="694" ht="20.25" customHeight="1" x14ac:dyDescent="0.2"/>
    <row r="695" ht="20.25" customHeight="1" x14ac:dyDescent="0.2"/>
    <row r="696" ht="20.25" customHeight="1" x14ac:dyDescent="0.2"/>
    <row r="697" ht="20.25" customHeight="1" x14ac:dyDescent="0.2"/>
    <row r="698" ht="20.25" customHeight="1" x14ac:dyDescent="0.2"/>
    <row r="699" ht="20.25" customHeight="1" x14ac:dyDescent="0.2"/>
    <row r="700" ht="20.25" customHeight="1" x14ac:dyDescent="0.2"/>
    <row r="701" ht="20.25" customHeight="1" x14ac:dyDescent="0.2"/>
    <row r="702" ht="20.25" customHeight="1" x14ac:dyDescent="0.2"/>
    <row r="703" ht="20.25" customHeight="1" x14ac:dyDescent="0.2"/>
    <row r="704" ht="20.25" customHeight="1" x14ac:dyDescent="0.2"/>
    <row r="705" ht="20.25" customHeight="1" x14ac:dyDescent="0.2"/>
    <row r="706" ht="20.25" customHeight="1" x14ac:dyDescent="0.2"/>
    <row r="707" ht="20.25" customHeight="1" x14ac:dyDescent="0.2"/>
    <row r="708" ht="20.25" customHeight="1" x14ac:dyDescent="0.2"/>
    <row r="709" ht="20.25" customHeight="1" x14ac:dyDescent="0.2"/>
    <row r="710" ht="20.25" customHeight="1" x14ac:dyDescent="0.2"/>
    <row r="711" ht="20.25" customHeight="1" x14ac:dyDescent="0.2"/>
    <row r="712" ht="20.25" customHeight="1" x14ac:dyDescent="0.2"/>
    <row r="713" ht="20.25" customHeight="1" x14ac:dyDescent="0.2"/>
    <row r="714" ht="20.25" customHeight="1" x14ac:dyDescent="0.2"/>
    <row r="715" ht="20.25" customHeight="1" x14ac:dyDescent="0.2"/>
    <row r="716" ht="20.25" customHeight="1" x14ac:dyDescent="0.2"/>
    <row r="717" ht="20.25" customHeight="1" x14ac:dyDescent="0.2"/>
    <row r="718" ht="20.25" customHeight="1" x14ac:dyDescent="0.2"/>
    <row r="719" ht="20.25" customHeight="1" x14ac:dyDescent="0.2"/>
    <row r="720" ht="20.25" customHeight="1" x14ac:dyDescent="0.2"/>
    <row r="721" ht="20.25" customHeight="1" x14ac:dyDescent="0.2"/>
    <row r="722" ht="20.25" customHeight="1" x14ac:dyDescent="0.2"/>
    <row r="723" ht="20.25" customHeight="1" x14ac:dyDescent="0.2"/>
    <row r="724" ht="20.25" customHeight="1" x14ac:dyDescent="0.2"/>
    <row r="725" ht="20.25" customHeight="1" x14ac:dyDescent="0.2"/>
    <row r="726" ht="20.25" customHeight="1" x14ac:dyDescent="0.2"/>
    <row r="727" ht="20.25" customHeight="1" x14ac:dyDescent="0.2"/>
    <row r="728" ht="20.25" customHeight="1" x14ac:dyDescent="0.2"/>
    <row r="729" ht="20.25" customHeight="1" x14ac:dyDescent="0.2"/>
    <row r="730" ht="20.25" customHeight="1" x14ac:dyDescent="0.2"/>
    <row r="731" ht="20.25" customHeight="1" x14ac:dyDescent="0.2"/>
    <row r="732" ht="20.25" customHeight="1" x14ac:dyDescent="0.2"/>
    <row r="733" ht="20.25" customHeight="1" x14ac:dyDescent="0.2"/>
    <row r="734" ht="20.25" customHeight="1" x14ac:dyDescent="0.2"/>
    <row r="735" ht="20.25" customHeight="1" x14ac:dyDescent="0.2"/>
    <row r="736" ht="20.25" customHeight="1" x14ac:dyDescent="0.2"/>
    <row r="737" ht="20.25" customHeight="1" x14ac:dyDescent="0.2"/>
    <row r="738" ht="20.25" customHeight="1" x14ac:dyDescent="0.2"/>
    <row r="739" ht="20.25" customHeight="1" x14ac:dyDescent="0.2"/>
    <row r="740" ht="20.25" customHeight="1" x14ac:dyDescent="0.2"/>
    <row r="741" ht="20.25" customHeight="1" x14ac:dyDescent="0.2"/>
    <row r="742" ht="20.25" customHeight="1" x14ac:dyDescent="0.2"/>
    <row r="743" ht="20.25" customHeight="1" x14ac:dyDescent="0.2"/>
    <row r="744" ht="20.25" customHeight="1" x14ac:dyDescent="0.2"/>
    <row r="745" ht="20.25" customHeight="1" x14ac:dyDescent="0.2"/>
    <row r="746" ht="20.25" customHeight="1" x14ac:dyDescent="0.2"/>
    <row r="747" ht="20.25" customHeight="1" x14ac:dyDescent="0.2"/>
    <row r="748" ht="20.25" customHeight="1" x14ac:dyDescent="0.2"/>
    <row r="749" ht="20.25" customHeight="1" x14ac:dyDescent="0.2"/>
    <row r="750" ht="20.25" customHeight="1" x14ac:dyDescent="0.2"/>
    <row r="751" ht="20.25" customHeight="1" x14ac:dyDescent="0.2"/>
    <row r="752" ht="20.25" customHeight="1" x14ac:dyDescent="0.2"/>
    <row r="753" ht="20.25" customHeight="1" x14ac:dyDescent="0.2"/>
    <row r="754" ht="20.25" customHeight="1" x14ac:dyDescent="0.2"/>
    <row r="755" ht="20.25" customHeight="1" x14ac:dyDescent="0.2"/>
    <row r="756" ht="20.25" customHeight="1" x14ac:dyDescent="0.2"/>
    <row r="757" ht="20.25" customHeight="1" x14ac:dyDescent="0.2"/>
    <row r="758" ht="20.25" customHeight="1" x14ac:dyDescent="0.2"/>
    <row r="759" ht="20.25" customHeight="1" x14ac:dyDescent="0.2"/>
    <row r="760" ht="20.25" customHeight="1" x14ac:dyDescent="0.2"/>
    <row r="761" ht="20.25" customHeight="1" x14ac:dyDescent="0.2"/>
    <row r="762" ht="20.25" customHeight="1" x14ac:dyDescent="0.2"/>
    <row r="763" ht="20.25" customHeight="1" x14ac:dyDescent="0.2"/>
    <row r="764" ht="20.25" customHeight="1" x14ac:dyDescent="0.2"/>
    <row r="765" ht="20.25" customHeight="1" x14ac:dyDescent="0.2"/>
    <row r="766" ht="20.25" customHeight="1" x14ac:dyDescent="0.2"/>
    <row r="767" ht="20.25" customHeight="1" x14ac:dyDescent="0.2"/>
    <row r="768" ht="20.25" customHeight="1" x14ac:dyDescent="0.2"/>
    <row r="769" ht="20.25" customHeight="1" x14ac:dyDescent="0.2"/>
    <row r="770" ht="20.25" customHeight="1" x14ac:dyDescent="0.2"/>
    <row r="771" ht="20.25" customHeight="1" x14ac:dyDescent="0.2"/>
    <row r="772" ht="20.25" customHeight="1" x14ac:dyDescent="0.2"/>
    <row r="773" ht="20.25" customHeight="1" x14ac:dyDescent="0.2"/>
    <row r="774" ht="20.25" customHeight="1" x14ac:dyDescent="0.2"/>
    <row r="775" ht="20.25" customHeight="1" x14ac:dyDescent="0.2"/>
    <row r="776" ht="20.25" customHeight="1" x14ac:dyDescent="0.2"/>
    <row r="777" ht="20.25" customHeight="1" x14ac:dyDescent="0.2"/>
    <row r="778" ht="20.25" customHeight="1" x14ac:dyDescent="0.2"/>
    <row r="779" ht="20.25" customHeight="1" x14ac:dyDescent="0.2"/>
    <row r="780" ht="20.25" customHeight="1" x14ac:dyDescent="0.2"/>
    <row r="781" ht="20.25" customHeight="1" x14ac:dyDescent="0.2"/>
    <row r="782" ht="20.25" customHeight="1" x14ac:dyDescent="0.2"/>
    <row r="783" ht="20.25" customHeight="1" x14ac:dyDescent="0.2"/>
    <row r="784" ht="20.25" customHeight="1" x14ac:dyDescent="0.2"/>
    <row r="785" ht="20.25" customHeight="1" x14ac:dyDescent="0.2"/>
    <row r="786" ht="20.25" customHeight="1" x14ac:dyDescent="0.2"/>
    <row r="787" ht="20.25" customHeight="1" x14ac:dyDescent="0.2"/>
    <row r="788" ht="20.25" customHeight="1" x14ac:dyDescent="0.2"/>
    <row r="789" ht="20.25" customHeight="1" x14ac:dyDescent="0.2"/>
    <row r="790" ht="20.25" customHeight="1" x14ac:dyDescent="0.2"/>
    <row r="791" ht="20.25" customHeight="1" x14ac:dyDescent="0.2"/>
    <row r="792" ht="20.25" customHeight="1" x14ac:dyDescent="0.2"/>
    <row r="793" ht="20.25" customHeight="1" x14ac:dyDescent="0.2"/>
    <row r="794" ht="20.25" customHeight="1" x14ac:dyDescent="0.2"/>
    <row r="795" ht="20.25" customHeight="1" x14ac:dyDescent="0.2"/>
    <row r="796" ht="20.25" customHeight="1" x14ac:dyDescent="0.2"/>
    <row r="797" ht="20.25" customHeight="1" x14ac:dyDescent="0.2"/>
    <row r="798" ht="20.25" customHeight="1" x14ac:dyDescent="0.2"/>
    <row r="799" ht="20.25" customHeight="1" x14ac:dyDescent="0.2"/>
    <row r="800" ht="20.25" customHeight="1" x14ac:dyDescent="0.2"/>
    <row r="801" ht="20.25" customHeight="1" x14ac:dyDescent="0.2"/>
    <row r="802" ht="20.25" customHeight="1" x14ac:dyDescent="0.2"/>
    <row r="803" ht="20.25" customHeight="1" x14ac:dyDescent="0.2"/>
    <row r="804" ht="20.25" customHeight="1" x14ac:dyDescent="0.2"/>
    <row r="805" ht="20.25" customHeight="1" x14ac:dyDescent="0.2"/>
    <row r="806" ht="20.25" customHeight="1" x14ac:dyDescent="0.2"/>
    <row r="807" ht="20.25" customHeight="1" x14ac:dyDescent="0.2"/>
    <row r="808" ht="20.25" customHeight="1" x14ac:dyDescent="0.2"/>
    <row r="809" ht="20.25" customHeight="1" x14ac:dyDescent="0.2"/>
    <row r="810" ht="20.25" customHeight="1" x14ac:dyDescent="0.2"/>
    <row r="811" ht="20.25" customHeight="1" x14ac:dyDescent="0.2"/>
    <row r="812" ht="20.25" customHeight="1" x14ac:dyDescent="0.2"/>
    <row r="813" ht="20.25" customHeight="1" x14ac:dyDescent="0.2"/>
    <row r="814" ht="20.25" customHeight="1" x14ac:dyDescent="0.2"/>
    <row r="815" ht="20.25" customHeight="1" x14ac:dyDescent="0.2"/>
    <row r="816" ht="20.25" customHeight="1" x14ac:dyDescent="0.2"/>
    <row r="817" ht="20.25" customHeight="1" x14ac:dyDescent="0.2"/>
    <row r="818" ht="20.25" customHeight="1" x14ac:dyDescent="0.2"/>
    <row r="819" ht="20.25" customHeight="1" x14ac:dyDescent="0.2"/>
    <row r="820" ht="20.25" customHeight="1" x14ac:dyDescent="0.2"/>
    <row r="821" ht="20.25" customHeight="1" x14ac:dyDescent="0.2"/>
    <row r="822" ht="20.25" customHeight="1" x14ac:dyDescent="0.2"/>
    <row r="823" ht="20.25" customHeight="1" x14ac:dyDescent="0.2"/>
    <row r="824" ht="20.25" customHeight="1" x14ac:dyDescent="0.2"/>
    <row r="825" ht="20.25" customHeight="1" x14ac:dyDescent="0.2"/>
    <row r="826" ht="20.25" customHeight="1" x14ac:dyDescent="0.2"/>
    <row r="827" ht="20.25" customHeight="1" x14ac:dyDescent="0.2"/>
    <row r="828" ht="20.25" customHeight="1" x14ac:dyDescent="0.2"/>
    <row r="829" ht="20.25" customHeight="1" x14ac:dyDescent="0.2"/>
    <row r="830" ht="20.25" customHeight="1" x14ac:dyDescent="0.2"/>
    <row r="831" ht="20.25" customHeight="1" x14ac:dyDescent="0.2"/>
    <row r="832" ht="20.25" customHeight="1" x14ac:dyDescent="0.2"/>
    <row r="833" ht="20.25" customHeight="1" x14ac:dyDescent="0.2"/>
    <row r="834" ht="20.25" customHeight="1" x14ac:dyDescent="0.2"/>
    <row r="835" ht="20.25" customHeight="1" x14ac:dyDescent="0.2"/>
    <row r="836" ht="20.25" customHeight="1" x14ac:dyDescent="0.2"/>
    <row r="837" ht="20.25" customHeight="1" x14ac:dyDescent="0.2"/>
    <row r="838" ht="20.25" customHeight="1" x14ac:dyDescent="0.2"/>
    <row r="839" ht="20.25" customHeight="1" x14ac:dyDescent="0.2"/>
    <row r="840" ht="20.25" customHeight="1" x14ac:dyDescent="0.2"/>
    <row r="841" ht="20.25" customHeight="1" x14ac:dyDescent="0.2"/>
    <row r="842" ht="20.25" customHeight="1" x14ac:dyDescent="0.2"/>
    <row r="843" ht="20.25" customHeight="1" x14ac:dyDescent="0.2"/>
    <row r="844" ht="20.25" customHeight="1" x14ac:dyDescent="0.2"/>
    <row r="845" ht="20.25" customHeight="1" x14ac:dyDescent="0.2"/>
    <row r="846" ht="20.25" customHeight="1" x14ac:dyDescent="0.2"/>
    <row r="847" ht="20.25" customHeight="1" x14ac:dyDescent="0.2"/>
    <row r="848" ht="20.25" customHeight="1" x14ac:dyDescent="0.2"/>
    <row r="849" ht="20.25" customHeight="1" x14ac:dyDescent="0.2"/>
    <row r="850" ht="20.25" customHeight="1" x14ac:dyDescent="0.2"/>
    <row r="851" ht="20.25" customHeight="1" x14ac:dyDescent="0.2"/>
    <row r="852" ht="20.25" customHeight="1" x14ac:dyDescent="0.2"/>
    <row r="853" ht="20.25" customHeight="1" x14ac:dyDescent="0.2"/>
    <row r="854" ht="20.25" customHeight="1" x14ac:dyDescent="0.2"/>
    <row r="855" ht="20.25" customHeight="1" x14ac:dyDescent="0.2"/>
    <row r="856" ht="20.25" customHeight="1" x14ac:dyDescent="0.2"/>
    <row r="857" ht="20.25" customHeight="1" x14ac:dyDescent="0.2"/>
    <row r="858" ht="20.25" customHeight="1" x14ac:dyDescent="0.2"/>
    <row r="859" ht="20.25" customHeight="1" x14ac:dyDescent="0.2"/>
    <row r="860" ht="20.25" customHeight="1" x14ac:dyDescent="0.2"/>
    <row r="861" ht="20.25" customHeight="1" x14ac:dyDescent="0.2"/>
    <row r="862" ht="20.25" customHeight="1" x14ac:dyDescent="0.2"/>
    <row r="863" ht="20.25" customHeight="1" x14ac:dyDescent="0.2"/>
    <row r="864" ht="20.25" customHeight="1" x14ac:dyDescent="0.2"/>
    <row r="865" ht="20.25" customHeight="1" x14ac:dyDescent="0.2"/>
    <row r="866" ht="20.25" customHeight="1" x14ac:dyDescent="0.2"/>
    <row r="867" ht="20.25" customHeight="1" x14ac:dyDescent="0.2"/>
    <row r="868" ht="20.25" customHeight="1" x14ac:dyDescent="0.2"/>
    <row r="869" ht="20.25" customHeight="1" x14ac:dyDescent="0.2"/>
    <row r="870" ht="20.25" customHeight="1" x14ac:dyDescent="0.2"/>
    <row r="871" ht="20.25" customHeight="1" x14ac:dyDescent="0.2"/>
    <row r="872" ht="20.25" customHeight="1" x14ac:dyDescent="0.2"/>
    <row r="873" ht="20.25" customHeight="1" x14ac:dyDescent="0.2"/>
    <row r="874" ht="20.25" customHeight="1" x14ac:dyDescent="0.2"/>
    <row r="875" ht="20.25" customHeight="1" x14ac:dyDescent="0.2"/>
    <row r="876" ht="20.25" customHeight="1" x14ac:dyDescent="0.2"/>
    <row r="877" ht="20.25" customHeight="1" x14ac:dyDescent="0.2"/>
    <row r="878" ht="20.25" customHeight="1" x14ac:dyDescent="0.2"/>
    <row r="879" ht="20.25" customHeight="1" x14ac:dyDescent="0.2"/>
    <row r="880" ht="20.25" customHeight="1" x14ac:dyDescent="0.2"/>
    <row r="881" ht="20.25" customHeight="1" x14ac:dyDescent="0.2"/>
    <row r="882" ht="20.25" customHeight="1" x14ac:dyDescent="0.2"/>
    <row r="883" ht="20.25" customHeight="1" x14ac:dyDescent="0.2"/>
    <row r="884" ht="20.25" customHeight="1" x14ac:dyDescent="0.2"/>
    <row r="885" ht="20.25" customHeight="1" x14ac:dyDescent="0.2"/>
    <row r="886" ht="20.25" customHeight="1" x14ac:dyDescent="0.2"/>
    <row r="887" ht="20.25" customHeight="1" x14ac:dyDescent="0.2"/>
    <row r="888" ht="20.25" customHeight="1" x14ac:dyDescent="0.2"/>
    <row r="889" ht="20.25" customHeight="1" x14ac:dyDescent="0.2"/>
    <row r="890" ht="20.25" customHeight="1" x14ac:dyDescent="0.2"/>
    <row r="891" ht="20.25" customHeight="1" x14ac:dyDescent="0.2"/>
    <row r="892" ht="20.25" customHeight="1" x14ac:dyDescent="0.2"/>
    <row r="893" ht="20.25" customHeight="1" x14ac:dyDescent="0.2"/>
    <row r="894" ht="20.25" customHeight="1" x14ac:dyDescent="0.2"/>
    <row r="895" ht="20.25" customHeight="1" x14ac:dyDescent="0.2"/>
    <row r="896" ht="20.25" customHeight="1" x14ac:dyDescent="0.2"/>
    <row r="897" ht="20.25" customHeight="1" x14ac:dyDescent="0.2"/>
    <row r="898" ht="20.25" customHeight="1" x14ac:dyDescent="0.2"/>
    <row r="899" ht="20.25" customHeight="1" x14ac:dyDescent="0.2"/>
    <row r="900" ht="20.25" customHeight="1" x14ac:dyDescent="0.2"/>
    <row r="901" ht="20.25" customHeight="1" x14ac:dyDescent="0.2"/>
    <row r="902" ht="20.25" customHeight="1" x14ac:dyDescent="0.2"/>
    <row r="903" ht="20.25" customHeight="1" x14ac:dyDescent="0.2"/>
    <row r="904" ht="20.25" customHeight="1" x14ac:dyDescent="0.2"/>
    <row r="905" ht="20.25" customHeight="1" x14ac:dyDescent="0.2"/>
    <row r="906" ht="20.25" customHeight="1" x14ac:dyDescent="0.2"/>
    <row r="907" ht="20.25" customHeight="1" x14ac:dyDescent="0.2"/>
    <row r="908" ht="20.25" customHeight="1" x14ac:dyDescent="0.2"/>
    <row r="909" ht="20.25" customHeight="1" x14ac:dyDescent="0.2"/>
    <row r="910" ht="20.25" customHeight="1" x14ac:dyDescent="0.2"/>
    <row r="911" ht="20.25" customHeight="1" x14ac:dyDescent="0.2"/>
    <row r="912" ht="20.25" customHeight="1" x14ac:dyDescent="0.2"/>
    <row r="913" ht="20.25" customHeight="1" x14ac:dyDescent="0.2"/>
    <row r="914" ht="20.25" customHeight="1" x14ac:dyDescent="0.2"/>
    <row r="915" ht="20.25" customHeight="1" x14ac:dyDescent="0.2"/>
    <row r="916" ht="20.25" customHeight="1" x14ac:dyDescent="0.2"/>
    <row r="917" ht="20.25" customHeight="1" x14ac:dyDescent="0.2"/>
    <row r="918" ht="20.25" customHeight="1" x14ac:dyDescent="0.2"/>
    <row r="919" ht="20.25" customHeight="1" x14ac:dyDescent="0.2"/>
    <row r="920" ht="20.25" customHeight="1" x14ac:dyDescent="0.2"/>
    <row r="921" ht="20.25" customHeight="1" x14ac:dyDescent="0.2"/>
    <row r="922" ht="20.25" customHeight="1" x14ac:dyDescent="0.2"/>
    <row r="923" ht="20.25" customHeight="1" x14ac:dyDescent="0.2"/>
    <row r="924" ht="20.25" customHeight="1" x14ac:dyDescent="0.2"/>
    <row r="925" ht="20.25" customHeight="1" x14ac:dyDescent="0.2"/>
    <row r="926" ht="20.25" customHeight="1" x14ac:dyDescent="0.2"/>
    <row r="927" ht="20.25" customHeight="1" x14ac:dyDescent="0.2"/>
    <row r="928" ht="20.25" customHeight="1" x14ac:dyDescent="0.2"/>
    <row r="929" ht="20.25" customHeight="1" x14ac:dyDescent="0.2"/>
    <row r="930" ht="20.25" customHeight="1" x14ac:dyDescent="0.2"/>
    <row r="931" ht="20.25" customHeight="1" x14ac:dyDescent="0.2"/>
    <row r="932" ht="20.25" customHeight="1" x14ac:dyDescent="0.2"/>
    <row r="933" ht="20.25" customHeight="1" x14ac:dyDescent="0.2"/>
    <row r="934" ht="20.25" customHeight="1" x14ac:dyDescent="0.2"/>
    <row r="935" ht="20.25" customHeight="1" x14ac:dyDescent="0.2"/>
    <row r="936" ht="20.25" customHeight="1" x14ac:dyDescent="0.2"/>
    <row r="937" ht="20.25" customHeight="1" x14ac:dyDescent="0.2"/>
    <row r="938" ht="20.25" customHeight="1" x14ac:dyDescent="0.2"/>
    <row r="939" ht="20.25" customHeight="1" x14ac:dyDescent="0.2"/>
    <row r="940" ht="20.25" customHeight="1" x14ac:dyDescent="0.2"/>
    <row r="941" ht="20.25" customHeight="1" x14ac:dyDescent="0.2"/>
    <row r="942" ht="20.25" customHeight="1" x14ac:dyDescent="0.2"/>
    <row r="943" ht="20.25" customHeight="1" x14ac:dyDescent="0.2"/>
    <row r="944" ht="20.25" customHeight="1" x14ac:dyDescent="0.2"/>
    <row r="945" ht="20.25" customHeight="1" x14ac:dyDescent="0.2"/>
    <row r="946" ht="20.25" customHeight="1" x14ac:dyDescent="0.2"/>
    <row r="947" ht="20.25" customHeight="1" x14ac:dyDescent="0.2"/>
    <row r="948" ht="20.25" customHeight="1" x14ac:dyDescent="0.2"/>
    <row r="949" ht="20.25" customHeight="1" x14ac:dyDescent="0.2"/>
    <row r="950" ht="20.25" customHeight="1" x14ac:dyDescent="0.2"/>
    <row r="951" ht="20.25" customHeight="1" x14ac:dyDescent="0.2"/>
    <row r="952" ht="20.25" customHeight="1" x14ac:dyDescent="0.2"/>
    <row r="953" ht="20.25" customHeight="1" x14ac:dyDescent="0.2"/>
    <row r="954" ht="20.25" customHeight="1" x14ac:dyDescent="0.2"/>
    <row r="955" ht="20.25" customHeight="1" x14ac:dyDescent="0.2"/>
    <row r="956" ht="20.25" customHeight="1" x14ac:dyDescent="0.2"/>
    <row r="957" ht="20.25" customHeight="1" x14ac:dyDescent="0.2"/>
    <row r="958" ht="20.25" customHeight="1" x14ac:dyDescent="0.2"/>
    <row r="959" ht="20.25" customHeight="1" x14ac:dyDescent="0.2"/>
    <row r="960" ht="20.25" customHeight="1" x14ac:dyDescent="0.2"/>
    <row r="961" ht="20.25" customHeight="1" x14ac:dyDescent="0.2"/>
    <row r="962" ht="20.25" customHeight="1" x14ac:dyDescent="0.2"/>
    <row r="963" ht="20.25" customHeight="1" x14ac:dyDescent="0.2"/>
    <row r="964" ht="20.25" customHeight="1" x14ac:dyDescent="0.2"/>
    <row r="965" ht="20.25" customHeight="1" x14ac:dyDescent="0.2"/>
    <row r="966" ht="20.25" customHeight="1" x14ac:dyDescent="0.2"/>
    <row r="967" ht="20.25" customHeight="1" x14ac:dyDescent="0.2"/>
    <row r="968" ht="20.25" customHeight="1" x14ac:dyDescent="0.2"/>
    <row r="969" ht="20.25" customHeight="1" x14ac:dyDescent="0.2"/>
    <row r="970" ht="20.25" customHeight="1" x14ac:dyDescent="0.2"/>
    <row r="971" ht="20.25" customHeight="1" x14ac:dyDescent="0.2"/>
    <row r="972" ht="20.25" customHeight="1" x14ac:dyDescent="0.2"/>
    <row r="973" ht="20.25" customHeight="1" x14ac:dyDescent="0.2"/>
    <row r="974" ht="20.25" customHeight="1" x14ac:dyDescent="0.2"/>
    <row r="975" ht="20.25" customHeight="1" x14ac:dyDescent="0.2"/>
    <row r="976" ht="20.25" customHeight="1" x14ac:dyDescent="0.2"/>
    <row r="977" ht="20.25" customHeight="1" x14ac:dyDescent="0.2"/>
    <row r="978" ht="20.25" customHeight="1" x14ac:dyDescent="0.2"/>
    <row r="979" ht="20.25" customHeight="1" x14ac:dyDescent="0.2"/>
    <row r="980" ht="20.25" customHeight="1" x14ac:dyDescent="0.2"/>
    <row r="981" ht="20.25" customHeight="1" x14ac:dyDescent="0.2"/>
    <row r="982" ht="20.25" customHeight="1" x14ac:dyDescent="0.2"/>
    <row r="983" ht="20.25" customHeight="1" x14ac:dyDescent="0.2"/>
    <row r="984" ht="20.25" customHeight="1" x14ac:dyDescent="0.2"/>
    <row r="985" ht="20.25" customHeight="1" x14ac:dyDescent="0.2"/>
    <row r="986" ht="20.25" customHeight="1" x14ac:dyDescent="0.2"/>
    <row r="987" ht="20.25" customHeight="1" x14ac:dyDescent="0.2"/>
    <row r="988" ht="20.25" customHeight="1" x14ac:dyDescent="0.2"/>
    <row r="989" ht="20.25" customHeight="1" x14ac:dyDescent="0.2"/>
    <row r="990" ht="20.25" customHeight="1" x14ac:dyDescent="0.2"/>
    <row r="991" ht="20.25" customHeight="1" x14ac:dyDescent="0.2"/>
    <row r="992" ht="20.25" customHeight="1" x14ac:dyDescent="0.2"/>
    <row r="993" ht="20.25" customHeight="1" x14ac:dyDescent="0.2"/>
    <row r="994" ht="20.25" customHeight="1" x14ac:dyDescent="0.2"/>
    <row r="995" ht="20.25" customHeight="1" x14ac:dyDescent="0.2"/>
    <row r="996" ht="20.25" customHeight="1" x14ac:dyDescent="0.2"/>
    <row r="997" ht="20.25" customHeight="1" x14ac:dyDescent="0.2"/>
    <row r="998" ht="20.25" customHeight="1" x14ac:dyDescent="0.2"/>
    <row r="999" ht="20.25" customHeight="1" x14ac:dyDescent="0.2"/>
    <row r="1000" ht="20.25" customHeight="1" x14ac:dyDescent="0.2"/>
    <row r="1001" ht="20.25" customHeight="1" x14ac:dyDescent="0.2"/>
    <row r="1002" ht="20.25" customHeight="1" x14ac:dyDescent="0.2"/>
    <row r="1003" ht="20.25" customHeight="1" x14ac:dyDescent="0.2"/>
    <row r="1004" ht="20.25" customHeight="1" x14ac:dyDescent="0.2"/>
    <row r="1005" ht="20.25" customHeight="1" x14ac:dyDescent="0.2"/>
    <row r="1006" ht="20.25" customHeight="1" x14ac:dyDescent="0.2"/>
    <row r="1007" ht="20.25" customHeight="1" x14ac:dyDescent="0.2"/>
    <row r="1008" ht="20.25" customHeight="1" x14ac:dyDescent="0.2"/>
    <row r="1009" ht="20.25" customHeight="1" x14ac:dyDescent="0.2"/>
    <row r="1010" ht="20.25" customHeight="1" x14ac:dyDescent="0.2"/>
    <row r="1011" ht="20.25" customHeight="1" x14ac:dyDescent="0.2"/>
    <row r="1012" ht="20.25" customHeight="1" x14ac:dyDescent="0.2"/>
    <row r="1013" ht="20.25" customHeight="1" x14ac:dyDescent="0.2"/>
    <row r="1014" ht="20.25" customHeight="1" x14ac:dyDescent="0.2"/>
    <row r="1015" ht="20.25" customHeight="1" x14ac:dyDescent="0.2"/>
    <row r="1016" ht="20.25" customHeight="1" x14ac:dyDescent="0.2"/>
    <row r="1017" ht="20.25" customHeight="1" x14ac:dyDescent="0.2"/>
    <row r="1018" ht="20.25" customHeight="1" x14ac:dyDescent="0.2"/>
    <row r="1019" ht="20.25" customHeight="1" x14ac:dyDescent="0.2"/>
    <row r="1020" ht="20.25" customHeight="1" x14ac:dyDescent="0.2"/>
    <row r="1021" ht="20.25" customHeight="1" x14ac:dyDescent="0.2"/>
    <row r="1022" ht="20.25" customHeight="1" x14ac:dyDescent="0.2"/>
    <row r="1023" ht="20.25" customHeight="1" x14ac:dyDescent="0.2"/>
    <row r="1024" ht="20.25" customHeight="1" x14ac:dyDescent="0.2"/>
    <row r="1025" ht="20.25" customHeight="1" x14ac:dyDescent="0.2"/>
    <row r="1026" ht="20.25" customHeight="1" x14ac:dyDescent="0.2"/>
    <row r="1027" ht="20.25" customHeight="1" x14ac:dyDescent="0.2"/>
    <row r="1028" ht="20.25" customHeight="1" x14ac:dyDescent="0.2"/>
    <row r="1029" ht="20.25" customHeight="1" x14ac:dyDescent="0.2"/>
    <row r="1030" ht="20.25" customHeight="1" x14ac:dyDescent="0.2"/>
    <row r="1031" ht="20.25" customHeight="1" x14ac:dyDescent="0.2"/>
    <row r="1032" ht="20.25" customHeight="1" x14ac:dyDescent="0.2"/>
    <row r="1033" ht="20.25" customHeight="1" x14ac:dyDescent="0.2"/>
    <row r="1034" ht="20.25" customHeight="1" x14ac:dyDescent="0.2"/>
    <row r="1035" ht="20.25" customHeight="1" x14ac:dyDescent="0.2"/>
    <row r="1036" ht="20.25" customHeight="1" x14ac:dyDescent="0.2"/>
    <row r="1037" ht="20.25" customHeight="1" x14ac:dyDescent="0.2"/>
    <row r="1038" ht="20.25" customHeight="1" x14ac:dyDescent="0.2"/>
    <row r="1039" ht="20.25" customHeight="1" x14ac:dyDescent="0.2"/>
    <row r="1040" ht="20.25" customHeight="1" x14ac:dyDescent="0.2"/>
    <row r="1041" ht="20.25" customHeight="1" x14ac:dyDescent="0.2"/>
    <row r="1042" ht="20.25" customHeight="1" x14ac:dyDescent="0.2"/>
    <row r="1043" ht="20.25" customHeight="1" x14ac:dyDescent="0.2"/>
    <row r="1044" ht="20.25" customHeight="1" x14ac:dyDescent="0.2"/>
    <row r="1045" ht="20.25" customHeight="1" x14ac:dyDescent="0.2"/>
    <row r="1046" ht="20.25" customHeight="1" x14ac:dyDescent="0.2"/>
    <row r="1047" ht="20.25" customHeight="1" x14ac:dyDescent="0.2"/>
    <row r="1048" ht="20.25" customHeight="1" x14ac:dyDescent="0.2"/>
    <row r="1049" ht="20.25" customHeight="1" x14ac:dyDescent="0.2"/>
    <row r="1050" ht="20.25" customHeight="1" x14ac:dyDescent="0.2"/>
    <row r="1051" ht="20.25" customHeight="1" x14ac:dyDescent="0.2"/>
    <row r="1052" ht="20.25" customHeight="1" x14ac:dyDescent="0.2"/>
    <row r="1053" ht="20.25" customHeight="1" x14ac:dyDescent="0.2"/>
    <row r="1054" ht="20.25" customHeight="1" x14ac:dyDescent="0.2"/>
    <row r="1055" ht="20.25" customHeight="1" x14ac:dyDescent="0.2"/>
    <row r="1056" ht="20.25" customHeight="1" x14ac:dyDescent="0.2"/>
    <row r="1057" ht="20.25" customHeight="1" x14ac:dyDescent="0.2"/>
    <row r="1058" ht="20.25" customHeight="1" x14ac:dyDescent="0.2"/>
    <row r="1059" ht="20.25" customHeight="1" x14ac:dyDescent="0.2"/>
    <row r="1060" ht="20.25" customHeight="1" x14ac:dyDescent="0.2"/>
    <row r="1061" ht="20.25" customHeight="1" x14ac:dyDescent="0.2"/>
    <row r="1062" ht="20.25" customHeight="1" x14ac:dyDescent="0.2"/>
    <row r="1063" ht="20.25" customHeight="1" x14ac:dyDescent="0.2"/>
    <row r="1064" ht="20.25" customHeight="1" x14ac:dyDescent="0.2"/>
    <row r="1065" ht="20.25" customHeight="1" x14ac:dyDescent="0.2"/>
    <row r="1066" ht="20.25" customHeight="1" x14ac:dyDescent="0.2"/>
    <row r="1067" ht="20.25" customHeight="1" x14ac:dyDescent="0.2"/>
    <row r="1068" ht="20.25" customHeight="1" x14ac:dyDescent="0.2"/>
    <row r="1069" ht="20.25" customHeight="1" x14ac:dyDescent="0.2"/>
    <row r="1070" ht="20.25" customHeight="1" x14ac:dyDescent="0.2"/>
    <row r="1071" ht="20.25" customHeight="1" x14ac:dyDescent="0.2"/>
    <row r="1072" ht="20.25" customHeight="1" x14ac:dyDescent="0.2"/>
    <row r="1073" ht="20.25" customHeight="1" x14ac:dyDescent="0.2"/>
    <row r="1074" ht="20.25" customHeight="1" x14ac:dyDescent="0.2"/>
    <row r="1075" ht="20.25" customHeight="1" x14ac:dyDescent="0.2"/>
    <row r="1076" ht="20.25" customHeight="1" x14ac:dyDescent="0.2"/>
    <row r="1077" ht="20.25" customHeight="1" x14ac:dyDescent="0.2"/>
    <row r="1078" ht="20.25" customHeight="1" x14ac:dyDescent="0.2"/>
    <row r="1079" ht="20.25" customHeight="1" x14ac:dyDescent="0.2"/>
    <row r="1080" ht="20.25" customHeight="1" x14ac:dyDescent="0.2"/>
    <row r="1081" ht="20.25" customHeight="1" x14ac:dyDescent="0.2"/>
    <row r="1082" ht="20.25" customHeight="1" x14ac:dyDescent="0.2"/>
    <row r="1083" ht="20.25" customHeight="1" x14ac:dyDescent="0.2"/>
    <row r="1084" ht="20.25" customHeight="1" x14ac:dyDescent="0.2"/>
    <row r="1085" ht="20.25" customHeight="1" x14ac:dyDescent="0.2"/>
    <row r="1086" ht="20.25" customHeight="1" x14ac:dyDescent="0.2"/>
    <row r="1087" ht="20.25" customHeight="1" x14ac:dyDescent="0.2"/>
    <row r="1088" ht="20.25" customHeight="1" x14ac:dyDescent="0.2"/>
    <row r="1089" ht="20.25" customHeight="1" x14ac:dyDescent="0.2"/>
    <row r="1090" ht="20.25" customHeight="1" x14ac:dyDescent="0.2"/>
    <row r="1091" ht="20.25" customHeight="1" x14ac:dyDescent="0.2"/>
    <row r="1092" ht="20.25" customHeight="1" x14ac:dyDescent="0.2"/>
    <row r="1093" ht="20.25" customHeight="1" x14ac:dyDescent="0.2"/>
    <row r="1094" ht="20.25" customHeight="1" x14ac:dyDescent="0.2"/>
    <row r="1095" ht="20.25" customHeight="1" x14ac:dyDescent="0.2"/>
  </sheetData>
  <mergeCells count="10">
    <mergeCell ref="B178:D178"/>
    <mergeCell ref="E4:I4"/>
    <mergeCell ref="A4:A5"/>
    <mergeCell ref="B4:B5"/>
    <mergeCell ref="A1:K1"/>
    <mergeCell ref="A2:K2"/>
    <mergeCell ref="J4:J5"/>
    <mergeCell ref="K4:K5"/>
    <mergeCell ref="C4:C5"/>
    <mergeCell ref="D4:D5"/>
  </mergeCells>
  <phoneticPr fontId="6" type="noConversion"/>
  <hyperlinks>
    <hyperlink ref="B178" r:id="rId1"/>
  </hyperlinks>
  <pageMargins left="0.78740157480314965" right="0" top="0.59055118110236227" bottom="0.39370078740157483" header="0.31496062992125984" footer="0.31496062992125984"/>
  <pageSetup paperSize="9" scale="61" fitToHeight="0"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3"/>
    <pageSetUpPr fitToPage="1"/>
  </sheetPr>
  <dimension ref="A1:EO169"/>
  <sheetViews>
    <sheetView zoomScale="96" zoomScaleNormal="96" workbookViewId="0">
      <pane xSplit="2" ySplit="7" topLeftCell="C8" activePane="bottomRight" state="frozen"/>
      <selection pane="topRight" activeCell="C1" sqref="C1"/>
      <selection pane="bottomLeft" activeCell="A8" sqref="A8"/>
      <selection pane="bottomRight" activeCell="B24" sqref="B24:D24"/>
    </sheetView>
  </sheetViews>
  <sheetFormatPr baseColWidth="10" defaultColWidth="11.42578125" defaultRowHeight="12" x14ac:dyDescent="0.2"/>
  <cols>
    <col min="1" max="1" width="8.5703125" style="22" customWidth="1"/>
    <col min="2" max="2" width="41.42578125" style="24" customWidth="1"/>
    <col min="3" max="3" width="10.5703125" style="24" customWidth="1"/>
    <col min="4" max="4" width="11.42578125" style="23" customWidth="1"/>
    <col min="5" max="5" width="11.140625" style="24" customWidth="1"/>
    <col min="6" max="7" width="11.7109375" style="24" customWidth="1"/>
    <col min="8" max="8" width="10.7109375" style="23" customWidth="1"/>
    <col min="9" max="9" width="8.7109375" style="33" customWidth="1"/>
    <col min="10" max="10" width="13.42578125" style="34" customWidth="1"/>
    <col min="11" max="11" width="9.85546875" style="33" customWidth="1"/>
    <col min="12" max="16384" width="11.42578125" style="23"/>
  </cols>
  <sheetData>
    <row r="1" spans="1:11" ht="18" customHeight="1" x14ac:dyDescent="0.2">
      <c r="A1" s="171" t="s">
        <v>24</v>
      </c>
      <c r="B1" s="171"/>
      <c r="C1" s="171"/>
      <c r="D1" s="171"/>
      <c r="E1" s="171"/>
      <c r="F1" s="171"/>
      <c r="G1" s="171"/>
      <c r="H1" s="171"/>
      <c r="I1" s="171"/>
      <c r="J1" s="171"/>
      <c r="K1" s="171"/>
    </row>
    <row r="2" spans="1:11" ht="18" customHeight="1" x14ac:dyDescent="0.2">
      <c r="A2" s="160" t="s">
        <v>223</v>
      </c>
      <c r="B2" s="160"/>
      <c r="C2" s="160"/>
      <c r="D2" s="160"/>
      <c r="E2" s="160"/>
      <c r="F2" s="160"/>
      <c r="G2" s="160"/>
      <c r="H2" s="160"/>
      <c r="I2" s="160"/>
      <c r="J2" s="160"/>
      <c r="K2" s="160"/>
    </row>
    <row r="3" spans="1:11" ht="25.5" customHeight="1" x14ac:dyDescent="0.2">
      <c r="B3" s="22"/>
      <c r="C3" s="121"/>
      <c r="D3" s="121"/>
      <c r="E3" s="121"/>
      <c r="F3" s="124"/>
      <c r="G3" s="124"/>
      <c r="H3" s="121"/>
      <c r="I3" s="121"/>
      <c r="J3" s="124"/>
      <c r="K3" s="121"/>
    </row>
    <row r="4" spans="1:11" ht="20.25" customHeight="1" x14ac:dyDescent="0.2">
      <c r="A4" s="175" t="s">
        <v>46</v>
      </c>
      <c r="B4" s="177" t="s">
        <v>5</v>
      </c>
      <c r="C4" s="174" t="s">
        <v>22</v>
      </c>
      <c r="D4" s="165" t="s">
        <v>77</v>
      </c>
      <c r="E4" s="167" t="s">
        <v>75</v>
      </c>
      <c r="F4" s="168"/>
      <c r="G4" s="168"/>
      <c r="H4" s="168"/>
      <c r="I4" s="166"/>
      <c r="J4" s="169" t="s">
        <v>8</v>
      </c>
      <c r="K4" s="172" t="s">
        <v>23</v>
      </c>
    </row>
    <row r="5" spans="1:11" s="25" customFormat="1" ht="65.25" customHeight="1" thickBot="1" x14ac:dyDescent="0.25">
      <c r="A5" s="176"/>
      <c r="B5" s="174"/>
      <c r="C5" s="174"/>
      <c r="D5" s="166"/>
      <c r="E5" s="13" t="s">
        <v>78</v>
      </c>
      <c r="F5" s="15" t="s">
        <v>239</v>
      </c>
      <c r="G5" s="131" t="s">
        <v>233</v>
      </c>
      <c r="H5" s="14" t="s">
        <v>76</v>
      </c>
      <c r="I5" s="16" t="s">
        <v>7</v>
      </c>
      <c r="J5" s="170"/>
      <c r="K5" s="173"/>
    </row>
    <row r="6" spans="1:11" s="59" customFormat="1" ht="18.75" customHeight="1" x14ac:dyDescent="0.25">
      <c r="A6" s="57"/>
      <c r="B6" s="56" t="s">
        <v>10</v>
      </c>
      <c r="C6" s="58"/>
      <c r="D6" s="81">
        <f>D7+D15</f>
        <v>317359758.74000007</v>
      </c>
      <c r="E6" s="81">
        <f>E7+E15</f>
        <v>22242813</v>
      </c>
      <c r="F6" s="81">
        <v>731393</v>
      </c>
      <c r="G6" s="81">
        <f>G7+G15</f>
        <v>227689</v>
      </c>
      <c r="H6" s="81">
        <f>SUM(F6:G6)</f>
        <v>959082</v>
      </c>
      <c r="I6" s="82">
        <f t="shared" ref="I6:I16" si="0">H6/E6%</f>
        <v>4.3118736825238786</v>
      </c>
      <c r="J6" s="130">
        <f>D6+H6</f>
        <v>318318840.74000007</v>
      </c>
      <c r="K6" s="90"/>
    </row>
    <row r="7" spans="1:11" ht="21.75" customHeight="1" x14ac:dyDescent="0.2">
      <c r="A7" s="60"/>
      <c r="B7" s="49" t="s">
        <v>25</v>
      </c>
      <c r="C7" s="31"/>
      <c r="D7" s="31">
        <f>SUM(D8:D14)</f>
        <v>13556032.129999999</v>
      </c>
      <c r="E7" s="31">
        <f>SUM(E8:E14)</f>
        <v>3671514</v>
      </c>
      <c r="F7" s="31">
        <f>SUM(F8:F14)</f>
        <v>439583</v>
      </c>
      <c r="G7" s="31">
        <f t="shared" ref="G7" si="1">SUM(G8:G14)</f>
        <v>192281</v>
      </c>
      <c r="H7" s="31">
        <f t="shared" ref="H7:H21" si="2">SUM(F7:G7)</f>
        <v>631864</v>
      </c>
      <c r="I7" s="50">
        <f t="shared" si="0"/>
        <v>17.209903053617662</v>
      </c>
      <c r="J7" s="50">
        <f t="shared" ref="J7:J16" si="3">D7+H7</f>
        <v>14187896.129999999</v>
      </c>
      <c r="K7" s="68"/>
    </row>
    <row r="8" spans="1:11" ht="66" customHeight="1" x14ac:dyDescent="0.2">
      <c r="A8" s="29">
        <v>2178584</v>
      </c>
      <c r="B8" s="27" t="s">
        <v>59</v>
      </c>
      <c r="C8" s="88">
        <v>13590587</v>
      </c>
      <c r="D8" s="88">
        <v>8222406.3799999999</v>
      </c>
      <c r="E8" s="88">
        <v>1727867</v>
      </c>
      <c r="F8" s="88">
        <v>0</v>
      </c>
      <c r="G8" s="88"/>
      <c r="H8" s="88">
        <f t="shared" si="2"/>
        <v>0</v>
      </c>
      <c r="I8" s="89">
        <f t="shared" si="0"/>
        <v>0</v>
      </c>
      <c r="J8" s="89">
        <f>D8+H8</f>
        <v>8222406.3799999999</v>
      </c>
      <c r="K8" s="91">
        <f t="shared" ref="K8:K14" si="4">J8/C8%</f>
        <v>60.500744964143202</v>
      </c>
    </row>
    <row r="9" spans="1:11" ht="66" customHeight="1" x14ac:dyDescent="0.2">
      <c r="A9" s="29">
        <v>2271925</v>
      </c>
      <c r="B9" s="27" t="s">
        <v>117</v>
      </c>
      <c r="C9" s="88"/>
      <c r="D9" s="88">
        <v>483841</v>
      </c>
      <c r="E9" s="88">
        <v>1111375</v>
      </c>
      <c r="F9" s="88">
        <v>159000</v>
      </c>
      <c r="G9" s="88">
        <v>61040</v>
      </c>
      <c r="H9" s="88">
        <f t="shared" si="2"/>
        <v>220040</v>
      </c>
      <c r="I9" s="89">
        <f t="shared" ref="I9" si="5">H9/E9%</f>
        <v>19.798897761781578</v>
      </c>
      <c r="J9" s="89">
        <f t="shared" ref="J9" si="6">D9+H9</f>
        <v>703881</v>
      </c>
      <c r="K9" s="91"/>
    </row>
    <row r="10" spans="1:11" ht="96" x14ac:dyDescent="0.2">
      <c r="A10" s="29">
        <v>2427710</v>
      </c>
      <c r="B10" s="27" t="s">
        <v>44</v>
      </c>
      <c r="C10" s="88">
        <v>6202228</v>
      </c>
      <c r="D10" s="88">
        <v>2644993.58</v>
      </c>
      <c r="E10" s="88">
        <v>33040</v>
      </c>
      <c r="F10" s="88">
        <v>33040</v>
      </c>
      <c r="G10" s="88"/>
      <c r="H10" s="88">
        <f t="shared" si="2"/>
        <v>33040</v>
      </c>
      <c r="I10" s="89">
        <f t="shared" si="0"/>
        <v>100</v>
      </c>
      <c r="J10" s="89">
        <f t="shared" si="3"/>
        <v>2678033.58</v>
      </c>
      <c r="K10" s="91">
        <f t="shared" si="4"/>
        <v>43.178573570658806</v>
      </c>
    </row>
    <row r="11" spans="1:11" ht="88.5" customHeight="1" x14ac:dyDescent="0.2">
      <c r="A11" s="29">
        <v>2443550</v>
      </c>
      <c r="B11" s="27" t="s">
        <v>43</v>
      </c>
      <c r="C11" s="88">
        <v>13511427.77</v>
      </c>
      <c r="D11" s="88">
        <v>1694005.17</v>
      </c>
      <c r="E11" s="88">
        <v>328112</v>
      </c>
      <c r="F11" s="88">
        <v>117639</v>
      </c>
      <c r="G11" s="88">
        <v>82527</v>
      </c>
      <c r="H11" s="88">
        <f t="shared" si="2"/>
        <v>200166</v>
      </c>
      <c r="I11" s="89">
        <f t="shared" si="0"/>
        <v>61.005388403959628</v>
      </c>
      <c r="J11" s="89">
        <f t="shared" si="3"/>
        <v>1894171.17</v>
      </c>
      <c r="K11" s="91">
        <f t="shared" si="4"/>
        <v>14.019030425531408</v>
      </c>
    </row>
    <row r="12" spans="1:11" ht="68.25" customHeight="1" x14ac:dyDescent="0.2">
      <c r="A12" s="29">
        <v>2461958</v>
      </c>
      <c r="B12" s="27" t="s">
        <v>60</v>
      </c>
      <c r="C12" s="88">
        <v>8960547.6300000008</v>
      </c>
      <c r="D12" s="88">
        <v>0</v>
      </c>
      <c r="E12" s="88">
        <v>324760</v>
      </c>
      <c r="F12" s="88">
        <v>129904</v>
      </c>
      <c r="G12" s="88">
        <v>48714</v>
      </c>
      <c r="H12" s="88">
        <f t="shared" si="2"/>
        <v>178618</v>
      </c>
      <c r="I12" s="89">
        <f t="shared" si="0"/>
        <v>55</v>
      </c>
      <c r="J12" s="89">
        <f t="shared" si="3"/>
        <v>178618</v>
      </c>
      <c r="K12" s="91">
        <f t="shared" si="4"/>
        <v>1.9933826298962487</v>
      </c>
    </row>
    <row r="13" spans="1:11" ht="90.75" customHeight="1" x14ac:dyDescent="0.2">
      <c r="A13" s="29">
        <v>2493459</v>
      </c>
      <c r="B13" s="27" t="s">
        <v>72</v>
      </c>
      <c r="C13" s="88">
        <v>1346414.93</v>
      </c>
      <c r="D13" s="88">
        <v>510786</v>
      </c>
      <c r="E13" s="88">
        <v>96860</v>
      </c>
      <c r="F13" s="88">
        <v>0</v>
      </c>
      <c r="G13" s="88"/>
      <c r="H13" s="88">
        <f t="shared" si="2"/>
        <v>0</v>
      </c>
      <c r="I13" s="89">
        <f t="shared" si="0"/>
        <v>0</v>
      </c>
      <c r="J13" s="89">
        <f t="shared" si="3"/>
        <v>510786</v>
      </c>
      <c r="K13" s="91">
        <f t="shared" si="4"/>
        <v>37.936745101303949</v>
      </c>
    </row>
    <row r="14" spans="1:11" ht="104.25" customHeight="1" x14ac:dyDescent="0.2">
      <c r="A14" s="29">
        <v>2509331</v>
      </c>
      <c r="B14" s="27" t="s">
        <v>99</v>
      </c>
      <c r="C14" s="88">
        <v>330406</v>
      </c>
      <c r="D14" s="88">
        <v>0</v>
      </c>
      <c r="E14" s="88">
        <v>49500</v>
      </c>
      <c r="F14" s="88">
        <v>0</v>
      </c>
      <c r="G14" s="88"/>
      <c r="H14" s="88">
        <f t="shared" si="2"/>
        <v>0</v>
      </c>
      <c r="I14" s="89">
        <f t="shared" ref="I14" si="7">H14/E14%</f>
        <v>0</v>
      </c>
      <c r="J14" s="89">
        <f t="shared" ref="J14" si="8">D14+H14</f>
        <v>0</v>
      </c>
      <c r="K14" s="91">
        <f t="shared" si="4"/>
        <v>0</v>
      </c>
    </row>
    <row r="15" spans="1:11" ht="28.5" customHeight="1" x14ac:dyDescent="0.2">
      <c r="A15" s="29"/>
      <c r="B15" s="49" t="s">
        <v>26</v>
      </c>
      <c r="C15" s="31"/>
      <c r="D15" s="31">
        <f>SUM(D16:D21)</f>
        <v>303803726.61000007</v>
      </c>
      <c r="E15" s="31">
        <f>SUM(E16:E21)</f>
        <v>18571299</v>
      </c>
      <c r="F15" s="31">
        <f>SUM(F16:F21)</f>
        <v>291810</v>
      </c>
      <c r="G15" s="31">
        <f t="shared" ref="G15" si="9">SUM(G16:G21)</f>
        <v>35408</v>
      </c>
      <c r="H15" s="31">
        <f t="shared" si="2"/>
        <v>327218</v>
      </c>
      <c r="I15" s="50">
        <f t="shared" si="0"/>
        <v>1.7619553699501582</v>
      </c>
      <c r="J15" s="50">
        <f t="shared" si="3"/>
        <v>304130944.61000007</v>
      </c>
      <c r="K15" s="68"/>
    </row>
    <row r="16" spans="1:11" ht="65.25" customHeight="1" x14ac:dyDescent="0.2">
      <c r="A16" s="135">
        <v>2193990</v>
      </c>
      <c r="B16" s="136" t="s">
        <v>38</v>
      </c>
      <c r="C16" s="137">
        <v>319765088.17000002</v>
      </c>
      <c r="D16" s="138">
        <v>303448097.84000003</v>
      </c>
      <c r="E16" s="138">
        <v>10158861</v>
      </c>
      <c r="F16" s="138">
        <v>291810</v>
      </c>
      <c r="G16" s="138"/>
      <c r="H16" s="138">
        <f t="shared" si="2"/>
        <v>291810</v>
      </c>
      <c r="I16" s="139">
        <f t="shared" si="0"/>
        <v>2.8724676910137861</v>
      </c>
      <c r="J16" s="139">
        <f t="shared" si="3"/>
        <v>303739907.84000003</v>
      </c>
      <c r="K16" s="140">
        <f>J16/C16%</f>
        <v>94.98845217227705</v>
      </c>
    </row>
    <row r="17" spans="1:145" ht="74.25" customHeight="1" x14ac:dyDescent="0.2">
      <c r="A17" s="135">
        <v>2425167</v>
      </c>
      <c r="B17" s="136" t="s">
        <v>236</v>
      </c>
      <c r="C17" s="88">
        <v>8543286.1699999999</v>
      </c>
      <c r="D17" s="138">
        <v>147360.47</v>
      </c>
      <c r="E17" s="138">
        <v>6890625</v>
      </c>
      <c r="F17" s="138">
        <v>0</v>
      </c>
      <c r="G17" s="138"/>
      <c r="H17" s="138">
        <f t="shared" si="2"/>
        <v>0</v>
      </c>
      <c r="I17" s="139">
        <f t="shared" ref="I17" si="10">H17/E17%</f>
        <v>0</v>
      </c>
      <c r="J17" s="139">
        <f t="shared" ref="J17" si="11">D17+H17</f>
        <v>147360.47</v>
      </c>
      <c r="K17" s="140">
        <f>J17/C17%</f>
        <v>1.7248687105608218</v>
      </c>
    </row>
    <row r="18" spans="1:145" ht="75.75" customHeight="1" x14ac:dyDescent="0.2">
      <c r="A18" s="135">
        <v>2462000</v>
      </c>
      <c r="B18" s="27" t="s">
        <v>198</v>
      </c>
      <c r="C18" s="88">
        <v>2195154.08</v>
      </c>
      <c r="D18" s="88">
        <v>184268.3</v>
      </c>
      <c r="E18" s="138">
        <v>925242</v>
      </c>
      <c r="F18" s="88">
        <v>0</v>
      </c>
      <c r="G18" s="88">
        <v>35408</v>
      </c>
      <c r="H18" s="88">
        <f t="shared" si="2"/>
        <v>35408</v>
      </c>
      <c r="I18" s="139">
        <f t="shared" ref="I18:I19" si="12">H18/E18%</f>
        <v>3.8268906945426169</v>
      </c>
      <c r="J18" s="139">
        <f t="shared" ref="J18:J19" si="13">D18+H18</f>
        <v>219676.3</v>
      </c>
      <c r="K18" s="140">
        <f t="shared" ref="K18:K19" si="14">J18/C18%</f>
        <v>10.007329417167835</v>
      </c>
    </row>
    <row r="19" spans="1:145" ht="109.5" customHeight="1" x14ac:dyDescent="0.2">
      <c r="A19" s="29">
        <v>2479765</v>
      </c>
      <c r="B19" s="27" t="s">
        <v>199</v>
      </c>
      <c r="C19" s="88">
        <v>1695105.36</v>
      </c>
      <c r="D19" s="88">
        <v>0</v>
      </c>
      <c r="E19" s="88">
        <v>462000</v>
      </c>
      <c r="F19" s="88">
        <v>0</v>
      </c>
      <c r="G19" s="88"/>
      <c r="H19" s="88">
        <f t="shared" si="2"/>
        <v>0</v>
      </c>
      <c r="I19" s="89">
        <f t="shared" si="12"/>
        <v>0</v>
      </c>
      <c r="J19" s="89">
        <f t="shared" si="13"/>
        <v>0</v>
      </c>
      <c r="K19" s="91">
        <f t="shared" si="14"/>
        <v>0</v>
      </c>
    </row>
    <row r="20" spans="1:145" ht="79.5" customHeight="1" x14ac:dyDescent="0.2">
      <c r="A20" s="29">
        <v>2495555</v>
      </c>
      <c r="B20" s="27" t="s">
        <v>237</v>
      </c>
      <c r="C20" s="88">
        <v>1986018.33</v>
      </c>
      <c r="D20" s="88">
        <v>24000</v>
      </c>
      <c r="E20" s="88">
        <v>84000</v>
      </c>
      <c r="F20" s="88">
        <v>0</v>
      </c>
      <c r="G20" s="88"/>
      <c r="H20" s="88">
        <f t="shared" si="2"/>
        <v>0</v>
      </c>
      <c r="I20" s="89">
        <f t="shared" ref="I20:I21" si="15">H20/E20%</f>
        <v>0</v>
      </c>
      <c r="J20" s="89">
        <f t="shared" ref="J20:J21" si="16">D20+H20</f>
        <v>24000</v>
      </c>
      <c r="K20" s="91">
        <f t="shared" ref="K20:K21" si="17">J20/C20%</f>
        <v>1.2084480610005246</v>
      </c>
    </row>
    <row r="21" spans="1:145" ht="77.25" customHeight="1" x14ac:dyDescent="0.2">
      <c r="A21" s="29">
        <v>2502158</v>
      </c>
      <c r="B21" s="27" t="s">
        <v>238</v>
      </c>
      <c r="C21" s="88">
        <v>50571</v>
      </c>
      <c r="D21" s="88">
        <v>0</v>
      </c>
      <c r="E21" s="88">
        <v>50571</v>
      </c>
      <c r="F21" s="88">
        <v>0</v>
      </c>
      <c r="G21" s="88"/>
      <c r="H21" s="88">
        <f t="shared" si="2"/>
        <v>0</v>
      </c>
      <c r="I21" s="89">
        <f t="shared" si="15"/>
        <v>0</v>
      </c>
      <c r="J21" s="89">
        <f t="shared" si="16"/>
        <v>0</v>
      </c>
      <c r="K21" s="91">
        <f t="shared" si="17"/>
        <v>0</v>
      </c>
    </row>
    <row r="22" spans="1:145" s="33" customFormat="1" ht="20.25" customHeight="1" x14ac:dyDescent="0.2">
      <c r="A22" s="62" t="s">
        <v>222</v>
      </c>
      <c r="B22" s="63"/>
      <c r="C22" s="64"/>
      <c r="D22" s="26"/>
      <c r="E22" s="83"/>
      <c r="F22" s="100"/>
      <c r="G22" s="100"/>
      <c r="H22" s="23"/>
      <c r="I22" s="23"/>
      <c r="J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c r="AW22" s="23"/>
      <c r="AX22" s="23"/>
      <c r="AY22" s="23"/>
      <c r="AZ22" s="23"/>
      <c r="BA22" s="23"/>
      <c r="BB22" s="23"/>
      <c r="BC22" s="23"/>
      <c r="BD22" s="23"/>
      <c r="BE22" s="23"/>
      <c r="BF22" s="23"/>
      <c r="BG22" s="23"/>
      <c r="BH22" s="23"/>
      <c r="BI22" s="23"/>
      <c r="BJ22" s="23"/>
      <c r="BK22" s="23"/>
      <c r="BL22" s="23"/>
      <c r="BM22" s="23"/>
      <c r="BN22" s="23"/>
      <c r="BO22" s="23"/>
      <c r="BP22" s="23"/>
      <c r="BQ22" s="23"/>
      <c r="BR22" s="23"/>
      <c r="BS22" s="23"/>
      <c r="BT22" s="23"/>
      <c r="BU22" s="23"/>
      <c r="BV22" s="23"/>
      <c r="BW22" s="23"/>
      <c r="BX22" s="23"/>
      <c r="BY22" s="23"/>
      <c r="BZ22" s="23"/>
      <c r="CA22" s="23"/>
      <c r="CB22" s="23"/>
      <c r="CC22" s="23"/>
      <c r="CD22" s="23"/>
      <c r="CE22" s="23"/>
      <c r="CF22" s="23"/>
      <c r="CG22" s="23"/>
      <c r="CH22" s="23"/>
      <c r="CI22" s="23"/>
      <c r="CJ22" s="23"/>
      <c r="CK22" s="23"/>
      <c r="CL22" s="23"/>
      <c r="CM22" s="23"/>
      <c r="CN22" s="23"/>
      <c r="CO22" s="23"/>
      <c r="CP22" s="23"/>
      <c r="CQ22" s="23"/>
      <c r="CR22" s="23"/>
      <c r="CS22" s="23"/>
      <c r="CT22" s="23"/>
      <c r="CU22" s="23"/>
      <c r="CV22" s="23"/>
      <c r="CW22" s="23"/>
      <c r="CX22" s="23"/>
      <c r="CY22" s="23"/>
      <c r="CZ22" s="23"/>
      <c r="DA22" s="23"/>
      <c r="DB22" s="23"/>
      <c r="DC22" s="23"/>
      <c r="DD22" s="23"/>
      <c r="DE22" s="23"/>
      <c r="DF22" s="23"/>
      <c r="DG22" s="23"/>
      <c r="DH22" s="23"/>
      <c r="DI22" s="23"/>
      <c r="DJ22" s="23"/>
      <c r="DK22" s="23"/>
      <c r="DL22" s="23"/>
      <c r="DM22" s="23"/>
      <c r="DN22" s="23"/>
      <c r="DO22" s="23"/>
      <c r="DP22" s="23"/>
      <c r="DQ22" s="23"/>
      <c r="DR22" s="23"/>
      <c r="DS22" s="23"/>
      <c r="DT22" s="23"/>
      <c r="DU22" s="23"/>
      <c r="DV22" s="23"/>
      <c r="DW22" s="23"/>
      <c r="DX22" s="23"/>
      <c r="DY22" s="23"/>
      <c r="DZ22" s="23"/>
      <c r="EA22" s="23"/>
      <c r="EB22" s="23"/>
      <c r="EC22" s="23"/>
      <c r="ED22" s="23"/>
      <c r="EE22" s="23"/>
      <c r="EF22" s="23"/>
      <c r="EG22" s="23"/>
      <c r="EH22" s="23"/>
      <c r="EI22" s="23"/>
      <c r="EJ22" s="23"/>
      <c r="EK22" s="23"/>
      <c r="EL22" s="23"/>
      <c r="EM22" s="23"/>
      <c r="EN22" s="23"/>
      <c r="EO22" s="23"/>
    </row>
    <row r="23" spans="1:145" s="33" customFormat="1" ht="16.5" customHeight="1" x14ac:dyDescent="0.2">
      <c r="A23" s="65" t="s">
        <v>6</v>
      </c>
      <c r="B23" s="66"/>
      <c r="C23" s="64"/>
      <c r="D23" s="26"/>
      <c r="E23" s="83"/>
      <c r="F23" s="100"/>
      <c r="G23" s="100"/>
      <c r="H23" s="23"/>
      <c r="I23" s="23"/>
      <c r="J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3"/>
      <c r="AW23" s="23"/>
      <c r="AX23" s="23"/>
      <c r="AY23" s="23"/>
      <c r="AZ23" s="23"/>
      <c r="BA23" s="23"/>
      <c r="BB23" s="23"/>
      <c r="BC23" s="23"/>
      <c r="BD23" s="23"/>
      <c r="BE23" s="23"/>
      <c r="BF23" s="23"/>
      <c r="BG23" s="23"/>
      <c r="BH23" s="23"/>
      <c r="BI23" s="23"/>
      <c r="BJ23" s="23"/>
      <c r="BK23" s="23"/>
      <c r="BL23" s="23"/>
      <c r="BM23" s="23"/>
      <c r="BN23" s="23"/>
      <c r="BO23" s="23"/>
      <c r="BP23" s="23"/>
      <c r="BQ23" s="23"/>
      <c r="BR23" s="23"/>
      <c r="BS23" s="23"/>
      <c r="BT23" s="23"/>
      <c r="BU23" s="23"/>
      <c r="BV23" s="23"/>
      <c r="BW23" s="23"/>
      <c r="BX23" s="23"/>
      <c r="BY23" s="23"/>
      <c r="BZ23" s="23"/>
      <c r="CA23" s="23"/>
      <c r="CB23" s="23"/>
      <c r="CC23" s="23"/>
      <c r="CD23" s="23"/>
      <c r="CE23" s="23"/>
      <c r="CF23" s="23"/>
      <c r="CG23" s="23"/>
      <c r="CH23" s="23"/>
      <c r="CI23" s="23"/>
      <c r="CJ23" s="23"/>
      <c r="CK23" s="23"/>
      <c r="CL23" s="23"/>
      <c r="CM23" s="23"/>
      <c r="CN23" s="23"/>
      <c r="CO23" s="23"/>
      <c r="CP23" s="23"/>
      <c r="CQ23" s="23"/>
      <c r="CR23" s="23"/>
      <c r="CS23" s="23"/>
      <c r="CT23" s="23"/>
      <c r="CU23" s="23"/>
      <c r="CV23" s="23"/>
      <c r="CW23" s="23"/>
      <c r="CX23" s="23"/>
      <c r="CY23" s="23"/>
      <c r="CZ23" s="23"/>
      <c r="DA23" s="23"/>
      <c r="DB23" s="23"/>
      <c r="DC23" s="23"/>
      <c r="DD23" s="23"/>
      <c r="DE23" s="23"/>
      <c r="DF23" s="23"/>
      <c r="DG23" s="23"/>
      <c r="DH23" s="23"/>
      <c r="DI23" s="23"/>
      <c r="DJ23" s="23"/>
      <c r="DK23" s="23"/>
      <c r="DL23" s="23"/>
      <c r="DM23" s="23"/>
      <c r="DN23" s="23"/>
      <c r="DO23" s="23"/>
      <c r="DP23" s="23"/>
      <c r="DQ23" s="23"/>
      <c r="DR23" s="23"/>
      <c r="DS23" s="23"/>
      <c r="DT23" s="23"/>
      <c r="DU23" s="23"/>
      <c r="DV23" s="23"/>
      <c r="DW23" s="23"/>
      <c r="DX23" s="23"/>
      <c r="DY23" s="23"/>
      <c r="DZ23" s="23"/>
      <c r="EA23" s="23"/>
      <c r="EB23" s="23"/>
      <c r="EC23" s="23"/>
      <c r="ED23" s="23"/>
      <c r="EE23" s="23"/>
      <c r="EF23" s="23"/>
      <c r="EG23" s="23"/>
      <c r="EH23" s="23"/>
      <c r="EI23" s="23"/>
      <c r="EJ23" s="23"/>
      <c r="EK23" s="23"/>
      <c r="EL23" s="23"/>
      <c r="EM23" s="23"/>
      <c r="EN23" s="23"/>
      <c r="EO23" s="23"/>
    </row>
    <row r="24" spans="1:145" s="33" customFormat="1" x14ac:dyDescent="0.2">
      <c r="A24" s="67"/>
      <c r="B24" s="154" t="s">
        <v>11</v>
      </c>
      <c r="C24" s="149"/>
      <c r="D24" s="149"/>
      <c r="E24" s="101"/>
      <c r="F24" s="100"/>
      <c r="G24" s="100"/>
      <c r="H24" s="23"/>
      <c r="I24" s="23"/>
      <c r="J24" s="80"/>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3"/>
      <c r="AS24" s="23"/>
      <c r="AT24" s="23"/>
      <c r="AU24" s="23"/>
      <c r="AV24" s="23"/>
      <c r="AW24" s="23"/>
      <c r="AX24" s="23"/>
      <c r="AY24" s="23"/>
      <c r="AZ24" s="23"/>
      <c r="BA24" s="23"/>
      <c r="BB24" s="23"/>
      <c r="BC24" s="23"/>
      <c r="BD24" s="23"/>
      <c r="BE24" s="23"/>
      <c r="BF24" s="23"/>
      <c r="BG24" s="23"/>
      <c r="BH24" s="23"/>
      <c r="BI24" s="23"/>
      <c r="BJ24" s="23"/>
      <c r="BK24" s="23"/>
      <c r="BL24" s="23"/>
      <c r="BM24" s="23"/>
      <c r="BN24" s="23"/>
      <c r="BO24" s="23"/>
      <c r="BP24" s="23"/>
      <c r="BQ24" s="23"/>
      <c r="BR24" s="23"/>
      <c r="BS24" s="23"/>
      <c r="BT24" s="23"/>
      <c r="BU24" s="23"/>
      <c r="BV24" s="23"/>
      <c r="BW24" s="23"/>
      <c r="BX24" s="23"/>
      <c r="BY24" s="23"/>
      <c r="BZ24" s="23"/>
      <c r="CA24" s="23"/>
      <c r="CB24" s="23"/>
      <c r="CC24" s="23"/>
      <c r="CD24" s="23"/>
      <c r="CE24" s="23"/>
      <c r="CF24" s="23"/>
      <c r="CG24" s="23"/>
      <c r="CH24" s="23"/>
      <c r="CI24" s="23"/>
      <c r="CJ24" s="23"/>
      <c r="CK24" s="23"/>
      <c r="CL24" s="23"/>
      <c r="CM24" s="23"/>
      <c r="CN24" s="23"/>
      <c r="CO24" s="23"/>
      <c r="CP24" s="23"/>
      <c r="CQ24" s="23"/>
      <c r="CR24" s="23"/>
      <c r="CS24" s="23"/>
      <c r="CT24" s="23"/>
      <c r="CU24" s="23"/>
      <c r="CV24" s="23"/>
      <c r="CW24" s="23"/>
      <c r="CX24" s="23"/>
      <c r="CY24" s="23"/>
      <c r="CZ24" s="23"/>
      <c r="DA24" s="23"/>
      <c r="DB24" s="23"/>
      <c r="DC24" s="23"/>
      <c r="DD24" s="23"/>
      <c r="DE24" s="23"/>
      <c r="DF24" s="23"/>
      <c r="DG24" s="23"/>
      <c r="DH24" s="23"/>
      <c r="DI24" s="23"/>
      <c r="DJ24" s="23"/>
      <c r="DK24" s="23"/>
      <c r="DL24" s="23"/>
      <c r="DM24" s="23"/>
      <c r="DN24" s="23"/>
      <c r="DO24" s="23"/>
      <c r="DP24" s="23"/>
      <c r="DQ24" s="23"/>
      <c r="DR24" s="23"/>
      <c r="DS24" s="23"/>
      <c r="DT24" s="23"/>
      <c r="DU24" s="23"/>
      <c r="DV24" s="23"/>
      <c r="DW24" s="23"/>
      <c r="DX24" s="23"/>
      <c r="DY24" s="23"/>
      <c r="DZ24" s="23"/>
      <c r="EA24" s="23"/>
      <c r="EB24" s="23"/>
      <c r="EC24" s="23"/>
      <c r="ED24" s="23"/>
      <c r="EE24" s="23"/>
      <c r="EF24" s="23"/>
      <c r="EG24" s="23"/>
      <c r="EH24" s="23"/>
      <c r="EI24" s="23"/>
      <c r="EJ24" s="23"/>
      <c r="EK24" s="23"/>
      <c r="EL24" s="23"/>
      <c r="EM24" s="23"/>
      <c r="EN24" s="23"/>
      <c r="EO24" s="23"/>
    </row>
    <row r="25" spans="1:145" ht="51" customHeight="1" x14ac:dyDescent="0.2">
      <c r="A25" s="102"/>
      <c r="B25" s="83" t="s">
        <v>219</v>
      </c>
      <c r="C25" s="83"/>
      <c r="E25" s="83"/>
      <c r="F25" s="100"/>
      <c r="G25" s="100"/>
    </row>
    <row r="26" spans="1:145" x14ac:dyDescent="0.2">
      <c r="B26" s="74"/>
      <c r="C26" s="74"/>
      <c r="F26" s="23"/>
      <c r="G26" s="23"/>
    </row>
    <row r="27" spans="1:145" x14ac:dyDescent="0.2">
      <c r="B27" s="74"/>
      <c r="C27" s="74"/>
      <c r="F27" s="23"/>
      <c r="G27" s="23"/>
    </row>
    <row r="28" spans="1:145" x14ac:dyDescent="0.2">
      <c r="B28" s="74"/>
      <c r="C28" s="74"/>
      <c r="F28" s="23"/>
      <c r="G28" s="23"/>
    </row>
    <row r="29" spans="1:145" x14ac:dyDescent="0.2">
      <c r="B29" s="75"/>
      <c r="C29" s="74"/>
      <c r="F29" s="23"/>
      <c r="G29" s="23"/>
    </row>
    <row r="30" spans="1:145" x14ac:dyDescent="0.2">
      <c r="F30" s="23"/>
      <c r="G30" s="23"/>
    </row>
    <row r="31" spans="1:145" ht="15" x14ac:dyDescent="0.25">
      <c r="B31" s="76"/>
      <c r="F31" s="23"/>
      <c r="G31" s="23"/>
    </row>
    <row r="32" spans="1:145" ht="15" x14ac:dyDescent="0.25">
      <c r="B32" s="93"/>
      <c r="F32" s="23"/>
      <c r="G32" s="23"/>
    </row>
    <row r="33" spans="2:7" x14ac:dyDescent="0.2">
      <c r="B33" s="79"/>
      <c r="F33" s="23"/>
      <c r="G33" s="23"/>
    </row>
    <row r="34" spans="2:7" x14ac:dyDescent="0.2">
      <c r="F34" s="23"/>
      <c r="G34" s="23"/>
    </row>
    <row r="35" spans="2:7" x14ac:dyDescent="0.2">
      <c r="F35" s="23"/>
      <c r="G35" s="23"/>
    </row>
    <row r="36" spans="2:7" x14ac:dyDescent="0.2">
      <c r="F36" s="23"/>
      <c r="G36" s="23"/>
    </row>
    <row r="37" spans="2:7" x14ac:dyDescent="0.2">
      <c r="F37" s="23"/>
      <c r="G37" s="23"/>
    </row>
    <row r="38" spans="2:7" x14ac:dyDescent="0.2">
      <c r="F38" s="23"/>
      <c r="G38" s="23"/>
    </row>
    <row r="39" spans="2:7" x14ac:dyDescent="0.2">
      <c r="F39" s="23"/>
      <c r="G39" s="23"/>
    </row>
    <row r="40" spans="2:7" x14ac:dyDescent="0.2">
      <c r="F40" s="23"/>
      <c r="G40" s="23"/>
    </row>
    <row r="41" spans="2:7" x14ac:dyDescent="0.2">
      <c r="F41" s="23"/>
      <c r="G41" s="23"/>
    </row>
    <row r="42" spans="2:7" x14ac:dyDescent="0.2">
      <c r="F42" s="23"/>
      <c r="G42" s="23"/>
    </row>
    <row r="43" spans="2:7" x14ac:dyDescent="0.2">
      <c r="F43" s="23"/>
      <c r="G43" s="23"/>
    </row>
    <row r="44" spans="2:7" x14ac:dyDescent="0.2">
      <c r="F44" s="23"/>
      <c r="G44" s="23"/>
    </row>
    <row r="45" spans="2:7" x14ac:dyDescent="0.2">
      <c r="F45" s="23"/>
      <c r="G45" s="23"/>
    </row>
    <row r="46" spans="2:7" x14ac:dyDescent="0.2">
      <c r="F46" s="23"/>
      <c r="G46" s="23"/>
    </row>
    <row r="47" spans="2:7" x14ac:dyDescent="0.2">
      <c r="F47" s="23"/>
      <c r="G47" s="23"/>
    </row>
    <row r="48" spans="2:7" x14ac:dyDescent="0.2">
      <c r="F48" s="23"/>
      <c r="G48" s="23"/>
    </row>
    <row r="49" spans="6:7" x14ac:dyDescent="0.2">
      <c r="F49" s="23"/>
      <c r="G49" s="23"/>
    </row>
    <row r="50" spans="6:7" x14ac:dyDescent="0.2">
      <c r="F50" s="23"/>
      <c r="G50" s="23"/>
    </row>
    <row r="51" spans="6:7" x14ac:dyDescent="0.2">
      <c r="F51" s="23"/>
      <c r="G51" s="23"/>
    </row>
    <row r="52" spans="6:7" x14ac:dyDescent="0.2">
      <c r="F52" s="23"/>
      <c r="G52" s="23"/>
    </row>
    <row r="53" spans="6:7" x14ac:dyDescent="0.2">
      <c r="F53" s="23"/>
      <c r="G53" s="23"/>
    </row>
    <row r="54" spans="6:7" x14ac:dyDescent="0.2">
      <c r="F54" s="23"/>
      <c r="G54" s="23"/>
    </row>
    <row r="55" spans="6:7" x14ac:dyDescent="0.2">
      <c r="F55" s="23"/>
      <c r="G55" s="23"/>
    </row>
    <row r="56" spans="6:7" x14ac:dyDescent="0.2">
      <c r="F56" s="23"/>
      <c r="G56" s="23"/>
    </row>
    <row r="57" spans="6:7" x14ac:dyDescent="0.2">
      <c r="F57" s="23"/>
      <c r="G57" s="23"/>
    </row>
    <row r="58" spans="6:7" x14ac:dyDescent="0.2">
      <c r="F58" s="23"/>
      <c r="G58" s="23"/>
    </row>
    <row r="59" spans="6:7" x14ac:dyDescent="0.2">
      <c r="F59" s="23"/>
      <c r="G59" s="23"/>
    </row>
    <row r="60" spans="6:7" x14ac:dyDescent="0.2">
      <c r="F60" s="23"/>
      <c r="G60" s="23"/>
    </row>
    <row r="61" spans="6:7" x14ac:dyDescent="0.2">
      <c r="F61" s="23"/>
      <c r="G61" s="23"/>
    </row>
    <row r="62" spans="6:7" x14ac:dyDescent="0.2">
      <c r="F62" s="23"/>
      <c r="G62" s="23"/>
    </row>
    <row r="63" spans="6:7" x14ac:dyDescent="0.2">
      <c r="F63" s="23"/>
      <c r="G63" s="23"/>
    </row>
    <row r="64" spans="6:7" x14ac:dyDescent="0.2">
      <c r="F64" s="23"/>
      <c r="G64" s="23"/>
    </row>
    <row r="65" spans="3:7" x14ac:dyDescent="0.2">
      <c r="F65" s="23"/>
      <c r="G65" s="23"/>
    </row>
    <row r="66" spans="3:7" x14ac:dyDescent="0.2">
      <c r="F66" s="23"/>
      <c r="G66" s="23"/>
    </row>
    <row r="67" spans="3:7" x14ac:dyDescent="0.2">
      <c r="F67" s="23"/>
      <c r="G67" s="23"/>
    </row>
    <row r="68" spans="3:7" x14ac:dyDescent="0.2">
      <c r="F68" s="23"/>
      <c r="G68" s="23"/>
    </row>
    <row r="69" spans="3:7" x14ac:dyDescent="0.2">
      <c r="F69" s="23"/>
      <c r="G69" s="23"/>
    </row>
    <row r="70" spans="3:7" x14ac:dyDescent="0.2">
      <c r="F70" s="23"/>
      <c r="G70" s="23"/>
    </row>
    <row r="71" spans="3:7" x14ac:dyDescent="0.2">
      <c r="F71" s="23"/>
      <c r="G71" s="23"/>
    </row>
    <row r="72" spans="3:7" x14ac:dyDescent="0.2">
      <c r="F72" s="23"/>
      <c r="G72" s="23"/>
    </row>
    <row r="73" spans="3:7" x14ac:dyDescent="0.2">
      <c r="F73" s="23"/>
      <c r="G73" s="23"/>
    </row>
    <row r="74" spans="3:7" x14ac:dyDescent="0.2">
      <c r="F74" s="23"/>
      <c r="G74" s="23"/>
    </row>
    <row r="75" spans="3:7" x14ac:dyDescent="0.2">
      <c r="F75" s="23"/>
      <c r="G75" s="23"/>
    </row>
    <row r="76" spans="3:7" x14ac:dyDescent="0.2">
      <c r="C76" s="43"/>
      <c r="F76" s="23"/>
      <c r="G76" s="23"/>
    </row>
    <row r="77" spans="3:7" x14ac:dyDescent="0.2">
      <c r="F77" s="23"/>
      <c r="G77" s="23"/>
    </row>
    <row r="78" spans="3:7" x14ac:dyDescent="0.2">
      <c r="F78" s="23"/>
      <c r="G78" s="23"/>
    </row>
    <row r="79" spans="3:7" x14ac:dyDescent="0.2">
      <c r="F79" s="23"/>
      <c r="G79" s="23"/>
    </row>
    <row r="80" spans="3:7" x14ac:dyDescent="0.2">
      <c r="F80" s="23"/>
      <c r="G80" s="23"/>
    </row>
    <row r="81" spans="6:7" x14ac:dyDescent="0.2">
      <c r="F81" s="23"/>
      <c r="G81" s="23"/>
    </row>
    <row r="82" spans="6:7" x14ac:dyDescent="0.2">
      <c r="F82" s="23"/>
      <c r="G82" s="23"/>
    </row>
    <row r="83" spans="6:7" x14ac:dyDescent="0.2">
      <c r="F83" s="23"/>
      <c r="G83" s="23"/>
    </row>
    <row r="84" spans="6:7" x14ac:dyDescent="0.2">
      <c r="F84" s="23"/>
      <c r="G84" s="23"/>
    </row>
    <row r="85" spans="6:7" x14ac:dyDescent="0.2">
      <c r="F85" s="23"/>
      <c r="G85" s="23"/>
    </row>
    <row r="86" spans="6:7" x14ac:dyDescent="0.2">
      <c r="F86" s="23"/>
      <c r="G86" s="23"/>
    </row>
    <row r="87" spans="6:7" x14ac:dyDescent="0.2">
      <c r="F87" s="23"/>
      <c r="G87" s="23"/>
    </row>
    <row r="88" spans="6:7" x14ac:dyDescent="0.2">
      <c r="F88" s="23"/>
      <c r="G88" s="23"/>
    </row>
    <row r="89" spans="6:7" x14ac:dyDescent="0.2">
      <c r="F89" s="23"/>
      <c r="G89" s="23"/>
    </row>
    <row r="90" spans="6:7" x14ac:dyDescent="0.2">
      <c r="F90" s="23"/>
      <c r="G90" s="23"/>
    </row>
    <row r="91" spans="6:7" x14ac:dyDescent="0.2">
      <c r="F91" s="23"/>
      <c r="G91" s="23"/>
    </row>
    <row r="92" spans="6:7" x14ac:dyDescent="0.2">
      <c r="F92" s="23"/>
      <c r="G92" s="23"/>
    </row>
    <row r="93" spans="6:7" x14ac:dyDescent="0.2">
      <c r="F93" s="23"/>
      <c r="G93" s="23"/>
    </row>
    <row r="94" spans="6:7" x14ac:dyDescent="0.2">
      <c r="F94" s="23"/>
      <c r="G94" s="23"/>
    </row>
    <row r="95" spans="6:7" x14ac:dyDescent="0.2">
      <c r="F95" s="23"/>
      <c r="G95" s="23"/>
    </row>
    <row r="96" spans="6:7" x14ac:dyDescent="0.2">
      <c r="F96" s="23"/>
      <c r="G96" s="23"/>
    </row>
    <row r="97" spans="6:7" x14ac:dyDescent="0.2">
      <c r="F97" s="23"/>
      <c r="G97" s="23"/>
    </row>
    <row r="98" spans="6:7" x14ac:dyDescent="0.2">
      <c r="F98" s="23"/>
      <c r="G98" s="23"/>
    </row>
    <row r="99" spans="6:7" x14ac:dyDescent="0.2">
      <c r="F99" s="23"/>
      <c r="G99" s="23"/>
    </row>
    <row r="100" spans="6:7" x14ac:dyDescent="0.2">
      <c r="F100" s="23"/>
      <c r="G100" s="23"/>
    </row>
    <row r="101" spans="6:7" x14ac:dyDescent="0.2">
      <c r="F101" s="23"/>
      <c r="G101" s="23"/>
    </row>
    <row r="102" spans="6:7" x14ac:dyDescent="0.2">
      <c r="F102" s="23"/>
      <c r="G102" s="23"/>
    </row>
    <row r="103" spans="6:7" x14ac:dyDescent="0.2">
      <c r="F103" s="23"/>
      <c r="G103" s="23"/>
    </row>
    <row r="104" spans="6:7" x14ac:dyDescent="0.2">
      <c r="F104" s="23"/>
      <c r="G104" s="23"/>
    </row>
    <row r="105" spans="6:7" x14ac:dyDescent="0.2">
      <c r="F105" s="23"/>
      <c r="G105" s="23"/>
    </row>
    <row r="106" spans="6:7" x14ac:dyDescent="0.2">
      <c r="F106" s="23"/>
      <c r="G106" s="23"/>
    </row>
    <row r="107" spans="6:7" x14ac:dyDescent="0.2">
      <c r="F107" s="23"/>
      <c r="G107" s="23"/>
    </row>
    <row r="108" spans="6:7" x14ac:dyDescent="0.2">
      <c r="F108" s="23"/>
      <c r="G108" s="23"/>
    </row>
    <row r="109" spans="6:7" x14ac:dyDescent="0.2">
      <c r="F109" s="23"/>
      <c r="G109" s="23"/>
    </row>
    <row r="110" spans="6:7" x14ac:dyDescent="0.2">
      <c r="F110" s="23"/>
      <c r="G110" s="23"/>
    </row>
    <row r="111" spans="6:7" x14ac:dyDescent="0.2">
      <c r="F111" s="23"/>
      <c r="G111" s="23"/>
    </row>
    <row r="112" spans="6:7" x14ac:dyDescent="0.2">
      <c r="F112" s="23"/>
      <c r="G112" s="23"/>
    </row>
    <row r="113" spans="6:7" x14ac:dyDescent="0.2">
      <c r="F113" s="23"/>
      <c r="G113" s="23"/>
    </row>
    <row r="114" spans="6:7" x14ac:dyDescent="0.2">
      <c r="F114" s="23"/>
      <c r="G114" s="23"/>
    </row>
    <row r="115" spans="6:7" x14ac:dyDescent="0.2">
      <c r="F115" s="23"/>
      <c r="G115" s="23"/>
    </row>
    <row r="116" spans="6:7" x14ac:dyDescent="0.2">
      <c r="F116" s="23"/>
      <c r="G116" s="23"/>
    </row>
    <row r="117" spans="6:7" x14ac:dyDescent="0.2">
      <c r="F117" s="23"/>
      <c r="G117" s="23"/>
    </row>
    <row r="118" spans="6:7" x14ac:dyDescent="0.2">
      <c r="F118" s="23"/>
      <c r="G118" s="23"/>
    </row>
    <row r="119" spans="6:7" x14ac:dyDescent="0.2">
      <c r="F119" s="23"/>
      <c r="G119" s="23"/>
    </row>
    <row r="120" spans="6:7" x14ac:dyDescent="0.2">
      <c r="F120" s="23"/>
      <c r="G120" s="23"/>
    </row>
    <row r="121" spans="6:7" x14ac:dyDescent="0.2">
      <c r="F121" s="23"/>
      <c r="G121" s="23"/>
    </row>
    <row r="122" spans="6:7" x14ac:dyDescent="0.2">
      <c r="F122" s="23"/>
      <c r="G122" s="23"/>
    </row>
    <row r="123" spans="6:7" x14ac:dyDescent="0.2">
      <c r="F123" s="23"/>
      <c r="G123" s="23"/>
    </row>
    <row r="124" spans="6:7" x14ac:dyDescent="0.2">
      <c r="F124" s="23"/>
      <c r="G124" s="23"/>
    </row>
    <row r="125" spans="6:7" x14ac:dyDescent="0.2">
      <c r="F125" s="23"/>
      <c r="G125" s="23"/>
    </row>
    <row r="126" spans="6:7" x14ac:dyDescent="0.2">
      <c r="F126" s="23"/>
      <c r="G126" s="23"/>
    </row>
    <row r="127" spans="6:7" x14ac:dyDescent="0.2">
      <c r="F127" s="23"/>
      <c r="G127" s="23"/>
    </row>
    <row r="128" spans="6:7" x14ac:dyDescent="0.2">
      <c r="F128" s="23"/>
      <c r="G128" s="23"/>
    </row>
    <row r="129" spans="6:7" x14ac:dyDescent="0.2">
      <c r="F129" s="23"/>
      <c r="G129" s="23"/>
    </row>
    <row r="130" spans="6:7" x14ac:dyDescent="0.2">
      <c r="F130" s="23"/>
      <c r="G130" s="23"/>
    </row>
    <row r="131" spans="6:7" x14ac:dyDescent="0.2">
      <c r="F131" s="23"/>
      <c r="G131" s="23"/>
    </row>
    <row r="132" spans="6:7" x14ac:dyDescent="0.2">
      <c r="F132" s="23"/>
      <c r="G132" s="23"/>
    </row>
    <row r="133" spans="6:7" x14ac:dyDescent="0.2">
      <c r="F133" s="23"/>
      <c r="G133" s="23"/>
    </row>
    <row r="134" spans="6:7" x14ac:dyDescent="0.2">
      <c r="F134" s="23"/>
      <c r="G134" s="23"/>
    </row>
    <row r="135" spans="6:7" x14ac:dyDescent="0.2">
      <c r="F135" s="23"/>
      <c r="G135" s="23"/>
    </row>
    <row r="136" spans="6:7" x14ac:dyDescent="0.2">
      <c r="F136" s="23"/>
      <c r="G136" s="23"/>
    </row>
    <row r="137" spans="6:7" x14ac:dyDescent="0.2">
      <c r="F137" s="23"/>
      <c r="G137" s="23"/>
    </row>
    <row r="138" spans="6:7" x14ac:dyDescent="0.2">
      <c r="F138" s="23"/>
      <c r="G138" s="23"/>
    </row>
    <row r="139" spans="6:7" x14ac:dyDescent="0.2">
      <c r="F139" s="23"/>
      <c r="G139" s="23"/>
    </row>
    <row r="140" spans="6:7" x14ac:dyDescent="0.2">
      <c r="F140" s="23"/>
      <c r="G140" s="23"/>
    </row>
    <row r="141" spans="6:7" x14ac:dyDescent="0.2">
      <c r="F141" s="23"/>
      <c r="G141" s="23"/>
    </row>
    <row r="142" spans="6:7" x14ac:dyDescent="0.2">
      <c r="F142" s="23"/>
      <c r="G142" s="23"/>
    </row>
    <row r="143" spans="6:7" x14ac:dyDescent="0.2">
      <c r="F143" s="23"/>
      <c r="G143" s="23"/>
    </row>
    <row r="144" spans="6:7" x14ac:dyDescent="0.2">
      <c r="F144" s="23"/>
      <c r="G144" s="23"/>
    </row>
    <row r="145" spans="6:7" x14ac:dyDescent="0.2">
      <c r="F145" s="23"/>
      <c r="G145" s="23"/>
    </row>
    <row r="146" spans="6:7" x14ac:dyDescent="0.2">
      <c r="F146" s="23"/>
      <c r="G146" s="23"/>
    </row>
    <row r="147" spans="6:7" x14ac:dyDescent="0.2">
      <c r="F147" s="23"/>
      <c r="G147" s="23"/>
    </row>
    <row r="148" spans="6:7" x14ac:dyDescent="0.2">
      <c r="F148" s="23"/>
      <c r="G148" s="23"/>
    </row>
    <row r="149" spans="6:7" x14ac:dyDescent="0.2">
      <c r="F149" s="23"/>
      <c r="G149" s="23"/>
    </row>
    <row r="150" spans="6:7" x14ac:dyDescent="0.2">
      <c r="F150" s="23"/>
      <c r="G150" s="23"/>
    </row>
    <row r="151" spans="6:7" x14ac:dyDescent="0.2">
      <c r="F151" s="23"/>
      <c r="G151" s="23"/>
    </row>
    <row r="152" spans="6:7" x14ac:dyDescent="0.2">
      <c r="F152" s="23"/>
      <c r="G152" s="23"/>
    </row>
    <row r="153" spans="6:7" x14ac:dyDescent="0.2">
      <c r="F153" s="23"/>
      <c r="G153" s="23"/>
    </row>
    <row r="154" spans="6:7" x14ac:dyDescent="0.2">
      <c r="F154" s="23"/>
      <c r="G154" s="23"/>
    </row>
    <row r="155" spans="6:7" x14ac:dyDescent="0.2">
      <c r="F155" s="23"/>
      <c r="G155" s="23"/>
    </row>
    <row r="156" spans="6:7" x14ac:dyDescent="0.2">
      <c r="F156" s="23"/>
      <c r="G156" s="23"/>
    </row>
    <row r="157" spans="6:7" x14ac:dyDescent="0.2">
      <c r="F157" s="23"/>
      <c r="G157" s="23"/>
    </row>
    <row r="158" spans="6:7" x14ac:dyDescent="0.2">
      <c r="F158" s="23"/>
      <c r="G158" s="23"/>
    </row>
    <row r="159" spans="6:7" x14ac:dyDescent="0.2">
      <c r="F159" s="23"/>
      <c r="G159" s="23"/>
    </row>
    <row r="160" spans="6:7" x14ac:dyDescent="0.2">
      <c r="F160" s="23"/>
      <c r="G160" s="23"/>
    </row>
    <row r="161" spans="6:7" x14ac:dyDescent="0.2">
      <c r="F161" s="23"/>
      <c r="G161" s="23"/>
    </row>
    <row r="162" spans="6:7" x14ac:dyDescent="0.2">
      <c r="F162" s="23"/>
      <c r="G162" s="23"/>
    </row>
    <row r="163" spans="6:7" x14ac:dyDescent="0.2">
      <c r="F163" s="23"/>
      <c r="G163" s="23"/>
    </row>
    <row r="164" spans="6:7" x14ac:dyDescent="0.2">
      <c r="F164" s="23"/>
      <c r="G164" s="23"/>
    </row>
    <row r="165" spans="6:7" x14ac:dyDescent="0.2">
      <c r="F165" s="23"/>
      <c r="G165" s="23"/>
    </row>
    <row r="166" spans="6:7" x14ac:dyDescent="0.2">
      <c r="F166" s="23"/>
      <c r="G166" s="23"/>
    </row>
    <row r="167" spans="6:7" x14ac:dyDescent="0.2">
      <c r="F167" s="23"/>
      <c r="G167" s="23"/>
    </row>
    <row r="168" spans="6:7" x14ac:dyDescent="0.2">
      <c r="F168" s="23"/>
      <c r="G168" s="23"/>
    </row>
    <row r="169" spans="6:7" x14ac:dyDescent="0.2">
      <c r="F169" s="23"/>
      <c r="G169" s="23"/>
    </row>
  </sheetData>
  <mergeCells count="10">
    <mergeCell ref="E4:I4"/>
    <mergeCell ref="B24:D24"/>
    <mergeCell ref="J4:J5"/>
    <mergeCell ref="A1:K1"/>
    <mergeCell ref="K4:K5"/>
    <mergeCell ref="A2:K2"/>
    <mergeCell ref="C4:C5"/>
    <mergeCell ref="D4:D5"/>
    <mergeCell ref="A4:A5"/>
    <mergeCell ref="B4:B5"/>
  </mergeCells>
  <hyperlinks>
    <hyperlink ref="B24" r:id="rId1"/>
  </hyperlinks>
  <pageMargins left="0.78740157480314965" right="0" top="0.59055118110236227" bottom="0.39370078740157483" header="0.31496062992125984" footer="0"/>
  <pageSetup paperSize="9" scale="63" fitToHeight="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CONSOLIDADO</vt:lpstr>
      <vt:lpstr>PLIEGO MINSA</vt:lpstr>
      <vt:lpstr>UE ADSCRITAS AL PLIEGO MINSA</vt:lpstr>
      <vt:lpstr>CONSOLIDADO!Área_de_impresión</vt:lpstr>
      <vt:lpstr>'PLIEGO MINSA'!Área_de_impresión</vt:lpstr>
      <vt:lpstr>'UE ADSCRITAS AL PLIEGO MINSA'!Área_de_impresión</vt:lpstr>
      <vt:lpstr>'PLIEGO MINSA'!Títulos_a_imprimir</vt:lpstr>
      <vt:lpstr>'UE ADSCRITAS AL PLIEGO MINSA'!Títulos_a_imprimir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dc:title>
  <dc:creator>MARY REVELO</dc:creator>
  <cp:lastModifiedBy>Mary</cp:lastModifiedBy>
  <cp:lastPrinted>2020-03-09T17:53:57Z</cp:lastPrinted>
  <dcterms:created xsi:type="dcterms:W3CDTF">2009-03-02T15:11:29Z</dcterms:created>
  <dcterms:modified xsi:type="dcterms:W3CDTF">2021-07-05T07:13:01Z</dcterms:modified>
</cp:coreProperties>
</file>