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SA a p 17.05.21\PORTAL  TRANSP  SAIP\Transparencia Deveng 2022\Enero 2022\"/>
    </mc:Choice>
  </mc:AlternateContent>
  <bookViews>
    <workbookView xWindow="0" yWindow="0" windowWidth="28800" windowHeight="12435"/>
  </bookViews>
  <sheets>
    <sheet name="CONSOLIDADO" sheetId="11" r:id="rId1"/>
    <sheet name="PLIEGO MINSA" sheetId="5" r:id="rId2"/>
    <sheet name="UE ADSCRITAS AL PLIEGO MINSA" sheetId="9" r:id="rId3"/>
  </sheets>
  <definedNames>
    <definedName name="_xlnm._FilterDatabase" localSheetId="1" hidden="1">'PLIEGO MINSA'!$A$5:$J$135</definedName>
    <definedName name="_xlnm._FilterDatabase" localSheetId="2" hidden="1">'UE ADSCRITAS AL PLIEGO MINSA'!#REF!</definedName>
    <definedName name="_xlnm.Print_Area" localSheetId="0">CONSOLIDADO!$B$2:$E$21</definedName>
    <definedName name="_xlnm.Print_Area" localSheetId="1">'PLIEGO MINSA'!$A$1:$J$135</definedName>
    <definedName name="_xlnm.Print_Area" localSheetId="2">'UE ADSCRITAS AL PLIEGO MINSA'!$A$1:$J$22</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J13" i="9" l="1"/>
  <c r="I18" i="9" l="1"/>
  <c r="J18" i="9" s="1"/>
  <c r="I16" i="9"/>
  <c r="J16" i="9" s="1"/>
  <c r="I15" i="9"/>
  <c r="I14" i="9"/>
  <c r="I13" i="9"/>
  <c r="H18" i="9"/>
  <c r="H16" i="9"/>
  <c r="H15" i="9"/>
  <c r="H14" i="9"/>
  <c r="H13" i="9"/>
  <c r="G18" i="9"/>
  <c r="G17" i="9"/>
  <c r="G16" i="9"/>
  <c r="G15" i="9"/>
  <c r="G14" i="9"/>
  <c r="G13" i="9"/>
  <c r="F12" i="9"/>
  <c r="F6" i="9" s="1"/>
  <c r="G6" i="9" s="1"/>
  <c r="E12" i="9"/>
  <c r="E6" i="9" s="1"/>
  <c r="D12" i="9"/>
  <c r="I8" i="9"/>
  <c r="J8" i="9" s="1"/>
  <c r="I10" i="9"/>
  <c r="I11" i="9"/>
  <c r="J14" i="9"/>
  <c r="H8" i="9"/>
  <c r="G11" i="9"/>
  <c r="G10" i="9"/>
  <c r="G9" i="9"/>
  <c r="I9" i="9" s="1"/>
  <c r="J9" i="9" s="1"/>
  <c r="G8" i="9"/>
  <c r="F7" i="9"/>
  <c r="G7" i="9" s="1"/>
  <c r="E7" i="9"/>
  <c r="D7" i="9"/>
  <c r="D6" i="9" s="1"/>
  <c r="I7" i="9" l="1"/>
  <c r="G12" i="9"/>
  <c r="I17" i="9"/>
  <c r="J17" i="9" s="1"/>
  <c r="H17" i="9"/>
  <c r="J15" i="9"/>
  <c r="I129" i="5" l="1"/>
  <c r="J129" i="5" s="1"/>
  <c r="I123" i="5"/>
  <c r="J123" i="5" s="1"/>
  <c r="I116" i="5"/>
  <c r="J116" i="5" s="1"/>
  <c r="I110" i="5"/>
  <c r="J110" i="5" s="1"/>
  <c r="I104" i="5"/>
  <c r="J104" i="5" s="1"/>
  <c r="I98" i="5"/>
  <c r="J98" i="5" s="1"/>
  <c r="I91" i="5"/>
  <c r="J91" i="5" s="1"/>
  <c r="I84" i="5"/>
  <c r="J84" i="5" s="1"/>
  <c r="I76" i="5"/>
  <c r="J76" i="5" s="1"/>
  <c r="I69" i="5"/>
  <c r="J69" i="5" s="1"/>
  <c r="I63" i="5"/>
  <c r="J63" i="5" s="1"/>
  <c r="I57" i="5"/>
  <c r="J57" i="5" s="1"/>
  <c r="I51" i="5"/>
  <c r="J51" i="5" s="1"/>
  <c r="I45" i="5"/>
  <c r="J45" i="5" s="1"/>
  <c r="I39" i="5"/>
  <c r="J39" i="5" s="1"/>
  <c r="I33" i="5"/>
  <c r="J33" i="5" s="1"/>
  <c r="I27" i="5"/>
  <c r="J27" i="5" s="1"/>
  <c r="I21" i="5"/>
  <c r="J21" i="5" s="1"/>
  <c r="I15" i="5"/>
  <c r="J15" i="5" s="1"/>
  <c r="I9" i="5"/>
  <c r="J9" i="5" s="1"/>
  <c r="H127" i="5"/>
  <c r="H121" i="5"/>
  <c r="H108" i="5"/>
  <c r="H102" i="5"/>
  <c r="H96" i="5"/>
  <c r="H89" i="5"/>
  <c r="H79" i="5"/>
  <c r="H72" i="5"/>
  <c r="H66" i="5"/>
  <c r="H60" i="5"/>
  <c r="H54" i="5"/>
  <c r="H48" i="5"/>
  <c r="H42" i="5"/>
  <c r="H36" i="5"/>
  <c r="H30" i="5"/>
  <c r="H24" i="5"/>
  <c r="H18" i="5"/>
  <c r="H12" i="5"/>
  <c r="G132" i="5"/>
  <c r="H132" i="5" s="1"/>
  <c r="G131" i="5"/>
  <c r="H131" i="5" s="1"/>
  <c r="G130" i="5"/>
  <c r="H130" i="5" s="1"/>
  <c r="G129" i="5"/>
  <c r="H129" i="5" s="1"/>
  <c r="G128" i="5"/>
  <c r="I128" i="5" s="1"/>
  <c r="J128" i="5" s="1"/>
  <c r="G127" i="5"/>
  <c r="I127" i="5" s="1"/>
  <c r="J127" i="5" s="1"/>
  <c r="G126" i="5"/>
  <c r="H126" i="5" s="1"/>
  <c r="G125" i="5"/>
  <c r="H125" i="5" s="1"/>
  <c r="G124" i="5"/>
  <c r="H124" i="5" s="1"/>
  <c r="G123" i="5"/>
  <c r="H123" i="5" s="1"/>
  <c r="G122" i="5"/>
  <c r="I122" i="5" s="1"/>
  <c r="J122" i="5" s="1"/>
  <c r="G121" i="5"/>
  <c r="I121" i="5" s="1"/>
  <c r="J121" i="5" s="1"/>
  <c r="G119" i="5"/>
  <c r="H119" i="5" s="1"/>
  <c r="G118" i="5"/>
  <c r="G117" i="5"/>
  <c r="G116" i="5"/>
  <c r="G115" i="5"/>
  <c r="I115" i="5" s="1"/>
  <c r="J115" i="5" s="1"/>
  <c r="G114" i="5"/>
  <c r="I114" i="5" s="1"/>
  <c r="J114" i="5" s="1"/>
  <c r="G113" i="5"/>
  <c r="G112" i="5"/>
  <c r="G111" i="5"/>
  <c r="H111" i="5" s="1"/>
  <c r="G110" i="5"/>
  <c r="H110" i="5" s="1"/>
  <c r="G109" i="5"/>
  <c r="I109" i="5" s="1"/>
  <c r="J109" i="5" s="1"/>
  <c r="G108" i="5"/>
  <c r="I108" i="5" s="1"/>
  <c r="J108" i="5" s="1"/>
  <c r="G107" i="5"/>
  <c r="G106" i="5"/>
  <c r="G105" i="5"/>
  <c r="G104" i="5"/>
  <c r="G103" i="5"/>
  <c r="I103" i="5" s="1"/>
  <c r="J103" i="5" s="1"/>
  <c r="G102" i="5"/>
  <c r="I102" i="5" s="1"/>
  <c r="J102" i="5" s="1"/>
  <c r="G101" i="5"/>
  <c r="H101" i="5" s="1"/>
  <c r="G100" i="5"/>
  <c r="H100" i="5" s="1"/>
  <c r="G99" i="5"/>
  <c r="H99" i="5" s="1"/>
  <c r="G98" i="5"/>
  <c r="H98" i="5" s="1"/>
  <c r="G97" i="5"/>
  <c r="I97" i="5" s="1"/>
  <c r="J97" i="5" s="1"/>
  <c r="G96" i="5"/>
  <c r="I96" i="5" s="1"/>
  <c r="J96" i="5" s="1"/>
  <c r="G95" i="5"/>
  <c r="H95" i="5" s="1"/>
  <c r="G94" i="5"/>
  <c r="H94" i="5" s="1"/>
  <c r="G93" i="5"/>
  <c r="I93" i="5" s="1"/>
  <c r="J93" i="5" s="1"/>
  <c r="G92" i="5"/>
  <c r="H92" i="5" s="1"/>
  <c r="G91" i="5"/>
  <c r="H91" i="5" s="1"/>
  <c r="G90" i="5"/>
  <c r="I90" i="5" s="1"/>
  <c r="J90" i="5" s="1"/>
  <c r="G89" i="5"/>
  <c r="I89" i="5" s="1"/>
  <c r="J89" i="5" s="1"/>
  <c r="G88" i="5"/>
  <c r="H88" i="5" s="1"/>
  <c r="G87" i="5"/>
  <c r="H87" i="5" s="1"/>
  <c r="G86" i="5"/>
  <c r="I86" i="5" s="1"/>
  <c r="J86" i="5" s="1"/>
  <c r="G85" i="5"/>
  <c r="H85" i="5" s="1"/>
  <c r="G84" i="5"/>
  <c r="H84" i="5" s="1"/>
  <c r="G83" i="5"/>
  <c r="H83" i="5" s="1"/>
  <c r="G82" i="5"/>
  <c r="H82" i="5" s="1"/>
  <c r="G81" i="5"/>
  <c r="I81" i="5" s="1"/>
  <c r="J81" i="5" s="1"/>
  <c r="G80" i="5"/>
  <c r="I80" i="5" s="1"/>
  <c r="J80" i="5" s="1"/>
  <c r="G79" i="5"/>
  <c r="I79" i="5" s="1"/>
  <c r="J79" i="5" s="1"/>
  <c r="G78" i="5"/>
  <c r="H78" i="5" s="1"/>
  <c r="G77" i="5"/>
  <c r="H77" i="5" s="1"/>
  <c r="G76" i="5"/>
  <c r="H76" i="5" s="1"/>
  <c r="G75" i="5"/>
  <c r="I75" i="5" s="1"/>
  <c r="G73" i="5"/>
  <c r="I73" i="5" s="1"/>
  <c r="J73" i="5" s="1"/>
  <c r="G72" i="5"/>
  <c r="I72" i="5" s="1"/>
  <c r="J72" i="5" s="1"/>
  <c r="G71" i="5"/>
  <c r="H71" i="5" s="1"/>
  <c r="G70" i="5"/>
  <c r="H70" i="5" s="1"/>
  <c r="G69" i="5"/>
  <c r="H69" i="5" s="1"/>
  <c r="G68" i="5"/>
  <c r="I68" i="5" s="1"/>
  <c r="J68" i="5" s="1"/>
  <c r="G67" i="5"/>
  <c r="I67" i="5" s="1"/>
  <c r="J67" i="5" s="1"/>
  <c r="G66" i="5"/>
  <c r="I66" i="5" s="1"/>
  <c r="J66" i="5" s="1"/>
  <c r="G65" i="5"/>
  <c r="H65" i="5" s="1"/>
  <c r="G64" i="5"/>
  <c r="H64" i="5" s="1"/>
  <c r="G63" i="5"/>
  <c r="H63" i="5" s="1"/>
  <c r="G62" i="5"/>
  <c r="I62" i="5" s="1"/>
  <c r="J62" i="5" s="1"/>
  <c r="G61" i="5"/>
  <c r="I61" i="5" s="1"/>
  <c r="J61" i="5" s="1"/>
  <c r="G60" i="5"/>
  <c r="I60" i="5" s="1"/>
  <c r="J60" i="5" s="1"/>
  <c r="G59" i="5"/>
  <c r="H59" i="5" s="1"/>
  <c r="G58" i="5"/>
  <c r="H58" i="5" s="1"/>
  <c r="G57" i="5"/>
  <c r="H57" i="5" s="1"/>
  <c r="G56" i="5"/>
  <c r="I56" i="5" s="1"/>
  <c r="J56" i="5" s="1"/>
  <c r="G55" i="5"/>
  <c r="I55" i="5" s="1"/>
  <c r="J55" i="5" s="1"/>
  <c r="G54" i="5"/>
  <c r="I54" i="5" s="1"/>
  <c r="J54" i="5" s="1"/>
  <c r="G53" i="5"/>
  <c r="H53" i="5" s="1"/>
  <c r="G52" i="5"/>
  <c r="H52" i="5" s="1"/>
  <c r="G51" i="5"/>
  <c r="H51" i="5" s="1"/>
  <c r="G50" i="5"/>
  <c r="I50" i="5" s="1"/>
  <c r="J50" i="5" s="1"/>
  <c r="G49" i="5"/>
  <c r="I49" i="5" s="1"/>
  <c r="J49" i="5" s="1"/>
  <c r="G48" i="5"/>
  <c r="I48" i="5" s="1"/>
  <c r="J48" i="5" s="1"/>
  <c r="G47" i="5"/>
  <c r="H47" i="5" s="1"/>
  <c r="G46" i="5"/>
  <c r="H46" i="5" s="1"/>
  <c r="G45" i="5"/>
  <c r="H45" i="5" s="1"/>
  <c r="G44" i="5"/>
  <c r="I44" i="5" s="1"/>
  <c r="J44" i="5" s="1"/>
  <c r="G43" i="5"/>
  <c r="I43" i="5" s="1"/>
  <c r="J43" i="5" s="1"/>
  <c r="G42" i="5"/>
  <c r="I42" i="5" s="1"/>
  <c r="J42" i="5" s="1"/>
  <c r="G41" i="5"/>
  <c r="H41" i="5" s="1"/>
  <c r="G40" i="5"/>
  <c r="H40" i="5" s="1"/>
  <c r="G39" i="5"/>
  <c r="H39" i="5" s="1"/>
  <c r="G38" i="5"/>
  <c r="I38" i="5" s="1"/>
  <c r="J38" i="5" s="1"/>
  <c r="G37" i="5"/>
  <c r="I37" i="5" s="1"/>
  <c r="J37" i="5" s="1"/>
  <c r="G36" i="5"/>
  <c r="I36" i="5" s="1"/>
  <c r="J36" i="5" s="1"/>
  <c r="G35" i="5"/>
  <c r="H35" i="5" s="1"/>
  <c r="G34" i="5"/>
  <c r="H34" i="5" s="1"/>
  <c r="G33" i="5"/>
  <c r="H33" i="5" s="1"/>
  <c r="G32" i="5"/>
  <c r="I32" i="5" s="1"/>
  <c r="J32" i="5" s="1"/>
  <c r="G31" i="5"/>
  <c r="I31" i="5" s="1"/>
  <c r="J31" i="5" s="1"/>
  <c r="G30" i="5"/>
  <c r="I30" i="5" s="1"/>
  <c r="J30" i="5" s="1"/>
  <c r="G29" i="5"/>
  <c r="H29" i="5" s="1"/>
  <c r="G28" i="5"/>
  <c r="H28" i="5" s="1"/>
  <c r="G27" i="5"/>
  <c r="H27" i="5" s="1"/>
  <c r="G26" i="5"/>
  <c r="I26" i="5" s="1"/>
  <c r="J26" i="5" s="1"/>
  <c r="G25" i="5"/>
  <c r="I25" i="5" s="1"/>
  <c r="J25" i="5" s="1"/>
  <c r="G24" i="5"/>
  <c r="I24" i="5" s="1"/>
  <c r="J24" i="5" s="1"/>
  <c r="G23" i="5"/>
  <c r="H23" i="5" s="1"/>
  <c r="G22" i="5"/>
  <c r="H22" i="5" s="1"/>
  <c r="G21" i="5"/>
  <c r="H21" i="5" s="1"/>
  <c r="G20" i="5"/>
  <c r="I20" i="5" s="1"/>
  <c r="J20" i="5" s="1"/>
  <c r="G19" i="5"/>
  <c r="I19" i="5" s="1"/>
  <c r="J19" i="5" s="1"/>
  <c r="G18" i="5"/>
  <c r="I18" i="5" s="1"/>
  <c r="J18" i="5" s="1"/>
  <c r="G17" i="5"/>
  <c r="H17" i="5" s="1"/>
  <c r="G16" i="5"/>
  <c r="H16" i="5" s="1"/>
  <c r="G15" i="5"/>
  <c r="H15" i="5" s="1"/>
  <c r="G14" i="5"/>
  <c r="I14" i="5" s="1"/>
  <c r="J14" i="5" s="1"/>
  <c r="G13" i="5"/>
  <c r="I13" i="5" s="1"/>
  <c r="J13" i="5" s="1"/>
  <c r="G12" i="5"/>
  <c r="I12" i="5" s="1"/>
  <c r="J12" i="5" s="1"/>
  <c r="G11" i="5"/>
  <c r="H11" i="5" s="1"/>
  <c r="G10" i="5"/>
  <c r="H10" i="5" s="1"/>
  <c r="G9" i="5"/>
  <c r="H9" i="5" s="1"/>
  <c r="H13" i="5" l="1"/>
  <c r="H19" i="5"/>
  <c r="H25" i="5"/>
  <c r="H31" i="5"/>
  <c r="H37" i="5"/>
  <c r="H43" i="5"/>
  <c r="H49" i="5"/>
  <c r="H55" i="5"/>
  <c r="H61" i="5"/>
  <c r="H67" i="5"/>
  <c r="H73" i="5"/>
  <c r="H80" i="5"/>
  <c r="H90" i="5"/>
  <c r="H97" i="5"/>
  <c r="H103" i="5"/>
  <c r="H109" i="5"/>
  <c r="H122" i="5"/>
  <c r="H128" i="5"/>
  <c r="I10" i="5"/>
  <c r="J10" i="5" s="1"/>
  <c r="I16" i="5"/>
  <c r="J16" i="5" s="1"/>
  <c r="I22" i="5"/>
  <c r="J22" i="5" s="1"/>
  <c r="I28" i="5"/>
  <c r="J28" i="5" s="1"/>
  <c r="I34" i="5"/>
  <c r="J34" i="5" s="1"/>
  <c r="I40" i="5"/>
  <c r="J40" i="5" s="1"/>
  <c r="I46" i="5"/>
  <c r="J46" i="5" s="1"/>
  <c r="I52" i="5"/>
  <c r="J52" i="5" s="1"/>
  <c r="I58" i="5"/>
  <c r="J58" i="5" s="1"/>
  <c r="I64" i="5"/>
  <c r="J64" i="5" s="1"/>
  <c r="I70" i="5"/>
  <c r="J70" i="5" s="1"/>
  <c r="I77" i="5"/>
  <c r="J77" i="5" s="1"/>
  <c r="I85" i="5"/>
  <c r="J85" i="5" s="1"/>
  <c r="I92" i="5"/>
  <c r="J92" i="5" s="1"/>
  <c r="I99" i="5"/>
  <c r="J99" i="5" s="1"/>
  <c r="I105" i="5"/>
  <c r="J105" i="5" s="1"/>
  <c r="I111" i="5"/>
  <c r="J111" i="5" s="1"/>
  <c r="I117" i="5"/>
  <c r="J117" i="5" s="1"/>
  <c r="I124" i="5"/>
  <c r="J124" i="5" s="1"/>
  <c r="I130" i="5"/>
  <c r="J130" i="5" s="1"/>
  <c r="H14" i="5"/>
  <c r="H20" i="5"/>
  <c r="H26" i="5"/>
  <c r="H32" i="5"/>
  <c r="H38" i="5"/>
  <c r="H44" i="5"/>
  <c r="H50" i="5"/>
  <c r="H56" i="5"/>
  <c r="H62" i="5"/>
  <c r="H68" i="5"/>
  <c r="H75" i="5"/>
  <c r="H81" i="5"/>
  <c r="I11" i="5"/>
  <c r="J11" i="5" s="1"/>
  <c r="I17" i="5"/>
  <c r="J17" i="5" s="1"/>
  <c r="I23" i="5"/>
  <c r="J23" i="5" s="1"/>
  <c r="I29" i="5"/>
  <c r="J29" i="5" s="1"/>
  <c r="I35" i="5"/>
  <c r="J35" i="5" s="1"/>
  <c r="I41" i="5"/>
  <c r="J41" i="5" s="1"/>
  <c r="I47" i="5"/>
  <c r="J47" i="5" s="1"/>
  <c r="I53" i="5"/>
  <c r="J53" i="5" s="1"/>
  <c r="I59" i="5"/>
  <c r="J59" i="5" s="1"/>
  <c r="I65" i="5"/>
  <c r="J65" i="5" s="1"/>
  <c r="I71" i="5"/>
  <c r="J71" i="5" s="1"/>
  <c r="I78" i="5"/>
  <c r="J78" i="5" s="1"/>
  <c r="I87" i="5"/>
  <c r="J87" i="5" s="1"/>
  <c r="I94" i="5"/>
  <c r="J94" i="5" s="1"/>
  <c r="I100" i="5"/>
  <c r="J100" i="5" s="1"/>
  <c r="I106" i="5"/>
  <c r="J106" i="5" s="1"/>
  <c r="I112" i="5"/>
  <c r="J112" i="5" s="1"/>
  <c r="I118" i="5"/>
  <c r="J118" i="5" s="1"/>
  <c r="I125" i="5"/>
  <c r="J125" i="5" s="1"/>
  <c r="I131" i="5"/>
  <c r="J131" i="5" s="1"/>
  <c r="I88" i="5"/>
  <c r="J88" i="5" s="1"/>
  <c r="I95" i="5"/>
  <c r="J95" i="5" s="1"/>
  <c r="I101" i="5"/>
  <c r="J101" i="5" s="1"/>
  <c r="I107" i="5"/>
  <c r="J107" i="5" s="1"/>
  <c r="I113" i="5"/>
  <c r="J113" i="5" s="1"/>
  <c r="I119" i="5"/>
  <c r="J119" i="5" s="1"/>
  <c r="I126" i="5"/>
  <c r="J126" i="5" s="1"/>
  <c r="I132" i="5"/>
  <c r="J132" i="5" s="1"/>
  <c r="I83" i="5"/>
  <c r="J83" i="5" s="1"/>
  <c r="H93" i="5"/>
  <c r="H86" i="5"/>
  <c r="I82" i="5"/>
  <c r="J82" i="5" s="1"/>
  <c r="F74" i="5"/>
  <c r="G74" i="5" s="1"/>
  <c r="D74" i="5"/>
  <c r="F7" i="5"/>
  <c r="D7" i="5"/>
  <c r="E7" i="5"/>
  <c r="D6" i="5" l="1"/>
  <c r="I74" i="5"/>
  <c r="G8" i="5"/>
  <c r="I8" i="5" s="1"/>
  <c r="I12" i="9" l="1"/>
  <c r="F120" i="5"/>
  <c r="G7" i="5"/>
  <c r="I7" i="5" s="1"/>
  <c r="H8" i="5"/>
  <c r="G120" i="5" l="1"/>
  <c r="I120" i="5" s="1"/>
  <c r="F6" i="5"/>
  <c r="G6" i="5" s="1"/>
  <c r="I6" i="5" s="1"/>
  <c r="J8" i="5"/>
  <c r="E120" i="5" l="1"/>
  <c r="C15" i="11" l="1"/>
  <c r="H120" i="5"/>
  <c r="D15" i="11"/>
  <c r="E15" i="11" l="1"/>
  <c r="E74" i="5" l="1"/>
  <c r="H74" i="5" l="1"/>
  <c r="E6" i="5"/>
  <c r="I6" i="9" l="1"/>
  <c r="H9" i="9" l="1"/>
  <c r="J11" i="9" l="1"/>
  <c r="J10" i="9"/>
  <c r="H10" i="9" l="1"/>
  <c r="H11" i="9"/>
  <c r="H12" i="9" l="1"/>
  <c r="C13" i="11" l="1"/>
  <c r="C14" i="11" l="1"/>
  <c r="C12" i="11" s="1"/>
  <c r="D14" i="11" l="1"/>
  <c r="E14" i="11" l="1"/>
  <c r="C17" i="11" l="1"/>
  <c r="C16" i="11" l="1"/>
  <c r="C11" i="11" s="1"/>
  <c r="D16" i="11" l="1"/>
  <c r="E16" i="11" s="1"/>
  <c r="H7" i="9"/>
  <c r="D17" i="11" l="1"/>
  <c r="E17" i="11" l="1"/>
  <c r="H6" i="9"/>
  <c r="H7" i="5" l="1"/>
  <c r="D13" i="11" l="1"/>
  <c r="E13" i="11" l="1"/>
  <c r="E10" i="11" l="1"/>
  <c r="D12" i="11"/>
  <c r="H6" i="5" l="1"/>
  <c r="D11" i="11" l="1"/>
  <c r="E11" i="11" s="1"/>
  <c r="E12" i="11"/>
</calcChain>
</file>

<file path=xl/sharedStrings.xml><?xml version="1.0" encoding="utf-8"?>
<sst xmlns="http://schemas.openxmlformats.org/spreadsheetml/2006/main" count="192" uniqueCount="166">
  <si>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</si>
  <si>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</si>
  <si>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</si>
  <si>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</si>
  <si>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</si>
  <si>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</si>
  <si>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</si>
  <si>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</si>
  <si>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</si>
  <si>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</si>
  <si>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</si>
  <si>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</si>
  <si>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</si>
  <si>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</si>
  <si>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</si>
  <si>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</si>
  <si>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</si>
  <si>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Función 20: SALUD</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</si>
  <si>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</si>
  <si>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</si>
  <si>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</si>
  <si>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</si>
  <si>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</si>
  <si>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</si>
  <si>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</si>
  <si>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</si>
  <si>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</si>
  <si>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</si>
  <si>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2001621: ESTUDIOS DE PRE-INVERSION</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</si>
  <si>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</si>
  <si>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</si>
  <si>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2354781: MEJORAMIENTO DE LOS SERVICIOS DE SALUD DEL HOSPITAL REGIONAL ZACARIAS CORREA VALDIVIA DE HUANCAVELICA; DISTRITO DE ASCENSION, PROVINCIA DE HUANCAVELICA Y DEPARTAMENTO DE HUANCAVELICA</t>
  </si>
  <si>
    <t>2372478: MEJORAMIENTO DE LOS SERVICIOS DE SALUD DEL CENTRO DE SALUD HAQUIRA, DISTRITO HAQUIRA, PROVINCIA COTABAMBAS, DEPARTAMENTO APURIMAC</t>
  </si>
  <si>
    <t>Unidad Ejecutora 001-117: ADMINISTRACION CENTRAL - MINSA</t>
  </si>
  <si>
    <t>Unidad Ejecutora 125-1655: PROGRAMA NACIONAL DE INVERSIONES EN SALUD</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</si>
  <si>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</si>
  <si>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</si>
  <si>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 xml:space="preserve">
Código Unificado
</t>
  </si>
  <si>
    <t>Código Unificado</t>
  </si>
  <si>
    <t>2285839: MEJORAMIENTO Y AMPLIACION DE LOS SERVICIOS DE SALUD DEL ESTABLECIMIENTO DE SALUD LLATA, DISTRITO DE LLATA, PROVINCIA DE HUAMALIES - REGION HUANUCO</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</si>
  <si>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</si>
  <si>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</si>
  <si>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</si>
  <si>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</si>
  <si>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</si>
  <si>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</si>
  <si>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</si>
  <si>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</si>
  <si>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</si>
  <si>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</si>
  <si>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2461958: RENOVACION DE CERCO PERIMETRICO; EN EL(LA) INSTITUTO NACIONAL DE SALUD EN LA LOCALIDAD CHORRILLOS, DISTRITO DE CHORRILLOS, PROVINCIA LIMA, DEPARTAMENTO LIMA</t>
  </si>
  <si>
    <t>2335476: MEJORAMIENTO Y AMPLIACION DE LOS SERVICIOS DE SALUD DEL ESTABLECIMIENTO DE SALUD PARCONA EN EL DISTRITO DE PARCONA, PROVINCIA Y DEPARTAMENTO DE ICA</t>
  </si>
  <si>
    <t>2250037: MEJORAMIENTO DE LA CAPACIDAD RESOLUTIVA DEL ESTABLECIMIENTO DE SALUD ESTRATEGICO DE PUTINA, PROVINCIA SAN ANTONIO DE PUTINA - REGION PUNO</t>
  </si>
  <si>
    <t>2509549: ADQUISICION DE CAMA CAMILLA MULTIPROPOSITO TIPO UCI, VENTILADOR MECANICO, MONITOR MULTI PARAMETRO Y ASPIRADOR DE SECRECIONES; ADEMAS DE OTROS ACTIVOS EN EL(LA) EESS DIRECCION GENERAL DE OPERACIONES EN SALUD - EN LA LOCALIDAD JESUS MARIA, DISTRITO DE JESUS MARIA, PROVINCIA LIMA, DEPARTAMENTO LIMA</t>
  </si>
  <si>
    <t>2466660: MEJORAMIENTO DE LA GESTION DE PRODUCTOS FARMACEUTICOS Y DISPOSITIVOS MEDICOS EN REGIONES PRIORIZADAS EN LA PROVINCIA DE TRUJILLO DEL DEPARTAMENTO DE LA LIBERTAD; LA PROVINCIA DE HUANCAVELICA DEL DEPARTAMENTO DE HUANCAVELICA Y LA PROVINCIA DE MOYOBAMBA DEL DEPARTAMENTO DE SAN MARTIN</t>
  </si>
  <si>
    <t>2409087: RECUPERACION DE LOS SERVICIOS DE SALUD DEL PUESTO DE SALUD (I-1) SAPCHA - DISTRITO DE ACOCHACA - PROVINCIA DE ASUNCION - DEPARTAMENTO DE ANCASH</t>
  </si>
  <si>
    <t>2412981: RECUPERACION DE LOS SERVICIOS DE SALUD DEL PUESTO DE SALUD SAN PEDRO - DISTRITO DE CHULUCANAS - PROVINCIA DE MORROPON - DEPARTAMENTO DE PIURA</t>
  </si>
  <si>
    <t>2428425: REHABILITACION DE LOS SERVICIOS DE SALUD DEL ESTABLECIMIENTO DE SALUD MAGDALENA NUEVA, DISTRITO DE CHIMBOTE, PROVINCIA SANTA, DEPARTAMENTO ANCASH</t>
  </si>
  <si>
    <t>2451748: REHABILITACION Y REPOSICION DEL CENTRO DE SALUD LAS LOMAS, DISTRITO DE LAS LOMAS, PROVINCIA PIURA, REGION PIURA</t>
  </si>
  <si>
    <t>2469055: REHABILITACION DE LOS SERVICIOS DE SALUD DEL HOSPITAL DE LA AMISTAD PERU-COREA SANTA ROSA II-2, DISTRITO 26 DE OCTUBRE, PROVINCIA PIURA, REGION PIURA</t>
  </si>
  <si>
    <t>2426613: RECUPERACION DE LOS SERVICIOS DE SALUD DEL PUESTO DE SALUD PUCHACA DEL CENTRO POBLADO DE PUCHACA ALTO, DISTRITO DE INCAHUASI, PROVINCIA DE FERREÑAFE - LAMBAYEQUE</t>
  </si>
  <si>
    <t>2426624: RECUPERACION DE LOS SERVICIOS DE SALUD DEL PUESTO DE SALUD CHIÑAMA, DEL CENTRO POBLADO DE CHIÑAMA, DISTRITO DE CAÑARIS, PROVINCIA DE FERREÑAFE - LAMBAYEQUE</t>
  </si>
  <si>
    <t>2426642: RECUPERACION DE LOS SERVICIOS DE SALAS DEL CENTRO DE SALUD SALAS, DISTRITO DE SALAS, PROVINCIA DE LAMBAYEQUE - LAMBAYEQUE</t>
  </si>
  <si>
    <t>2426646: RECUPERACION DE LOS SERVICIOS DE SALUD DEL PUESTO DE SALUD HUAYABAMBA, CENTRO POBLADO DE HUAYABAMBA, DISTRITO DE CAÑARIS, PROVINCIA DE FERREÑAFE - LAMBAYEQUE</t>
  </si>
  <si>
    <t>2271925: MEJORAMIENTO Y AMPLIACION DE LOS SERVICIOS DEL SISTEMA NACIONAL DE CIENCIA, TECNOLOGIA E INNOVACION TECNOLOGICA  1/</t>
  </si>
  <si>
    <t xml:space="preserve">    125-1655: PROGRAMA NACIONAL DE INVERSIONES EN SALUD</t>
  </si>
  <si>
    <t>2509291: ADQUISICION DE TELEVISOR (TELEMEDICINA), COMPUTADORA (TELEMEDICINA), IMPRESORA MULTIFUNCIONAL (TELEMEDICINA) Y SISTEMA DE VIDEOCONFERENCIA; ADEMAS DE OTROS ACTIVOS EN DOCE ESTABLECIMIENTOS DE SALUD I.4, ESTABLECIMIENTOS DE SALUD I.3 DISTRITO DE TRUJILLO, PROVINCIA TRUJILLO, DEPARTAMENTO LA LIBERTAD</t>
  </si>
  <si>
    <t>2509292: ADQUISICION DE TELEVISOR (TELEMEDICINA), COMPUTADORA (TELEMEDICINA), IMPRESORA MULTIFUNCIONAL (TELEMEDICINA) Y SISTEMA DE VIDEOCONFERENCIA; ADEMAS DE OTROS ACTIVOS EN TRECE ESTABLECIMIENTOS DE SALUD I.3 DISTRITO DE CHACHAPOYAS, PROVINCIA CHACHAPOYAS, DEPARTAMENTO AMAZONAS</t>
  </si>
  <si>
    <t>2509293: ADQUISICION DE TELEVISOR (TELEMEDICINA), COMPUTADORA (TELEMEDICINA), IMPRESORA MULTIFUNCIONAL (TELEMEDICINA) Y SISTEMA DE VIDEOCONFERENCIA; ADEMAS DE OTROS ACTIVOS EN ONCE ESTABLECIMIENTOS DE SALUD I.4, ESTABLECIMIENTOS DE SALUD I.3 DISTRITO DE HUANUCO, PROVINCIA HUANUCO, DEPARTAMENTO HUANUCO</t>
  </si>
  <si>
    <t>2509299: ADQUISICION DE TELEVISOR (TELEMEDICINA), COMPUTADORA (TELEMEDICINA), IMPRESORA MULTIFUNCIONAL (TELEMEDICINA) Y SISTEMA DE VIDEOCONFERENCIA; ADEMAS DE OTROS ACTIVOS EN DOCE ESTABLECIMIENTOS DE SALUD I.4, ESTABLECIMIENTOS DE SALUD I.3 DISTRITO DE CHACHAPOYAS, PROVINCIA CHACHAPOYAS, DEPARTAMENTO AMAZONAS</t>
  </si>
  <si>
    <t>2509300: ADQUISICION DE TELEVISOR (TELEMEDICINA), COMPUTADORA (TELEMEDICINA), IMPRESORA MULTIFUNCIONAL (TELEMEDICINA) Y SISTEMA DE VIDEOCONFERENCIA; ADEMAS DE OTROS ACTIVOS EN SIETE ESTABLECIMIENTOS DE SALUD I.4, ESTABLECIMIENTOS DE SALUD I.3 DISTRITO DE IQUITOS, PROVINCIA MAYNAS, DEPARTAMENTO LORETO</t>
  </si>
  <si>
    <t>2509303: ADQUISICION DE TELEVISOR (TELEMEDICINA), COMPUTADORA (TELEMEDICINA), IMPRESORA MULTIFUNCIONAL (TELEMEDICINA) Y SISTEMA DE VIDEOCONFERENCIA; ADEMAS DE OTROS ACTIVOS EN CATORCE ESTABLECIMIENTOS DE SALUD I.4, ESTABLECIMIENTOS DE SALUD I.3 DISTRITO DE HUANUCO, PROVINCIA HUANUCO, DEPARTAMENTO HUANUCO</t>
  </si>
  <si>
    <t>2509304: ADQUISICION DE TELEVISOR (TELEMEDICINA), COMPUTADORA (TELEMEDICINA), IMPRESORA MULTIFUNCIONAL (TELEMEDICINA) Y SISTEMA DE VIDEOCONFERENCIA; ADEMAS DE OTROS ACTIVOS EN OCHO ESTABLECIMIENTOS DE SALUD I.4, ESTABLECIMIENTOS DE SALUD I.3 DISTRITO DE IQUITOS, PROVINCIA MAYNAS, DEPARTAMENTO LORETO</t>
  </si>
  <si>
    <t>2509306: ADQUISICION DE TELEVISOR (TELEMEDICINA), COMPUTADORA (TELEMEDICINA), IMPRESORA MULTIFUNCIONAL (TELEMEDICINA) Y SISTEMA DE VIDEOCONFERENCIA; ADEMAS DE OTROS ACTIVOS EN DOCE ESTABLECIMIENTOS DE SALUD I.4, ESTABLECIMIENTOS DE SALUD I.2, ESTABLECIMIENTOS DE SALUD I.3 DISTRITO DE HUARAZ, PROVINCIA HUARAZ, DEPARTAMENTO ANCASH</t>
  </si>
  <si>
    <t>2509308: ADQUISICION DE TELEVISOR (TELEMEDICINA), COMPUTADORA (TELEMEDICINA), IMPRESORA MULTIFUNCIONAL (TELEMEDICINA) Y SISTEMA DE VIDEOCONFERENCIA; ADEMAS DE OTROS ACTIVOS EN ONCE ESTABLECIMIENTOS DE SALUD I.4, ESTABLECIMIENTOS DE SALUD I.3 DISTRITO DE ICA, PROVINCIA ICA, DEPARTAMENTO ICA</t>
  </si>
  <si>
    <t>2509309: ADQUISICION DE TELEVISOR (TELEMEDICINA), COMPUTADORA (TELEMEDICINA), IMPRESORA MULTIFUNCIONAL (TELEMEDICINA) Y SISTEMA DE VIDEOCONFERENCIA; ADEMAS DE OTROS ACTIVOS EN QUINCE ESTABLECIMIENTOS DE SALUD I.2, ESTABLECIMIENTOS DE SALUD I.3 DISTRITO DE TAMBOPATA, PROVINCIA TAMBOPATA, DEPARTAMENTO MADRE DE DIOS</t>
  </si>
  <si>
    <t>2509310: ADQUISICION DE TELEVISOR (TELEMEDICINA), COMPUTADORA (TELEMEDICINA), IMPRESORA MULTIFUNCIONAL (TELEMEDICINA) Y SISTEMA DE VIDEOCONFERENCIA; ADEMAS DE OTROS ACTIVOS EN TRECE ESTABLECIMIENTOS DE SALUD I.4, ESTABLECIMIENTOS DE SALUD I.3 DISTRITO DE HUARAZ, PROVINCIA HUARAZ, DEPARTAMENTO ANCASH</t>
  </si>
  <si>
    <t>2509312: ADQUISICION DE TELEVISOR (TELEMEDICINA), COMPUTADORA (TELEMEDICINA), IMPRESORA MULTIFUNCIONAL (TELEMEDICINA) Y SISTEMA DE VIDEOCONFERENCIA; ADEMAS DE OTROS ACTIVOS EN DIECISEIS ESTABLECIMIENTOS DE SALUD I.4, ESTABLECIMIENTOS DE SALUD I.3 DISTRITO DE ABANCAY, PROVINCIA ABANCAY, DEPARTAMENTO APURIMAC</t>
  </si>
  <si>
    <t>2509313: ADQUISICION DE TELEVISOR (TELEMEDICINA), COMPUTADORA (TELEMEDICINA), IMPRESORA MULTIFUNCIONAL (TELEMEDICINA) Y SISTEMA DE VIDEOCONFERENCIA; ADEMAS DE OTROS ACTIVOS EN DOCE ESTABLECIMIENTOS DE SALUD I.2, ESTABLECIMIENTOS DE SALUD I.3, ESTABLECIMIENTOS DE SALUD I.1 DISTRITO DE ILO, PROVINCIA ILO, DEPARTAMENTO MOQUEGUA</t>
  </si>
  <si>
    <t>2509315: ADQUISICION DE TELEVISOR (TELEMEDICINA), COMPUTADORA (TELEMEDICINA), IMPRESORA MULTIFUNCIONAL (TELEMEDICINA) Y SISTEMA DE VIDEOCONFERENCIA; ADEMAS DE OTROS ACTIVOS EN NUEVE ESTABLECIMIENTOS DE SALUD I.4, ESTABLECIMIENTOS DE SALUD I.3 DISTRITO DE ABANCAY, PROVINCIA ABANCAY, DEPARTAMENTO APURIMAC</t>
  </si>
  <si>
    <t>2509316: ADQUISICION DE TELEVISOR (TELEMEDICINA), COMPUTADORA (TELEMEDICINA), IMPRESORA MULTIFUNCIONAL (TELEMEDICINA) Y SISTEMA DE VIDEOCONFERENCIA; ADEMAS DE OTROS ACTIVOS EN NUEVE ESTABLECIMIENTOS DE SALUD I.4, ESTABLECIMIENTOS DE SALUD I.3 EN LA LOCALIDAD AREQUIPA, DISTRITO DE AREQUIPA, PROVINCIA AREQUIPA, DEPARTAMENTO AREQUIPA</t>
  </si>
  <si>
    <t>2509318: ADQUISICION DE TELEVISOR (TELEMEDICINA), COMPUTADORA (TELEMEDICINA), IMPRESORA MULTIFUNCIONAL (TELEMEDICINA) Y SISTEMA DE VIDEOCONFERENCIA; ADEMAS DE OTROS ACTIVOS EN DIECISEIS ESTABLECIMIENTOS DE SALUD I.4, ESTABLECIMIENTOS DE SALUD I.3 EN LA LOCALIDAD AREQUIPA, DISTRITO DE AREQUIPA, PROVINCIA AREQUIPA, DEPARTAMENTO AREQUIPA</t>
  </si>
  <si>
    <t>2509322: ADQUISICION DE TELEVISOR (TELEMEDICINA), COMPUTADORA (TELEMEDICINA), IMPRESORA MULTIFUNCIONAL (TELEMEDICINA) Y SISTEMA DE VIDEOCONFERENCIA; ADEMAS DE OTROS ACTIVOS EN DOCE ESTABLECIMIENTOS DE SALUD I.3 DISTRITO DE ICA, PROVINCIA ICA, DEPARTAMENTO ICA</t>
  </si>
  <si>
    <t>2509329: ADQUISICION DE TELEVISOR (TELEMEDICINA), COMPUTADORA (TELEMEDICINA), IMPRESORA MULTIFUNCIONAL (TELEMEDICINA) Y SISTEMA DE VIDEOCONFERENCIA; ADEMAS DE OTROS ACTIVOS EN DOCE ESTABLECIMIENTOS DE SALUD I.4, ESTABLECIMIENTOS DE SALUD I.3 DISTRITO DE JUNIN, PROVINCIA JUNIN, DEPARTAMENTO JUNIN</t>
  </si>
  <si>
    <t>2509332: ADQUISICION DE TELEVISOR (TELEMEDICINA), COMPUTADORA (TELEMEDICINA), IMPRESORA MULTIFUNCIONAL (TELEMEDICINA) Y SISTEMA DE VIDEOCONFERENCIA; ADEMAS DE OTROS ACTIVOS EN TRECE ESTABLECIMIENTOS DE SALUD I.4, ESTABLECIMIENTOS DE SALUD I.3 DISTRITO DE JUNIN, PROVINCIA JUNIN, DEPARTAMENTO JUNIN</t>
  </si>
  <si>
    <t>2509337: ADQUISICION DE TELEVISOR (TELEMEDICINA), COMPUTADORA (TELEMEDICINA), IMPRESORA MULTIFUNCIONAL (TELEMEDICINA) Y SISTEMA DE VIDEOCONFERENCIA; ADEMAS DE OTROS ACTIVOS EN VEINTIUN ESTABLECIMIENTOS DE SALUD I.4, ESTABLECIMIENTOS DE SALUD I.3 DISTRITO DE AYACUCHO, PROVINCIA HUAMANGA, DEPARTAMENTO AYACUCHO</t>
  </si>
  <si>
    <t>2509338: ADQUISICION DE TELEVISOR (TELEMEDICINA), COMPUTADORA (TELEMEDICINA), IMPRESORA MULTIFUNCIONAL (TELEMEDICINA) Y SISTEMA DE VIDEOCONFERENCIA; ADEMAS DE OTROS ACTIVOS EN ONCE ESTABLECIMIENTOS DE SALUD I.4, ESTABLECIMIENTOS DE SALUD I.3 DISTRITO DE CAJAMARCA, PROVINCIA CAJAMARCA, DEPARTAMENTO CAJAMARCA</t>
  </si>
  <si>
    <t>2509339: ADQUISICION DE TELEVISOR (TELEMEDICINA), COMPUTADORA (TELEMEDICINA), IMPRESORA MULTIFUNCIONAL (TELEMEDICINA) Y SISTEMA DE VIDEOCONFERENCIA; ADEMAS DE OTROS ACTIVOS EN CATORCE ESTABLECIMIENTOS DE SALUD I.4, ESTABLECIMIENTOS DE SALUD I.3 DISTRITO DE CAJAMARCA, PROVINCIA CAJAMARCA, DEPARTAMENTO CAJAMARCA</t>
  </si>
  <si>
    <t>2509340: ADQUISICION DE TELEVISOR (TELEMEDICINA), COMPUTADORA (TELEMEDICINA), IMPRESORA MULTIFUNCIONAL (TELEMEDICINA) Y SISTEMA DE VIDEOCONFERENCIA; ADEMAS DE OTROS ACTIVOS EN SIETE ESTABLECIMIENTOS DE SALUD I.4, ESTABLECIMIENTOS DE SALUD I.2 EN LA LOCALIDAD CALLAO, DISTRITO DE CALLAO, PROVINCIA PROVINCIA CONSTITUCIONAL DEL CALLAO, DEPARTAMENTO CALLAO</t>
  </si>
  <si>
    <t>2509341: ADQUISICION DE TELEVISOR (TELEMEDICINA), COMPUTADORA (TELEMEDICINA), IMPRESORA MULTIFUNCIONAL (TELEMEDICINA) Y SISTEMA DE VIDEOCONFERENCIA; ADEMAS DE OTROS ACTIVOS EN SIETE ESTABLECIMIENTOS DE SALUD I.4, ESTABLECIMIENTOS DE SALUD I.2, ESTABLECIMIENTOS DE SALUD I.3 EN LA LOCALIDAD CALLAO, DISTRITO DE CALLAO, PROVINCIA PROVINCIA CONSTITUCIONAL DEL CALLAO, DEPARTAMENTO CALLAO</t>
  </si>
  <si>
    <t>2509342: ADQUISICION DE TELEVISOR (TELEMEDICINA), COMPUTADORA (TELEMEDICINA), IMPRESORA MULTIFUNCIONAL (TELEMEDICINA) Y SISTEMA DE VIDEOCONFERENCIA; ADEMAS DE OTROS ACTIVOS EN ONCE ESTABLECIMIENTOS DE SALUD I.4, ESTABLECIMIENTOS DE SALUD I.2, ESTABLECIMIENTOS DE SALUD I.3 EN LA LOCALIDAD CALLAO, DISTRITO DE CALLAO, PROVINCIA PROVINCIA CONSTITUCIONAL DEL CALLAO, DEPARTAMENTO CALLAO</t>
  </si>
  <si>
    <t>2509343: ADQUISICION DE TELEVISOR (TELEMEDICINA), COMPUTADORA (TELEMEDICINA), IMPRESORA MULTIFUNCIONAL (TELEMEDICINA) Y SISTEMA DE VIDEOCONFERENCIA; ADEMAS DE OTROS ACTIVOS EN DOCE ESTABLECIMIENTOS DE SALUD I.4, ESTABLECIMIENTOS DE SALUD I.3 DISTRITO DE CUSCO, PROVINCIA CUSCO, DEPARTAMENTO CUSCO</t>
  </si>
  <si>
    <t>2509351: ADQUISICION DE TELEVISOR (TELEMEDICINA), COMPUTADORA (TELEMEDICINA), IMPRESORA MULTIFUNCIONAL (TELEMEDICINA) Y SISTEMA DE VIDEOCONFERENCIA; ADEMAS DE OTROS ACTIVOS EN TRECE ESTABLECIMIENTOS DE SALUD I.4, ESTABLECIMIENTOS DE SALUD I.3 DISTRITO DE CUSCO, PROVINCIA CUSCO, DEPARTAMENTO CUSCO</t>
  </si>
  <si>
    <t>2509352: ADQUISICION DE TELEVISOR (TELEMEDICINA), COMPUTADORA (TELEMEDICINA), IMPRESORA MULTIFUNCIONAL (TELEMEDICINA) Y SISTEMA DE VIDEOCONFERENCIA; ADEMAS DE OTROS ACTIVOS EN DOCE ESTABLECIMIENTOS DE SALUD I.4, ESTABLECIMIENTOS DE SALUD I.3 DISTRITO DE HUANCAVELICA, PROVINCIA HUANCAVELICA, DEPARTAMENTO HUANCAVELICA</t>
  </si>
  <si>
    <t>2509354: ADQUISICION DE TELEVISOR (TELEMEDICINA), COMPUTADORA (TELEMEDICINA), IMPRESORA MULTIFUNCIONAL (TELEMEDICINA) Y SISTEMA DE VIDEOCONFERENCIA; ADEMAS DE OTROS ACTIVOS EN TRECE ESTABLECIMIENTOS DE SALUD I.4, ESTABLECIMIENTOS DE SALUD I.3 DISTRITO DE HUANCAVELICA, PROVINCIA HUANCAVELICA, DEPARTAMENTO HUANCAVELICA</t>
  </si>
  <si>
    <t>2509355: ADQUISICION DE TELEVISOR (TELEMEDICINA), COMPUTADORA (TELEMEDICINA), IMPRESORA MULTIFUNCIONAL (TELEMEDICINA) Y SISTEMA DE VIDEOCONFERENCIA; ADEMAS DE OTROS ACTIVOS EN TRECE ESTABLECIMIENTOS DE SALUD I.4, ESTABLECIMIENTOS DE SALUD I.3 DISTRITO DE TRUJILLO, PROVINCIA TRUJILLO, DEPARTAMENTO LA LIBERTAD</t>
  </si>
  <si>
    <t>2509360: ADQUISICION DE TELEVISOR (TELEMEDICINA), COMPUTADORA (TELEMEDICINA), IMPRESORA MULTIFUNCIONAL (TELEMEDICINA) Y SISTEMA DE VIDEOCONFERENCIA; ADEMAS DE OTROS ACTIVOS EN TRECE ESTABLECIMIENTOS DE SALUD I.2, ESTABLECIMIENTOS DE SALUD I.3 DISTRITO DE ILO, PROVINCIA ILO, DEPARTAMENTO MOQUEGUA</t>
  </si>
  <si>
    <t>2509361: ADQUISICION DE TELEVISOR (TELEMEDICINA), COMPUTADORA (TELEMEDICINA), IMPRESORA MULTIFUNCIONAL (TELEMEDICINA) Y SISTEMA DE VIDEOCONFERENCIA; ADEMAS DE OTROS ACTIVOS EN TRECE ESTABLECIMIENTOS DE SALUD I.4, ESTABLECIMIENTOS DE SALUD I.3 DISTRITO DE LAMBAYEQUE, PROVINCIA LAMBAYEQUE, DEPARTAMENTO LAMBAYEQUE</t>
  </si>
  <si>
    <t>2509366: ADQUISICION DE TELEVISOR (TELEMEDICINA), COMPUTADORA (TELEMEDICINA), IMPRESORA MULTIFUNCIONAL (TELEMEDICINA) Y SISTEMA DE VIDEOCONFERENCIA; ADEMAS DE OTROS ACTIVOS EN VEINTIUN ESTABLECIMIENTOS DE SALUD I.4, ESTABLECIMIENTOS DE SALUD I.3 DISTRITO DE SIMON BOLIVAR, PROVINCIA PASCO, DEPARTAMENTO PASCO</t>
  </si>
  <si>
    <t>2509371: ADQUISICION DE TELEVISOR (TELEMEDICINA), COMPUTADORA (TELEMEDICINA), IMPRESORA MULTIFUNCIONAL (TELEMEDICINA) Y SISTEMA DE VIDEOCONFERENCIA; ADEMAS DE OTROS ACTIVOS EN TRECE ESTABLECIMIENTOS DE SALUD I.4, ESTABLECIMIENTOS DE SALUD I.3 DISTRITO DE PIURA, PROVINCIA PIURA, DEPARTAMENTO PIURA</t>
  </si>
  <si>
    <t>2509380: ADQUISICION DE TELEVISOR (TELEMEDICINA), COMPUTADORA (TELEMEDICINA), IMPRESORA MULTIFUNCIONAL (TELEMEDICINA) Y SISTEMA DE VIDEOCONFERENCIA; ADEMAS DE OTROS ACTIVOS EN TRECE ESTABLECIMIENTOS DE SALUD I.3 DISTRITO DE LAMBAYEQUE, PROVINCIA LAMBAYEQUE, DEPARTAMENTO LAMBAYEQUE</t>
  </si>
  <si>
    <t>2509386: ADQUISICION DE TELEVISOR (TELEMEDICINA), COMPUTADORA (TELEMEDICINA), IMPRESORA MULTIFUNCIONAL (TELEMEDICINA) Y SISTEMA DE VIDEOCONFERENCIA; ADEMAS DE OTROS ACTIVOS EN DOCE ESTABLECIMIENTOS DE SALUD I.4, ESTABLECIMIENTOS DE SALUD I.3 DISTRITO DE PIURA, PROVINCIA PIURA, DEPARTAMENTO PIURA</t>
  </si>
  <si>
    <t>2509395: ADQUISICION DE TELEVISOR (TELEMEDICINA), COMPUTADORA (TELEMEDICINA), IMPRESORA MULTIFUNCIONAL (TELEMEDICINA) Y SISTEMA DE VIDEOCONFERENCIA; ADEMAS DE OTROS ACTIVOS EN QUINCE ESTABLECIMIENTOS DE SALUD I.4, ESTABLECIMIENTOS DE SALUD I.3 DISTRITO DE PUNO, PROVINCIA PUNO, DEPARTAMENTO PUNO</t>
  </si>
  <si>
    <t>2509397: ADQUISICION DE TELEVISOR (TELEMEDICINA), COMPUTADORA (TELEMEDICINA), IMPRESORA MULTIFUNCIONAL (TELEMEDICINA) Y SISTEMA DE VIDEOCONFERENCIA; ADEMAS DE OTROS ACTIVOS EN DOCE ESTABLECIMIENTOS DE SALUD I.3 EN LA LOCALIDAD LIMA, DISTRITO DE LIMA, PROVINCIA LIMA, DEPARTAMENTO LIMA</t>
  </si>
  <si>
    <t>2509403: ADQUISICION DE SISTEMA MAPA, TELEVISOR (TELEMEDICINA), COMPUTADORA (TELEMEDICINA) Y IMPRESORA MULTIFUNCIONAL (TELEMEDICINA); ADEMAS DE OTROS ACTIVOS EN TRECE ESTABLECIMIENTOS DE SALUD I.3 EN LA LOCALIDAD LIMA, DISTRITO DE LIMA, PROVINCIA LIMA, DEPARTAMENTO LIMA</t>
  </si>
  <si>
    <t>2509405: ADQUISICION DE TELEVISOR (TELEMEDICINA), COMPUTADORA (TELEMEDICINA), IMPRESORA MULTIFUNCIONAL (TELEMEDICINA) Y SISTEMA DE VIDEOCONFERENCIA; ADEMAS DE OTROS ACTIVOS EN DIEZ ESTABLECIMIENTOS DE SALUD I.4, ESTABLECIMIENTOS DE SALUD I.3 DISTRITO DE PUNO, PROVINCIA PUNO, DEPARTAMENTO PUNO</t>
  </si>
  <si>
    <t>2509408: ADQUISICION DE TELEVISOR (TELEMEDICINA), COMPUTADORA (TELEMEDICINA), IMPRESORA MULTIFUNCIONAL (TELEMEDICINA) Y SISTEMA DE VIDEOCONFERENCIA; ADEMAS DE OTROS ACTIVOS EN CATORCE ESTABLECIMIENTOS DE SALUD I.4, ESTABLECIMIENTOS DE SALUD I.3 DISTRITO DE MOYOBAMBA, PROVINCIA MOYOBAMBA, DEPARTAMENTO SAN MARTIN</t>
  </si>
  <si>
    <t>2509412: ADQUISICION DE TELEVISOR (TELEMEDICINA), COMPUTADORA (TELEMEDICINA), IMPRESORA MULTIFUNCIONAL (TELEMEDICINA) Y SISTEMA DE VIDEOCONFERENCIA; ADEMAS DE OTROS ACTIVOS EN ONCE ESTABLECIMIENTOS DE SALUD I.3 EN LA LOCALIDAD LIMA, DISTRITO DE LIMA, PROVINCIA LIMA, DEPARTAMENTO LIMA</t>
  </si>
  <si>
    <t>2509419: ADQUISICION DE TELEVISOR (TELEMEDICINA), COMPUTADORA (TELEMEDICINA), IMPRESORA MULTIFUNCIONAL (TELEMEDICINA) Y SISTEMA DE VIDEOCONFERENCIA; ADEMAS DE OTROS ACTIVOS EN DIEZ ESTABLECIMIENTOS DE SALUD I.3 EN LA LOCALIDAD LIMA, DISTRITO DE LIMA, PROVINCIA LIMA, DEPARTAMENTO LIMA</t>
  </si>
  <si>
    <t>2509420: ADQUISICION DE TELEVISOR (TELEMEDICINA), COMPUTADORA (TELEMEDICINA), IMPRESORA MULTIFUNCIONAL (TELEMEDICINA) Y SISTEMA DE VIDEOCONFERENCIA; ADEMAS DE OTROS ACTIVOS EN OCHO ESTABLECIMIENTOS DE SALUD I.4, ESTABLECIMIENTOS DE SALUD I.3 EN LA LOCALIDAD VITARTE, DISTRITO DE ATE, PROVINCIA LIMA, DEPARTAMENTO LIMA</t>
  </si>
  <si>
    <t>2509423: ADQUISICION DE TELEVISOR (TELEMEDICINA), COMPUTADORA (TELEMEDICINA), IMPRESORA MULTIFUNCIONAL (TELEMEDICINA) Y SISTEMA DE VIDEOCONFERENCIA; ADEMAS DE OTROS ACTIVOS EN DIECISEIS ESTABLECIMIENTOS DE SALUD I.4, ESTABLECIMIENTOS DE SALUD I.3 EN LA LOCALIDAD VITARTE, DISTRITO DE ATE, PROVINCIA LIMA, DEPARTAMENTO LIMA</t>
  </si>
  <si>
    <t>2509431: ADQUISICION DE TELEVISOR (TELEMEDICINA), COMPUTADORA (TELEMEDICINA), IMPRESORA MULTIFUNCIONAL (TELEMEDICINA) Y SISTEMA DE VIDEOCONFERENCIA; ADEMAS DE OTROS ACTIVOS EN DOCE ESTABLECIMIENTOS DE SALUD I.4, ESTABLECIMIENTOS DE SALUD I.2, ESTABLECIMIENTOS DE SALUD I.3 DISTRITO DE MOYOBAMBA, PROVINCIA MOYOBAMBA, DEPARTAMENTO SAN MARTIN</t>
  </si>
  <si>
    <t>2509436: ADQUISICION DE TELEVISOR (TELEMEDICINA), COMPUTADORA (TELEMEDICINA), IMPRESORA MULTIFUNCIONAL (TELEMEDICINA) Y SISTEMA DE VIDEOCONFERENCIA; ADEMAS DE OTROS ACTIVOS EN ONCE ESTABLECIMIENTOS DE SALUD I.4, ESTABLECIMIENTOS DE SALUD I.2, ESTABLECIMIENTOS DE SALUD I.3 DISTRITO DE TACNA, PROVINCIA TACNA, DEPARTAMENTO TACNA</t>
  </si>
  <si>
    <t>2509438: ADQUISICION DE TELEVISOR (TELEMEDICINA), COMPUTADORA (TELEMEDICINA), IMPRESORA MULTIFUNCIONAL (TELEMEDICINA) Y SISTEMA DE VIDEOCONFERENCIA; ADEMAS DE OTROS ACTIVOS EN ONCE ESTABLECIMIENTOS DE SALUD I.4, ESTABLECIMIENTOS DE SALUD I.3 EN LA LOCALIDAD INDEPENDENCIA, DISTRITO DE INDEPENDENCIA, PROVINCIA LIMA, DEPARTAMENTO LIMA</t>
  </si>
  <si>
    <t>2509440: ADQUISICION DE TELEVISOR (TELEMEDICINA), COMPUTADORA (TELEMEDICINA), IMPRESORA MULTIFUNCIONAL (TELEMEDICINA) Y SISTEMA DE VIDEOCONFERENCIA; ADEMAS DE OTROS ACTIVOS EN DOCE ESTABLECIMIENTOS DE SALUD I.4, ESTABLECIMIENTOS DE SALUD I.2, ESTABLECIMIENTOS DE SALUD I.3 DISTRITO DE TACNA, PROVINCIA TACNA, DEPARTAMENTO TACNA</t>
  </si>
  <si>
    <t>2509442: ADQUISICION DE TELEVISOR (TELEMEDICINA), COMPUTADORA (TELEMEDICINA), IMPRESORA MULTIFUNCIONAL (TELEMEDICINA) Y SISTEMA DE VIDEOCONFERENCIA; ADEMAS DE OTROS ACTIVOS EN DOCE ESTABLECIMIENTOS DE SALUD I.4, ESTABLECIMIENTOS DE SALUD I.2, ESTABLECIMIENTOS DE SALUD I.3 EN LA LOCALIDAD INDEPENDENCIA, DISTRITO DE INDEPENDENCIA, PROVINCIA LIMA, DEPARTAMENTO LIMA</t>
  </si>
  <si>
    <t>2509444: ADQUISICION DE TELEVISOR (TELEMEDICINA), COMPUTADORA (TELEMEDICINA), IMPRESORA MULTIFUNCIONAL (TELEMEDICINA) Y SISTEMA DE VIDEOCONFERENCIA; ADEMAS DE OTROS ACTIVOS EN DIEZ ESTABLECIMIENTOS DE SALUD I.2, ESTABLECIMIENTOS DE SALUD I.3 DISTRITO DE TUMBES, PROVINCIA TUMBES, DEPARTAMENTO TUMBES</t>
  </si>
  <si>
    <t>2509445: ADQUISICION DE TELEVISOR (TELEMEDICINA), COMPUTADORA (TELEMEDICINA), IMPRESORA MULTIFUNCIONAL (TELEMEDICINA) Y SISTEMA DE VIDEOCONFERENCIA; ADEMAS DE OTROS ACTIVOS EN ONCE ESTABLECIMIENTOS DE SALUD I.4, ESTABLECIMIENTOS DE SALUD I.2, ESTABLECIMIENTOS DE SALUD I.3 DISTRITO DE TUMBES, PROVINCIA TUMBES, DEPARTAMENTO TUMBES</t>
  </si>
  <si>
    <t>2509446: ADQUISICION DE TELEVISOR (TELEMEDICINA), COMPUTADORA (TELEMEDICINA), IMPRESORA MULTIFUNCIONAL (TELEMEDICINA) Y SISTEMA DE VIDEOCONFERENCIA; ADEMAS DE OTROS ACTIVOS EN DOCE ESTABLECIMIENTOS DE SALUD I.4, ESTABLECIMIENTOS DE SALUD I.3 EN LA LOCALIDAD BARRANCO, DISTRITO DE BARRANCO, PROVINCIA LIMA, DEPARTAMENTO LIMA</t>
  </si>
  <si>
    <t>2509447: ADQUISICION DE TELEVISOR (TELEMEDICINA), COMPUTADORA (TELEMEDICINA), IMPRESORA MULTIFUNCIONAL (TELEMEDICINA) Y SISTEMA DE VIDEOCONFERENCIA; ADEMAS DE OTROS ACTIVOS EN TRECE ESTABLECIMIENTOS DE SALUD I.4, ESTABLECIMIENTOS DE SALUD I.3 EN LA LOCALIDAD BARRANCO, DISTRITO DE BARRANCO, PROVINCIA LIMA, DEPARTAMENTO LIMA</t>
  </si>
  <si>
    <t>2509449: ADQUISICION DE TELEVISOR (TELEMEDICINA), COMPUTADORA (TELEMEDICINA), IMPRESORA MULTIFUNCIONAL (TELEMEDICINA) Y SISTEMA DE VIDEOCONFERENCIA; ADEMAS DE OTROS ACTIVOS EN DIEZ ESTABLECIMIENTOS DE SALUD I.4, ESTABLECIMIENTOS DE SALUD I.2, ESTABLECIMIENTOS DE SALUD I.3 DISTRITO DE YARINACOCHA, PROVINCIA CORONEL PORTILLO, DEPARTAMENTO UCAYALI</t>
  </si>
  <si>
    <t>2509452: ADQUISICION DE TELEVISOR (TELEMEDICINA), COMPUTADORA (TELEMEDICINA), IMPRESORA MULTIFUNCIONAL (TELEMEDICINA) Y SISTEMA DE VIDEOCONFERENCIA; ADEMAS DE OTROS ACTIVOS EN DIEZ ESTABLECIMIENTOS DE SALUD I.2, ESTABLECIMIENTOS DE SALUD I.3 DISTRITO DE YARINACOCHA, PROVINCIA CORONEL PORTILLO, DEPARTAMENTO UCAYALI</t>
  </si>
  <si>
    <t>2462000: REFORZAMIENTO ESTRUCTURAL DE BLOQUE DE INFRAESTRUCTURA; EN EL(LA) EESS INSTITUTO NACIONAL DE ENFERMEDADES NEOPLASICAS - SURQUILLO EN LA LOCALIDAD SURQUILLO, DISTRITO DE SURQUILLO, PROVINCIA LIMA, DEPARTAMENTO LIMA</t>
  </si>
  <si>
    <t>2183907: MEJORAMIENTO Y AMPLIACION DE LOS SERVICIOS DE SALUD DEL HOSPITAL QUILLABAMBA DISTRITO DE SANTA ANA, PROVINCIA DE LA CONVENCION Y DEPARTAMENTO DE CUSCO</t>
  </si>
  <si>
    <t>2520497: ADQUISICION DE EQUIPO PARA TERAPIA DE ALTO FLUJO; EN EL(LA) EESS DIRECCION GENERAL DE OPERACIONES EN SALUD - EN LA LOCALIDAD LIMA, DISTRITO DE LIMA, PROVINCIA LIMA, DEPARTAMENTO LIMA</t>
  </si>
  <si>
    <t>2520781: ADQUISICION DE PLANTA GENERADORA DE OXIGENO MEDICINAL Y GRUPO ELECTROGENO; EN EL(LA) EESS DIRECCION GENERAL DE OPERACIONES EN SALUD - EN LA LOCALIDAD JESUS MARIA, DISTRITO DE JESUS MARIA, PROVINCIA LIMA, DEPARTAMENTO LIMA</t>
  </si>
  <si>
    <t>2194935: MEJORAMIENTO DE LOS SERVICIOS DE SALUD DEL HOSPITAL DE HUARMEY, DISTRITO DE HUARMEY, PROVINCIA DE HUARMEY-REGION ANCASH</t>
  </si>
  <si>
    <t>2286124: MEJORAMIENTO DE LOS SERVICIOS DE SALUD DEL ESTABLECIMIENTO DE SALUD HUARI, DISTRITO Y PROVINCIA DE HUARI DEPARTAMENTO DE ANCASH</t>
  </si>
  <si>
    <t>2327370: MEJORAMIENTO DE LA CAPACIDAD RESOLUTIVA DE LOS ESTABLECIMIENTOS DE SALUD DE LA PROVINCIA DE CHUMBIVILCAS, MEDIANTE LA INSTALACION DE SERVICIOS DE ATENCION PRE-HOSPITALARIA Y TELESALUD, EN EL MARCO DE LAS RIAPS. DEPARTAMENTO DE CUSCO</t>
  </si>
  <si>
    <t>2425167: RENOVACION DE SUBESTACION; EN EL(LA) EESS INSTITUTO NACIONAL DE ENFERMEDADES NEOPLASICAS - SURQUILLO EN LA LOCALIDAD SURQUILLO, DISTRITO DE SURQUILLO, PROVINCIA LIMA, DEPARTAMENTO LIMA</t>
  </si>
  <si>
    <t>2495555: RENOVACION DE RESERVORIO; EN EL(LA) EESS INSTITUTO NACIONAL DE ENFERMEDADES NEOPLASICAS - SURQUILLO EN LA LOCALIDAD SURQUILLO, DISTRITO DE SURQUILLO, PROVINCIA LIMA, DEPARTAMENTO LIMA</t>
  </si>
  <si>
    <t>Unidad Ejecutora 149-1734: PROGRAMA DE CREACIÓN DE REDES INTEGRADAS EN SALUD</t>
  </si>
  <si>
    <t xml:space="preserve">     149-1734: PROGRAMA DE CREACIÓN DE REDES INTEGRADAS EN SALUD</t>
  </si>
  <si>
    <t>2063067: NUEVO INSTITUTO NACIONAL DE SALUD DEL NIÑO, INSN, TERCER NIVEL DE ATENCION, 8VO NIVEL DE COMPLEJIDAD, CATEGORIA III-2, LIMA -PERU</t>
  </si>
  <si>
    <t>Ppto. Ejecución Acumulada al 2021</t>
  </si>
  <si>
    <t>Ppto. 2022                    (PIM)</t>
  </si>
  <si>
    <t>Nivel de Ejecución Mes Enero (Devengado)</t>
  </si>
  <si>
    <t>AÑO 2022</t>
  </si>
  <si>
    <t>Ppto. Ejecución acumulada 2022</t>
  </si>
  <si>
    <t>DEL MINISTERIO DE SALUD AL MES DE ENERO 2022</t>
  </si>
  <si>
    <t>AL MES DE ENERO 2022</t>
  </si>
  <si>
    <r>
      <t xml:space="preserve">Año de Ejecución: </t>
    </r>
    <r>
      <rPr>
        <b/>
        <sz val="10"/>
        <rFont val="Arial"/>
        <family val="2"/>
      </rPr>
      <t>2022</t>
    </r>
  </si>
  <si>
    <t>FUENTE DE INFORMACION: Transparencia Económica - Ministerio de Economía y Finanzas de fecha 02.02.2022</t>
  </si>
  <si>
    <t>2540498: ADQUISICION DE MONITOR MULTI PARAMETRO, INCUBADORA NEONATAL, VENTILADOR PULMONAR Y ASPIRADORA DE SECRECIONES; ADEMAS DE OTROS ACTIVOS EN EL(LA) EESS DIRECCION GENERAL DE OPERACIONES EN SALUD - EN LA LOCALIDAD JESUS MARIA, DISTRITO DE JESUS MARIA, PROVINCIA LIMA, DEPARTAMENTO LIMA</t>
  </si>
  <si>
    <t>2540692: ADQUISICION DE EQUIPO PARA TERAPIA DE ALTO FLUJO; EN EL(LA) EESS DIRECCION GENERAL DE OPERACIONES EN SALUD - EN LA LOCALIDAD JESUS MARIA, DISTRITO DE JESUS MARIA, PROVINCIA LIMA, DEPARTAMENTO LIMA</t>
  </si>
  <si>
    <t>2462622: ADQUISICION DE SISTEMA DE TECNOLOGIA, INFORMACION Y COMUNICACION; EN EL(LA) ESTABLECIMIENTOS DE SALUD DE LA DIRIS LIMA ESTE DISTRITO DE EL AGUSTINO, PROVINCIA LIMA, DEPARTAMENTO LIMA</t>
  </si>
  <si>
    <t>2462766: ADQUISICION DE SISTEMA DE TECNOLOGIA, INFORMACION Y COMUNICACION; EN EL(LA) DIRIS LIMA NORTE EN LA LOCALIDAD INDEPENDENCIA, DISTRITO DE INDEPENDENCIA, PROVINCIA LIMA, DEPARTAMENTO LIMA</t>
  </si>
  <si>
    <t>2462819: ADQUISICION DE SISTEMA DE TECNOLOGIA, INFORMACION Y COMUNICACION; EN EL(LA) DIRECCION DE REDES INTEGRADAS DE SALUD LIMA SUR EN LA LOCALIDAD BARRANCO, DISTRITO DE BARRANCO, PROVINCIA LIMA, DEPARTAMENTO LIMA</t>
  </si>
  <si>
    <t>2463061: ADQUISICION DE SISTEMA DE TECNOLOGIA, INFORMACION Y COMUNICACION; EN EL(LA) DIRIS LIMA CENTRO DISTRITO DE LIMA, PROVINCIA LIMA, DEPARTAMENTO LIMA</t>
  </si>
  <si>
    <t>2094709: FORTALECIMIENTO DE LA CAPACIDAD RESOLUTIVA DE LOS SERVICIOS DE SALUD DEL HOSPITAL SANTIAGO APOSTOL DE UTCUBAMBA - DIRESA AMAZONAS</t>
  </si>
  <si>
    <t>2194033: AMPLIACION Y MEJORAMIENTO DE LA CAPACIDAD RESOLUTIVA DEL PUESTO DE SALUD, NIVEL I-3 CHINCHE TINGO, LOCALIDAD DE CHINCHE TINGO, DISTRITO DE YANAHUANCA, PROVINCIA DE DANIEL ALCIDES CARRION - PASCO</t>
  </si>
  <si>
    <t>2335905: MEJORAMIENTO Y AMPLIACION DE LOS SERVICIOS DE SALUD DEL HOSPITAL DE APOYO LEONCIO PRADO DISTRITO DE HUAMACHUCO, PROVINCIA SANCHEZ CARRION - LA LIBERTAD</t>
  </si>
  <si>
    <t>2352819: MEJORAMIENTO DEL SERVICIO DE SALUD DEL ESTABLECIMIENTO DE SALUD I - 2, EN EL CENTRO POBLADO DE TACA, DEL DISTRITO DE CANARIA, PROVINCIA DE VICTOR FAJARDO - AYACUCHO</t>
  </si>
  <si>
    <t>2354818: MEJORAMIENTO DE LOS SERVICIOS DE SALUD DEL CENTRO DE SALUD I - 4 TACABAMBA - DISTRITO DE TACABAMBA - PROVINCIA DE CHOTA - REGION CAJAMARCA</t>
  </si>
  <si>
    <t>2399861: MEJORAMIENTO DEL SERVICIO DE SALUD DE CATEGORIA I-1 DE LOS PUESTOS DE SALUD DE CENTRO POBLADO DE SAN PEDRO DE CACHI - CENTRO POBLADO DE SANTIAGO DE PISCHA - DISTRITO DE SANTIAGO DE PISCHA - PROVINCIA DE HUAMANGA - REGION AYACUCHO</t>
  </si>
  <si>
    <t>2448758: MEJORAMIENTO DE LA CAPACIDAD RESOLUTIVA DE LOS ESTABLECIMIENTOS DE SALUD DE PRIMER NIVEL DE COMPLEJIDAD DE LAS LOCALIDADES DE COCHABAMBA GRANDE, SUNE GRANDE Y UCHUYSIHUIS, DISTRITO DE TINTAY PUNCU - PROVINCIA DE TAYACAJA - DEPARTAMENTO DE HUANCAVELICA</t>
  </si>
  <si>
    <t>2450018: MEJORAMIENTO DE LOS SERVICIOS DE LA PRESTACION DE LOS SERVICIOS DE SALUD DE PERCCAPAMPA, DEL CENTRO POBLADO DE PERCCAPAMPA DEL DISTRITO DE LIRCAY - PROVINCIA DE ANGARAES - DEPARTAMENTO DE HUANCAVELICA</t>
  </si>
  <si>
    <t>2451590: MEJORAMIENTO DE LOS SERVICIOS DE SALUD EN EL PUESTO DE SALUD I-2 DE LA COMUNIDAD DE NUEVO ARICA DEL DISTRITO DE BALSAPUERTO - PROVINCIA DE ALTO AMAZONAS - DEPARTAMENTO DE LORETO</t>
  </si>
  <si>
    <t>2178584: MEJORAMIENTO DE LAS AREAS TECNICAS Y AREAS DE INVESTIGACION DEL CENTRO NACIONAL DE SALUD PUBLICA DEL INSTITUTO NACIONAL DE SALUD SEDE CHORRILLOS</t>
  </si>
  <si>
    <t>2423756: ADQUISICION DE UNIDAD DE CUIDADOS INTENSIVOS; REMODELACION DE UNIDAD DE CUIDADOS INTENSIVOS; EN EL(LA) EESS INSTITUTO NACIONAL DE ENFERMEDADES NEOPLASICAS - SURQUILLO EN LA LOCALIDAD SURQUILLO, DISTRITO DE SURQUILLO, PROVINCIA LIMA, DEPARTAMENTO LIMA</t>
  </si>
  <si>
    <t>2425169: RENOVACION DE CALDERO; EN EL(LA) EESS INSTITUTO NACIONAL DE ENFERMEDADES NEOPLASICAS - SURQUILLO EN LA LOCALIDAD SURQUILLO, DISTRITO DE SURQUILLO, PROVINCIA LIMA, DEPARTAMENTO LIMA</t>
  </si>
  <si>
    <t>2426269: ADQUISICION DE MAQUINAS LAVADORAS O SECADORAS COMBINADAS TIPO LAVANDERIA Y ; REMODELACION DE PUESTOS PARA EQUIPOS DE LAVANDERIA; EN EL(LA) EESS INSTITUTO NACIONAL DE ENFERMEDADES NEOPLASICAS - SURQUILLO EN LA LOCALIDAD SURQUILLO, DISTRITO DE SURQUILLO, PROVINCIA LIMA, DEPARTAMENTO LIMA</t>
  </si>
  <si>
    <t>AL PLIEGO DEL MINISTERIO DE SALUD AL MES DE ENERO 2022</t>
  </si>
  <si>
    <t>Ppto 2022 (PIM)</t>
  </si>
  <si>
    <t>1/     Proyecto Multisectorial, monto de inversión por                   S/ 330,000,000 que tiene como Unidad Formuladora a la PCM - CONCYTEC, corresponde a Salud en el año 2022 un PIM de S/ 1,111,607.00.</t>
  </si>
  <si>
    <t>Ejecución acumulada
Año 2022 (Devengado)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</si>
</sst>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 #,##0_ ;_ * \-#,##0_ ;_ * &quot;-&quot;??_ ;_ @_ "/>
    <numFmt numFmtId="166" formatCode="_(* #,##0_);_(* \(#,##0\);_(* &quot;-&quot;??_);_(@_)"/>
    <numFmt numFmtId="167" formatCode="#,##0.0"/>
    <numFmt numFmtId="168" formatCode="0.0"/>
    <numFmt numFmtId="169" formatCode="_ * #,##0.00_ ;_ * \-#,##0.00_ ;_ * \-??_ ;_ @_ "/>
  </numFmts>
  <fonts count="34"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7"/>
      <color rgb="FF222222"/>
      <name val="Verdana"/>
      <family val="2"/>
    </font>
    <font>
      <b/>
      <sz val="8"/>
      <color indexed="18"/>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0"/>
      </left>
      <right/>
      <top/>
      <bottom style="thin">
        <color theme="0"/>
      </bottom>
      <diagonal/>
    </border>
    <border>
      <left/>
      <right/>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2">
    <xf numFmtId="0" fontId="0" fillId="0" borderId="0"/>
    <xf numFmtId="164" fontId="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0" fontId="1" fillId="0" borderId="0"/>
    <xf numFmtId="0" fontId="7" fillId="0" borderId="0"/>
    <xf numFmtId="0" fontId="7" fillId="0" borderId="0"/>
    <xf numFmtId="0" fontId="7" fillId="0" borderId="0"/>
    <xf numFmtId="0" fontId="26" fillId="0" borderId="0" applyNumberFormat="0" applyFill="0" applyBorder="0" applyAlignment="0" applyProtection="0"/>
  </cellStyleXfs>
  <cellXfs count="175">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168" fontId="13" fillId="5" borderId="6"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8" fontId="11" fillId="3" borderId="8" xfId="0" applyNumberFormat="1" applyFont="1" applyFill="1" applyBorder="1" applyAlignment="1">
      <alignment horizontal="center" vertical="center" wrapText="1"/>
    </xf>
    <xf numFmtId="168" fontId="11" fillId="3" borderId="18" xfId="10" applyNumberFormat="1" applyFont="1" applyFill="1" applyBorder="1" applyAlignment="1">
      <alignment horizontal="center" vertical="center" wrapText="1"/>
    </xf>
    <xf numFmtId="0" fontId="13" fillId="0" borderId="0" xfId="10" applyFont="1" applyFill="1" applyBorder="1"/>
    <xf numFmtId="0" fontId="13" fillId="0" borderId="0" xfId="10" applyFont="1" applyAlignment="1">
      <alignment horizontal="center" vertical="center" wrapText="1"/>
    </xf>
    <xf numFmtId="0" fontId="13" fillId="0" borderId="0" xfId="10" applyFont="1"/>
    <xf numFmtId="0" fontId="11" fillId="3" borderId="18" xfId="10" applyFont="1" applyFill="1" applyBorder="1" applyAlignment="1">
      <alignment horizontal="center" vertical="center" wrapText="1"/>
    </xf>
    <xf numFmtId="0" fontId="19" fillId="0" borderId="0" xfId="0" applyFont="1" applyAlignment="1">
      <alignment horizontal="center" vertical="center" wrapText="1"/>
    </xf>
    <xf numFmtId="0" fontId="23" fillId="0" borderId="0" xfId="0" applyFont="1"/>
    <xf numFmtId="0" fontId="19" fillId="0" borderId="0" xfId="0" applyFont="1" applyAlignment="1">
      <alignment vertical="center" wrapText="1"/>
    </xf>
    <xf numFmtId="0" fontId="19" fillId="0" borderId="0" xfId="0" applyFont="1"/>
    <xf numFmtId="0" fontId="20" fillId="0" borderId="2" xfId="0" applyFont="1" applyBorder="1" applyAlignment="1">
      <alignment horizontal="justify" vertical="center" wrapText="1"/>
    </xf>
    <xf numFmtId="3" fontId="20" fillId="0" borderId="2" xfId="0" applyNumberFormat="1" applyFont="1" applyBorder="1" applyAlignment="1">
      <alignment horizontal="right" vertical="center" wrapText="1"/>
    </xf>
    <xf numFmtId="0" fontId="18" fillId="0" borderId="2" xfId="0" applyFont="1" applyFill="1" applyBorder="1" applyAlignment="1">
      <alignment horizontal="center" vertical="center" wrapText="1"/>
    </xf>
    <xf numFmtId="166" fontId="17" fillId="6" borderId="2" xfId="2" applyNumberFormat="1" applyFont="1" applyFill="1" applyBorder="1" applyAlignment="1">
      <alignment horizontal="right" vertical="center" wrapText="1"/>
    </xf>
    <xf numFmtId="3" fontId="17" fillId="6" borderId="2" xfId="2" applyNumberFormat="1" applyFont="1" applyFill="1" applyBorder="1" applyAlignment="1">
      <alignment horizontal="right" vertical="center" wrapText="1"/>
    </xf>
    <xf numFmtId="49" fontId="18" fillId="2" borderId="2" xfId="0" applyNumberFormat="1" applyFont="1" applyFill="1" applyBorder="1" applyAlignment="1">
      <alignment vertical="center" wrapText="1"/>
    </xf>
    <xf numFmtId="168" fontId="23" fillId="0" borderId="0" xfId="0" applyNumberFormat="1" applyFont="1"/>
    <xf numFmtId="4" fontId="23" fillId="0" borderId="0" xfId="0" applyNumberFormat="1" applyFont="1"/>
    <xf numFmtId="0" fontId="13" fillId="2" borderId="0" xfId="10" applyFont="1" applyFill="1"/>
    <xf numFmtId="0" fontId="16" fillId="5" borderId="0" xfId="10" applyFont="1" applyFill="1" applyBorder="1" applyAlignment="1">
      <alignment horizontal="center" vertical="center" wrapText="1"/>
    </xf>
    <xf numFmtId="0" fontId="13" fillId="0" borderId="0" xfId="10" applyFont="1" applyAlignment="1">
      <alignment vertical="center" wrapText="1"/>
    </xf>
    <xf numFmtId="0" fontId="17" fillId="0" borderId="0" xfId="10" applyFont="1" applyAlignment="1">
      <alignment vertical="center" wrapText="1"/>
    </xf>
    <xf numFmtId="168" fontId="13" fillId="0" borderId="0" xfId="10" applyNumberFormat="1" applyFont="1"/>
    <xf numFmtId="168" fontId="13" fillId="0" borderId="0" xfId="10" applyNumberFormat="1" applyFont="1" applyAlignment="1">
      <alignment vertical="center"/>
    </xf>
    <xf numFmtId="168" fontId="13" fillId="2" borderId="0" xfId="10" applyNumberFormat="1" applyFont="1" applyFill="1" applyAlignment="1">
      <alignment horizontal="right"/>
    </xf>
    <xf numFmtId="0" fontId="17" fillId="2" borderId="0" xfId="10" applyFont="1" applyFill="1" applyAlignment="1">
      <alignment horizontal="right" wrapText="1"/>
    </xf>
    <xf numFmtId="0" fontId="24" fillId="0" borderId="0" xfId="0" applyFont="1" applyAlignment="1">
      <alignment vertical="center" wrapText="1"/>
    </xf>
    <xf numFmtId="0" fontId="13" fillId="0" borderId="0" xfId="10" applyFont="1" applyAlignment="1">
      <alignment horizontal="justify" vertical="top"/>
    </xf>
    <xf numFmtId="167" fontId="10" fillId="2" borderId="12" xfId="9" applyNumberFormat="1" applyFont="1" applyFill="1" applyBorder="1" applyAlignment="1">
      <alignment horizontal="right"/>
    </xf>
    <xf numFmtId="3" fontId="10" fillId="5" borderId="0" xfId="9" applyNumberFormat="1" applyFont="1" applyFill="1" applyBorder="1" applyAlignment="1">
      <alignment horizontal="right"/>
    </xf>
    <xf numFmtId="0" fontId="11" fillId="3" borderId="18" xfId="10" applyFont="1" applyFill="1" applyBorder="1" applyAlignment="1">
      <alignment horizontal="center" vertical="center" wrapText="1"/>
    </xf>
    <xf numFmtId="0" fontId="17" fillId="2" borderId="0" xfId="10" applyFont="1" applyFill="1" applyBorder="1" applyAlignment="1">
      <alignment horizontal="right" wrapText="1"/>
    </xf>
    <xf numFmtId="3" fontId="17" fillId="6" borderId="2" xfId="2" applyNumberFormat="1" applyFont="1" applyFill="1" applyBorder="1" applyAlignment="1">
      <alignment horizontal="left" vertical="center" wrapText="1"/>
    </xf>
    <xf numFmtId="167" fontId="17" fillId="6" borderId="2" xfId="2" applyNumberFormat="1" applyFont="1" applyFill="1" applyBorder="1" applyAlignment="1">
      <alignment horizontal="right" vertical="center" wrapText="1"/>
    </xf>
    <xf numFmtId="3" fontId="21" fillId="4" borderId="2" xfId="0" applyNumberFormat="1" applyFont="1" applyFill="1" applyBorder="1" applyAlignment="1">
      <alignment horizontal="right" vertical="center"/>
    </xf>
    <xf numFmtId="168" fontId="21" fillId="4" borderId="2" xfId="0" applyNumberFormat="1" applyFont="1" applyFill="1" applyBorder="1" applyAlignment="1">
      <alignment horizontal="right" vertical="center"/>
    </xf>
    <xf numFmtId="0" fontId="18" fillId="5" borderId="2" xfId="10" applyFont="1" applyFill="1" applyBorder="1" applyAlignment="1">
      <alignment horizontal="right" vertical="center" wrapText="1"/>
    </xf>
    <xf numFmtId="0" fontId="21" fillId="4" borderId="2" xfId="0" applyFont="1" applyFill="1" applyBorder="1" applyAlignment="1">
      <alignment horizontal="right" vertical="center"/>
    </xf>
    <xf numFmtId="0" fontId="13" fillId="0" borderId="0" xfId="10" applyFont="1" applyAlignment="1">
      <alignment horizontal="right"/>
    </xf>
    <xf numFmtId="0" fontId="21" fillId="4" borderId="10" xfId="0" applyFont="1" applyFill="1" applyBorder="1" applyAlignment="1">
      <alignment horizontal="left" vertical="center"/>
    </xf>
    <xf numFmtId="0" fontId="17" fillId="4" borderId="14" xfId="0" applyFont="1" applyFill="1" applyBorder="1" applyAlignment="1">
      <alignment horizontal="center" vertical="center" wrapText="1"/>
    </xf>
    <xf numFmtId="3" fontId="17" fillId="4" borderId="11" xfId="0" applyNumberFormat="1" applyFont="1" applyFill="1" applyBorder="1" applyAlignment="1">
      <alignment horizontal="right" vertical="center"/>
    </xf>
    <xf numFmtId="0" fontId="25" fillId="0" borderId="0" xfId="0" applyFont="1" applyBorder="1" applyAlignment="1">
      <alignment vertical="center"/>
    </xf>
    <xf numFmtId="0" fontId="23" fillId="0" borderId="10" xfId="0" applyFont="1" applyBorder="1" applyAlignment="1"/>
    <xf numFmtId="3" fontId="17"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8" fontId="17" fillId="6" borderId="2" xfId="2" applyNumberFormat="1" applyFont="1" applyFill="1" applyBorder="1" applyAlignment="1">
      <alignment horizontal="right" vertical="center" wrapText="1"/>
    </xf>
    <xf numFmtId="0" fontId="10" fillId="5" borderId="29" xfId="9" applyFont="1" applyFill="1" applyBorder="1" applyAlignment="1">
      <alignment horizontal="left" wrapText="1"/>
    </xf>
    <xf numFmtId="3" fontId="17" fillId="5" borderId="3" xfId="9" applyNumberFormat="1" applyFont="1" applyFill="1" applyBorder="1" applyAlignment="1">
      <alignment horizontal="right"/>
    </xf>
    <xf numFmtId="168" fontId="17" fillId="5" borderId="12" xfId="9" applyNumberFormat="1" applyFont="1" applyFill="1" applyBorder="1" applyAlignment="1">
      <alignment horizontal="right"/>
    </xf>
    <xf numFmtId="167" fontId="20" fillId="0" borderId="2" xfId="0" applyNumberFormat="1" applyFont="1" applyBorder="1" applyAlignment="1">
      <alignment horizontal="right" vertical="center" wrapText="1"/>
    </xf>
    <xf numFmtId="167" fontId="17" fillId="6" borderId="10" xfId="2" applyNumberFormat="1" applyFont="1" applyFill="1" applyBorder="1" applyAlignment="1">
      <alignment horizontal="right" vertical="center" wrapText="1"/>
    </xf>
    <xf numFmtId="164" fontId="28" fillId="0" borderId="0" xfId="1" applyFont="1" applyAlignment="1">
      <alignment vertical="center" wrapText="1"/>
    </xf>
    <xf numFmtId="164" fontId="19" fillId="0" borderId="0" xfId="0" applyNumberFormat="1" applyFont="1" applyAlignment="1">
      <alignment vertical="center" wrapText="1"/>
    </xf>
    <xf numFmtId="4" fontId="0" fillId="0" borderId="0" xfId="0" applyNumberFormat="1"/>
    <xf numFmtId="0" fontId="10" fillId="2" borderId="31" xfId="9" applyFont="1" applyFill="1" applyBorder="1" applyAlignment="1">
      <alignment horizontal="left" wrapText="1"/>
    </xf>
    <xf numFmtId="168" fontId="17" fillId="5" borderId="32" xfId="9" applyNumberFormat="1" applyFont="1" applyFill="1" applyBorder="1" applyAlignment="1">
      <alignment horizontal="right"/>
    </xf>
    <xf numFmtId="167" fontId="19" fillId="0" borderId="0" xfId="0" applyNumberFormat="1" applyFont="1" applyAlignment="1">
      <alignment vertical="center" wrapText="1"/>
    </xf>
    <xf numFmtId="164" fontId="29" fillId="0" borderId="0" xfId="1" applyFont="1"/>
    <xf numFmtId="3" fontId="17" fillId="4" borderId="13" xfId="0" applyNumberFormat="1" applyFont="1" applyFill="1" applyBorder="1" applyAlignment="1">
      <alignment horizontal="right" vertical="center"/>
    </xf>
    <xf numFmtId="167" fontId="17" fillId="4" borderId="13" xfId="0" applyNumberFormat="1" applyFont="1" applyFill="1" applyBorder="1" applyAlignment="1">
      <alignment horizontal="right" vertical="center"/>
    </xf>
    <xf numFmtId="0" fontId="30" fillId="0" borderId="0" xfId="0" applyFont="1" applyAlignment="1">
      <alignment vertical="center" wrapText="1"/>
    </xf>
    <xf numFmtId="3" fontId="7" fillId="5" borderId="4" xfId="9" applyNumberFormat="1" applyFont="1" applyFill="1" applyBorder="1" applyAlignment="1">
      <alignment horizontal="right"/>
    </xf>
    <xf numFmtId="3" fontId="17" fillId="6" borderId="10" xfId="2" applyNumberFormat="1" applyFont="1" applyFill="1" applyBorder="1" applyAlignment="1">
      <alignment horizontal="left" vertical="center" wrapText="1"/>
    </xf>
    <xf numFmtId="166" fontId="17" fillId="6" borderId="2" xfId="2" applyNumberFormat="1" applyFont="1" applyFill="1" applyBorder="1" applyAlignment="1">
      <alignment horizontal="left" vertical="center" wrapText="1"/>
    </xf>
    <xf numFmtId="0" fontId="18" fillId="5" borderId="10" xfId="10" applyFont="1" applyFill="1" applyBorder="1" applyAlignment="1">
      <alignment horizontal="right" vertical="center" wrapText="1"/>
    </xf>
    <xf numFmtId="3" fontId="20" fillId="0" borderId="2" xfId="0" applyNumberFormat="1" applyFont="1" applyBorder="1" applyAlignment="1">
      <alignment vertical="center" wrapText="1"/>
    </xf>
    <xf numFmtId="167" fontId="20" fillId="0" borderId="2" xfId="0" applyNumberFormat="1" applyFont="1" applyBorder="1" applyAlignment="1">
      <alignment vertical="center" wrapText="1"/>
    </xf>
    <xf numFmtId="168" fontId="17" fillId="4" borderId="30" xfId="0" applyNumberFormat="1" applyFont="1" applyFill="1" applyBorder="1" applyAlignment="1">
      <alignment vertical="center" wrapText="1"/>
    </xf>
    <xf numFmtId="168" fontId="20" fillId="0" borderId="2" xfId="0" applyNumberFormat="1" applyFont="1" applyBorder="1" applyAlignment="1">
      <alignment vertical="center" wrapText="1"/>
    </xf>
    <xf numFmtId="3" fontId="31" fillId="6" borderId="10" xfId="2" applyNumberFormat="1" applyFont="1" applyFill="1" applyBorder="1" applyAlignment="1">
      <alignment horizontal="right" vertical="center" wrapText="1"/>
    </xf>
    <xf numFmtId="0" fontId="26" fillId="0" borderId="0" xfId="11"/>
    <xf numFmtId="0" fontId="13" fillId="0" borderId="0" xfId="10" applyFont="1" applyAlignment="1">
      <alignment vertical="center"/>
    </xf>
    <xf numFmtId="0" fontId="13" fillId="2" borderId="0" xfId="10" applyFont="1" applyFill="1" applyAlignment="1">
      <alignment horizontal="justify" vertical="top"/>
    </xf>
    <xf numFmtId="0" fontId="13" fillId="2" borderId="0" xfId="10" applyFont="1" applyFill="1" applyAlignment="1">
      <alignment horizontal="right" wrapText="1"/>
    </xf>
    <xf numFmtId="0" fontId="13" fillId="0" borderId="0" xfId="10" applyFont="1" applyBorder="1" applyAlignment="1">
      <alignment vertical="center"/>
    </xf>
    <xf numFmtId="0" fontId="13" fillId="2" borderId="0" xfId="10" applyFont="1" applyFill="1" applyBorder="1" applyAlignment="1">
      <alignment horizontal="justify" vertical="top"/>
    </xf>
    <xf numFmtId="3" fontId="17" fillId="0" borderId="0" xfId="10" applyNumberFormat="1" applyFont="1" applyBorder="1" applyAlignment="1">
      <alignment horizontal="right" vertical="center" wrapText="1"/>
    </xf>
    <xf numFmtId="0" fontId="29" fillId="0" borderId="0" xfId="0" applyFont="1"/>
    <xf numFmtId="0" fontId="30" fillId="5" borderId="0" xfId="0" applyFont="1" applyFill="1" applyAlignment="1">
      <alignment vertical="center" wrapText="1"/>
    </xf>
    <xf numFmtId="0" fontId="30" fillId="0" borderId="0" xfId="0" applyFont="1" applyAlignment="1">
      <alignment horizontal="center" vertical="center" wrapText="1"/>
    </xf>
    <xf numFmtId="3" fontId="20" fillId="0" borderId="33" xfId="0" applyNumberFormat="1" applyFont="1" applyBorder="1" applyAlignment="1">
      <alignment horizontal="right" vertical="center" wrapText="1"/>
    </xf>
    <xf numFmtId="3" fontId="20" fillId="0" borderId="10" xfId="0" applyNumberFormat="1" applyFont="1" applyBorder="1" applyAlignment="1">
      <alignment horizontal="right" vertical="center" wrapText="1"/>
    </xf>
    <xf numFmtId="3" fontId="20" fillId="0" borderId="0" xfId="0" applyNumberFormat="1" applyFont="1" applyBorder="1" applyAlignment="1">
      <alignment horizontal="right" vertical="center" wrapText="1"/>
    </xf>
    <xf numFmtId="3" fontId="13" fillId="0" borderId="0" xfId="10" applyNumberFormat="1" applyFont="1" applyFill="1" applyAlignment="1">
      <alignment horizontal="right"/>
    </xf>
    <xf numFmtId="3" fontId="13" fillId="0" borderId="0" xfId="10" applyNumberFormat="1" applyFont="1" applyFill="1"/>
    <xf numFmtId="0" fontId="7" fillId="2" borderId="5" xfId="9" applyFont="1" applyFill="1" applyBorder="1" applyAlignment="1">
      <alignment horizontal="left" wrapText="1"/>
    </xf>
    <xf numFmtId="3" fontId="7" fillId="5" borderId="2" xfId="9" applyNumberFormat="1" applyFont="1" applyFill="1" applyBorder="1" applyAlignment="1">
      <alignment horizontal="right"/>
    </xf>
    <xf numFmtId="168" fontId="7" fillId="5" borderId="6" xfId="9" applyNumberFormat="1" applyFont="1" applyFill="1" applyBorder="1" applyAlignment="1">
      <alignment horizontal="right"/>
    </xf>
    <xf numFmtId="0" fontId="20" fillId="0" borderId="33" xfId="0" applyFont="1" applyBorder="1" applyAlignment="1">
      <alignment horizontal="justify" vertical="center" wrapText="1"/>
    </xf>
    <xf numFmtId="3" fontId="20" fillId="5" borderId="2" xfId="0" applyNumberFormat="1" applyFont="1" applyFill="1" applyBorder="1" applyAlignment="1">
      <alignment horizontal="right" vertical="center" wrapText="1"/>
    </xf>
    <xf numFmtId="4" fontId="32" fillId="7" borderId="0" xfId="0" applyNumberFormat="1" applyFont="1" applyFill="1" applyBorder="1" applyAlignment="1">
      <alignment horizontal="right" vertical="center" wrapText="1"/>
    </xf>
    <xf numFmtId="0" fontId="32" fillId="7" borderId="0" xfId="0" applyFont="1" applyFill="1" applyBorder="1" applyAlignment="1">
      <alignment horizontal="right" vertical="center" wrapText="1"/>
    </xf>
    <xf numFmtId="3" fontId="32" fillId="7" borderId="0" xfId="0" applyNumberFormat="1" applyFont="1" applyFill="1" applyBorder="1" applyAlignment="1">
      <alignment horizontal="right" vertical="center" wrapText="1"/>
    </xf>
    <xf numFmtId="0" fontId="7" fillId="5" borderId="5" xfId="9" applyFont="1" applyFill="1" applyBorder="1" applyAlignment="1">
      <alignment horizontal="left" wrapText="1"/>
    </xf>
    <xf numFmtId="0" fontId="18" fillId="0" borderId="10" xfId="0" applyFont="1" applyFill="1" applyBorder="1" applyAlignment="1">
      <alignment horizontal="center" vertical="center" wrapText="1"/>
    </xf>
    <xf numFmtId="0" fontId="20" fillId="0" borderId="10" xfId="0" applyFont="1" applyBorder="1" applyAlignment="1">
      <alignment horizontal="justify" vertical="center" wrapText="1"/>
    </xf>
    <xf numFmtId="3" fontId="20" fillId="0" borderId="10" xfId="0" applyNumberFormat="1" applyFont="1" applyBorder="1" applyAlignment="1">
      <alignment vertical="center" wrapText="1"/>
    </xf>
    <xf numFmtId="167" fontId="20" fillId="0" borderId="10" xfId="0" applyNumberFormat="1" applyFont="1" applyBorder="1" applyAlignment="1">
      <alignment vertical="center" wrapText="1"/>
    </xf>
    <xf numFmtId="3" fontId="33" fillId="0" borderId="2" xfId="0" applyNumberFormat="1" applyFont="1" applyBorder="1" applyAlignment="1">
      <alignment horizontal="right" vertical="center" wrapText="1"/>
    </xf>
    <xf numFmtId="3" fontId="13" fillId="0" borderId="0" xfId="10" applyNumberFormat="1" applyFont="1" applyAlignment="1">
      <alignment horizontal="right"/>
    </xf>
    <xf numFmtId="3" fontId="13" fillId="0" borderId="0" xfId="10" applyNumberFormat="1" applyFont="1"/>
    <xf numFmtId="0" fontId="18" fillId="5" borderId="2" xfId="0" applyFont="1" applyFill="1" applyBorder="1" applyAlignment="1">
      <alignment horizontal="center" vertical="center" wrapText="1"/>
    </xf>
    <xf numFmtId="3" fontId="31" fillId="6" borderId="2" xfId="2" applyNumberFormat="1" applyFont="1" applyFill="1" applyBorder="1" applyAlignment="1">
      <alignment horizontal="right" vertical="center" wrapText="1"/>
    </xf>
    <xf numFmtId="0" fontId="13" fillId="2" borderId="37" xfId="9" applyFont="1" applyFill="1" applyBorder="1" applyAlignment="1">
      <alignment horizontal="left" wrapText="1"/>
    </xf>
    <xf numFmtId="3" fontId="7" fillId="5" borderId="38" xfId="9" applyNumberFormat="1" applyFont="1" applyFill="1" applyBorder="1" applyAlignment="1">
      <alignment horizontal="right"/>
    </xf>
    <xf numFmtId="0" fontId="7" fillId="2" borderId="0" xfId="9" applyFont="1" applyFill="1"/>
    <xf numFmtId="4" fontId="5" fillId="2" borderId="0" xfId="9" applyNumberFormat="1" applyFont="1" applyFill="1"/>
    <xf numFmtId="4" fontId="9" fillId="2" borderId="0" xfId="9" applyNumberFormat="1" applyFont="1" applyFill="1"/>
    <xf numFmtId="4" fontId="7" fillId="2" borderId="0" xfId="9" applyNumberFormat="1" applyFont="1" applyFill="1"/>
    <xf numFmtId="4" fontId="10" fillId="2" borderId="14" xfId="9" applyNumberFormat="1" applyFont="1" applyFill="1" applyBorder="1" applyAlignment="1">
      <alignment horizontal="right"/>
    </xf>
    <xf numFmtId="3" fontId="20" fillId="0" borderId="34" xfId="0" applyNumberFormat="1" applyFont="1" applyBorder="1" applyAlignment="1">
      <alignment horizontal="right" vertical="center" wrapText="1"/>
    </xf>
    <xf numFmtId="3" fontId="10" fillId="5" borderId="3" xfId="9" applyNumberFormat="1" applyFont="1" applyFill="1" applyBorder="1" applyAlignment="1">
      <alignment horizontal="right"/>
    </xf>
    <xf numFmtId="167" fontId="10" fillId="5" borderId="12" xfId="9" applyNumberFormat="1" applyFont="1" applyFill="1" applyBorder="1" applyAlignment="1">
      <alignment horizontal="right"/>
    </xf>
    <xf numFmtId="0" fontId="20" fillId="5" borderId="2" xfId="0" applyFont="1" applyFill="1" applyBorder="1" applyAlignment="1">
      <alignment horizontal="justify" vertical="center" wrapText="1"/>
    </xf>
    <xf numFmtId="3" fontId="13" fillId="2" borderId="0" xfId="10" applyNumberFormat="1" applyFont="1" applyFill="1" applyAlignment="1">
      <alignment horizontal="right" wrapText="1"/>
    </xf>
    <xf numFmtId="3" fontId="13" fillId="0" borderId="0" xfId="10" applyNumberFormat="1" applyFont="1" applyAlignment="1">
      <alignment vertical="center" wrapText="1"/>
    </xf>
    <xf numFmtId="3" fontId="23" fillId="0" borderId="0" xfId="0" applyNumberFormat="1" applyFont="1" applyBorder="1"/>
    <xf numFmtId="3" fontId="23" fillId="0" borderId="0" xfId="0" applyNumberFormat="1" applyFont="1"/>
    <xf numFmtId="0" fontId="4" fillId="2" borderId="0" xfId="9" applyFont="1" applyFill="1" applyAlignment="1">
      <alignment wrapText="1"/>
    </xf>
    <xf numFmtId="0" fontId="8" fillId="2" borderId="0" xfId="9" applyFont="1" applyFill="1" applyAlignment="1">
      <alignment wrapText="1"/>
    </xf>
    <xf numFmtId="0" fontId="12" fillId="0" borderId="0" xfId="0" applyFont="1" applyFill="1" applyBorder="1" applyAlignment="1">
      <alignment horizontal="center" vertical="center" wrapText="1"/>
    </xf>
    <xf numFmtId="0" fontId="9" fillId="2" borderId="0" xfId="9" applyFont="1" applyFill="1" applyAlignment="1">
      <alignment wrapText="1"/>
    </xf>
    <xf numFmtId="3" fontId="27"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3" fontId="26" fillId="0" borderId="0" xfId="11" applyNumberFormat="1" applyBorder="1" applyAlignment="1">
      <alignment horizontal="left" vertical="center" wrapText="1"/>
    </xf>
    <xf numFmtId="3" fontId="17" fillId="0" borderId="0" xfId="10" applyNumberFormat="1" applyFont="1" applyBorder="1" applyAlignment="1">
      <alignment horizontal="left" vertical="center" wrapText="1"/>
    </xf>
    <xf numFmtId="0" fontId="11" fillId="3" borderId="27" xfId="10" applyFont="1" applyFill="1" applyBorder="1" applyAlignment="1">
      <alignment horizontal="center" vertical="center" wrapText="1"/>
    </xf>
    <xf numFmtId="0" fontId="14" fillId="3" borderId="19" xfId="10" applyFont="1" applyFill="1" applyBorder="1" applyAlignment="1">
      <alignment horizontal="center" vertical="center" wrapText="1"/>
    </xf>
    <xf numFmtId="0" fontId="14" fillId="3" borderId="28" xfId="10" applyFont="1" applyFill="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8" fontId="11" fillId="3" borderId="22" xfId="10" applyNumberFormat="1" applyFont="1" applyFill="1" applyBorder="1" applyAlignment="1">
      <alignment horizontal="center" vertical="center" wrapText="1"/>
    </xf>
    <xf numFmtId="168" fontId="11" fillId="3" borderId="23" xfId="10" applyNumberFormat="1"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11" fillId="3" borderId="25" xfId="10" applyFont="1" applyFill="1" applyBorder="1" applyAlignment="1">
      <alignment horizontal="center" vertical="center" wrapText="1"/>
    </xf>
    <xf numFmtId="3" fontId="11" fillId="3" borderId="19" xfId="10" applyNumberFormat="1" applyFont="1" applyFill="1" applyBorder="1" applyAlignment="1">
      <alignment horizontal="center" vertical="center" wrapText="1"/>
    </xf>
    <xf numFmtId="3" fontId="11" fillId="3" borderId="25" xfId="10" applyNumberFormat="1" applyFont="1" applyFill="1" applyBorder="1" applyAlignment="1">
      <alignment horizontal="center" vertical="center" wrapText="1"/>
    </xf>
    <xf numFmtId="0" fontId="11" fillId="3" borderId="35" xfId="10" applyFont="1" applyFill="1" applyBorder="1" applyAlignment="1">
      <alignment horizontal="center" vertical="center" wrapText="1"/>
    </xf>
    <xf numFmtId="0" fontId="11" fillId="3" borderId="36"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8" fontId="11" fillId="3" borderId="20" xfId="10" applyNumberFormat="1" applyFont="1" applyFill="1" applyBorder="1" applyAlignment="1">
      <alignment horizontal="center" vertical="center" wrapText="1"/>
    </xf>
    <xf numFmtId="168" fontId="11" fillId="3" borderId="27" xfId="10" applyNumberFormat="1" applyFont="1" applyFill="1" applyBorder="1" applyAlignment="1">
      <alignment horizontal="center" vertical="center" wrapText="1"/>
    </xf>
    <xf numFmtId="165" fontId="11" fillId="3" borderId="20" xfId="2" applyNumberFormat="1"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xf numFmtId="165" fontId="11" fillId="3" borderId="26" xfId="2" applyNumberFormat="1"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colors>
    <mruColors>
      <color rgb="FFDFD7E1"/>
      <color rgb="FFFFFF99"/>
      <color rgb="FFFCD9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H22"/>
  <sheetViews>
    <sheetView tabSelected="1" workbookViewId="0">
      <selection activeCell="C24" sqref="C24"/>
    </sheetView>
  </sheetViews>
  <sheetFormatPr baseColWidth="10" defaultColWidth="11.42578125" defaultRowHeight="9" x14ac:dyDescent="0.15"/>
  <cols>
    <col min="1" max="1" width="4.140625" style="1" customWidth="1"/>
    <col min="2" max="2" width="64.85546875" style="1" customWidth="1"/>
    <col min="3" max="3" width="16.28515625" style="1" customWidth="1"/>
    <col min="4" max="4" width="16.5703125" style="1" customWidth="1"/>
    <col min="5" max="5" width="10.7109375" style="3" customWidth="1"/>
    <col min="6" max="6" width="13.7109375" style="1" bestFit="1" customWidth="1"/>
    <col min="7" max="7" width="9.85546875" style="1" customWidth="1"/>
    <col min="8" max="8" width="13.7109375" style="1" bestFit="1" customWidth="1"/>
    <col min="9" max="9" width="11.42578125" style="1"/>
    <col min="10" max="10" width="14.7109375" style="1" customWidth="1"/>
    <col min="11" max="16384" width="11.42578125" style="1"/>
  </cols>
  <sheetData>
    <row r="1" spans="2:8" ht="6.75" customHeight="1" x14ac:dyDescent="0.2">
      <c r="B1" s="140"/>
      <c r="C1" s="140"/>
      <c r="D1" s="140"/>
    </row>
    <row r="2" spans="2:8" ht="15.75" customHeight="1" x14ac:dyDescent="0.15">
      <c r="B2" s="141" t="s">
        <v>18</v>
      </c>
      <c r="C2" s="141"/>
      <c r="D2" s="141"/>
      <c r="E2" s="141"/>
    </row>
    <row r="3" spans="2:8" ht="15" customHeight="1" x14ac:dyDescent="0.15">
      <c r="B3" s="141" t="s">
        <v>140</v>
      </c>
      <c r="C3" s="141"/>
      <c r="D3" s="141"/>
      <c r="E3" s="141"/>
    </row>
    <row r="4" spans="2:8" x14ac:dyDescent="0.15">
      <c r="B4" s="142"/>
      <c r="C4" s="142"/>
      <c r="D4" s="142"/>
    </row>
    <row r="5" spans="2:8" ht="12.75" customHeight="1" x14ac:dyDescent="0.2">
      <c r="B5" s="139" t="s">
        <v>141</v>
      </c>
      <c r="C5" s="139"/>
      <c r="D5" s="139"/>
    </row>
    <row r="6" spans="2:8" ht="12.75" customHeight="1" x14ac:dyDescent="0.2">
      <c r="B6" s="139" t="s">
        <v>4</v>
      </c>
      <c r="C6" s="139"/>
      <c r="D6" s="139"/>
    </row>
    <row r="7" spans="2:8" ht="12.75" customHeight="1" thickBot="1" x14ac:dyDescent="0.25">
      <c r="B7" s="2"/>
      <c r="C7" s="2"/>
      <c r="D7" s="2"/>
    </row>
    <row r="8" spans="2:8" ht="13.5" customHeight="1" thickBot="1" x14ac:dyDescent="0.2">
      <c r="B8" s="145" t="s">
        <v>1</v>
      </c>
      <c r="C8" s="146" t="s">
        <v>2</v>
      </c>
      <c r="D8" s="147" t="s">
        <v>165</v>
      </c>
      <c r="E8" s="145" t="s">
        <v>7</v>
      </c>
    </row>
    <row r="9" spans="2:8" ht="39" customHeight="1" thickBot="1" x14ac:dyDescent="0.2">
      <c r="B9" s="145"/>
      <c r="C9" s="146"/>
      <c r="D9" s="148"/>
      <c r="E9" s="145"/>
    </row>
    <row r="10" spans="2:8" s="8" customFormat="1" ht="27" customHeight="1" thickBot="1" x14ac:dyDescent="0.25">
      <c r="B10" s="4" t="s">
        <v>0</v>
      </c>
      <c r="C10" s="7">
        <v>1425770296</v>
      </c>
      <c r="D10" s="7">
        <v>23460444</v>
      </c>
      <c r="E10" s="43">
        <f t="shared" ref="E10:E17" si="0">D10/C10%</f>
        <v>1.6454574811818072</v>
      </c>
      <c r="F10" s="130"/>
      <c r="G10" s="127"/>
      <c r="H10" s="127"/>
    </row>
    <row r="11" spans="2:8" s="8" customFormat="1" ht="24.75" customHeight="1" thickBot="1" x14ac:dyDescent="0.25">
      <c r="B11" s="75" t="s">
        <v>17</v>
      </c>
      <c r="C11" s="7">
        <f>C12+C16+C17</f>
        <v>1425770296</v>
      </c>
      <c r="D11" s="132">
        <f>D12+D16+D17</f>
        <v>23460444</v>
      </c>
      <c r="E11" s="133">
        <f>D11/C11%</f>
        <v>1.6454574811818072</v>
      </c>
      <c r="F11" s="127"/>
      <c r="G11" s="127"/>
      <c r="H11" s="127"/>
    </row>
    <row r="12" spans="2:8" ht="18" customHeight="1" x14ac:dyDescent="0.2">
      <c r="B12" s="9" t="s">
        <v>3</v>
      </c>
      <c r="C12" s="10">
        <f>SUM(C13:C15)</f>
        <v>1399462977</v>
      </c>
      <c r="D12" s="10">
        <f>SUM(D13:D15)</f>
        <v>23460444</v>
      </c>
      <c r="E12" s="76">
        <f t="shared" si="0"/>
        <v>1.676389042480543</v>
      </c>
      <c r="F12" s="128"/>
      <c r="G12" s="128"/>
      <c r="H12" s="129"/>
    </row>
    <row r="13" spans="2:8" ht="20.100000000000001" customHeight="1" x14ac:dyDescent="0.2">
      <c r="B13" s="114" t="s">
        <v>20</v>
      </c>
      <c r="C13" s="107">
        <f>'PLIEGO MINSA'!E7</f>
        <v>324732001</v>
      </c>
      <c r="D13" s="82">
        <f>'PLIEGO MINSA'!G7</f>
        <v>12590</v>
      </c>
      <c r="E13" s="11">
        <f t="shared" si="0"/>
        <v>3.8770432113957257E-3</v>
      </c>
      <c r="H13" s="126"/>
    </row>
    <row r="14" spans="2:8" ht="20.100000000000001" customHeight="1" x14ac:dyDescent="0.2">
      <c r="B14" s="106" t="s">
        <v>65</v>
      </c>
      <c r="C14" s="107">
        <f>'PLIEGO MINSA'!E74</f>
        <v>611511865</v>
      </c>
      <c r="D14" s="107">
        <f>'PLIEGO MINSA'!G74</f>
        <v>23014310</v>
      </c>
      <c r="E14" s="108">
        <f t="shared" si="0"/>
        <v>3.7635099688539975</v>
      </c>
      <c r="H14" s="126"/>
    </row>
    <row r="15" spans="2:8" ht="22.5" customHeight="1" thickBot="1" x14ac:dyDescent="0.25">
      <c r="B15" s="124" t="s">
        <v>132</v>
      </c>
      <c r="C15" s="125">
        <f>'PLIEGO MINSA'!E120</f>
        <v>463219111</v>
      </c>
      <c r="D15" s="125">
        <f>'PLIEGO MINSA'!G120</f>
        <v>433544</v>
      </c>
      <c r="E15" s="108">
        <f t="shared" si="0"/>
        <v>9.3593720488790444E-2</v>
      </c>
    </row>
    <row r="16" spans="2:8" ht="17.25" customHeight="1" thickBot="1" x14ac:dyDescent="0.25">
      <c r="B16" s="67" t="s">
        <v>12</v>
      </c>
      <c r="C16" s="68">
        <f>'UE ADSCRITAS AL PLIEGO MINSA'!E7</f>
        <v>8853921</v>
      </c>
      <c r="D16" s="68">
        <f>'UE ADSCRITAS AL PLIEGO MINSA'!G7</f>
        <v>0</v>
      </c>
      <c r="E16" s="69">
        <f t="shared" si="0"/>
        <v>0</v>
      </c>
    </row>
    <row r="17" spans="2:5" ht="19.5" customHeight="1" thickBot="1" x14ac:dyDescent="0.25">
      <c r="B17" s="67" t="s">
        <v>19</v>
      </c>
      <c r="C17" s="68">
        <f>'UE ADSCRITAS AL PLIEGO MINSA'!E12</f>
        <v>17453398</v>
      </c>
      <c r="D17" s="68">
        <f>'UE ADSCRITAS AL PLIEGO MINSA'!G12</f>
        <v>0</v>
      </c>
      <c r="E17" s="69">
        <f t="shared" si="0"/>
        <v>0</v>
      </c>
    </row>
    <row r="18" spans="2:5" ht="12.75" x14ac:dyDescent="0.2">
      <c r="C18" s="5"/>
      <c r="D18" s="44"/>
    </row>
    <row r="19" spans="2:5" ht="11.25" x14ac:dyDescent="0.2">
      <c r="B19" s="60" t="s">
        <v>142</v>
      </c>
      <c r="C19" s="62"/>
      <c r="D19" s="62"/>
    </row>
    <row r="20" spans="2:5" ht="12.75" customHeight="1" x14ac:dyDescent="0.2">
      <c r="B20" s="63" t="s">
        <v>6</v>
      </c>
      <c r="C20" s="62"/>
      <c r="D20" s="62"/>
      <c r="E20" s="5"/>
    </row>
    <row r="21" spans="2:5" ht="15.75" customHeight="1" x14ac:dyDescent="0.15">
      <c r="B21" s="143" t="s">
        <v>27</v>
      </c>
      <c r="C21" s="144"/>
      <c r="D21" s="144"/>
      <c r="E21" s="6"/>
    </row>
    <row r="22" spans="2:5" x14ac:dyDescent="0.15">
      <c r="D22" s="5"/>
    </row>
  </sheetData>
  <mergeCells count="11">
    <mergeCell ref="B21:D21"/>
    <mergeCell ref="B8:B9"/>
    <mergeCell ref="C8:C9"/>
    <mergeCell ref="D8:D9"/>
    <mergeCell ref="E8:E9"/>
    <mergeCell ref="B6:D6"/>
    <mergeCell ref="B1:D1"/>
    <mergeCell ref="B2:E2"/>
    <mergeCell ref="B3:E3"/>
    <mergeCell ref="B4:D4"/>
    <mergeCell ref="B5:D5"/>
  </mergeCells>
  <hyperlinks>
    <hyperlink ref="B21"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K1045"/>
  <sheetViews>
    <sheetView zoomScale="91" zoomScaleNormal="91" workbookViewId="0">
      <pane ySplit="7" topLeftCell="A8" activePane="bottomLeft" state="frozen"/>
      <selection pane="bottomLeft" activeCell="A8" sqref="A8"/>
    </sheetView>
  </sheetViews>
  <sheetFormatPr baseColWidth="10" defaultColWidth="11.42578125" defaultRowHeight="5.65" customHeight="1" x14ac:dyDescent="0.2"/>
  <cols>
    <col min="1" max="1" width="8.5703125" style="34" customWidth="1"/>
    <col min="2" max="2" width="41.42578125" style="42" customWidth="1"/>
    <col min="3" max="3" width="11.85546875" style="35" customWidth="1" collapsed="1"/>
    <col min="4" max="4" width="12.28515625" style="136" customWidth="1"/>
    <col min="5" max="5" width="13" style="36" customWidth="1"/>
    <col min="6" max="6" width="11.7109375" style="36" customWidth="1"/>
    <col min="7" max="7" width="11.28515625" style="19" customWidth="1"/>
    <col min="8" max="8" width="8.7109375" style="37" customWidth="1"/>
    <col min="9" max="9" width="13" style="105" customWidth="1"/>
    <col min="10" max="10" width="10.5703125" style="38" customWidth="1"/>
    <col min="11" max="11" width="11.42578125" style="19" customWidth="1"/>
    <col min="12" max="16384" width="11.42578125" style="19"/>
  </cols>
  <sheetData>
    <row r="1" spans="1:11" s="17" customFormat="1" ht="18.75" customHeight="1" x14ac:dyDescent="0.2">
      <c r="A1" s="154" t="s">
        <v>21</v>
      </c>
      <c r="B1" s="154"/>
      <c r="C1" s="154"/>
      <c r="D1" s="154"/>
      <c r="E1" s="154"/>
      <c r="F1" s="154"/>
      <c r="G1" s="154"/>
      <c r="H1" s="154"/>
      <c r="I1" s="154"/>
      <c r="J1" s="154"/>
    </row>
    <row r="2" spans="1:11" s="17" customFormat="1" ht="18.75" customHeight="1" x14ac:dyDescent="0.2">
      <c r="A2" s="155" t="s">
        <v>139</v>
      </c>
      <c r="B2" s="155"/>
      <c r="C2" s="155"/>
      <c r="D2" s="155"/>
      <c r="E2" s="155"/>
      <c r="F2" s="155"/>
      <c r="G2" s="155"/>
      <c r="H2" s="155"/>
      <c r="I2" s="155"/>
      <c r="J2" s="155"/>
    </row>
    <row r="3" spans="1:11" s="17" customFormat="1" ht="18.75" customHeight="1" x14ac:dyDescent="0.2">
      <c r="B3" s="111"/>
      <c r="C3" s="111"/>
      <c r="D3" s="113"/>
      <c r="E3" s="113"/>
      <c r="F3" s="113"/>
      <c r="G3" s="113"/>
      <c r="H3" s="112"/>
      <c r="I3" s="113"/>
      <c r="J3" s="111"/>
    </row>
    <row r="4" spans="1:11" s="17" customFormat="1" ht="13.5" customHeight="1" x14ac:dyDescent="0.2">
      <c r="A4" s="152" t="s">
        <v>37</v>
      </c>
      <c r="B4" s="152" t="s">
        <v>5</v>
      </c>
      <c r="C4" s="160" t="s">
        <v>22</v>
      </c>
      <c r="D4" s="162" t="s">
        <v>134</v>
      </c>
      <c r="E4" s="151" t="s">
        <v>137</v>
      </c>
      <c r="F4" s="151"/>
      <c r="G4" s="151"/>
      <c r="H4" s="151"/>
      <c r="I4" s="156" t="s">
        <v>8</v>
      </c>
      <c r="J4" s="158" t="s">
        <v>23</v>
      </c>
    </row>
    <row r="5" spans="1:11" s="18" customFormat="1" ht="60.75" customHeight="1" thickBot="1" x14ac:dyDescent="0.3">
      <c r="A5" s="153"/>
      <c r="B5" s="152"/>
      <c r="C5" s="161"/>
      <c r="D5" s="163"/>
      <c r="E5" s="45" t="s">
        <v>135</v>
      </c>
      <c r="F5" s="14" t="s">
        <v>136</v>
      </c>
      <c r="G5" s="20" t="s">
        <v>138</v>
      </c>
      <c r="H5" s="16" t="s">
        <v>7</v>
      </c>
      <c r="I5" s="157"/>
      <c r="J5" s="159"/>
    </row>
    <row r="6" spans="1:11" s="53" customFormat="1" ht="21.75" customHeight="1" x14ac:dyDescent="0.2">
      <c r="A6" s="51"/>
      <c r="B6" s="52" t="s">
        <v>9</v>
      </c>
      <c r="C6" s="52"/>
      <c r="D6" s="49">
        <f>D7+D74+D120</f>
        <v>1132746598.3199999</v>
      </c>
      <c r="E6" s="49">
        <f>E7+E74+E120</f>
        <v>1399462977</v>
      </c>
      <c r="F6" s="49">
        <f>F7+F74+F120</f>
        <v>23460444</v>
      </c>
      <c r="G6" s="49">
        <f>F6</f>
        <v>23460444</v>
      </c>
      <c r="H6" s="50">
        <f>G6/E6%</f>
        <v>1.676389042480543</v>
      </c>
      <c r="I6" s="49">
        <f>SUM(D6+G6)</f>
        <v>1156207042.3199999</v>
      </c>
      <c r="J6" s="52"/>
      <c r="K6" s="120"/>
    </row>
    <row r="7" spans="1:11" s="53" customFormat="1" ht="33.75" customHeight="1" x14ac:dyDescent="0.2">
      <c r="A7" s="85"/>
      <c r="B7" s="83" t="s">
        <v>33</v>
      </c>
      <c r="C7" s="90"/>
      <c r="D7" s="59">
        <f>SUM(D8:D73)</f>
        <v>480322559.04999995</v>
      </c>
      <c r="E7" s="59">
        <f>SUM(E8:E73)</f>
        <v>324732001</v>
      </c>
      <c r="F7" s="59">
        <f>SUM(F8:F73)</f>
        <v>12590</v>
      </c>
      <c r="G7" s="59">
        <f>F7</f>
        <v>12590</v>
      </c>
      <c r="H7" s="71">
        <f>G7/E7%</f>
        <v>3.8770432113957257E-3</v>
      </c>
      <c r="I7" s="59">
        <f t="shared" ref="I7:I70" si="0">SUM(D7+G7)</f>
        <v>480335149.04999995</v>
      </c>
      <c r="J7" s="83"/>
      <c r="K7" s="120"/>
    </row>
    <row r="8" spans="1:11" ht="48" x14ac:dyDescent="0.2">
      <c r="A8" s="122">
        <v>2063067</v>
      </c>
      <c r="B8" s="134" t="s">
        <v>133</v>
      </c>
      <c r="C8" s="26">
        <v>309614383.63</v>
      </c>
      <c r="D8" s="26">
        <v>305571826.80000001</v>
      </c>
      <c r="E8" s="70">
        <v>548215</v>
      </c>
      <c r="F8" s="26">
        <v>12590</v>
      </c>
      <c r="G8" s="26">
        <f>F8</f>
        <v>12590</v>
      </c>
      <c r="H8" s="70">
        <f>G8/E8%</f>
        <v>2.2965442390303075</v>
      </c>
      <c r="I8" s="26">
        <f t="shared" si="0"/>
        <v>305584416.80000001</v>
      </c>
      <c r="J8" s="70">
        <f>I8/C8%</f>
        <v>98.698391598364523</v>
      </c>
    </row>
    <row r="9" spans="1:11" ht="67.5" customHeight="1" x14ac:dyDescent="0.2">
      <c r="A9" s="122">
        <v>2462622</v>
      </c>
      <c r="B9" s="134" t="s">
        <v>145</v>
      </c>
      <c r="C9" s="26">
        <v>5949613</v>
      </c>
      <c r="D9" s="26">
        <v>3040237.26</v>
      </c>
      <c r="E9" s="70">
        <v>893024</v>
      </c>
      <c r="F9" s="26"/>
      <c r="G9" s="26">
        <f t="shared" ref="G9:G72" si="1">F9</f>
        <v>0</v>
      </c>
      <c r="H9" s="70">
        <f t="shared" ref="H9:H72" si="2">G9/E9%</f>
        <v>0</v>
      </c>
      <c r="I9" s="26">
        <f t="shared" si="0"/>
        <v>3040237.26</v>
      </c>
      <c r="J9" s="70">
        <f t="shared" ref="J9:J72" si="3">I9/C9%</f>
        <v>51.099748168494322</v>
      </c>
    </row>
    <row r="10" spans="1:11" ht="67.5" customHeight="1" x14ac:dyDescent="0.2">
      <c r="A10" s="122">
        <v>2462766</v>
      </c>
      <c r="B10" s="134" t="s">
        <v>146</v>
      </c>
      <c r="C10" s="26">
        <v>6777556</v>
      </c>
      <c r="D10" s="26">
        <v>4188443.8</v>
      </c>
      <c r="E10" s="70">
        <v>1102701</v>
      </c>
      <c r="F10" s="26"/>
      <c r="G10" s="26">
        <f t="shared" si="1"/>
        <v>0</v>
      </c>
      <c r="H10" s="70">
        <f t="shared" si="2"/>
        <v>0</v>
      </c>
      <c r="I10" s="26">
        <f t="shared" si="0"/>
        <v>4188443.8</v>
      </c>
      <c r="J10" s="70">
        <f t="shared" si="3"/>
        <v>61.798733938900689</v>
      </c>
    </row>
    <row r="11" spans="1:11" ht="75.75" customHeight="1" x14ac:dyDescent="0.2">
      <c r="A11" s="122">
        <v>2462819</v>
      </c>
      <c r="B11" s="134" t="s">
        <v>147</v>
      </c>
      <c r="C11" s="26">
        <v>6154693</v>
      </c>
      <c r="D11" s="26">
        <v>4327624.3899999997</v>
      </c>
      <c r="E11" s="70">
        <v>797725</v>
      </c>
      <c r="F11" s="26"/>
      <c r="G11" s="26">
        <f t="shared" si="1"/>
        <v>0</v>
      </c>
      <c r="H11" s="70">
        <f t="shared" si="2"/>
        <v>0</v>
      </c>
      <c r="I11" s="26">
        <f t="shared" si="0"/>
        <v>4327624.3899999997</v>
      </c>
      <c r="J11" s="70">
        <f t="shared" si="3"/>
        <v>70.314220221869718</v>
      </c>
    </row>
    <row r="12" spans="1:11" ht="59.25" customHeight="1" x14ac:dyDescent="0.2">
      <c r="A12" s="122">
        <v>2463061</v>
      </c>
      <c r="B12" s="134" t="s">
        <v>148</v>
      </c>
      <c r="C12" s="26">
        <v>6642352</v>
      </c>
      <c r="D12" s="26">
        <v>4076155.22</v>
      </c>
      <c r="E12" s="70">
        <v>745594</v>
      </c>
      <c r="F12" s="26"/>
      <c r="G12" s="26">
        <f t="shared" si="1"/>
        <v>0</v>
      </c>
      <c r="H12" s="70">
        <f t="shared" si="2"/>
        <v>0</v>
      </c>
      <c r="I12" s="26">
        <f t="shared" si="0"/>
        <v>4076155.22</v>
      </c>
      <c r="J12" s="70">
        <f t="shared" si="3"/>
        <v>61.366142896371649</v>
      </c>
    </row>
    <row r="13" spans="1:11" ht="119.25" customHeight="1" x14ac:dyDescent="0.2">
      <c r="A13" s="27">
        <v>2509291</v>
      </c>
      <c r="B13" s="25" t="s">
        <v>66</v>
      </c>
      <c r="C13" s="26">
        <v>1526382.77</v>
      </c>
      <c r="D13" s="26">
        <v>211454.40999999997</v>
      </c>
      <c r="E13" s="70">
        <v>215443</v>
      </c>
      <c r="F13" s="26"/>
      <c r="G13" s="26">
        <f t="shared" si="1"/>
        <v>0</v>
      </c>
      <c r="H13" s="70">
        <f t="shared" si="2"/>
        <v>0</v>
      </c>
      <c r="I13" s="26">
        <f t="shared" si="0"/>
        <v>211454.40999999997</v>
      </c>
      <c r="J13" s="70">
        <f t="shared" si="3"/>
        <v>13.853301685264698</v>
      </c>
    </row>
    <row r="14" spans="1:11" ht="127.5" customHeight="1" x14ac:dyDescent="0.2">
      <c r="A14" s="122">
        <v>2509292</v>
      </c>
      <c r="B14" s="25" t="s">
        <v>67</v>
      </c>
      <c r="C14" s="26">
        <v>975280.33</v>
      </c>
      <c r="D14" s="26">
        <v>217918.47</v>
      </c>
      <c r="E14" s="70">
        <v>173688</v>
      </c>
      <c r="F14" s="26"/>
      <c r="G14" s="26">
        <f t="shared" si="1"/>
        <v>0</v>
      </c>
      <c r="H14" s="70">
        <f t="shared" si="2"/>
        <v>0</v>
      </c>
      <c r="I14" s="26">
        <f t="shared" si="0"/>
        <v>217918.47</v>
      </c>
      <c r="J14" s="70">
        <f t="shared" si="3"/>
        <v>22.344187952606408</v>
      </c>
    </row>
    <row r="15" spans="1:11" ht="127.5" customHeight="1" x14ac:dyDescent="0.2">
      <c r="A15" s="122">
        <v>2509293</v>
      </c>
      <c r="B15" s="25" t="s">
        <v>68</v>
      </c>
      <c r="C15" s="26">
        <v>1057216.42</v>
      </c>
      <c r="D15" s="26">
        <v>191433.21000000002</v>
      </c>
      <c r="E15" s="70">
        <v>166062</v>
      </c>
      <c r="F15" s="26"/>
      <c r="G15" s="26">
        <f t="shared" si="1"/>
        <v>0</v>
      </c>
      <c r="H15" s="70">
        <f t="shared" si="2"/>
        <v>0</v>
      </c>
      <c r="I15" s="26">
        <f t="shared" si="0"/>
        <v>191433.21000000002</v>
      </c>
      <c r="J15" s="70">
        <f t="shared" si="3"/>
        <v>18.10728686941885</v>
      </c>
    </row>
    <row r="16" spans="1:11" ht="127.5" customHeight="1" x14ac:dyDescent="0.2">
      <c r="A16" s="27">
        <v>2509299</v>
      </c>
      <c r="B16" s="25" t="s">
        <v>69</v>
      </c>
      <c r="C16" s="26">
        <v>1046169.97</v>
      </c>
      <c r="D16" s="26">
        <v>196682.98</v>
      </c>
      <c r="E16" s="70">
        <v>215234</v>
      </c>
      <c r="F16" s="26"/>
      <c r="G16" s="26">
        <f t="shared" si="1"/>
        <v>0</v>
      </c>
      <c r="H16" s="70">
        <f t="shared" si="2"/>
        <v>0</v>
      </c>
      <c r="I16" s="26">
        <f t="shared" si="0"/>
        <v>196682.98</v>
      </c>
      <c r="J16" s="70">
        <f t="shared" si="3"/>
        <v>18.800289211130771</v>
      </c>
    </row>
    <row r="17" spans="1:10" ht="127.5" customHeight="1" x14ac:dyDescent="0.2">
      <c r="A17" s="27">
        <v>2509300</v>
      </c>
      <c r="B17" s="25" t="s">
        <v>70</v>
      </c>
      <c r="C17" s="26">
        <v>597925.22</v>
      </c>
      <c r="D17" s="26">
        <v>123691.26999999999</v>
      </c>
      <c r="E17" s="70">
        <v>124592</v>
      </c>
      <c r="F17" s="26"/>
      <c r="G17" s="26">
        <f t="shared" si="1"/>
        <v>0</v>
      </c>
      <c r="H17" s="70">
        <f t="shared" si="2"/>
        <v>0</v>
      </c>
      <c r="I17" s="26">
        <f t="shared" si="0"/>
        <v>123691.26999999999</v>
      </c>
      <c r="J17" s="70">
        <f t="shared" si="3"/>
        <v>20.68674574389085</v>
      </c>
    </row>
    <row r="18" spans="1:10" ht="127.5" customHeight="1" x14ac:dyDescent="0.2">
      <c r="A18" s="27">
        <v>2509303</v>
      </c>
      <c r="B18" s="25" t="s">
        <v>71</v>
      </c>
      <c r="C18" s="26">
        <v>1342670.84</v>
      </c>
      <c r="D18" s="26">
        <v>246011.41</v>
      </c>
      <c r="E18" s="70">
        <v>197165</v>
      </c>
      <c r="F18" s="26"/>
      <c r="G18" s="26">
        <f t="shared" si="1"/>
        <v>0</v>
      </c>
      <c r="H18" s="70">
        <f t="shared" si="2"/>
        <v>0</v>
      </c>
      <c r="I18" s="26">
        <f t="shared" si="0"/>
        <v>246011.41</v>
      </c>
      <c r="J18" s="70">
        <f t="shared" si="3"/>
        <v>18.322540616134926</v>
      </c>
    </row>
    <row r="19" spans="1:10" ht="127.5" customHeight="1" x14ac:dyDescent="0.2">
      <c r="A19" s="27">
        <v>2509304</v>
      </c>
      <c r="B19" s="25" t="s">
        <v>72</v>
      </c>
      <c r="C19" s="26">
        <v>1123768.28</v>
      </c>
      <c r="D19" s="26">
        <v>145083.94</v>
      </c>
      <c r="E19" s="70">
        <v>173973</v>
      </c>
      <c r="F19" s="26"/>
      <c r="G19" s="26">
        <f t="shared" si="1"/>
        <v>0</v>
      </c>
      <c r="H19" s="70">
        <f t="shared" si="2"/>
        <v>0</v>
      </c>
      <c r="I19" s="26">
        <f t="shared" si="0"/>
        <v>145083.94</v>
      </c>
      <c r="J19" s="70">
        <f t="shared" si="3"/>
        <v>12.910485424984588</v>
      </c>
    </row>
    <row r="20" spans="1:10" ht="127.5" customHeight="1" x14ac:dyDescent="0.2">
      <c r="A20" s="27">
        <v>2509306</v>
      </c>
      <c r="B20" s="25" t="s">
        <v>73</v>
      </c>
      <c r="C20" s="26">
        <v>1228581.56</v>
      </c>
      <c r="D20" s="26">
        <v>208711.55</v>
      </c>
      <c r="E20" s="70">
        <v>189434</v>
      </c>
      <c r="F20" s="26"/>
      <c r="G20" s="26">
        <f t="shared" si="1"/>
        <v>0</v>
      </c>
      <c r="H20" s="70">
        <f t="shared" si="2"/>
        <v>0</v>
      </c>
      <c r="I20" s="26">
        <f t="shared" si="0"/>
        <v>208711.55</v>
      </c>
      <c r="J20" s="70">
        <f t="shared" si="3"/>
        <v>16.988009326788202</v>
      </c>
    </row>
    <row r="21" spans="1:10" ht="127.5" customHeight="1" x14ac:dyDescent="0.2">
      <c r="A21" s="27">
        <v>2509308</v>
      </c>
      <c r="B21" s="25" t="s">
        <v>74</v>
      </c>
      <c r="C21" s="26">
        <v>1135607.28</v>
      </c>
      <c r="D21" s="26">
        <v>192804.81</v>
      </c>
      <c r="E21" s="70">
        <v>179066</v>
      </c>
      <c r="F21" s="26"/>
      <c r="G21" s="26">
        <f t="shared" si="1"/>
        <v>0</v>
      </c>
      <c r="H21" s="70">
        <f t="shared" si="2"/>
        <v>0</v>
      </c>
      <c r="I21" s="26">
        <f t="shared" si="0"/>
        <v>192804.81</v>
      </c>
      <c r="J21" s="70">
        <f t="shared" si="3"/>
        <v>16.978123810548308</v>
      </c>
    </row>
    <row r="22" spans="1:10" ht="127.5" customHeight="1" x14ac:dyDescent="0.2">
      <c r="A22" s="27">
        <v>2509309</v>
      </c>
      <c r="B22" s="25" t="s">
        <v>75</v>
      </c>
      <c r="C22" s="26">
        <v>1334790.57</v>
      </c>
      <c r="D22" s="26">
        <v>240132.28</v>
      </c>
      <c r="E22" s="70">
        <v>246440</v>
      </c>
      <c r="F22" s="26"/>
      <c r="G22" s="26">
        <f t="shared" si="1"/>
        <v>0</v>
      </c>
      <c r="H22" s="70">
        <f t="shared" si="2"/>
        <v>0</v>
      </c>
      <c r="I22" s="26">
        <f t="shared" si="0"/>
        <v>240132.28</v>
      </c>
      <c r="J22" s="70">
        <f t="shared" si="3"/>
        <v>17.990258951260046</v>
      </c>
    </row>
    <row r="23" spans="1:10" ht="117" customHeight="1" x14ac:dyDescent="0.2">
      <c r="A23" s="27">
        <v>2509310</v>
      </c>
      <c r="B23" s="25" t="s">
        <v>76</v>
      </c>
      <c r="C23" s="26">
        <v>818563.15</v>
      </c>
      <c r="D23" s="26">
        <v>228732.77000000002</v>
      </c>
      <c r="E23" s="70">
        <v>134780</v>
      </c>
      <c r="F23" s="26"/>
      <c r="G23" s="26">
        <f t="shared" si="1"/>
        <v>0</v>
      </c>
      <c r="H23" s="70">
        <f t="shared" si="2"/>
        <v>0</v>
      </c>
      <c r="I23" s="26">
        <f t="shared" si="0"/>
        <v>228732.77000000002</v>
      </c>
      <c r="J23" s="70">
        <f t="shared" si="3"/>
        <v>27.943203893309882</v>
      </c>
    </row>
    <row r="24" spans="1:10" ht="115.5" customHeight="1" x14ac:dyDescent="0.2">
      <c r="A24" s="27">
        <v>2509312</v>
      </c>
      <c r="B24" s="25" t="s">
        <v>77</v>
      </c>
      <c r="C24" s="26">
        <v>1513476.06</v>
      </c>
      <c r="D24" s="26">
        <v>292910.74</v>
      </c>
      <c r="E24" s="70">
        <v>243908</v>
      </c>
      <c r="F24" s="26"/>
      <c r="G24" s="26">
        <f t="shared" si="1"/>
        <v>0</v>
      </c>
      <c r="H24" s="70">
        <f t="shared" si="2"/>
        <v>0</v>
      </c>
      <c r="I24" s="26">
        <f t="shared" si="0"/>
        <v>292910.74</v>
      </c>
      <c r="J24" s="70">
        <f t="shared" si="3"/>
        <v>19.353509959054122</v>
      </c>
    </row>
    <row r="25" spans="1:10" ht="128.25" customHeight="1" x14ac:dyDescent="0.2">
      <c r="A25" s="27">
        <v>2509313</v>
      </c>
      <c r="B25" s="25" t="s">
        <v>78</v>
      </c>
      <c r="C25" s="26">
        <v>980314.29</v>
      </c>
      <c r="D25" s="26">
        <v>187083.13</v>
      </c>
      <c r="E25" s="70">
        <v>189225</v>
      </c>
      <c r="F25" s="26"/>
      <c r="G25" s="26">
        <f t="shared" si="1"/>
        <v>0</v>
      </c>
      <c r="H25" s="70">
        <f t="shared" si="2"/>
        <v>0</v>
      </c>
      <c r="I25" s="26">
        <f t="shared" si="0"/>
        <v>187083.13</v>
      </c>
      <c r="J25" s="70">
        <f t="shared" si="3"/>
        <v>19.083994991034967</v>
      </c>
    </row>
    <row r="26" spans="1:10" ht="114.75" customHeight="1" x14ac:dyDescent="0.2">
      <c r="A26" s="27">
        <v>2509315</v>
      </c>
      <c r="B26" s="25" t="s">
        <v>79</v>
      </c>
      <c r="C26" s="26">
        <v>772356.56</v>
      </c>
      <c r="D26" s="26">
        <v>166476.94999999998</v>
      </c>
      <c r="E26" s="70">
        <v>93310</v>
      </c>
      <c r="F26" s="26"/>
      <c r="G26" s="26">
        <f t="shared" si="1"/>
        <v>0</v>
      </c>
      <c r="H26" s="70">
        <f t="shared" si="2"/>
        <v>0</v>
      </c>
      <c r="I26" s="26">
        <f t="shared" si="0"/>
        <v>166476.94999999998</v>
      </c>
      <c r="J26" s="70">
        <f t="shared" si="3"/>
        <v>21.554416524927291</v>
      </c>
    </row>
    <row r="27" spans="1:10" ht="129" customHeight="1" x14ac:dyDescent="0.2">
      <c r="A27" s="27">
        <v>2509316</v>
      </c>
      <c r="B27" s="25" t="s">
        <v>80</v>
      </c>
      <c r="C27" s="26">
        <v>1148906.74</v>
      </c>
      <c r="D27" s="26">
        <v>160990.82</v>
      </c>
      <c r="E27" s="70">
        <v>145328</v>
      </c>
      <c r="F27" s="26"/>
      <c r="G27" s="26">
        <f t="shared" si="1"/>
        <v>0</v>
      </c>
      <c r="H27" s="70">
        <f t="shared" si="2"/>
        <v>0</v>
      </c>
      <c r="I27" s="26">
        <f t="shared" si="0"/>
        <v>160990.82</v>
      </c>
      <c r="J27" s="70">
        <f t="shared" si="3"/>
        <v>14.012522896331864</v>
      </c>
    </row>
    <row r="28" spans="1:10" ht="132" customHeight="1" x14ac:dyDescent="0.2">
      <c r="A28" s="27">
        <v>2509318</v>
      </c>
      <c r="B28" s="25" t="s">
        <v>81</v>
      </c>
      <c r="C28" s="26">
        <v>1515392.51</v>
      </c>
      <c r="D28" s="26">
        <v>276611.03000000003</v>
      </c>
      <c r="E28" s="70">
        <v>256809</v>
      </c>
      <c r="F28" s="26"/>
      <c r="G28" s="26">
        <f t="shared" si="1"/>
        <v>0</v>
      </c>
      <c r="H28" s="70">
        <f t="shared" si="2"/>
        <v>0</v>
      </c>
      <c r="I28" s="26">
        <f t="shared" si="0"/>
        <v>276611.03000000003</v>
      </c>
      <c r="J28" s="70">
        <f t="shared" si="3"/>
        <v>18.253424652336445</v>
      </c>
    </row>
    <row r="29" spans="1:10" ht="107.25" customHeight="1" x14ac:dyDescent="0.2">
      <c r="A29" s="27">
        <v>2509322</v>
      </c>
      <c r="B29" s="25" t="s">
        <v>82</v>
      </c>
      <c r="C29" s="26">
        <v>1222763.49</v>
      </c>
      <c r="D29" s="26">
        <v>207340.12</v>
      </c>
      <c r="E29" s="70">
        <v>176430</v>
      </c>
      <c r="F29" s="26"/>
      <c r="G29" s="26">
        <f t="shared" si="1"/>
        <v>0</v>
      </c>
      <c r="H29" s="70">
        <f t="shared" si="2"/>
        <v>0</v>
      </c>
      <c r="I29" s="26">
        <f t="shared" si="0"/>
        <v>207340.12</v>
      </c>
      <c r="J29" s="70">
        <f t="shared" si="3"/>
        <v>16.956682277126216</v>
      </c>
    </row>
    <row r="30" spans="1:10" ht="118.5" customHeight="1" x14ac:dyDescent="0.2">
      <c r="A30" s="27">
        <v>2509329</v>
      </c>
      <c r="B30" s="25" t="s">
        <v>83</v>
      </c>
      <c r="C30" s="26">
        <v>1535023.82</v>
      </c>
      <c r="D30" s="26">
        <v>215568.71</v>
      </c>
      <c r="E30" s="70">
        <v>189434</v>
      </c>
      <c r="F30" s="26"/>
      <c r="G30" s="26">
        <f t="shared" si="1"/>
        <v>0</v>
      </c>
      <c r="H30" s="70">
        <f t="shared" si="2"/>
        <v>0</v>
      </c>
      <c r="I30" s="26">
        <f t="shared" si="0"/>
        <v>215568.71</v>
      </c>
      <c r="J30" s="70">
        <f t="shared" si="3"/>
        <v>14.043346245923402</v>
      </c>
    </row>
    <row r="31" spans="1:10" ht="114" customHeight="1" x14ac:dyDescent="0.2">
      <c r="A31" s="122">
        <v>2509332</v>
      </c>
      <c r="B31" s="25" t="s">
        <v>84</v>
      </c>
      <c r="C31" s="26">
        <v>824308.69</v>
      </c>
      <c r="D31" s="26">
        <v>230103.71000000002</v>
      </c>
      <c r="E31" s="70">
        <v>134780</v>
      </c>
      <c r="F31" s="26"/>
      <c r="G31" s="26">
        <f t="shared" si="1"/>
        <v>0</v>
      </c>
      <c r="H31" s="70">
        <f t="shared" si="2"/>
        <v>0</v>
      </c>
      <c r="I31" s="26">
        <f t="shared" si="0"/>
        <v>230103.71000000002</v>
      </c>
      <c r="J31" s="70">
        <f t="shared" si="3"/>
        <v>27.914749994932119</v>
      </c>
    </row>
    <row r="32" spans="1:10" ht="116.25" customHeight="1" x14ac:dyDescent="0.2">
      <c r="A32" s="27">
        <v>2509337</v>
      </c>
      <c r="B32" s="25" t="s">
        <v>85</v>
      </c>
      <c r="C32" s="26">
        <v>1897420.93</v>
      </c>
      <c r="D32" s="26">
        <v>352187.39</v>
      </c>
      <c r="E32" s="70">
        <v>308542</v>
      </c>
      <c r="F32" s="26"/>
      <c r="G32" s="26">
        <f t="shared" si="1"/>
        <v>0</v>
      </c>
      <c r="H32" s="70">
        <f t="shared" si="2"/>
        <v>0</v>
      </c>
      <c r="I32" s="26">
        <f t="shared" si="0"/>
        <v>352187.39</v>
      </c>
      <c r="J32" s="70">
        <f t="shared" si="3"/>
        <v>18.561373727441705</v>
      </c>
    </row>
    <row r="33" spans="1:10" ht="116.25" customHeight="1" x14ac:dyDescent="0.2">
      <c r="A33" s="27">
        <v>2509338</v>
      </c>
      <c r="B33" s="25" t="s">
        <v>86</v>
      </c>
      <c r="C33" s="26">
        <v>1115563.02</v>
      </c>
      <c r="D33" s="26">
        <v>196919.1</v>
      </c>
      <c r="E33" s="70">
        <v>205075</v>
      </c>
      <c r="F33" s="26"/>
      <c r="G33" s="26">
        <f t="shared" si="1"/>
        <v>0</v>
      </c>
      <c r="H33" s="70">
        <f t="shared" si="2"/>
        <v>0</v>
      </c>
      <c r="I33" s="26">
        <f t="shared" si="0"/>
        <v>196919.1</v>
      </c>
      <c r="J33" s="70">
        <f t="shared" si="3"/>
        <v>17.651992444138209</v>
      </c>
    </row>
    <row r="34" spans="1:10" ht="118.5" customHeight="1" x14ac:dyDescent="0.2">
      <c r="A34" s="27">
        <v>2509339</v>
      </c>
      <c r="B34" s="25" t="s">
        <v>87</v>
      </c>
      <c r="C34" s="26">
        <v>1211400.43</v>
      </c>
      <c r="D34" s="26">
        <v>247382.84</v>
      </c>
      <c r="E34" s="70">
        <v>223173</v>
      </c>
      <c r="F34" s="26"/>
      <c r="G34" s="26">
        <f t="shared" si="1"/>
        <v>0</v>
      </c>
      <c r="H34" s="70">
        <f t="shared" si="2"/>
        <v>0</v>
      </c>
      <c r="I34" s="26">
        <f t="shared" si="0"/>
        <v>247382.84</v>
      </c>
      <c r="J34" s="70">
        <f t="shared" si="3"/>
        <v>20.421227686042677</v>
      </c>
    </row>
    <row r="35" spans="1:10" ht="131.25" customHeight="1" x14ac:dyDescent="0.2">
      <c r="A35" s="27">
        <v>2509340</v>
      </c>
      <c r="B35" s="25" t="s">
        <v>88</v>
      </c>
      <c r="C35" s="26">
        <v>1251633.69</v>
      </c>
      <c r="D35" s="26">
        <v>116834.12</v>
      </c>
      <c r="E35" s="70">
        <v>131407</v>
      </c>
      <c r="F35" s="26"/>
      <c r="G35" s="26">
        <f t="shared" si="1"/>
        <v>0</v>
      </c>
      <c r="H35" s="70">
        <f t="shared" si="2"/>
        <v>0</v>
      </c>
      <c r="I35" s="26">
        <f t="shared" si="0"/>
        <v>116834.12</v>
      </c>
      <c r="J35" s="70">
        <f t="shared" si="3"/>
        <v>9.334529817585846</v>
      </c>
    </row>
    <row r="36" spans="1:10" ht="141.75" customHeight="1" x14ac:dyDescent="0.2">
      <c r="A36" s="27">
        <v>2509341</v>
      </c>
      <c r="B36" s="25" t="s">
        <v>89</v>
      </c>
      <c r="C36" s="26">
        <v>1171879.8999999999</v>
      </c>
      <c r="D36" s="26">
        <v>119576.97999999998</v>
      </c>
      <c r="E36" s="70">
        <v>163605</v>
      </c>
      <c r="F36" s="26"/>
      <c r="G36" s="26">
        <f t="shared" si="1"/>
        <v>0</v>
      </c>
      <c r="H36" s="70">
        <f t="shared" si="2"/>
        <v>0</v>
      </c>
      <c r="I36" s="26">
        <f t="shared" si="0"/>
        <v>119576.97999999998</v>
      </c>
      <c r="J36" s="70">
        <f t="shared" si="3"/>
        <v>10.203859627594943</v>
      </c>
    </row>
    <row r="37" spans="1:10" ht="143.25" customHeight="1" x14ac:dyDescent="0.2">
      <c r="A37" s="27">
        <v>2509342</v>
      </c>
      <c r="B37" s="25" t="s">
        <v>90</v>
      </c>
      <c r="C37" s="26">
        <v>1316599.1399999999</v>
      </c>
      <c r="D37" s="26">
        <v>181833.44</v>
      </c>
      <c r="E37" s="70">
        <v>205075</v>
      </c>
      <c r="F37" s="26"/>
      <c r="G37" s="26">
        <f t="shared" si="1"/>
        <v>0</v>
      </c>
      <c r="H37" s="70">
        <f t="shared" si="2"/>
        <v>0</v>
      </c>
      <c r="I37" s="26">
        <f t="shared" si="0"/>
        <v>181833.44</v>
      </c>
      <c r="J37" s="70">
        <f t="shared" si="3"/>
        <v>13.810842987486685</v>
      </c>
    </row>
    <row r="38" spans="1:10" ht="115.5" customHeight="1" x14ac:dyDescent="0.2">
      <c r="A38" s="27">
        <v>2509343</v>
      </c>
      <c r="B38" s="25" t="s">
        <v>91</v>
      </c>
      <c r="C38" s="26">
        <v>1570481.22</v>
      </c>
      <c r="D38" s="26">
        <v>222425.40999999997</v>
      </c>
      <c r="E38" s="70">
        <v>215443</v>
      </c>
      <c r="F38" s="26"/>
      <c r="G38" s="26">
        <f t="shared" si="1"/>
        <v>0</v>
      </c>
      <c r="H38" s="70">
        <f t="shared" si="2"/>
        <v>0</v>
      </c>
      <c r="I38" s="26">
        <f t="shared" si="0"/>
        <v>222425.40999999997</v>
      </c>
      <c r="J38" s="70">
        <f t="shared" si="3"/>
        <v>14.162882508076089</v>
      </c>
    </row>
    <row r="39" spans="1:10" ht="120.75" customHeight="1" x14ac:dyDescent="0.2">
      <c r="A39" s="27">
        <v>2509351</v>
      </c>
      <c r="B39" s="25" t="s">
        <v>92</v>
      </c>
      <c r="C39" s="26">
        <v>1057267.33</v>
      </c>
      <c r="D39" s="26">
        <v>235589.79</v>
      </c>
      <c r="E39" s="70">
        <v>134780</v>
      </c>
      <c r="F39" s="26"/>
      <c r="G39" s="26">
        <f t="shared" si="1"/>
        <v>0</v>
      </c>
      <c r="H39" s="70">
        <f t="shared" si="2"/>
        <v>0</v>
      </c>
      <c r="I39" s="26">
        <f t="shared" si="0"/>
        <v>235589.79</v>
      </c>
      <c r="J39" s="70">
        <f t="shared" si="3"/>
        <v>22.282896985003784</v>
      </c>
    </row>
    <row r="40" spans="1:10" ht="127.5" customHeight="1" x14ac:dyDescent="0.2">
      <c r="A40" s="27">
        <v>2509352</v>
      </c>
      <c r="B40" s="25" t="s">
        <v>93</v>
      </c>
      <c r="C40" s="26">
        <v>1097181.0900000001</v>
      </c>
      <c r="D40" s="26">
        <v>212825.84</v>
      </c>
      <c r="E40" s="70">
        <v>189434</v>
      </c>
      <c r="F40" s="26"/>
      <c r="G40" s="26">
        <f t="shared" si="1"/>
        <v>0</v>
      </c>
      <c r="H40" s="70">
        <f t="shared" si="2"/>
        <v>0</v>
      </c>
      <c r="I40" s="26">
        <f t="shared" si="0"/>
        <v>212825.84</v>
      </c>
      <c r="J40" s="70">
        <f t="shared" si="3"/>
        <v>19.397512583816038</v>
      </c>
    </row>
    <row r="41" spans="1:10" ht="127.5" customHeight="1" x14ac:dyDescent="0.2">
      <c r="A41" s="27">
        <v>2509354</v>
      </c>
      <c r="B41" s="25" t="s">
        <v>94</v>
      </c>
      <c r="C41" s="26">
        <v>965061.62</v>
      </c>
      <c r="D41" s="26">
        <v>228732.77000000002</v>
      </c>
      <c r="E41" s="70">
        <v>134780</v>
      </c>
      <c r="F41" s="26"/>
      <c r="G41" s="26">
        <f t="shared" si="1"/>
        <v>0</v>
      </c>
      <c r="H41" s="70">
        <f t="shared" si="2"/>
        <v>0</v>
      </c>
      <c r="I41" s="26">
        <f t="shared" si="0"/>
        <v>228732.77000000002</v>
      </c>
      <c r="J41" s="70">
        <f t="shared" si="3"/>
        <v>23.701364271433778</v>
      </c>
    </row>
    <row r="42" spans="1:10" ht="127.5" customHeight="1" x14ac:dyDescent="0.2">
      <c r="A42" s="27">
        <v>2509355</v>
      </c>
      <c r="B42" s="25" t="s">
        <v>95</v>
      </c>
      <c r="C42" s="26">
        <v>1550483.62</v>
      </c>
      <c r="D42" s="26">
        <v>231475.64</v>
      </c>
      <c r="E42" s="70">
        <v>178613</v>
      </c>
      <c r="F42" s="26"/>
      <c r="G42" s="26">
        <f t="shared" si="1"/>
        <v>0</v>
      </c>
      <c r="H42" s="70">
        <f t="shared" si="2"/>
        <v>0</v>
      </c>
      <c r="I42" s="26">
        <f t="shared" si="0"/>
        <v>231475.64</v>
      </c>
      <c r="J42" s="70">
        <f t="shared" si="3"/>
        <v>14.92925413813788</v>
      </c>
    </row>
    <row r="43" spans="1:10" ht="120.75" customHeight="1" x14ac:dyDescent="0.2">
      <c r="A43" s="27">
        <v>2509360</v>
      </c>
      <c r="B43" s="25" t="s">
        <v>96</v>
      </c>
      <c r="C43" s="26">
        <v>1112268.1399999999</v>
      </c>
      <c r="D43" s="26">
        <v>212432.97999999998</v>
      </c>
      <c r="E43" s="70">
        <v>186693</v>
      </c>
      <c r="F43" s="26"/>
      <c r="G43" s="26">
        <f t="shared" si="1"/>
        <v>0</v>
      </c>
      <c r="H43" s="70">
        <f t="shared" si="2"/>
        <v>0</v>
      </c>
      <c r="I43" s="26">
        <f t="shared" si="0"/>
        <v>212432.97999999998</v>
      </c>
      <c r="J43" s="70">
        <f t="shared" si="3"/>
        <v>19.099079831595283</v>
      </c>
    </row>
    <row r="44" spans="1:10" ht="118.5" customHeight="1" x14ac:dyDescent="0.2">
      <c r="A44" s="27">
        <v>2509361</v>
      </c>
      <c r="B44" s="25" t="s">
        <v>97</v>
      </c>
      <c r="C44" s="26">
        <v>1408427.46</v>
      </c>
      <c r="D44" s="26">
        <v>225989.71000000002</v>
      </c>
      <c r="E44" s="70">
        <v>199802</v>
      </c>
      <c r="F44" s="26"/>
      <c r="G44" s="26">
        <f t="shared" si="1"/>
        <v>0</v>
      </c>
      <c r="H44" s="70">
        <f t="shared" si="2"/>
        <v>0</v>
      </c>
      <c r="I44" s="26">
        <f t="shared" si="0"/>
        <v>225989.71000000002</v>
      </c>
      <c r="J44" s="70">
        <f t="shared" si="3"/>
        <v>16.045534215869381</v>
      </c>
    </row>
    <row r="45" spans="1:10" ht="121.5" customHeight="1" x14ac:dyDescent="0.2">
      <c r="A45" s="27">
        <v>2509366</v>
      </c>
      <c r="B45" s="25" t="s">
        <v>98</v>
      </c>
      <c r="C45" s="26">
        <v>1638745.96</v>
      </c>
      <c r="D45" s="26">
        <v>361788.06</v>
      </c>
      <c r="E45" s="70">
        <v>295537</v>
      </c>
      <c r="F45" s="26"/>
      <c r="G45" s="26">
        <f t="shared" si="1"/>
        <v>0</v>
      </c>
      <c r="H45" s="70">
        <f t="shared" si="2"/>
        <v>0</v>
      </c>
      <c r="I45" s="26">
        <f t="shared" si="0"/>
        <v>361788.06</v>
      </c>
      <c r="J45" s="70">
        <f t="shared" si="3"/>
        <v>22.077129026148754</v>
      </c>
    </row>
    <row r="46" spans="1:10" ht="127.5" customHeight="1" x14ac:dyDescent="0.2">
      <c r="A46" s="27">
        <v>2509371</v>
      </c>
      <c r="B46" s="25" t="s">
        <v>99</v>
      </c>
      <c r="C46" s="26">
        <v>1696416.56</v>
      </c>
      <c r="D46" s="26">
        <v>234218.42</v>
      </c>
      <c r="E46" s="70">
        <v>225811</v>
      </c>
      <c r="F46" s="26"/>
      <c r="G46" s="26">
        <f t="shared" si="1"/>
        <v>0</v>
      </c>
      <c r="H46" s="70">
        <f t="shared" si="2"/>
        <v>0</v>
      </c>
      <c r="I46" s="26">
        <f t="shared" si="0"/>
        <v>234218.42</v>
      </c>
      <c r="J46" s="70">
        <f t="shared" si="3"/>
        <v>13.806657251683514</v>
      </c>
    </row>
    <row r="47" spans="1:10" ht="120.75" customHeight="1" x14ac:dyDescent="0.2">
      <c r="A47" s="27">
        <v>2509380</v>
      </c>
      <c r="B47" s="25" t="s">
        <v>100</v>
      </c>
      <c r="C47" s="26">
        <v>1358144.74</v>
      </c>
      <c r="D47" s="26">
        <v>224618.40000000002</v>
      </c>
      <c r="E47" s="70">
        <v>186798</v>
      </c>
      <c r="F47" s="26"/>
      <c r="G47" s="26">
        <f t="shared" si="1"/>
        <v>0</v>
      </c>
      <c r="H47" s="70">
        <f t="shared" si="2"/>
        <v>0</v>
      </c>
      <c r="I47" s="26">
        <f t="shared" si="0"/>
        <v>224618.40000000002</v>
      </c>
      <c r="J47" s="70">
        <f t="shared" si="3"/>
        <v>16.53862017681562</v>
      </c>
    </row>
    <row r="48" spans="1:10" ht="127.5" customHeight="1" x14ac:dyDescent="0.2">
      <c r="A48" s="27">
        <v>2509386</v>
      </c>
      <c r="B48" s="25" t="s">
        <v>101</v>
      </c>
      <c r="C48" s="26">
        <v>1723106.54</v>
      </c>
      <c r="D48" s="26">
        <v>218311.12</v>
      </c>
      <c r="E48" s="70">
        <v>189434</v>
      </c>
      <c r="F48" s="26"/>
      <c r="G48" s="26">
        <f t="shared" si="1"/>
        <v>0</v>
      </c>
      <c r="H48" s="70">
        <f t="shared" si="2"/>
        <v>0</v>
      </c>
      <c r="I48" s="26">
        <f t="shared" si="0"/>
        <v>218311.12</v>
      </c>
      <c r="J48" s="70">
        <f t="shared" si="3"/>
        <v>12.669624015239359</v>
      </c>
    </row>
    <row r="49" spans="1:10" ht="117.75" customHeight="1" x14ac:dyDescent="0.2">
      <c r="A49" s="27">
        <v>2509395</v>
      </c>
      <c r="B49" s="25" t="s">
        <v>102</v>
      </c>
      <c r="C49" s="26">
        <v>1559154.86</v>
      </c>
      <c r="D49" s="26">
        <v>262075.16999999998</v>
      </c>
      <c r="E49" s="70">
        <v>233435</v>
      </c>
      <c r="F49" s="26"/>
      <c r="G49" s="26">
        <f t="shared" si="1"/>
        <v>0</v>
      </c>
      <c r="H49" s="70">
        <f t="shared" si="2"/>
        <v>0</v>
      </c>
      <c r="I49" s="26">
        <f t="shared" si="0"/>
        <v>262075.16999999998</v>
      </c>
      <c r="J49" s="70">
        <f t="shared" si="3"/>
        <v>16.808796657953526</v>
      </c>
    </row>
    <row r="50" spans="1:10" ht="107.25" customHeight="1" x14ac:dyDescent="0.2">
      <c r="A50" s="27">
        <v>2509397</v>
      </c>
      <c r="B50" s="25" t="s">
        <v>103</v>
      </c>
      <c r="C50" s="26">
        <v>1064134.5</v>
      </c>
      <c r="D50" s="26">
        <v>200639.88</v>
      </c>
      <c r="E50" s="70">
        <v>176325</v>
      </c>
      <c r="F50" s="26"/>
      <c r="G50" s="26">
        <f t="shared" si="1"/>
        <v>0</v>
      </c>
      <c r="H50" s="70">
        <f t="shared" si="2"/>
        <v>0</v>
      </c>
      <c r="I50" s="26">
        <f t="shared" si="0"/>
        <v>200639.88</v>
      </c>
      <c r="J50" s="70">
        <f t="shared" si="3"/>
        <v>18.854748154486114</v>
      </c>
    </row>
    <row r="51" spans="1:10" ht="107.25" customHeight="1" x14ac:dyDescent="0.2">
      <c r="A51" s="27">
        <v>2509403</v>
      </c>
      <c r="B51" s="25" t="s">
        <v>104</v>
      </c>
      <c r="C51" s="26">
        <v>1097498.46</v>
      </c>
      <c r="D51" s="26">
        <v>227361.26</v>
      </c>
      <c r="E51" s="70">
        <v>212806</v>
      </c>
      <c r="F51" s="26"/>
      <c r="G51" s="26">
        <f t="shared" si="1"/>
        <v>0</v>
      </c>
      <c r="H51" s="70">
        <f t="shared" si="2"/>
        <v>0</v>
      </c>
      <c r="I51" s="26">
        <f t="shared" si="0"/>
        <v>227361.26</v>
      </c>
      <c r="J51" s="70">
        <f t="shared" si="3"/>
        <v>20.716316996016559</v>
      </c>
    </row>
    <row r="52" spans="1:10" ht="120.75" customHeight="1" x14ac:dyDescent="0.2">
      <c r="A52" s="27">
        <v>2509405</v>
      </c>
      <c r="B52" s="25" t="s">
        <v>105</v>
      </c>
      <c r="C52" s="26">
        <v>908165.32</v>
      </c>
      <c r="D52" s="26">
        <v>182383.24</v>
      </c>
      <c r="E52" s="70">
        <v>103677</v>
      </c>
      <c r="F52" s="26"/>
      <c r="G52" s="26">
        <f t="shared" si="1"/>
        <v>0</v>
      </c>
      <c r="H52" s="70">
        <f t="shared" si="2"/>
        <v>0</v>
      </c>
      <c r="I52" s="26">
        <f t="shared" si="0"/>
        <v>182383.24</v>
      </c>
      <c r="J52" s="70">
        <f t="shared" si="3"/>
        <v>20.082603462550189</v>
      </c>
    </row>
    <row r="53" spans="1:10" ht="119.25" customHeight="1" x14ac:dyDescent="0.2">
      <c r="A53" s="27">
        <v>2509408</v>
      </c>
      <c r="B53" s="25" t="s">
        <v>106</v>
      </c>
      <c r="C53" s="26">
        <v>1372488.19</v>
      </c>
      <c r="D53" s="26">
        <v>248753.84</v>
      </c>
      <c r="E53" s="70">
        <v>210169</v>
      </c>
      <c r="F53" s="26"/>
      <c r="G53" s="26">
        <f t="shared" si="1"/>
        <v>0</v>
      </c>
      <c r="H53" s="70">
        <f t="shared" si="2"/>
        <v>0</v>
      </c>
      <c r="I53" s="26">
        <f t="shared" si="0"/>
        <v>248753.84</v>
      </c>
      <c r="J53" s="70">
        <f t="shared" si="3"/>
        <v>18.124297302696643</v>
      </c>
    </row>
    <row r="54" spans="1:10" ht="112.5" customHeight="1" x14ac:dyDescent="0.2">
      <c r="A54" s="27">
        <v>2509412</v>
      </c>
      <c r="B54" s="25" t="s">
        <v>107</v>
      </c>
      <c r="C54" s="26">
        <v>1265323.1100000001</v>
      </c>
      <c r="D54" s="26">
        <v>190062.44</v>
      </c>
      <c r="E54" s="70">
        <v>192070</v>
      </c>
      <c r="F54" s="26"/>
      <c r="G54" s="26">
        <f t="shared" si="1"/>
        <v>0</v>
      </c>
      <c r="H54" s="70">
        <f t="shared" si="2"/>
        <v>0</v>
      </c>
      <c r="I54" s="26">
        <f t="shared" si="0"/>
        <v>190062.44</v>
      </c>
      <c r="J54" s="70">
        <f t="shared" si="3"/>
        <v>15.02086214168648</v>
      </c>
    </row>
    <row r="55" spans="1:10" ht="108.75" customHeight="1" x14ac:dyDescent="0.2">
      <c r="A55" s="27">
        <v>2509419</v>
      </c>
      <c r="B55" s="25" t="s">
        <v>108</v>
      </c>
      <c r="C55" s="26">
        <v>1233551.08</v>
      </c>
      <c r="D55" s="26">
        <v>172783.31</v>
      </c>
      <c r="E55" s="70">
        <v>181703</v>
      </c>
      <c r="F55" s="26"/>
      <c r="G55" s="26">
        <f t="shared" si="1"/>
        <v>0</v>
      </c>
      <c r="H55" s="70">
        <f t="shared" si="2"/>
        <v>0</v>
      </c>
      <c r="I55" s="26">
        <f t="shared" si="0"/>
        <v>172783.31</v>
      </c>
      <c r="J55" s="70">
        <f t="shared" si="3"/>
        <v>14.006984615505342</v>
      </c>
    </row>
    <row r="56" spans="1:10" ht="114" customHeight="1" x14ac:dyDescent="0.2">
      <c r="A56" s="27">
        <v>2509420</v>
      </c>
      <c r="B56" s="25" t="s">
        <v>109</v>
      </c>
      <c r="C56" s="26">
        <v>654138.87</v>
      </c>
      <c r="D56" s="26">
        <v>139598.04999999999</v>
      </c>
      <c r="E56" s="70">
        <v>134960</v>
      </c>
      <c r="F56" s="26"/>
      <c r="G56" s="26">
        <f t="shared" si="1"/>
        <v>0</v>
      </c>
      <c r="H56" s="70">
        <f t="shared" si="2"/>
        <v>0</v>
      </c>
      <c r="I56" s="26">
        <f t="shared" si="0"/>
        <v>139598.04999999999</v>
      </c>
      <c r="J56" s="70">
        <f t="shared" si="3"/>
        <v>21.340736103940742</v>
      </c>
    </row>
    <row r="57" spans="1:10" ht="120" customHeight="1" x14ac:dyDescent="0.2">
      <c r="A57" s="27">
        <v>2509423</v>
      </c>
      <c r="B57" s="25" t="s">
        <v>110</v>
      </c>
      <c r="C57" s="26">
        <v>1411704.71</v>
      </c>
      <c r="D57" s="26">
        <v>279196.09999999998</v>
      </c>
      <c r="E57" s="70">
        <v>217900</v>
      </c>
      <c r="F57" s="26"/>
      <c r="G57" s="26">
        <f t="shared" si="1"/>
        <v>0</v>
      </c>
      <c r="H57" s="70">
        <f t="shared" si="2"/>
        <v>0</v>
      </c>
      <c r="I57" s="26">
        <f t="shared" si="0"/>
        <v>279196.09999999998</v>
      </c>
      <c r="J57" s="70">
        <f t="shared" si="3"/>
        <v>19.777230891295954</v>
      </c>
    </row>
    <row r="58" spans="1:10" ht="127.5" customHeight="1" x14ac:dyDescent="0.2">
      <c r="A58" s="27">
        <v>2509431</v>
      </c>
      <c r="B58" s="25" t="s">
        <v>111</v>
      </c>
      <c r="C58" s="26">
        <v>1444758.03</v>
      </c>
      <c r="D58" s="26">
        <v>203540.19</v>
      </c>
      <c r="E58" s="70">
        <v>202229</v>
      </c>
      <c r="F58" s="26"/>
      <c r="G58" s="26">
        <f t="shared" si="1"/>
        <v>0</v>
      </c>
      <c r="H58" s="70">
        <f t="shared" si="2"/>
        <v>0</v>
      </c>
      <c r="I58" s="26">
        <f t="shared" si="0"/>
        <v>203540.19</v>
      </c>
      <c r="J58" s="70">
        <f t="shared" si="3"/>
        <v>14.088185410535493</v>
      </c>
    </row>
    <row r="59" spans="1:10" ht="127.5" customHeight="1" x14ac:dyDescent="0.2">
      <c r="A59" s="27">
        <v>2509436</v>
      </c>
      <c r="B59" s="25" t="s">
        <v>112</v>
      </c>
      <c r="C59" s="26">
        <v>1218850.22</v>
      </c>
      <c r="D59" s="26">
        <v>179247.75</v>
      </c>
      <c r="E59" s="70">
        <v>165957</v>
      </c>
      <c r="F59" s="26"/>
      <c r="G59" s="26">
        <f t="shared" si="1"/>
        <v>0</v>
      </c>
      <c r="H59" s="70">
        <f t="shared" si="2"/>
        <v>0</v>
      </c>
      <c r="I59" s="26">
        <f t="shared" si="0"/>
        <v>179247.75</v>
      </c>
      <c r="J59" s="70">
        <f t="shared" si="3"/>
        <v>14.706298366997055</v>
      </c>
    </row>
    <row r="60" spans="1:10" ht="127.5" customHeight="1" x14ac:dyDescent="0.2">
      <c r="A60" s="27">
        <v>2509438</v>
      </c>
      <c r="B60" s="25" t="s">
        <v>113</v>
      </c>
      <c r="C60" s="26">
        <v>1298204.3999999999</v>
      </c>
      <c r="D60" s="26">
        <v>194176.44</v>
      </c>
      <c r="E60" s="70">
        <v>192070</v>
      </c>
      <c r="F60" s="26"/>
      <c r="G60" s="26">
        <f t="shared" si="1"/>
        <v>0</v>
      </c>
      <c r="H60" s="70">
        <f t="shared" si="2"/>
        <v>0</v>
      </c>
      <c r="I60" s="26">
        <f t="shared" si="0"/>
        <v>194176.44</v>
      </c>
      <c r="J60" s="70">
        <f t="shared" si="3"/>
        <v>14.957308725806199</v>
      </c>
    </row>
    <row r="61" spans="1:10" ht="127.5" customHeight="1" x14ac:dyDescent="0.2">
      <c r="A61" s="27">
        <v>2509440</v>
      </c>
      <c r="B61" s="25" t="s">
        <v>114</v>
      </c>
      <c r="C61" s="26">
        <v>1489257.54</v>
      </c>
      <c r="D61" s="26">
        <v>205968.56999999998</v>
      </c>
      <c r="E61" s="70">
        <v>202438</v>
      </c>
      <c r="F61" s="26"/>
      <c r="G61" s="26">
        <f t="shared" si="1"/>
        <v>0</v>
      </c>
      <c r="H61" s="70">
        <f t="shared" si="2"/>
        <v>0</v>
      </c>
      <c r="I61" s="26">
        <f t="shared" si="0"/>
        <v>205968.56999999998</v>
      </c>
      <c r="J61" s="70">
        <f t="shared" si="3"/>
        <v>13.83028552603467</v>
      </c>
    </row>
    <row r="62" spans="1:10" ht="145.5" customHeight="1" x14ac:dyDescent="0.2">
      <c r="A62" s="27">
        <v>2509442</v>
      </c>
      <c r="B62" s="25" t="s">
        <v>115</v>
      </c>
      <c r="C62" s="26">
        <v>1733971.76</v>
      </c>
      <c r="D62" s="26">
        <v>196919.44</v>
      </c>
      <c r="E62" s="70">
        <v>192070</v>
      </c>
      <c r="F62" s="26"/>
      <c r="G62" s="26">
        <f t="shared" si="1"/>
        <v>0</v>
      </c>
      <c r="H62" s="70">
        <f t="shared" si="2"/>
        <v>0</v>
      </c>
      <c r="I62" s="26">
        <f t="shared" si="0"/>
        <v>196919.44</v>
      </c>
      <c r="J62" s="70">
        <f t="shared" si="3"/>
        <v>11.356554042148876</v>
      </c>
    </row>
    <row r="63" spans="1:10" ht="120" customHeight="1" x14ac:dyDescent="0.2">
      <c r="A63" s="27">
        <v>2509444</v>
      </c>
      <c r="B63" s="25" t="s">
        <v>116</v>
      </c>
      <c r="C63" s="26">
        <v>997598.92</v>
      </c>
      <c r="D63" s="26">
        <v>168669.31</v>
      </c>
      <c r="E63" s="70">
        <v>155695</v>
      </c>
      <c r="F63" s="26"/>
      <c r="G63" s="26">
        <f t="shared" si="1"/>
        <v>0</v>
      </c>
      <c r="H63" s="70">
        <f t="shared" si="2"/>
        <v>0</v>
      </c>
      <c r="I63" s="26">
        <f t="shared" si="0"/>
        <v>168669.31</v>
      </c>
      <c r="J63" s="70">
        <f t="shared" si="3"/>
        <v>16.907527325711218</v>
      </c>
    </row>
    <row r="64" spans="1:10" ht="125.25" customHeight="1" x14ac:dyDescent="0.2">
      <c r="A64" s="27">
        <v>2509445</v>
      </c>
      <c r="B64" s="25" t="s">
        <v>117</v>
      </c>
      <c r="C64" s="26">
        <v>1016567.57</v>
      </c>
      <c r="D64" s="26">
        <v>168590.37</v>
      </c>
      <c r="E64" s="70">
        <v>178751</v>
      </c>
      <c r="F64" s="26"/>
      <c r="G64" s="26">
        <f t="shared" si="1"/>
        <v>0</v>
      </c>
      <c r="H64" s="70">
        <f t="shared" si="2"/>
        <v>0</v>
      </c>
      <c r="I64" s="26">
        <f t="shared" si="0"/>
        <v>168590.37</v>
      </c>
      <c r="J64" s="70">
        <f t="shared" si="3"/>
        <v>16.584275848972833</v>
      </c>
    </row>
    <row r="65" spans="1:11" ht="130.5" customHeight="1" x14ac:dyDescent="0.2">
      <c r="A65" s="27">
        <v>2509446</v>
      </c>
      <c r="B65" s="25" t="s">
        <v>118</v>
      </c>
      <c r="C65" s="26">
        <v>1228467.28</v>
      </c>
      <c r="D65" s="26">
        <v>215568.56999999998</v>
      </c>
      <c r="E65" s="70">
        <v>189434</v>
      </c>
      <c r="F65" s="26"/>
      <c r="G65" s="26">
        <f t="shared" si="1"/>
        <v>0</v>
      </c>
      <c r="H65" s="70">
        <f t="shared" si="2"/>
        <v>0</v>
      </c>
      <c r="I65" s="26">
        <f t="shared" si="0"/>
        <v>215568.56999999998</v>
      </c>
      <c r="J65" s="70">
        <f t="shared" si="3"/>
        <v>17.547766514383678</v>
      </c>
    </row>
    <row r="66" spans="1:11" ht="130.5" customHeight="1" x14ac:dyDescent="0.2">
      <c r="A66" s="122">
        <v>2509447</v>
      </c>
      <c r="B66" s="25" t="s">
        <v>119</v>
      </c>
      <c r="C66" s="26">
        <v>1627416.27</v>
      </c>
      <c r="D66" s="26">
        <v>234218.71000000002</v>
      </c>
      <c r="E66" s="70">
        <v>212806</v>
      </c>
      <c r="F66" s="26"/>
      <c r="G66" s="26">
        <f t="shared" si="1"/>
        <v>0</v>
      </c>
      <c r="H66" s="70">
        <f t="shared" si="2"/>
        <v>0</v>
      </c>
      <c r="I66" s="26">
        <f t="shared" si="0"/>
        <v>234218.71000000002</v>
      </c>
      <c r="J66" s="70">
        <f t="shared" si="3"/>
        <v>14.392059015116029</v>
      </c>
    </row>
    <row r="67" spans="1:11" ht="131.25" customHeight="1" x14ac:dyDescent="0.2">
      <c r="A67" s="27">
        <v>2509449</v>
      </c>
      <c r="B67" s="25" t="s">
        <v>120</v>
      </c>
      <c r="C67" s="26">
        <v>1015782.89</v>
      </c>
      <c r="D67" s="26">
        <v>175526.31</v>
      </c>
      <c r="E67" s="70">
        <v>155695</v>
      </c>
      <c r="F67" s="26"/>
      <c r="G67" s="26">
        <f t="shared" si="1"/>
        <v>0</v>
      </c>
      <c r="H67" s="70">
        <f t="shared" si="2"/>
        <v>0</v>
      </c>
      <c r="I67" s="26">
        <f t="shared" si="0"/>
        <v>175526.31</v>
      </c>
      <c r="J67" s="70">
        <f t="shared" si="3"/>
        <v>17.279904173223471</v>
      </c>
    </row>
    <row r="68" spans="1:11" ht="114" customHeight="1" x14ac:dyDescent="0.2">
      <c r="A68" s="27">
        <v>2509452</v>
      </c>
      <c r="B68" s="25" t="s">
        <v>121</v>
      </c>
      <c r="C68" s="26">
        <v>990781.34</v>
      </c>
      <c r="D68" s="26">
        <v>170040.31</v>
      </c>
      <c r="E68" s="70">
        <v>155695</v>
      </c>
      <c r="F68" s="26"/>
      <c r="G68" s="26">
        <f t="shared" si="1"/>
        <v>0</v>
      </c>
      <c r="H68" s="70">
        <f t="shared" si="2"/>
        <v>0</v>
      </c>
      <c r="I68" s="26">
        <f t="shared" si="0"/>
        <v>170040.31</v>
      </c>
      <c r="J68" s="70">
        <f t="shared" si="3"/>
        <v>17.162243891270702</v>
      </c>
    </row>
    <row r="69" spans="1:11" ht="112.5" customHeight="1" x14ac:dyDescent="0.2">
      <c r="A69" s="27">
        <v>2509549</v>
      </c>
      <c r="B69" s="25" t="s">
        <v>53</v>
      </c>
      <c r="C69" s="26">
        <v>134955020</v>
      </c>
      <c r="D69" s="26">
        <v>129647766</v>
      </c>
      <c r="E69" s="70">
        <v>4970954</v>
      </c>
      <c r="F69" s="26"/>
      <c r="G69" s="26">
        <f t="shared" si="1"/>
        <v>0</v>
      </c>
      <c r="H69" s="70">
        <f t="shared" si="2"/>
        <v>0</v>
      </c>
      <c r="I69" s="26">
        <f t="shared" si="0"/>
        <v>129647766</v>
      </c>
      <c r="J69" s="70">
        <f t="shared" si="3"/>
        <v>96.067390453500735</v>
      </c>
    </row>
    <row r="70" spans="1:11" ht="71.25" customHeight="1" x14ac:dyDescent="0.2">
      <c r="A70" s="27">
        <v>2520497</v>
      </c>
      <c r="B70" s="25" t="s">
        <v>124</v>
      </c>
      <c r="C70" s="102">
        <v>18981102</v>
      </c>
      <c r="D70" s="26">
        <v>17692302</v>
      </c>
      <c r="E70" s="70">
        <v>1288800</v>
      </c>
      <c r="F70" s="26"/>
      <c r="G70" s="26">
        <f t="shared" si="1"/>
        <v>0</v>
      </c>
      <c r="H70" s="70">
        <f t="shared" si="2"/>
        <v>0</v>
      </c>
      <c r="I70" s="26">
        <f t="shared" si="0"/>
        <v>17692302</v>
      </c>
      <c r="J70" s="70">
        <f t="shared" si="3"/>
        <v>93.21008864501124</v>
      </c>
    </row>
    <row r="71" spans="1:11" ht="82.5" customHeight="1" x14ac:dyDescent="0.2">
      <c r="A71" s="27">
        <v>2520781</v>
      </c>
      <c r="B71" s="25" t="s">
        <v>125</v>
      </c>
      <c r="C71" s="102">
        <v>80948448</v>
      </c>
      <c r="D71" s="26">
        <v>0</v>
      </c>
      <c r="E71" s="70">
        <v>87000000</v>
      </c>
      <c r="F71" s="26"/>
      <c r="G71" s="26">
        <f t="shared" si="1"/>
        <v>0</v>
      </c>
      <c r="H71" s="70">
        <f t="shared" si="2"/>
        <v>0</v>
      </c>
      <c r="I71" s="26">
        <f t="shared" ref="I71:I132" si="4">SUM(D71+G71)</f>
        <v>0</v>
      </c>
      <c r="J71" s="70">
        <f t="shared" si="3"/>
        <v>0</v>
      </c>
    </row>
    <row r="72" spans="1:11" ht="114" customHeight="1" x14ac:dyDescent="0.2">
      <c r="A72" s="122">
        <v>2540498</v>
      </c>
      <c r="B72" s="25" t="s">
        <v>143</v>
      </c>
      <c r="C72" s="102">
        <v>210000000</v>
      </c>
      <c r="D72" s="26">
        <v>0</v>
      </c>
      <c r="E72" s="70">
        <v>210000000</v>
      </c>
      <c r="F72" s="131"/>
      <c r="G72" s="26">
        <f t="shared" si="1"/>
        <v>0</v>
      </c>
      <c r="H72" s="70">
        <f t="shared" si="2"/>
        <v>0</v>
      </c>
      <c r="I72" s="26">
        <f t="shared" si="4"/>
        <v>0</v>
      </c>
      <c r="J72" s="70">
        <f t="shared" si="3"/>
        <v>0</v>
      </c>
    </row>
    <row r="73" spans="1:11" ht="82.5" customHeight="1" x14ac:dyDescent="0.2">
      <c r="A73" s="122">
        <v>2540692</v>
      </c>
      <c r="B73" s="25" t="s">
        <v>144</v>
      </c>
      <c r="C73" s="102">
        <v>10500000</v>
      </c>
      <c r="D73" s="26">
        <v>0</v>
      </c>
      <c r="E73" s="70">
        <v>6900000</v>
      </c>
      <c r="F73" s="131"/>
      <c r="G73" s="26">
        <f t="shared" ref="G73:G132" si="5">F73</f>
        <v>0</v>
      </c>
      <c r="H73" s="70">
        <f t="shared" ref="H73:H132" si="6">G73/E73%</f>
        <v>0</v>
      </c>
      <c r="I73" s="26">
        <f t="shared" si="4"/>
        <v>0</v>
      </c>
      <c r="J73" s="70">
        <f t="shared" ref="J73:J132" si="7">I73/C73%</f>
        <v>0</v>
      </c>
    </row>
    <row r="74" spans="1:11" ht="29.25" customHeight="1" x14ac:dyDescent="0.2">
      <c r="A74" s="30"/>
      <c r="B74" s="84" t="s">
        <v>34</v>
      </c>
      <c r="C74" s="28"/>
      <c r="D74" s="29">
        <f>SUM(D75:D119)</f>
        <v>652424039.26999998</v>
      </c>
      <c r="E74" s="29">
        <f>SUM(E75:E119)</f>
        <v>611511865</v>
      </c>
      <c r="F74" s="29">
        <f>SUM(F75:F119)</f>
        <v>23014310</v>
      </c>
      <c r="G74" s="29">
        <f t="shared" si="5"/>
        <v>23014310</v>
      </c>
      <c r="H74" s="71">
        <f t="shared" si="6"/>
        <v>3.7635099688539975</v>
      </c>
      <c r="I74" s="29">
        <f t="shared" si="4"/>
        <v>675438349.26999998</v>
      </c>
      <c r="J74" s="66"/>
      <c r="K74" s="121"/>
    </row>
    <row r="75" spans="1:11" ht="28.5" customHeight="1" x14ac:dyDescent="0.2">
      <c r="A75" s="27"/>
      <c r="B75" s="25" t="s">
        <v>28</v>
      </c>
      <c r="C75" s="26"/>
      <c r="D75" s="26">
        <v>925654</v>
      </c>
      <c r="E75" s="70">
        <v>229699</v>
      </c>
      <c r="F75" s="26"/>
      <c r="G75" s="26">
        <f t="shared" si="5"/>
        <v>0</v>
      </c>
      <c r="H75" s="70">
        <f t="shared" si="6"/>
        <v>0</v>
      </c>
      <c r="I75" s="26">
        <f t="shared" si="4"/>
        <v>925654</v>
      </c>
      <c r="J75" s="70"/>
    </row>
    <row r="76" spans="1:11" ht="59.25" customHeight="1" x14ac:dyDescent="0.2">
      <c r="A76" s="122">
        <v>2094709</v>
      </c>
      <c r="B76" s="25" t="s">
        <v>149</v>
      </c>
      <c r="C76" s="26">
        <v>127444055.95999999</v>
      </c>
      <c r="D76" s="26">
        <v>4272200.53</v>
      </c>
      <c r="E76" s="70">
        <v>30000000</v>
      </c>
      <c r="F76" s="26"/>
      <c r="G76" s="26">
        <f t="shared" si="5"/>
        <v>0</v>
      </c>
      <c r="H76" s="70">
        <f t="shared" si="6"/>
        <v>0</v>
      </c>
      <c r="I76" s="26">
        <f t="shared" si="4"/>
        <v>4272200.53</v>
      </c>
      <c r="J76" s="70">
        <f t="shared" si="7"/>
        <v>3.3522163884527392</v>
      </c>
    </row>
    <row r="77" spans="1:11" ht="67.5" customHeight="1" x14ac:dyDescent="0.2">
      <c r="A77" s="122">
        <v>2183907</v>
      </c>
      <c r="B77" s="25" t="s">
        <v>123</v>
      </c>
      <c r="C77" s="119">
        <v>216469820.84</v>
      </c>
      <c r="D77" s="26">
        <v>65993593.469999999</v>
      </c>
      <c r="E77" s="70">
        <v>49093506</v>
      </c>
      <c r="F77" s="26"/>
      <c r="G77" s="26">
        <f t="shared" si="5"/>
        <v>0</v>
      </c>
      <c r="H77" s="70">
        <f t="shared" si="6"/>
        <v>0</v>
      </c>
      <c r="I77" s="26">
        <f t="shared" si="4"/>
        <v>65993593.469999999</v>
      </c>
      <c r="J77" s="70">
        <f t="shared" si="7"/>
        <v>30.486278971320463</v>
      </c>
    </row>
    <row r="78" spans="1:11" ht="81" customHeight="1" x14ac:dyDescent="0.2">
      <c r="A78" s="122">
        <v>2194033</v>
      </c>
      <c r="B78" s="25" t="s">
        <v>150</v>
      </c>
      <c r="C78" s="119">
        <v>4669204.68</v>
      </c>
      <c r="D78" s="26">
        <v>118596.26</v>
      </c>
      <c r="E78" s="70">
        <v>4550609</v>
      </c>
      <c r="F78" s="26"/>
      <c r="G78" s="26">
        <f t="shared" si="5"/>
        <v>0</v>
      </c>
      <c r="H78" s="70">
        <f t="shared" si="6"/>
        <v>0</v>
      </c>
      <c r="I78" s="26">
        <f t="shared" si="4"/>
        <v>118596.26</v>
      </c>
      <c r="J78" s="70">
        <f t="shared" si="7"/>
        <v>2.5399670420959142</v>
      </c>
    </row>
    <row r="79" spans="1:11" ht="67.5" customHeight="1" x14ac:dyDescent="0.2">
      <c r="A79" s="122">
        <v>2194935</v>
      </c>
      <c r="B79" s="25" t="s">
        <v>126</v>
      </c>
      <c r="C79" s="119">
        <v>188445190.5</v>
      </c>
      <c r="D79" s="26">
        <v>7622988.5700000003</v>
      </c>
      <c r="E79" s="70">
        <v>55655550</v>
      </c>
      <c r="F79" s="26">
        <v>13101437</v>
      </c>
      <c r="G79" s="26">
        <f t="shared" si="5"/>
        <v>13101437</v>
      </c>
      <c r="H79" s="70">
        <f t="shared" si="6"/>
        <v>23.540216564206087</v>
      </c>
      <c r="I79" s="26">
        <f t="shared" si="4"/>
        <v>20724425.57</v>
      </c>
      <c r="J79" s="70">
        <f t="shared" si="7"/>
        <v>10.997587953830003</v>
      </c>
    </row>
    <row r="80" spans="1:11" ht="69" customHeight="1" x14ac:dyDescent="0.2">
      <c r="A80" s="27">
        <v>2250037</v>
      </c>
      <c r="B80" s="109" t="s">
        <v>52</v>
      </c>
      <c r="C80" s="26">
        <v>40719194.479999997</v>
      </c>
      <c r="D80" s="26">
        <v>36543316.140000001</v>
      </c>
      <c r="E80" s="70">
        <v>322800</v>
      </c>
      <c r="F80" s="26"/>
      <c r="G80" s="26">
        <f t="shared" si="5"/>
        <v>0</v>
      </c>
      <c r="H80" s="70">
        <f t="shared" si="6"/>
        <v>0</v>
      </c>
      <c r="I80" s="26">
        <f t="shared" si="4"/>
        <v>36543316.140000001</v>
      </c>
      <c r="J80" s="70">
        <f t="shared" si="7"/>
        <v>89.74469315189657</v>
      </c>
    </row>
    <row r="81" spans="1:10" ht="53.25" customHeight="1" x14ac:dyDescent="0.2">
      <c r="A81" s="27">
        <v>2284722</v>
      </c>
      <c r="B81" s="109" t="s">
        <v>14</v>
      </c>
      <c r="C81" s="26">
        <v>72180765.040000007</v>
      </c>
      <c r="D81" s="26">
        <v>68838127.870000005</v>
      </c>
      <c r="E81" s="70">
        <v>428592</v>
      </c>
      <c r="F81" s="26"/>
      <c r="G81" s="26">
        <f t="shared" si="5"/>
        <v>0</v>
      </c>
      <c r="H81" s="70">
        <f t="shared" si="6"/>
        <v>0</v>
      </c>
      <c r="I81" s="26">
        <f t="shared" si="4"/>
        <v>68838127.870000005</v>
      </c>
      <c r="J81" s="70">
        <f t="shared" si="7"/>
        <v>95.369074893917201</v>
      </c>
    </row>
    <row r="82" spans="1:10" ht="63" customHeight="1" x14ac:dyDescent="0.2">
      <c r="A82" s="27">
        <v>2285573</v>
      </c>
      <c r="B82" s="25" t="s">
        <v>13</v>
      </c>
      <c r="C82" s="101">
        <v>75359493.790000007</v>
      </c>
      <c r="D82" s="26">
        <v>23708404.52</v>
      </c>
      <c r="E82" s="70">
        <v>41284304</v>
      </c>
      <c r="F82" s="110">
        <v>1280</v>
      </c>
      <c r="G82" s="26">
        <f t="shared" si="5"/>
        <v>1280</v>
      </c>
      <c r="H82" s="70">
        <f t="shared" si="6"/>
        <v>3.100451929624392E-3</v>
      </c>
      <c r="I82" s="26">
        <f t="shared" si="4"/>
        <v>23709684.52</v>
      </c>
      <c r="J82" s="70">
        <f t="shared" si="7"/>
        <v>31.462106932499339</v>
      </c>
    </row>
    <row r="83" spans="1:10" ht="68.25" customHeight="1" x14ac:dyDescent="0.2">
      <c r="A83" s="27">
        <v>2285839</v>
      </c>
      <c r="B83" s="25" t="s">
        <v>39</v>
      </c>
      <c r="C83" s="101">
        <v>147391356.93000001</v>
      </c>
      <c r="D83" s="26">
        <v>41332872.759999998</v>
      </c>
      <c r="E83" s="70">
        <v>85778084</v>
      </c>
      <c r="F83" s="26">
        <v>9386940</v>
      </c>
      <c r="G83" s="26">
        <f t="shared" si="5"/>
        <v>9386940</v>
      </c>
      <c r="H83" s="70">
        <f t="shared" si="6"/>
        <v>10.943284767237282</v>
      </c>
      <c r="I83" s="26">
        <f t="shared" si="4"/>
        <v>50719812.759999998</v>
      </c>
      <c r="J83" s="70">
        <f t="shared" si="7"/>
        <v>34.41166009760542</v>
      </c>
    </row>
    <row r="84" spans="1:10" ht="68.25" customHeight="1" x14ac:dyDescent="0.2">
      <c r="A84" s="27">
        <v>2286124</v>
      </c>
      <c r="B84" s="25" t="s">
        <v>127</v>
      </c>
      <c r="C84" s="101">
        <v>192393587.56999999</v>
      </c>
      <c r="D84" s="26">
        <v>224253.08</v>
      </c>
      <c r="E84" s="70">
        <v>38478518</v>
      </c>
      <c r="F84" s="26">
        <v>640</v>
      </c>
      <c r="G84" s="26">
        <f t="shared" si="5"/>
        <v>640</v>
      </c>
      <c r="H84" s="70">
        <f t="shared" si="6"/>
        <v>1.6632657214085012E-3</v>
      </c>
      <c r="I84" s="26">
        <f t="shared" si="4"/>
        <v>224893.08</v>
      </c>
      <c r="J84" s="70">
        <f t="shared" si="7"/>
        <v>0.11689219107584625</v>
      </c>
    </row>
    <row r="85" spans="1:10" ht="93" customHeight="1" x14ac:dyDescent="0.2">
      <c r="A85" s="27">
        <v>2327370</v>
      </c>
      <c r="B85" s="134" t="s">
        <v>128</v>
      </c>
      <c r="C85" s="101">
        <v>7154778.21</v>
      </c>
      <c r="D85" s="26">
        <v>5280271.7</v>
      </c>
      <c r="E85" s="70">
        <v>878007</v>
      </c>
      <c r="F85" s="26"/>
      <c r="G85" s="26">
        <f t="shared" si="5"/>
        <v>0</v>
      </c>
      <c r="H85" s="70">
        <f t="shared" si="6"/>
        <v>0</v>
      </c>
      <c r="I85" s="26">
        <f t="shared" si="4"/>
        <v>5280271.7</v>
      </c>
      <c r="J85" s="70">
        <f t="shared" si="7"/>
        <v>73.800634275705946</v>
      </c>
    </row>
    <row r="86" spans="1:10" ht="54.75" customHeight="1" x14ac:dyDescent="0.2">
      <c r="A86" s="27">
        <v>2335179</v>
      </c>
      <c r="B86" s="25" t="s">
        <v>15</v>
      </c>
      <c r="C86" s="101">
        <v>130711204.76000001</v>
      </c>
      <c r="D86" s="26">
        <v>46422660.760000005</v>
      </c>
      <c r="E86" s="70">
        <v>62217126</v>
      </c>
      <c r="F86" s="26">
        <v>37804</v>
      </c>
      <c r="G86" s="26">
        <f t="shared" si="5"/>
        <v>37804</v>
      </c>
      <c r="H86" s="70">
        <f t="shared" si="6"/>
        <v>6.0761405147515171E-2</v>
      </c>
      <c r="I86" s="26">
        <f t="shared" si="4"/>
        <v>46460464.760000005</v>
      </c>
      <c r="J86" s="70">
        <f t="shared" si="7"/>
        <v>35.544362738685237</v>
      </c>
    </row>
    <row r="87" spans="1:10" ht="60.75" customHeight="1" x14ac:dyDescent="0.2">
      <c r="A87" s="27">
        <v>2335476</v>
      </c>
      <c r="B87" s="25" t="s">
        <v>51</v>
      </c>
      <c r="C87" s="101">
        <v>31572595.120000001</v>
      </c>
      <c r="D87" s="26">
        <v>1318072.9099999999</v>
      </c>
      <c r="E87" s="70">
        <v>18874860</v>
      </c>
      <c r="F87" s="26"/>
      <c r="G87" s="26">
        <f t="shared" si="5"/>
        <v>0</v>
      </c>
      <c r="H87" s="70">
        <f t="shared" si="6"/>
        <v>0</v>
      </c>
      <c r="I87" s="26">
        <f t="shared" si="4"/>
        <v>1318072.9099999999</v>
      </c>
      <c r="J87" s="70">
        <f t="shared" si="7"/>
        <v>4.174737315669856</v>
      </c>
    </row>
    <row r="88" spans="1:10" ht="60.75" customHeight="1" x14ac:dyDescent="0.2">
      <c r="A88" s="122">
        <v>2335905</v>
      </c>
      <c r="B88" s="25" t="s">
        <v>151</v>
      </c>
      <c r="C88" s="101">
        <v>167839108.71000001</v>
      </c>
      <c r="D88" s="26">
        <v>2303427.9500000002</v>
      </c>
      <c r="E88" s="70">
        <v>45000000</v>
      </c>
      <c r="F88" s="26"/>
      <c r="G88" s="26">
        <f t="shared" si="5"/>
        <v>0</v>
      </c>
      <c r="H88" s="70">
        <f t="shared" si="6"/>
        <v>0</v>
      </c>
      <c r="I88" s="26">
        <f t="shared" si="4"/>
        <v>2303427.9500000002</v>
      </c>
      <c r="J88" s="70">
        <f t="shared" si="7"/>
        <v>1.3724023963806713</v>
      </c>
    </row>
    <row r="89" spans="1:10" ht="59.25" customHeight="1" x14ac:dyDescent="0.2">
      <c r="A89" s="27">
        <v>2343128</v>
      </c>
      <c r="B89" s="25" t="s">
        <v>16</v>
      </c>
      <c r="C89" s="101">
        <v>41620888.850000001</v>
      </c>
      <c r="D89" s="26">
        <v>5887811.0299999993</v>
      </c>
      <c r="E89" s="70">
        <v>18713721</v>
      </c>
      <c r="F89" s="26"/>
      <c r="G89" s="26">
        <f t="shared" si="5"/>
        <v>0</v>
      </c>
      <c r="H89" s="70">
        <f t="shared" si="6"/>
        <v>0</v>
      </c>
      <c r="I89" s="26">
        <f t="shared" si="4"/>
        <v>5887811.0299999993</v>
      </c>
      <c r="J89" s="70">
        <f t="shared" si="7"/>
        <v>14.146288540880114</v>
      </c>
    </row>
    <row r="90" spans="1:10" ht="81.75" customHeight="1" x14ac:dyDescent="0.2">
      <c r="A90" s="27">
        <v>2343407</v>
      </c>
      <c r="B90" s="25" t="s">
        <v>29</v>
      </c>
      <c r="C90" s="101">
        <v>85246573.370000005</v>
      </c>
      <c r="D90" s="26">
        <v>59051926.430000007</v>
      </c>
      <c r="E90" s="70">
        <v>15495981</v>
      </c>
      <c r="F90" s="26"/>
      <c r="G90" s="26">
        <f t="shared" si="5"/>
        <v>0</v>
      </c>
      <c r="H90" s="70">
        <f t="shared" si="6"/>
        <v>0</v>
      </c>
      <c r="I90" s="26">
        <f t="shared" si="4"/>
        <v>59051926.430000007</v>
      </c>
      <c r="J90" s="70">
        <f t="shared" si="7"/>
        <v>69.271906301375836</v>
      </c>
    </row>
    <row r="91" spans="1:10" ht="54.75" customHeight="1" x14ac:dyDescent="0.2">
      <c r="A91" s="27">
        <v>2344420</v>
      </c>
      <c r="B91" s="25" t="s">
        <v>30</v>
      </c>
      <c r="C91" s="101">
        <v>42099377</v>
      </c>
      <c r="D91" s="26">
        <v>19756142.98</v>
      </c>
      <c r="E91" s="70">
        <v>4565369</v>
      </c>
      <c r="F91" s="26"/>
      <c r="G91" s="26">
        <f t="shared" si="5"/>
        <v>0</v>
      </c>
      <c r="H91" s="70">
        <f t="shared" si="6"/>
        <v>0</v>
      </c>
      <c r="I91" s="26">
        <f t="shared" si="4"/>
        <v>19756142.98</v>
      </c>
      <c r="J91" s="70">
        <f t="shared" si="7"/>
        <v>46.927399852021566</v>
      </c>
    </row>
    <row r="92" spans="1:10" ht="62.25" customHeight="1" x14ac:dyDescent="0.2">
      <c r="A92" s="122">
        <v>2352819</v>
      </c>
      <c r="B92" s="25" t="s">
        <v>152</v>
      </c>
      <c r="C92" s="101">
        <v>10151704.18</v>
      </c>
      <c r="D92" s="26">
        <v>18600</v>
      </c>
      <c r="E92" s="70">
        <v>4823573</v>
      </c>
      <c r="F92" s="26"/>
      <c r="G92" s="26">
        <f t="shared" si="5"/>
        <v>0</v>
      </c>
      <c r="H92" s="70">
        <f t="shared" si="6"/>
        <v>0</v>
      </c>
      <c r="I92" s="26">
        <f t="shared" si="4"/>
        <v>18600</v>
      </c>
      <c r="J92" s="70">
        <f t="shared" si="7"/>
        <v>0.18322046890062157</v>
      </c>
    </row>
    <row r="93" spans="1:10" ht="69" customHeight="1" x14ac:dyDescent="0.2">
      <c r="A93" s="27">
        <v>2354781</v>
      </c>
      <c r="B93" s="25" t="s">
        <v>31</v>
      </c>
      <c r="C93" s="101">
        <v>342912239.07999998</v>
      </c>
      <c r="D93" s="26">
        <v>184803755.88999999</v>
      </c>
      <c r="E93" s="70">
        <v>78247048</v>
      </c>
      <c r="F93" s="26">
        <v>483689</v>
      </c>
      <c r="G93" s="26">
        <f t="shared" si="5"/>
        <v>483689</v>
      </c>
      <c r="H93" s="70">
        <f t="shared" si="6"/>
        <v>0.6181562274400435</v>
      </c>
      <c r="I93" s="26">
        <f t="shared" si="4"/>
        <v>185287444.88999999</v>
      </c>
      <c r="J93" s="70">
        <f t="shared" si="7"/>
        <v>54.033488389655645</v>
      </c>
    </row>
    <row r="94" spans="1:10" ht="69" customHeight="1" x14ac:dyDescent="0.2">
      <c r="A94" s="122">
        <v>2354818</v>
      </c>
      <c r="B94" s="25" t="s">
        <v>153</v>
      </c>
      <c r="C94" s="101">
        <v>35044269.43</v>
      </c>
      <c r="D94" s="26">
        <v>492459.31</v>
      </c>
      <c r="E94" s="70">
        <v>15044270</v>
      </c>
      <c r="F94" s="26"/>
      <c r="G94" s="26">
        <f t="shared" si="5"/>
        <v>0</v>
      </c>
      <c r="H94" s="70">
        <f t="shared" si="6"/>
        <v>0</v>
      </c>
      <c r="I94" s="26">
        <f t="shared" si="4"/>
        <v>492459.31</v>
      </c>
      <c r="J94" s="70">
        <f t="shared" si="7"/>
        <v>1.405249183418346</v>
      </c>
    </row>
    <row r="95" spans="1:10" ht="57.75" customHeight="1" x14ac:dyDescent="0.2">
      <c r="A95" s="27">
        <v>2372478</v>
      </c>
      <c r="B95" s="25" t="s">
        <v>32</v>
      </c>
      <c r="C95" s="101">
        <v>36876012.670000002</v>
      </c>
      <c r="D95" s="26">
        <v>28913724.100000001</v>
      </c>
      <c r="E95" s="70">
        <v>11954133</v>
      </c>
      <c r="F95" s="26">
        <v>2520</v>
      </c>
      <c r="G95" s="26">
        <f t="shared" si="5"/>
        <v>2520</v>
      </c>
      <c r="H95" s="70">
        <f t="shared" si="6"/>
        <v>2.1080575228667776E-2</v>
      </c>
      <c r="I95" s="26">
        <f t="shared" si="4"/>
        <v>28916244.100000001</v>
      </c>
      <c r="J95" s="70">
        <f t="shared" si="7"/>
        <v>78.41477970725515</v>
      </c>
    </row>
    <row r="96" spans="1:10" ht="84.75" customHeight="1" x14ac:dyDescent="0.2">
      <c r="A96" s="122">
        <v>2399861</v>
      </c>
      <c r="B96" s="25" t="s">
        <v>154</v>
      </c>
      <c r="C96" s="101">
        <v>6407580.8099999996</v>
      </c>
      <c r="D96" s="26">
        <v>0</v>
      </c>
      <c r="E96" s="70">
        <v>6407581</v>
      </c>
      <c r="F96" s="26"/>
      <c r="G96" s="26">
        <f t="shared" si="5"/>
        <v>0</v>
      </c>
      <c r="H96" s="70">
        <f t="shared" si="6"/>
        <v>0</v>
      </c>
      <c r="I96" s="26">
        <f t="shared" si="4"/>
        <v>0</v>
      </c>
      <c r="J96" s="70">
        <f t="shared" si="7"/>
        <v>0</v>
      </c>
    </row>
    <row r="97" spans="1:10" ht="64.5" customHeight="1" x14ac:dyDescent="0.2">
      <c r="A97" s="27">
        <v>2409087</v>
      </c>
      <c r="B97" s="25" t="s">
        <v>55</v>
      </c>
      <c r="C97" s="101">
        <v>6026581.2699999996</v>
      </c>
      <c r="D97" s="26">
        <v>4455411.79</v>
      </c>
      <c r="E97" s="70">
        <v>1951029</v>
      </c>
      <c r="F97" s="26"/>
      <c r="G97" s="26">
        <f t="shared" si="5"/>
        <v>0</v>
      </c>
      <c r="H97" s="70">
        <f t="shared" si="6"/>
        <v>0</v>
      </c>
      <c r="I97" s="26">
        <f t="shared" si="4"/>
        <v>4455411.79</v>
      </c>
      <c r="J97" s="70">
        <f t="shared" si="7"/>
        <v>73.929340539698728</v>
      </c>
    </row>
    <row r="98" spans="1:10" ht="64.5" customHeight="1" x14ac:dyDescent="0.2">
      <c r="A98" s="27">
        <v>2412981</v>
      </c>
      <c r="B98" s="25" t="s">
        <v>56</v>
      </c>
      <c r="C98" s="101">
        <v>6929065.5800000001</v>
      </c>
      <c r="D98" s="26">
        <v>3690636.9699999997</v>
      </c>
      <c r="E98" s="70">
        <v>944867</v>
      </c>
      <c r="F98" s="26"/>
      <c r="G98" s="26">
        <f t="shared" si="5"/>
        <v>0</v>
      </c>
      <c r="H98" s="70">
        <f t="shared" si="6"/>
        <v>0</v>
      </c>
      <c r="I98" s="26">
        <f t="shared" si="4"/>
        <v>3690636.9699999997</v>
      </c>
      <c r="J98" s="70">
        <f t="shared" si="7"/>
        <v>53.263126570090847</v>
      </c>
    </row>
    <row r="99" spans="1:10" ht="60" x14ac:dyDescent="0.2">
      <c r="A99" s="27">
        <v>2426613</v>
      </c>
      <c r="B99" s="25" t="s">
        <v>60</v>
      </c>
      <c r="C99" s="26">
        <v>704574</v>
      </c>
      <c r="D99" s="26">
        <v>55818</v>
      </c>
      <c r="E99" s="70">
        <v>535682</v>
      </c>
      <c r="F99" s="26"/>
      <c r="G99" s="26">
        <f t="shared" si="5"/>
        <v>0</v>
      </c>
      <c r="H99" s="70">
        <f t="shared" si="6"/>
        <v>0</v>
      </c>
      <c r="I99" s="26">
        <f t="shared" si="4"/>
        <v>55818</v>
      </c>
      <c r="J99" s="70">
        <f t="shared" si="7"/>
        <v>7.9222338604603637</v>
      </c>
    </row>
    <row r="100" spans="1:10" ht="60" x14ac:dyDescent="0.2">
      <c r="A100" s="27">
        <v>2426624</v>
      </c>
      <c r="B100" s="25" t="s">
        <v>61</v>
      </c>
      <c r="C100" s="26">
        <v>1203398</v>
      </c>
      <c r="D100" s="26">
        <v>54303</v>
      </c>
      <c r="E100" s="70">
        <v>986644</v>
      </c>
      <c r="F100" s="26"/>
      <c r="G100" s="26">
        <f t="shared" si="5"/>
        <v>0</v>
      </c>
      <c r="H100" s="70">
        <f t="shared" si="6"/>
        <v>0</v>
      </c>
      <c r="I100" s="26">
        <f t="shared" si="4"/>
        <v>54303</v>
      </c>
      <c r="J100" s="70">
        <f t="shared" si="7"/>
        <v>4.5124721829353218</v>
      </c>
    </row>
    <row r="101" spans="1:10" ht="54.75" customHeight="1" x14ac:dyDescent="0.2">
      <c r="A101" s="122">
        <v>2426642</v>
      </c>
      <c r="B101" s="25" t="s">
        <v>62</v>
      </c>
      <c r="C101" s="26">
        <v>2311285</v>
      </c>
      <c r="D101" s="26">
        <v>59900</v>
      </c>
      <c r="E101" s="70">
        <v>2101790</v>
      </c>
      <c r="F101" s="26"/>
      <c r="G101" s="26">
        <f t="shared" si="5"/>
        <v>0</v>
      </c>
      <c r="H101" s="70">
        <f t="shared" si="6"/>
        <v>0</v>
      </c>
      <c r="I101" s="26">
        <f t="shared" si="4"/>
        <v>59900</v>
      </c>
      <c r="J101" s="70">
        <f t="shared" si="7"/>
        <v>2.5916319276939022</v>
      </c>
    </row>
    <row r="102" spans="1:10" ht="63.75" customHeight="1" x14ac:dyDescent="0.2">
      <c r="A102" s="27">
        <v>2426646</v>
      </c>
      <c r="B102" s="25" t="s">
        <v>63</v>
      </c>
      <c r="C102" s="26">
        <v>2204980</v>
      </c>
      <c r="D102" s="26">
        <v>54276</v>
      </c>
      <c r="E102" s="70">
        <v>1992517</v>
      </c>
      <c r="F102" s="26"/>
      <c r="G102" s="26">
        <f t="shared" si="5"/>
        <v>0</v>
      </c>
      <c r="H102" s="70">
        <f t="shared" si="6"/>
        <v>0</v>
      </c>
      <c r="I102" s="26">
        <f t="shared" si="4"/>
        <v>54276</v>
      </c>
      <c r="J102" s="70">
        <f t="shared" si="7"/>
        <v>2.4615189253417267</v>
      </c>
    </row>
    <row r="103" spans="1:10" ht="63.75" customHeight="1" x14ac:dyDescent="0.2">
      <c r="A103" s="27">
        <v>2428425</v>
      </c>
      <c r="B103" s="25" t="s">
        <v>57</v>
      </c>
      <c r="C103" s="26">
        <v>1410518.55</v>
      </c>
      <c r="D103" s="26">
        <v>1352448.49</v>
      </c>
      <c r="E103" s="70">
        <v>50433</v>
      </c>
      <c r="F103" s="26"/>
      <c r="G103" s="26">
        <f t="shared" si="5"/>
        <v>0</v>
      </c>
      <c r="H103" s="70">
        <f t="shared" si="6"/>
        <v>0</v>
      </c>
      <c r="I103" s="26">
        <f t="shared" si="4"/>
        <v>1352448.49</v>
      </c>
      <c r="J103" s="70">
        <f t="shared" si="7"/>
        <v>95.883070095037041</v>
      </c>
    </row>
    <row r="104" spans="1:10" ht="94.5" customHeight="1" x14ac:dyDescent="0.2">
      <c r="A104" s="27">
        <v>2430241</v>
      </c>
      <c r="B104" s="25" t="s">
        <v>40</v>
      </c>
      <c r="C104" s="102">
        <v>54842694</v>
      </c>
      <c r="D104" s="26">
        <v>270000</v>
      </c>
      <c r="E104" s="70">
        <v>0</v>
      </c>
      <c r="F104" s="26"/>
      <c r="G104" s="26">
        <f t="shared" si="5"/>
        <v>0</v>
      </c>
      <c r="H104" s="70"/>
      <c r="I104" s="26">
        <f t="shared" si="4"/>
        <v>270000</v>
      </c>
      <c r="J104" s="70">
        <f t="shared" si="7"/>
        <v>0.49231717172755962</v>
      </c>
    </row>
    <row r="105" spans="1:10" ht="51.75" customHeight="1" x14ac:dyDescent="0.2">
      <c r="A105" s="122">
        <v>2430242</v>
      </c>
      <c r="B105" s="25" t="s">
        <v>41</v>
      </c>
      <c r="C105" s="102">
        <v>235566130.66999999</v>
      </c>
      <c r="D105" s="26">
        <v>0</v>
      </c>
      <c r="E105" s="70">
        <v>0</v>
      </c>
      <c r="F105" s="26"/>
      <c r="G105" s="26">
        <f t="shared" si="5"/>
        <v>0</v>
      </c>
      <c r="H105" s="70"/>
      <c r="I105" s="26">
        <f t="shared" si="4"/>
        <v>0</v>
      </c>
      <c r="J105" s="70">
        <f t="shared" si="7"/>
        <v>0</v>
      </c>
    </row>
    <row r="106" spans="1:10" ht="55.5" customHeight="1" x14ac:dyDescent="0.2">
      <c r="A106" s="122">
        <v>2430246</v>
      </c>
      <c r="B106" s="25" t="s">
        <v>42</v>
      </c>
      <c r="C106" s="26">
        <v>230676144.09999999</v>
      </c>
      <c r="D106" s="26">
        <v>27196189</v>
      </c>
      <c r="E106" s="70">
        <v>0</v>
      </c>
      <c r="F106" s="26"/>
      <c r="G106" s="26">
        <f t="shared" si="5"/>
        <v>0</v>
      </c>
      <c r="H106" s="70"/>
      <c r="I106" s="26">
        <f t="shared" si="4"/>
        <v>27196189</v>
      </c>
      <c r="J106" s="70">
        <f t="shared" si="7"/>
        <v>11.789770938866669</v>
      </c>
    </row>
    <row r="107" spans="1:10" ht="63.75" customHeight="1" x14ac:dyDescent="0.2">
      <c r="A107" s="27">
        <v>2430247</v>
      </c>
      <c r="B107" s="25" t="s">
        <v>43</v>
      </c>
      <c r="C107" s="26">
        <v>72129961.079999998</v>
      </c>
      <c r="D107" s="26">
        <v>7500</v>
      </c>
      <c r="E107" s="70">
        <v>0</v>
      </c>
      <c r="F107" s="26"/>
      <c r="G107" s="26">
        <f t="shared" si="5"/>
        <v>0</v>
      </c>
      <c r="H107" s="70"/>
      <c r="I107" s="26">
        <f t="shared" si="4"/>
        <v>7500</v>
      </c>
      <c r="J107" s="70">
        <f t="shared" si="7"/>
        <v>1.0397898304259004E-2</v>
      </c>
    </row>
    <row r="108" spans="1:10" ht="103.5" customHeight="1" x14ac:dyDescent="0.2">
      <c r="A108" s="122">
        <v>2448758</v>
      </c>
      <c r="B108" s="25" t="s">
        <v>155</v>
      </c>
      <c r="C108" s="26">
        <v>11147493.970000001</v>
      </c>
      <c r="D108" s="26">
        <v>60000</v>
      </c>
      <c r="E108" s="70">
        <v>6147494</v>
      </c>
      <c r="F108" s="26"/>
      <c r="G108" s="26">
        <f t="shared" si="5"/>
        <v>0</v>
      </c>
      <c r="H108" s="70">
        <f t="shared" si="6"/>
        <v>0</v>
      </c>
      <c r="I108" s="26">
        <f t="shared" si="4"/>
        <v>60000</v>
      </c>
      <c r="J108" s="70">
        <f t="shared" si="7"/>
        <v>0.53823756407916679</v>
      </c>
    </row>
    <row r="109" spans="1:10" ht="81" customHeight="1" x14ac:dyDescent="0.2">
      <c r="A109" s="122">
        <v>2450018</v>
      </c>
      <c r="B109" s="25" t="s">
        <v>156</v>
      </c>
      <c r="C109" s="26">
        <v>2146543.02</v>
      </c>
      <c r="D109" s="26">
        <v>52000</v>
      </c>
      <c r="E109" s="70">
        <v>2081454</v>
      </c>
      <c r="F109" s="26"/>
      <c r="G109" s="26">
        <f t="shared" si="5"/>
        <v>0</v>
      </c>
      <c r="H109" s="70">
        <f t="shared" si="6"/>
        <v>0</v>
      </c>
      <c r="I109" s="26">
        <f t="shared" si="4"/>
        <v>52000</v>
      </c>
      <c r="J109" s="70">
        <f t="shared" si="7"/>
        <v>2.4224997829300436</v>
      </c>
    </row>
    <row r="110" spans="1:10" ht="70.5" customHeight="1" x14ac:dyDescent="0.2">
      <c r="A110" s="122">
        <v>2451590</v>
      </c>
      <c r="B110" s="25" t="s">
        <v>157</v>
      </c>
      <c r="C110" s="26">
        <v>6618107.5899999999</v>
      </c>
      <c r="D110" s="26">
        <v>42068</v>
      </c>
      <c r="E110" s="70">
        <v>6576040</v>
      </c>
      <c r="F110" s="26"/>
      <c r="G110" s="26">
        <f t="shared" si="5"/>
        <v>0</v>
      </c>
      <c r="H110" s="70">
        <f t="shared" si="6"/>
        <v>0</v>
      </c>
      <c r="I110" s="26">
        <f t="shared" si="4"/>
        <v>42068</v>
      </c>
      <c r="J110" s="70">
        <f t="shared" si="7"/>
        <v>0.63564998646387982</v>
      </c>
    </row>
    <row r="111" spans="1:10" ht="63.75" customHeight="1" x14ac:dyDescent="0.2">
      <c r="A111" s="27">
        <v>2451748</v>
      </c>
      <c r="B111" s="25" t="s">
        <v>58</v>
      </c>
      <c r="C111" s="26">
        <v>6076105.1699999999</v>
      </c>
      <c r="D111" s="26">
        <v>2495003.2599999998</v>
      </c>
      <c r="E111" s="70">
        <v>80307</v>
      </c>
      <c r="F111" s="26"/>
      <c r="G111" s="26">
        <f t="shared" si="5"/>
        <v>0</v>
      </c>
      <c r="H111" s="70">
        <f t="shared" si="6"/>
        <v>0</v>
      </c>
      <c r="I111" s="26">
        <f t="shared" si="4"/>
        <v>2495003.2599999998</v>
      </c>
      <c r="J111" s="70">
        <f t="shared" si="7"/>
        <v>41.062542372024147</v>
      </c>
    </row>
    <row r="112" spans="1:10" ht="60.75" customHeight="1" x14ac:dyDescent="0.2">
      <c r="A112" s="27">
        <v>2466074</v>
      </c>
      <c r="B112" s="25" t="s">
        <v>44</v>
      </c>
      <c r="C112" s="26">
        <v>53822537.07</v>
      </c>
      <c r="D112" s="26">
        <v>12000</v>
      </c>
      <c r="E112" s="70">
        <v>0</v>
      </c>
      <c r="F112" s="26"/>
      <c r="G112" s="26">
        <f t="shared" si="5"/>
        <v>0</v>
      </c>
      <c r="H112" s="70"/>
      <c r="I112" s="26">
        <f t="shared" si="4"/>
        <v>12000</v>
      </c>
      <c r="J112" s="70">
        <f t="shared" si="7"/>
        <v>2.2295493028121574E-2</v>
      </c>
    </row>
    <row r="113" spans="1:11" ht="62.25" customHeight="1" x14ac:dyDescent="0.2">
      <c r="A113" s="122">
        <v>2466086</v>
      </c>
      <c r="B113" s="25" t="s">
        <v>45</v>
      </c>
      <c r="C113" s="26">
        <v>86240917.75</v>
      </c>
      <c r="D113" s="26">
        <v>12000</v>
      </c>
      <c r="E113" s="70">
        <v>0</v>
      </c>
      <c r="F113" s="26"/>
      <c r="G113" s="26">
        <f t="shared" si="5"/>
        <v>0</v>
      </c>
      <c r="H113" s="70"/>
      <c r="I113" s="26">
        <f t="shared" si="4"/>
        <v>12000</v>
      </c>
      <c r="J113" s="70">
        <f t="shared" si="7"/>
        <v>1.3914508696192533E-2</v>
      </c>
    </row>
    <row r="114" spans="1:11" ht="85.5" customHeight="1" x14ac:dyDescent="0.2">
      <c r="A114" s="122">
        <v>2466354</v>
      </c>
      <c r="B114" s="25" t="s">
        <v>46</v>
      </c>
      <c r="C114" s="26">
        <v>62745378.259999998</v>
      </c>
      <c r="D114" s="26"/>
      <c r="E114" s="70">
        <v>0</v>
      </c>
      <c r="F114" s="26"/>
      <c r="G114" s="26">
        <f t="shared" si="5"/>
        <v>0</v>
      </c>
      <c r="H114" s="70"/>
      <c r="I114" s="26">
        <f t="shared" si="4"/>
        <v>0</v>
      </c>
      <c r="J114" s="70">
        <f t="shared" si="7"/>
        <v>0</v>
      </c>
    </row>
    <row r="115" spans="1:11" ht="79.5" customHeight="1" x14ac:dyDescent="0.2">
      <c r="A115" s="27">
        <v>2466581</v>
      </c>
      <c r="B115" s="25" t="s">
        <v>47</v>
      </c>
      <c r="C115" s="26">
        <v>66140072.539999999</v>
      </c>
      <c r="D115" s="26">
        <v>12000</v>
      </c>
      <c r="E115" s="70">
        <v>0</v>
      </c>
      <c r="F115" s="26"/>
      <c r="G115" s="26">
        <f t="shared" si="5"/>
        <v>0</v>
      </c>
      <c r="H115" s="70"/>
      <c r="I115" s="26">
        <f t="shared" si="4"/>
        <v>12000</v>
      </c>
      <c r="J115" s="70">
        <f t="shared" si="7"/>
        <v>1.8143312426430549E-2</v>
      </c>
    </row>
    <row r="116" spans="1:11" ht="118.5" customHeight="1" x14ac:dyDescent="0.2">
      <c r="A116" s="122">
        <v>2466660</v>
      </c>
      <c r="B116" s="25" t="s">
        <v>54</v>
      </c>
      <c r="C116" s="26">
        <v>55965310</v>
      </c>
      <c r="D116" s="26"/>
      <c r="E116" s="70">
        <v>0</v>
      </c>
      <c r="F116" s="26"/>
      <c r="G116" s="26">
        <f t="shared" si="5"/>
        <v>0</v>
      </c>
      <c r="H116" s="70"/>
      <c r="I116" s="26">
        <f t="shared" si="4"/>
        <v>0</v>
      </c>
      <c r="J116" s="70">
        <f t="shared" si="7"/>
        <v>0</v>
      </c>
    </row>
    <row r="117" spans="1:11" ht="79.5" customHeight="1" x14ac:dyDescent="0.2">
      <c r="A117" s="122">
        <v>2466669</v>
      </c>
      <c r="B117" s="25" t="s">
        <v>48</v>
      </c>
      <c r="C117" s="26">
        <v>54649465.189999998</v>
      </c>
      <c r="D117" s="26">
        <v>3600</v>
      </c>
      <c r="E117" s="70">
        <v>0</v>
      </c>
      <c r="F117" s="26"/>
      <c r="G117" s="26">
        <f t="shared" si="5"/>
        <v>0</v>
      </c>
      <c r="H117" s="70"/>
      <c r="I117" s="26">
        <f t="shared" si="4"/>
        <v>3600</v>
      </c>
      <c r="J117" s="70">
        <f t="shared" si="7"/>
        <v>6.5874386647405735E-3</v>
      </c>
    </row>
    <row r="118" spans="1:11" ht="79.5" customHeight="1" x14ac:dyDescent="0.2">
      <c r="A118" s="122">
        <v>2466824</v>
      </c>
      <c r="B118" s="25" t="s">
        <v>49</v>
      </c>
      <c r="C118" s="26">
        <v>51440079.25</v>
      </c>
      <c r="D118" s="26">
        <v>3600</v>
      </c>
      <c r="E118" s="70">
        <v>0</v>
      </c>
      <c r="F118" s="26"/>
      <c r="G118" s="26">
        <f t="shared" si="5"/>
        <v>0</v>
      </c>
      <c r="H118" s="70"/>
      <c r="I118" s="26">
        <f t="shared" si="4"/>
        <v>3600</v>
      </c>
      <c r="J118" s="70">
        <f t="shared" si="7"/>
        <v>6.9984340080502501E-3</v>
      </c>
    </row>
    <row r="119" spans="1:11" ht="69.75" customHeight="1" x14ac:dyDescent="0.2">
      <c r="A119" s="27">
        <v>2469055</v>
      </c>
      <c r="B119" s="25" t="s">
        <v>59</v>
      </c>
      <c r="C119" s="26">
        <v>15967651.539999999</v>
      </c>
      <c r="D119" s="26">
        <v>8706424.5</v>
      </c>
      <c r="E119" s="70">
        <v>20277</v>
      </c>
      <c r="F119" s="26"/>
      <c r="G119" s="26">
        <f t="shared" si="5"/>
        <v>0</v>
      </c>
      <c r="H119" s="70">
        <f t="shared" si="6"/>
        <v>0</v>
      </c>
      <c r="I119" s="26">
        <f t="shared" si="4"/>
        <v>8706424.5</v>
      </c>
      <c r="J119" s="70">
        <f t="shared" si="7"/>
        <v>54.525391402673357</v>
      </c>
    </row>
    <row r="120" spans="1:11" s="53" customFormat="1" ht="33.75" customHeight="1" x14ac:dyDescent="0.2">
      <c r="A120" s="51"/>
      <c r="B120" s="47" t="s">
        <v>131</v>
      </c>
      <c r="C120" s="123"/>
      <c r="D120" s="29"/>
      <c r="E120" s="29">
        <f>SUM(E121:E132)</f>
        <v>463219111</v>
      </c>
      <c r="F120" s="29">
        <f t="shared" ref="F120" si="8">SUM(F121:F132)</f>
        <v>433544</v>
      </c>
      <c r="G120" s="29">
        <f t="shared" si="5"/>
        <v>433544</v>
      </c>
      <c r="H120" s="71">
        <f t="shared" si="6"/>
        <v>9.3593720488790444E-2</v>
      </c>
      <c r="I120" s="29">
        <f t="shared" si="4"/>
        <v>433544</v>
      </c>
      <c r="J120" s="47"/>
      <c r="K120" s="120"/>
    </row>
    <row r="121" spans="1:11" ht="36" customHeight="1" x14ac:dyDescent="0.2">
      <c r="A121" s="27">
        <v>2416127</v>
      </c>
      <c r="B121" s="25" t="s">
        <v>35</v>
      </c>
      <c r="C121" s="26">
        <v>69177499</v>
      </c>
      <c r="D121" s="26">
        <v>2186031</v>
      </c>
      <c r="E121" s="70">
        <v>12282694</v>
      </c>
      <c r="F121" s="26">
        <v>433544</v>
      </c>
      <c r="G121" s="26">
        <f t="shared" si="5"/>
        <v>433544</v>
      </c>
      <c r="H121" s="70">
        <f t="shared" si="6"/>
        <v>3.529714246727957</v>
      </c>
      <c r="I121" s="26">
        <f t="shared" si="4"/>
        <v>2619575</v>
      </c>
      <c r="J121" s="70">
        <f t="shared" si="7"/>
        <v>3.7867442996168452</v>
      </c>
    </row>
    <row r="122" spans="1:11" ht="90.75" customHeight="1" x14ac:dyDescent="0.2">
      <c r="A122" s="27">
        <v>2430241</v>
      </c>
      <c r="B122" s="25" t="s">
        <v>40</v>
      </c>
      <c r="C122" s="26">
        <v>54842694</v>
      </c>
      <c r="D122" s="26">
        <v>0</v>
      </c>
      <c r="E122" s="70">
        <v>37738129</v>
      </c>
      <c r="F122" s="26"/>
      <c r="G122" s="26">
        <f t="shared" si="5"/>
        <v>0</v>
      </c>
      <c r="H122" s="70">
        <f t="shared" si="6"/>
        <v>0</v>
      </c>
      <c r="I122" s="26">
        <f t="shared" si="4"/>
        <v>0</v>
      </c>
      <c r="J122" s="70">
        <f t="shared" si="7"/>
        <v>0</v>
      </c>
    </row>
    <row r="123" spans="1:11" ht="38.25" customHeight="1" x14ac:dyDescent="0.2">
      <c r="A123" s="27">
        <v>2430242</v>
      </c>
      <c r="B123" s="25" t="s">
        <v>41</v>
      </c>
      <c r="C123" s="26">
        <v>235566130.66999999</v>
      </c>
      <c r="D123" s="26">
        <v>0</v>
      </c>
      <c r="E123" s="70">
        <v>116893126</v>
      </c>
      <c r="F123" s="26"/>
      <c r="G123" s="26">
        <f t="shared" si="5"/>
        <v>0</v>
      </c>
      <c r="H123" s="70">
        <f t="shared" si="6"/>
        <v>0</v>
      </c>
      <c r="I123" s="26">
        <f t="shared" si="4"/>
        <v>0</v>
      </c>
      <c r="J123" s="70">
        <f t="shared" si="7"/>
        <v>0</v>
      </c>
    </row>
    <row r="124" spans="1:11" ht="58.5" customHeight="1" x14ac:dyDescent="0.2">
      <c r="A124" s="27">
        <v>2430246</v>
      </c>
      <c r="B124" s="25" t="s">
        <v>42</v>
      </c>
      <c r="C124" s="26">
        <v>230676144.09999999</v>
      </c>
      <c r="D124" s="26">
        <v>452345</v>
      </c>
      <c r="E124" s="70">
        <v>135718407</v>
      </c>
      <c r="F124" s="26"/>
      <c r="G124" s="26">
        <f t="shared" si="5"/>
        <v>0</v>
      </c>
      <c r="H124" s="70">
        <f t="shared" si="6"/>
        <v>0</v>
      </c>
      <c r="I124" s="26">
        <f t="shared" si="4"/>
        <v>452345</v>
      </c>
      <c r="J124" s="70">
        <f t="shared" si="7"/>
        <v>0.19609526670599484</v>
      </c>
    </row>
    <row r="125" spans="1:11" ht="82.5" customHeight="1" x14ac:dyDescent="0.2">
      <c r="A125" s="27">
        <v>2430247</v>
      </c>
      <c r="B125" s="25" t="s">
        <v>43</v>
      </c>
      <c r="C125" s="26">
        <v>70717951</v>
      </c>
      <c r="D125" s="26">
        <v>31500</v>
      </c>
      <c r="E125" s="70">
        <v>23739946</v>
      </c>
      <c r="F125" s="26"/>
      <c r="G125" s="26">
        <f t="shared" si="5"/>
        <v>0</v>
      </c>
      <c r="H125" s="70">
        <f t="shared" si="6"/>
        <v>0</v>
      </c>
      <c r="I125" s="26">
        <f t="shared" si="4"/>
        <v>31500</v>
      </c>
      <c r="J125" s="70">
        <f t="shared" si="7"/>
        <v>4.454314577072517E-2</v>
      </c>
    </row>
    <row r="126" spans="1:11" ht="60.75" customHeight="1" x14ac:dyDescent="0.2">
      <c r="A126" s="27">
        <v>2466074</v>
      </c>
      <c r="B126" s="25" t="s">
        <v>44</v>
      </c>
      <c r="C126" s="26">
        <v>53822537.07</v>
      </c>
      <c r="D126" s="26">
        <v>0</v>
      </c>
      <c r="E126" s="70">
        <v>13048579</v>
      </c>
      <c r="F126" s="26"/>
      <c r="G126" s="26">
        <f t="shared" si="5"/>
        <v>0</v>
      </c>
      <c r="H126" s="70">
        <f t="shared" si="6"/>
        <v>0</v>
      </c>
      <c r="I126" s="26">
        <f t="shared" si="4"/>
        <v>0</v>
      </c>
      <c r="J126" s="70">
        <f t="shared" si="7"/>
        <v>0</v>
      </c>
    </row>
    <row r="127" spans="1:11" ht="70.5" customHeight="1" x14ac:dyDescent="0.2">
      <c r="A127" s="27">
        <v>2466086</v>
      </c>
      <c r="B127" s="25" t="s">
        <v>45</v>
      </c>
      <c r="C127" s="26">
        <v>86240917.75</v>
      </c>
      <c r="D127" s="26">
        <v>0</v>
      </c>
      <c r="E127" s="70">
        <v>30785417</v>
      </c>
      <c r="F127" s="26"/>
      <c r="G127" s="26">
        <f t="shared" si="5"/>
        <v>0</v>
      </c>
      <c r="H127" s="70">
        <f t="shared" si="6"/>
        <v>0</v>
      </c>
      <c r="I127" s="26">
        <f t="shared" si="4"/>
        <v>0</v>
      </c>
      <c r="J127" s="70">
        <f t="shared" si="7"/>
        <v>0</v>
      </c>
    </row>
    <row r="128" spans="1:11" ht="82.5" customHeight="1" x14ac:dyDescent="0.2">
      <c r="A128" s="27">
        <v>2466354</v>
      </c>
      <c r="B128" s="25" t="s">
        <v>46</v>
      </c>
      <c r="C128" s="26">
        <v>62745378.259999998</v>
      </c>
      <c r="D128" s="26">
        <v>0</v>
      </c>
      <c r="E128" s="70">
        <v>20573419</v>
      </c>
      <c r="F128" s="26"/>
      <c r="G128" s="26">
        <f t="shared" si="5"/>
        <v>0</v>
      </c>
      <c r="H128" s="70">
        <f t="shared" si="6"/>
        <v>0</v>
      </c>
      <c r="I128" s="26">
        <f t="shared" si="4"/>
        <v>0</v>
      </c>
      <c r="J128" s="70">
        <f t="shared" si="7"/>
        <v>0</v>
      </c>
    </row>
    <row r="129" spans="1:10" ht="82.5" customHeight="1" x14ac:dyDescent="0.2">
      <c r="A129" s="27">
        <v>2466581</v>
      </c>
      <c r="B129" s="25" t="s">
        <v>47</v>
      </c>
      <c r="C129" s="26">
        <v>66140072.539999999</v>
      </c>
      <c r="D129" s="26">
        <v>0</v>
      </c>
      <c r="E129" s="70">
        <v>20019900</v>
      </c>
      <c r="F129" s="26"/>
      <c r="G129" s="26">
        <f t="shared" si="5"/>
        <v>0</v>
      </c>
      <c r="H129" s="70">
        <f t="shared" si="6"/>
        <v>0</v>
      </c>
      <c r="I129" s="26">
        <f t="shared" si="4"/>
        <v>0</v>
      </c>
      <c r="J129" s="70">
        <f t="shared" si="7"/>
        <v>0</v>
      </c>
    </row>
    <row r="130" spans="1:10" ht="122.25" customHeight="1" x14ac:dyDescent="0.2">
      <c r="A130" s="27">
        <v>2466660</v>
      </c>
      <c r="B130" s="25" t="s">
        <v>54</v>
      </c>
      <c r="C130" s="26">
        <v>55965310</v>
      </c>
      <c r="D130" s="26">
        <v>0</v>
      </c>
      <c r="E130" s="70">
        <v>12444233</v>
      </c>
      <c r="F130" s="26"/>
      <c r="G130" s="26">
        <f t="shared" si="5"/>
        <v>0</v>
      </c>
      <c r="H130" s="70">
        <f t="shared" si="6"/>
        <v>0</v>
      </c>
      <c r="I130" s="26">
        <f t="shared" si="4"/>
        <v>0</v>
      </c>
      <c r="J130" s="70">
        <f t="shared" si="7"/>
        <v>0</v>
      </c>
    </row>
    <row r="131" spans="1:10" ht="70.5" customHeight="1" x14ac:dyDescent="0.2">
      <c r="A131" s="27">
        <v>2466669</v>
      </c>
      <c r="B131" s="25" t="s">
        <v>48</v>
      </c>
      <c r="C131" s="26">
        <v>54649465.189999998</v>
      </c>
      <c r="D131" s="26">
        <v>0</v>
      </c>
      <c r="E131" s="70">
        <v>19093557</v>
      </c>
      <c r="F131" s="26"/>
      <c r="G131" s="26">
        <f t="shared" si="5"/>
        <v>0</v>
      </c>
      <c r="H131" s="70">
        <f t="shared" si="6"/>
        <v>0</v>
      </c>
      <c r="I131" s="26">
        <f t="shared" si="4"/>
        <v>0</v>
      </c>
      <c r="J131" s="70">
        <f t="shared" si="7"/>
        <v>0</v>
      </c>
    </row>
    <row r="132" spans="1:10" ht="72.75" customHeight="1" x14ac:dyDescent="0.2">
      <c r="A132" s="27">
        <v>2466824</v>
      </c>
      <c r="B132" s="25" t="s">
        <v>49</v>
      </c>
      <c r="C132" s="26">
        <v>51440079.25</v>
      </c>
      <c r="D132" s="26">
        <v>0</v>
      </c>
      <c r="E132" s="70">
        <v>20881704</v>
      </c>
      <c r="F132" s="26"/>
      <c r="G132" s="26">
        <f t="shared" si="5"/>
        <v>0</v>
      </c>
      <c r="H132" s="70">
        <f t="shared" si="6"/>
        <v>0</v>
      </c>
      <c r="I132" s="26">
        <f t="shared" si="4"/>
        <v>0</v>
      </c>
      <c r="J132" s="70">
        <f t="shared" si="7"/>
        <v>0</v>
      </c>
    </row>
    <row r="133" spans="1:10" s="33" customFormat="1" ht="12" x14ac:dyDescent="0.2">
      <c r="A133" s="92" t="s">
        <v>142</v>
      </c>
      <c r="B133" s="93"/>
      <c r="C133" s="94"/>
      <c r="D133" s="135"/>
      <c r="E133" s="23"/>
      <c r="F133" s="40"/>
      <c r="G133" s="103"/>
      <c r="H133" s="39"/>
      <c r="I133" s="104"/>
      <c r="J133" s="39"/>
    </row>
    <row r="134" spans="1:10" s="33" customFormat="1" ht="12" x14ac:dyDescent="0.2">
      <c r="A134" s="95" t="s">
        <v>6</v>
      </c>
      <c r="B134" s="96"/>
      <c r="C134" s="94"/>
      <c r="D134" s="135"/>
      <c r="E134" s="46"/>
      <c r="F134" s="40"/>
      <c r="G134" s="103"/>
      <c r="H134" s="39"/>
      <c r="I134" s="104"/>
      <c r="J134" s="39"/>
    </row>
    <row r="135" spans="1:10" ht="20.25" customHeight="1" x14ac:dyDescent="0.2">
      <c r="A135" s="97"/>
      <c r="B135" s="149" t="s">
        <v>11</v>
      </c>
      <c r="C135" s="150"/>
      <c r="D135" s="150"/>
      <c r="G135" s="103"/>
    </row>
    <row r="136" spans="1:10" ht="72.75" customHeight="1" x14ac:dyDescent="0.2">
      <c r="A136" s="81"/>
      <c r="B136" s="81"/>
      <c r="G136" s="103"/>
    </row>
    <row r="137" spans="1:10" ht="71.25" customHeight="1" x14ac:dyDescent="0.2">
      <c r="B137" s="81"/>
    </row>
    <row r="138" spans="1:10" ht="20.25" customHeight="1" x14ac:dyDescent="0.2"/>
    <row r="139" spans="1:10" ht="20.25" customHeight="1" x14ac:dyDescent="0.2"/>
    <row r="140" spans="1:10" ht="20.25" customHeight="1" x14ac:dyDescent="0.2"/>
    <row r="141" spans="1:10" ht="20.25" customHeight="1" x14ac:dyDescent="0.2"/>
    <row r="142" spans="1:10" ht="20.25" customHeight="1" x14ac:dyDescent="0.2"/>
    <row r="143" spans="1:10" ht="20.25" customHeight="1" x14ac:dyDescent="0.2"/>
    <row r="144" spans="1:10"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sheetData>
  <mergeCells count="10">
    <mergeCell ref="B135:D135"/>
    <mergeCell ref="E4:H4"/>
    <mergeCell ref="A4:A5"/>
    <mergeCell ref="B4:B5"/>
    <mergeCell ref="A1:J1"/>
    <mergeCell ref="A2:J2"/>
    <mergeCell ref="I4:I5"/>
    <mergeCell ref="J4:J5"/>
    <mergeCell ref="C4:C5"/>
    <mergeCell ref="D4:D5"/>
  </mergeCells>
  <phoneticPr fontId="6" type="noConversion"/>
  <hyperlinks>
    <hyperlink ref="B135" r:id="rId1"/>
  </hyperlinks>
  <pageMargins left="0.78740157480314965" right="0" top="0.59055118110236227" bottom="0.39370078740157483" header="0.31496062992125984" footer="0.31496062992125984"/>
  <pageSetup paperSize="9" scale="6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FD7E1"/>
    <pageSetUpPr fitToPage="1"/>
  </sheetPr>
  <dimension ref="A1:EI166"/>
  <sheetViews>
    <sheetView zoomScale="91" zoomScaleNormal="91" workbookViewId="0">
      <pane xSplit="2" ySplit="7" topLeftCell="C8" activePane="bottomRight" state="frozen"/>
      <selection pane="topRight" activeCell="C1" sqref="C1"/>
      <selection pane="bottomLeft" activeCell="A8" sqref="A8"/>
      <selection pane="bottomRight" activeCell="B21" sqref="B21:D21"/>
    </sheetView>
  </sheetViews>
  <sheetFormatPr baseColWidth="10" defaultColWidth="11.42578125" defaultRowHeight="12" x14ac:dyDescent="0.2"/>
  <cols>
    <col min="1" max="1" width="8.5703125" style="21" customWidth="1"/>
    <col min="2" max="2" width="41.42578125" style="23" customWidth="1"/>
    <col min="3" max="3" width="10.5703125" style="23" customWidth="1"/>
    <col min="4" max="4" width="11.42578125" style="138" customWidth="1"/>
    <col min="5" max="5" width="11.140625" style="23" customWidth="1"/>
    <col min="6" max="6" width="11.7109375" style="23" customWidth="1"/>
    <col min="7" max="7" width="10.7109375" style="22" customWidth="1"/>
    <col min="8" max="8" width="8.7109375" style="31" customWidth="1"/>
    <col min="9" max="9" width="13.42578125" style="32" customWidth="1"/>
    <col min="10" max="10" width="9.85546875" style="31" customWidth="1"/>
    <col min="11" max="16384" width="11.42578125" style="22"/>
  </cols>
  <sheetData>
    <row r="1" spans="1:10" ht="18" customHeight="1" x14ac:dyDescent="0.2">
      <c r="A1" s="168" t="s">
        <v>24</v>
      </c>
      <c r="B1" s="168"/>
      <c r="C1" s="168"/>
      <c r="D1" s="168"/>
      <c r="E1" s="168"/>
      <c r="F1" s="168"/>
      <c r="G1" s="168"/>
      <c r="H1" s="168"/>
      <c r="I1" s="168"/>
      <c r="J1" s="168"/>
    </row>
    <row r="2" spans="1:10" ht="18" customHeight="1" x14ac:dyDescent="0.2">
      <c r="A2" s="155" t="s">
        <v>162</v>
      </c>
      <c r="B2" s="155"/>
      <c r="C2" s="155"/>
      <c r="D2" s="155"/>
      <c r="E2" s="155"/>
      <c r="F2" s="155"/>
      <c r="G2" s="155"/>
      <c r="H2" s="155"/>
      <c r="I2" s="155"/>
      <c r="J2" s="155"/>
    </row>
    <row r="3" spans="1:10" ht="25.5" customHeight="1" x14ac:dyDescent="0.2">
      <c r="B3" s="21"/>
      <c r="C3" s="111"/>
      <c r="D3" s="113"/>
      <c r="E3" s="111"/>
      <c r="F3" s="113"/>
      <c r="G3" s="111"/>
      <c r="H3" s="111"/>
      <c r="I3" s="113"/>
      <c r="J3" s="111"/>
    </row>
    <row r="4" spans="1:10" ht="20.25" customHeight="1" x14ac:dyDescent="0.2">
      <c r="A4" s="172" t="s">
        <v>38</v>
      </c>
      <c r="B4" s="174" t="s">
        <v>5</v>
      </c>
      <c r="C4" s="171" t="s">
        <v>22</v>
      </c>
      <c r="D4" s="162" t="s">
        <v>134</v>
      </c>
      <c r="E4" s="164" t="s">
        <v>137</v>
      </c>
      <c r="F4" s="165"/>
      <c r="G4" s="165"/>
      <c r="H4" s="161"/>
      <c r="I4" s="166" t="s">
        <v>8</v>
      </c>
      <c r="J4" s="169" t="s">
        <v>23</v>
      </c>
    </row>
    <row r="5" spans="1:10" s="24" customFormat="1" ht="65.25" customHeight="1" thickBot="1" x14ac:dyDescent="0.25">
      <c r="A5" s="173"/>
      <c r="B5" s="171"/>
      <c r="C5" s="171"/>
      <c r="D5" s="163"/>
      <c r="E5" s="12" t="s">
        <v>163</v>
      </c>
      <c r="F5" s="14" t="s">
        <v>136</v>
      </c>
      <c r="G5" s="13" t="s">
        <v>138</v>
      </c>
      <c r="H5" s="15" t="s">
        <v>7</v>
      </c>
      <c r="I5" s="167"/>
      <c r="J5" s="170"/>
    </row>
    <row r="6" spans="1:10" s="57" customFormat="1" ht="18.75" customHeight="1" x14ac:dyDescent="0.25">
      <c r="A6" s="55"/>
      <c r="B6" s="54" t="s">
        <v>10</v>
      </c>
      <c r="C6" s="56"/>
      <c r="D6" s="79">
        <f>D7+D12</f>
        <v>14541407.149999999</v>
      </c>
      <c r="E6" s="80">
        <f t="shared" ref="E6:F6" si="0">E7+E12</f>
        <v>26307319</v>
      </c>
      <c r="F6" s="80">
        <f t="shared" si="0"/>
        <v>0</v>
      </c>
      <c r="G6" s="79">
        <f t="shared" ref="G6:G18" si="1">F6</f>
        <v>0</v>
      </c>
      <c r="H6" s="80">
        <f t="shared" ref="H6:H12" si="2">G6/E6%</f>
        <v>0</v>
      </c>
      <c r="I6" s="79">
        <f>SUM(D6+G6)</f>
        <v>14541407.149999999</v>
      </c>
      <c r="J6" s="88"/>
    </row>
    <row r="7" spans="1:10" ht="21.75" customHeight="1" x14ac:dyDescent="0.2">
      <c r="A7" s="58"/>
      <c r="B7" s="47" t="s">
        <v>25</v>
      </c>
      <c r="C7" s="29"/>
      <c r="D7" s="29">
        <f>SUM(D8:D11)</f>
        <v>11901439.609999999</v>
      </c>
      <c r="E7" s="48">
        <f>SUM(E8:E11)</f>
        <v>8853921</v>
      </c>
      <c r="F7" s="48">
        <f>SUM(F8:F11)</f>
        <v>0</v>
      </c>
      <c r="G7" s="29">
        <f t="shared" si="1"/>
        <v>0</v>
      </c>
      <c r="H7" s="48">
        <f t="shared" si="2"/>
        <v>0</v>
      </c>
      <c r="I7" s="29">
        <f>SUM(D7+G7)</f>
        <v>11901439.609999999</v>
      </c>
      <c r="J7" s="66"/>
    </row>
    <row r="8" spans="1:10" ht="66" customHeight="1" x14ac:dyDescent="0.2">
      <c r="A8" s="27">
        <v>2178584</v>
      </c>
      <c r="B8" s="25" t="s">
        <v>158</v>
      </c>
      <c r="C8" s="86">
        <v>13709587</v>
      </c>
      <c r="D8" s="86">
        <v>8222406.3799999999</v>
      </c>
      <c r="E8" s="86">
        <v>3640314</v>
      </c>
      <c r="F8" s="86"/>
      <c r="G8" s="86">
        <f t="shared" si="1"/>
        <v>0</v>
      </c>
      <c r="H8" s="87">
        <f t="shared" si="2"/>
        <v>0</v>
      </c>
      <c r="I8" s="86">
        <f t="shared" ref="I8:I18" si="3">SUM(D8+G8)</f>
        <v>8222406.3799999999</v>
      </c>
      <c r="J8" s="89">
        <f t="shared" ref="J8:J9" si="4">I8/C8%</f>
        <v>59.975595034336195</v>
      </c>
    </row>
    <row r="9" spans="1:10" ht="66" customHeight="1" x14ac:dyDescent="0.2">
      <c r="A9" s="27">
        <v>2271925</v>
      </c>
      <c r="B9" s="25" t="s">
        <v>64</v>
      </c>
      <c r="C9" s="86"/>
      <c r="D9" s="86">
        <v>1346565.53</v>
      </c>
      <c r="E9" s="86">
        <v>1111607</v>
      </c>
      <c r="F9" s="86"/>
      <c r="G9" s="86">
        <f t="shared" si="1"/>
        <v>0</v>
      </c>
      <c r="H9" s="87">
        <f t="shared" si="2"/>
        <v>0</v>
      </c>
      <c r="I9" s="86">
        <f t="shared" si="3"/>
        <v>1346565.53</v>
      </c>
      <c r="J9" s="89" t="e">
        <f t="shared" si="4"/>
        <v>#DIV/0!</v>
      </c>
    </row>
    <row r="10" spans="1:10" ht="88.5" customHeight="1" x14ac:dyDescent="0.2">
      <c r="A10" s="27">
        <v>2443550</v>
      </c>
      <c r="B10" s="25" t="s">
        <v>36</v>
      </c>
      <c r="C10" s="86">
        <v>14927339.43</v>
      </c>
      <c r="D10" s="86">
        <v>2007708.1</v>
      </c>
      <c r="E10" s="86">
        <v>3031973</v>
      </c>
      <c r="F10" s="86"/>
      <c r="G10" s="86">
        <f t="shared" si="1"/>
        <v>0</v>
      </c>
      <c r="H10" s="87">
        <f t="shared" si="2"/>
        <v>0</v>
      </c>
      <c r="I10" s="86">
        <f t="shared" si="3"/>
        <v>2007708.1</v>
      </c>
      <c r="J10" s="89">
        <f>I10/C10%</f>
        <v>13.449872359471096</v>
      </c>
    </row>
    <row r="11" spans="1:10" ht="68.25" customHeight="1" x14ac:dyDescent="0.2">
      <c r="A11" s="27">
        <v>2461958</v>
      </c>
      <c r="B11" s="25" t="s">
        <v>50</v>
      </c>
      <c r="C11" s="86">
        <v>8960547.6300000008</v>
      </c>
      <c r="D11" s="86">
        <v>324759.59999999998</v>
      </c>
      <c r="E11" s="86">
        <v>1070027</v>
      </c>
      <c r="F11" s="86"/>
      <c r="G11" s="86">
        <f t="shared" si="1"/>
        <v>0</v>
      </c>
      <c r="H11" s="87">
        <f t="shared" si="2"/>
        <v>0</v>
      </c>
      <c r="I11" s="86">
        <f t="shared" si="3"/>
        <v>324759.59999999998</v>
      </c>
      <c r="J11" s="89">
        <f>I11/C11%</f>
        <v>3.6243275903439391</v>
      </c>
    </row>
    <row r="12" spans="1:10" ht="28.5" customHeight="1" x14ac:dyDescent="0.2">
      <c r="A12" s="27"/>
      <c r="B12" s="47" t="s">
        <v>26</v>
      </c>
      <c r="C12" s="29"/>
      <c r="D12" s="29">
        <f>SUM(D13:D18)</f>
        <v>2639967.54</v>
      </c>
      <c r="E12" s="48">
        <f t="shared" ref="E12:F12" si="5">SUM(E13:E18)</f>
        <v>17453398</v>
      </c>
      <c r="F12" s="48">
        <f t="shared" si="5"/>
        <v>0</v>
      </c>
      <c r="G12" s="29">
        <f t="shared" si="1"/>
        <v>0</v>
      </c>
      <c r="H12" s="48">
        <f t="shared" si="2"/>
        <v>0</v>
      </c>
      <c r="I12" s="29">
        <f t="shared" si="3"/>
        <v>2639967.54</v>
      </c>
      <c r="J12" s="66"/>
    </row>
    <row r="13" spans="1:10" ht="97.5" customHeight="1" x14ac:dyDescent="0.2">
      <c r="A13" s="115">
        <v>2423756</v>
      </c>
      <c r="B13" s="116" t="s">
        <v>159</v>
      </c>
      <c r="C13" s="86">
        <v>11474050.91</v>
      </c>
      <c r="D13" s="117">
        <v>314492.52</v>
      </c>
      <c r="E13" s="118">
        <v>2616100</v>
      </c>
      <c r="F13" s="117"/>
      <c r="G13" s="117">
        <f t="shared" si="1"/>
        <v>0</v>
      </c>
      <c r="H13" s="87">
        <f t="shared" ref="H13:H18" si="6">G13/E13%</f>
        <v>0</v>
      </c>
      <c r="I13" s="86">
        <f t="shared" si="3"/>
        <v>314492.52</v>
      </c>
      <c r="J13" s="89">
        <f>I13/C13%</f>
        <v>2.7409022538492471</v>
      </c>
    </row>
    <row r="14" spans="1:10" ht="74.25" customHeight="1" x14ac:dyDescent="0.2">
      <c r="A14" s="115">
        <v>2425167</v>
      </c>
      <c r="B14" s="116" t="s">
        <v>129</v>
      </c>
      <c r="C14" s="86">
        <v>8543286.1699999999</v>
      </c>
      <c r="D14" s="117">
        <v>147360.47</v>
      </c>
      <c r="E14" s="118">
        <v>1505300</v>
      </c>
      <c r="F14" s="117"/>
      <c r="G14" s="117">
        <f t="shared" si="1"/>
        <v>0</v>
      </c>
      <c r="H14" s="87">
        <f t="shared" si="6"/>
        <v>0</v>
      </c>
      <c r="I14" s="86">
        <f t="shared" si="3"/>
        <v>147360.47</v>
      </c>
      <c r="J14" s="89">
        <f t="shared" ref="J14:J18" si="7">I14/C14%</f>
        <v>1.7248687105608218</v>
      </c>
    </row>
    <row r="15" spans="1:10" ht="74.25" customHeight="1" x14ac:dyDescent="0.2">
      <c r="A15" s="115"/>
      <c r="B15" s="116" t="s">
        <v>160</v>
      </c>
      <c r="C15" s="86">
        <v>6380155.6200000001</v>
      </c>
      <c r="D15" s="117">
        <v>193973.7</v>
      </c>
      <c r="E15" s="118">
        <v>6186181</v>
      </c>
      <c r="F15" s="117"/>
      <c r="G15" s="117">
        <f t="shared" si="1"/>
        <v>0</v>
      </c>
      <c r="H15" s="87">
        <f t="shared" si="6"/>
        <v>0</v>
      </c>
      <c r="I15" s="86">
        <f t="shared" si="3"/>
        <v>193973.7</v>
      </c>
      <c r="J15" s="89">
        <f t="shared" si="7"/>
        <v>3.0402659676818358</v>
      </c>
    </row>
    <row r="16" spans="1:10" ht="103.5" customHeight="1" x14ac:dyDescent="0.2">
      <c r="A16" s="115"/>
      <c r="B16" s="116" t="s">
        <v>161</v>
      </c>
      <c r="C16" s="86">
        <v>7297298.0700000003</v>
      </c>
      <c r="D16" s="117">
        <v>137543.12</v>
      </c>
      <c r="E16" s="118">
        <v>6337131</v>
      </c>
      <c r="F16" s="117"/>
      <c r="G16" s="117">
        <f t="shared" si="1"/>
        <v>0</v>
      </c>
      <c r="H16" s="87">
        <f t="shared" si="6"/>
        <v>0</v>
      </c>
      <c r="I16" s="86">
        <f t="shared" si="3"/>
        <v>137543.12</v>
      </c>
      <c r="J16" s="89">
        <f t="shared" si="7"/>
        <v>1.8848499633782945</v>
      </c>
    </row>
    <row r="17" spans="1:139" ht="84" customHeight="1" x14ac:dyDescent="0.2">
      <c r="A17" s="115">
        <v>2462000</v>
      </c>
      <c r="B17" s="25" t="s">
        <v>122</v>
      </c>
      <c r="C17" s="86">
        <v>2510879.5699999998</v>
      </c>
      <c r="D17" s="117">
        <v>1651080.6</v>
      </c>
      <c r="E17" s="118">
        <v>517796</v>
      </c>
      <c r="F17" s="86"/>
      <c r="G17" s="86">
        <f t="shared" si="1"/>
        <v>0</v>
      </c>
      <c r="H17" s="87">
        <f t="shared" si="6"/>
        <v>0</v>
      </c>
      <c r="I17" s="86">
        <f t="shared" si="3"/>
        <v>1651080.6</v>
      </c>
      <c r="J17" s="89">
        <f t="shared" si="7"/>
        <v>65.757060582559134</v>
      </c>
    </row>
    <row r="18" spans="1:139" ht="79.5" customHeight="1" x14ac:dyDescent="0.2">
      <c r="A18" s="27">
        <v>2495555</v>
      </c>
      <c r="B18" s="25" t="s">
        <v>130</v>
      </c>
      <c r="C18" s="86">
        <v>1986018.33</v>
      </c>
      <c r="D18" s="86">
        <v>195517.13</v>
      </c>
      <c r="E18" s="118">
        <v>290890</v>
      </c>
      <c r="F18" s="86"/>
      <c r="G18" s="86">
        <f t="shared" si="1"/>
        <v>0</v>
      </c>
      <c r="H18" s="87">
        <f t="shared" si="6"/>
        <v>0</v>
      </c>
      <c r="I18" s="86">
        <f t="shared" si="3"/>
        <v>195517.13</v>
      </c>
      <c r="J18" s="89">
        <f t="shared" si="7"/>
        <v>9.8446790267036466</v>
      </c>
    </row>
    <row r="19" spans="1:139" s="31" customFormat="1" ht="20.25" customHeight="1" x14ac:dyDescent="0.2">
      <c r="A19" s="60" t="s">
        <v>142</v>
      </c>
      <c r="B19" s="61"/>
      <c r="C19" s="62"/>
      <c r="D19" s="137"/>
      <c r="E19" s="81"/>
      <c r="F19" s="98"/>
      <c r="G19" s="22"/>
      <c r="H19" s="22"/>
      <c r="I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row>
    <row r="20" spans="1:139" s="31" customFormat="1" ht="16.5" customHeight="1" x14ac:dyDescent="0.2">
      <c r="A20" s="63" t="s">
        <v>6</v>
      </c>
      <c r="B20" s="64"/>
      <c r="C20" s="62"/>
      <c r="D20" s="137"/>
      <c r="E20" s="81"/>
      <c r="F20" s="98"/>
      <c r="G20" s="22"/>
      <c r="H20" s="22"/>
      <c r="I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row>
    <row r="21" spans="1:139" s="31" customFormat="1" x14ac:dyDescent="0.2">
      <c r="A21" s="65"/>
      <c r="B21" s="149" t="s">
        <v>11</v>
      </c>
      <c r="C21" s="144"/>
      <c r="D21" s="144"/>
      <c r="E21" s="99"/>
      <c r="F21" s="98"/>
      <c r="G21" s="22"/>
      <c r="H21" s="22"/>
      <c r="I21" s="78"/>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row>
    <row r="22" spans="1:139" ht="57" customHeight="1" x14ac:dyDescent="0.2">
      <c r="A22" s="100"/>
      <c r="B22" s="81" t="s">
        <v>164</v>
      </c>
      <c r="C22" s="81"/>
      <c r="E22" s="81"/>
      <c r="F22" s="98"/>
    </row>
    <row r="23" spans="1:139" x14ac:dyDescent="0.2">
      <c r="B23" s="72"/>
      <c r="C23" s="72"/>
      <c r="F23" s="22"/>
    </row>
    <row r="24" spans="1:139" x14ac:dyDescent="0.2">
      <c r="B24" s="72"/>
      <c r="C24" s="72"/>
      <c r="F24" s="22"/>
    </row>
    <row r="25" spans="1:139" x14ac:dyDescent="0.2">
      <c r="B25" s="72"/>
      <c r="C25" s="72"/>
      <c r="F25" s="22"/>
    </row>
    <row r="26" spans="1:139" x14ac:dyDescent="0.2">
      <c r="B26" s="73"/>
      <c r="C26" s="72"/>
      <c r="F26" s="22"/>
    </row>
    <row r="27" spans="1:139" x14ac:dyDescent="0.2">
      <c r="F27" s="22"/>
    </row>
    <row r="28" spans="1:139" ht="15" x14ac:dyDescent="0.25">
      <c r="B28" s="74"/>
      <c r="F28" s="22"/>
    </row>
    <row r="29" spans="1:139" ht="15" x14ac:dyDescent="0.25">
      <c r="B29" s="91"/>
      <c r="F29" s="22"/>
    </row>
    <row r="30" spans="1:139" x14ac:dyDescent="0.2">
      <c r="B30" s="77"/>
      <c r="F30" s="22"/>
    </row>
    <row r="31" spans="1:139" x14ac:dyDescent="0.2">
      <c r="F31" s="22"/>
    </row>
    <row r="32" spans="1:139" x14ac:dyDescent="0.2">
      <c r="F32" s="22"/>
    </row>
    <row r="33" spans="6:6" x14ac:dyDescent="0.2">
      <c r="F33" s="22"/>
    </row>
    <row r="34" spans="6:6" x14ac:dyDescent="0.2">
      <c r="F34" s="22"/>
    </row>
    <row r="35" spans="6:6" x14ac:dyDescent="0.2">
      <c r="F35" s="22"/>
    </row>
    <row r="36" spans="6:6" x14ac:dyDescent="0.2">
      <c r="F36" s="22"/>
    </row>
    <row r="37" spans="6:6" x14ac:dyDescent="0.2">
      <c r="F37" s="22"/>
    </row>
    <row r="38" spans="6:6" x14ac:dyDescent="0.2">
      <c r="F38" s="22"/>
    </row>
    <row r="39" spans="6:6" x14ac:dyDescent="0.2">
      <c r="F39" s="22"/>
    </row>
    <row r="40" spans="6:6" x14ac:dyDescent="0.2">
      <c r="F40" s="22"/>
    </row>
    <row r="41" spans="6:6" x14ac:dyDescent="0.2">
      <c r="F41" s="22"/>
    </row>
    <row r="42" spans="6:6" x14ac:dyDescent="0.2">
      <c r="F42" s="22"/>
    </row>
    <row r="43" spans="6:6" x14ac:dyDescent="0.2">
      <c r="F43" s="22"/>
    </row>
    <row r="44" spans="6:6" x14ac:dyDescent="0.2">
      <c r="F44" s="22"/>
    </row>
    <row r="45" spans="6:6" x14ac:dyDescent="0.2">
      <c r="F45" s="22"/>
    </row>
    <row r="46" spans="6:6" x14ac:dyDescent="0.2">
      <c r="F46" s="22"/>
    </row>
    <row r="47" spans="6:6" x14ac:dyDescent="0.2">
      <c r="F47" s="22"/>
    </row>
    <row r="48" spans="6:6" x14ac:dyDescent="0.2">
      <c r="F48" s="22"/>
    </row>
    <row r="49" spans="6:6" x14ac:dyDescent="0.2">
      <c r="F49" s="22"/>
    </row>
    <row r="50" spans="6:6" x14ac:dyDescent="0.2">
      <c r="F50" s="22"/>
    </row>
    <row r="51" spans="6:6" x14ac:dyDescent="0.2">
      <c r="F51" s="22"/>
    </row>
    <row r="52" spans="6:6" x14ac:dyDescent="0.2">
      <c r="F52" s="22"/>
    </row>
    <row r="53" spans="6:6" x14ac:dyDescent="0.2">
      <c r="F53" s="22"/>
    </row>
    <row r="54" spans="6:6" x14ac:dyDescent="0.2">
      <c r="F54" s="22"/>
    </row>
    <row r="55" spans="6:6" x14ac:dyDescent="0.2">
      <c r="F55" s="22"/>
    </row>
    <row r="56" spans="6:6" x14ac:dyDescent="0.2">
      <c r="F56" s="22"/>
    </row>
    <row r="57" spans="6:6" x14ac:dyDescent="0.2">
      <c r="F57" s="22"/>
    </row>
    <row r="58" spans="6:6" x14ac:dyDescent="0.2">
      <c r="F58" s="22"/>
    </row>
    <row r="59" spans="6:6" x14ac:dyDescent="0.2">
      <c r="F59" s="22"/>
    </row>
    <row r="60" spans="6:6" x14ac:dyDescent="0.2">
      <c r="F60" s="22"/>
    </row>
    <row r="61" spans="6:6" x14ac:dyDescent="0.2">
      <c r="F61" s="22"/>
    </row>
    <row r="62" spans="6:6" x14ac:dyDescent="0.2">
      <c r="F62" s="22"/>
    </row>
    <row r="63" spans="6:6" x14ac:dyDescent="0.2">
      <c r="F63" s="22"/>
    </row>
    <row r="64" spans="6:6" x14ac:dyDescent="0.2">
      <c r="F64" s="22"/>
    </row>
    <row r="65" spans="3:6" x14ac:dyDescent="0.2">
      <c r="F65" s="22"/>
    </row>
    <row r="66" spans="3:6" x14ac:dyDescent="0.2">
      <c r="F66" s="22"/>
    </row>
    <row r="67" spans="3:6" x14ac:dyDescent="0.2">
      <c r="F67" s="22"/>
    </row>
    <row r="68" spans="3:6" x14ac:dyDescent="0.2">
      <c r="F68" s="22"/>
    </row>
    <row r="69" spans="3:6" x14ac:dyDescent="0.2">
      <c r="F69" s="22"/>
    </row>
    <row r="70" spans="3:6" x14ac:dyDescent="0.2">
      <c r="F70" s="22"/>
    </row>
    <row r="71" spans="3:6" x14ac:dyDescent="0.2">
      <c r="F71" s="22"/>
    </row>
    <row r="72" spans="3:6" x14ac:dyDescent="0.2">
      <c r="F72" s="22"/>
    </row>
    <row r="73" spans="3:6" x14ac:dyDescent="0.2">
      <c r="C73" s="41"/>
      <c r="F73" s="22"/>
    </row>
    <row r="74" spans="3:6" x14ac:dyDescent="0.2">
      <c r="F74" s="22"/>
    </row>
    <row r="75" spans="3:6" x14ac:dyDescent="0.2">
      <c r="F75" s="22"/>
    </row>
    <row r="76" spans="3:6" x14ac:dyDescent="0.2">
      <c r="F76" s="22"/>
    </row>
    <row r="77" spans="3:6" x14ac:dyDescent="0.2">
      <c r="F77" s="22"/>
    </row>
    <row r="78" spans="3:6" x14ac:dyDescent="0.2">
      <c r="F78" s="22"/>
    </row>
    <row r="79" spans="3:6" x14ac:dyDescent="0.2">
      <c r="F79" s="22"/>
    </row>
    <row r="80" spans="3:6" x14ac:dyDescent="0.2">
      <c r="F80" s="22"/>
    </row>
    <row r="81" spans="6:6" x14ac:dyDescent="0.2">
      <c r="F81" s="22"/>
    </row>
    <row r="82" spans="6:6" x14ac:dyDescent="0.2">
      <c r="F82" s="22"/>
    </row>
    <row r="83" spans="6:6" x14ac:dyDescent="0.2">
      <c r="F83" s="22"/>
    </row>
    <row r="84" spans="6:6" x14ac:dyDescent="0.2">
      <c r="F84" s="22"/>
    </row>
    <row r="85" spans="6:6" x14ac:dyDescent="0.2">
      <c r="F85" s="22"/>
    </row>
    <row r="86" spans="6:6" x14ac:dyDescent="0.2">
      <c r="F86" s="22"/>
    </row>
    <row r="87" spans="6:6" x14ac:dyDescent="0.2">
      <c r="F87" s="22"/>
    </row>
    <row r="88" spans="6:6" x14ac:dyDescent="0.2">
      <c r="F88" s="22"/>
    </row>
    <row r="89" spans="6:6" x14ac:dyDescent="0.2">
      <c r="F89" s="22"/>
    </row>
    <row r="90" spans="6:6" x14ac:dyDescent="0.2">
      <c r="F90" s="22"/>
    </row>
    <row r="91" spans="6:6" x14ac:dyDescent="0.2">
      <c r="F91" s="22"/>
    </row>
    <row r="92" spans="6:6" x14ac:dyDescent="0.2">
      <c r="F92" s="22"/>
    </row>
    <row r="93" spans="6:6" x14ac:dyDescent="0.2">
      <c r="F93" s="22"/>
    </row>
    <row r="94" spans="6:6" x14ac:dyDescent="0.2">
      <c r="F94" s="22"/>
    </row>
    <row r="95" spans="6:6" x14ac:dyDescent="0.2">
      <c r="F95" s="22"/>
    </row>
    <row r="96" spans="6:6" x14ac:dyDescent="0.2">
      <c r="F96" s="22"/>
    </row>
    <row r="97" spans="6:6" x14ac:dyDescent="0.2">
      <c r="F97" s="22"/>
    </row>
    <row r="98" spans="6:6" x14ac:dyDescent="0.2">
      <c r="F98" s="22"/>
    </row>
    <row r="99" spans="6:6" x14ac:dyDescent="0.2">
      <c r="F99" s="22"/>
    </row>
    <row r="100" spans="6:6" x14ac:dyDescent="0.2">
      <c r="F100" s="22"/>
    </row>
    <row r="101" spans="6:6" x14ac:dyDescent="0.2">
      <c r="F101" s="22"/>
    </row>
    <row r="102" spans="6:6" x14ac:dyDescent="0.2">
      <c r="F102" s="22"/>
    </row>
    <row r="103" spans="6:6" x14ac:dyDescent="0.2">
      <c r="F103" s="22"/>
    </row>
    <row r="104" spans="6:6" x14ac:dyDescent="0.2">
      <c r="F104" s="22"/>
    </row>
    <row r="105" spans="6:6" x14ac:dyDescent="0.2">
      <c r="F105" s="22"/>
    </row>
    <row r="106" spans="6:6" x14ac:dyDescent="0.2">
      <c r="F106" s="22"/>
    </row>
    <row r="107" spans="6:6" x14ac:dyDescent="0.2">
      <c r="F107" s="22"/>
    </row>
    <row r="108" spans="6:6" x14ac:dyDescent="0.2">
      <c r="F108" s="22"/>
    </row>
    <row r="109" spans="6:6" x14ac:dyDescent="0.2">
      <c r="F109" s="22"/>
    </row>
    <row r="110" spans="6:6" x14ac:dyDescent="0.2">
      <c r="F110" s="22"/>
    </row>
    <row r="111" spans="6:6" x14ac:dyDescent="0.2">
      <c r="F111" s="22"/>
    </row>
    <row r="112" spans="6:6" x14ac:dyDescent="0.2">
      <c r="F112" s="22"/>
    </row>
    <row r="113" spans="6:6" x14ac:dyDescent="0.2">
      <c r="F113" s="22"/>
    </row>
    <row r="114" spans="6:6" x14ac:dyDescent="0.2">
      <c r="F114" s="22"/>
    </row>
    <row r="115" spans="6:6" x14ac:dyDescent="0.2">
      <c r="F115" s="22"/>
    </row>
    <row r="116" spans="6:6" x14ac:dyDescent="0.2">
      <c r="F116" s="22"/>
    </row>
    <row r="117" spans="6:6" x14ac:dyDescent="0.2">
      <c r="F117" s="22"/>
    </row>
    <row r="118" spans="6:6" x14ac:dyDescent="0.2">
      <c r="F118" s="22"/>
    </row>
    <row r="119" spans="6:6" x14ac:dyDescent="0.2">
      <c r="F119" s="22"/>
    </row>
    <row r="120" spans="6:6" x14ac:dyDescent="0.2">
      <c r="F120" s="22"/>
    </row>
    <row r="121" spans="6:6" x14ac:dyDescent="0.2">
      <c r="F121" s="22"/>
    </row>
    <row r="122" spans="6:6" x14ac:dyDescent="0.2">
      <c r="F122" s="22"/>
    </row>
    <row r="123" spans="6:6" x14ac:dyDescent="0.2">
      <c r="F123" s="22"/>
    </row>
    <row r="124" spans="6:6" x14ac:dyDescent="0.2">
      <c r="F124" s="22"/>
    </row>
    <row r="125" spans="6:6" x14ac:dyDescent="0.2">
      <c r="F125" s="22"/>
    </row>
    <row r="126" spans="6:6" x14ac:dyDescent="0.2">
      <c r="F126" s="22"/>
    </row>
    <row r="127" spans="6:6" x14ac:dyDescent="0.2">
      <c r="F127" s="22"/>
    </row>
    <row r="128" spans="6:6" x14ac:dyDescent="0.2">
      <c r="F128" s="22"/>
    </row>
    <row r="129" spans="6:6" x14ac:dyDescent="0.2">
      <c r="F129" s="22"/>
    </row>
    <row r="130" spans="6:6" x14ac:dyDescent="0.2">
      <c r="F130" s="22"/>
    </row>
    <row r="131" spans="6:6" x14ac:dyDescent="0.2">
      <c r="F131" s="22"/>
    </row>
    <row r="132" spans="6:6" x14ac:dyDescent="0.2">
      <c r="F132" s="22"/>
    </row>
    <row r="133" spans="6:6" x14ac:dyDescent="0.2">
      <c r="F133" s="22"/>
    </row>
    <row r="134" spans="6:6" x14ac:dyDescent="0.2">
      <c r="F134" s="22"/>
    </row>
    <row r="135" spans="6:6" x14ac:dyDescent="0.2">
      <c r="F135" s="22"/>
    </row>
    <row r="136" spans="6:6" x14ac:dyDescent="0.2">
      <c r="F136" s="22"/>
    </row>
    <row r="137" spans="6:6" x14ac:dyDescent="0.2">
      <c r="F137" s="22"/>
    </row>
    <row r="138" spans="6:6" x14ac:dyDescent="0.2">
      <c r="F138" s="22"/>
    </row>
    <row r="139" spans="6:6" x14ac:dyDescent="0.2">
      <c r="F139" s="22"/>
    </row>
    <row r="140" spans="6:6" x14ac:dyDescent="0.2">
      <c r="F140" s="22"/>
    </row>
    <row r="141" spans="6:6" x14ac:dyDescent="0.2">
      <c r="F141" s="22"/>
    </row>
    <row r="142" spans="6:6" x14ac:dyDescent="0.2">
      <c r="F142" s="22"/>
    </row>
    <row r="143" spans="6:6" x14ac:dyDescent="0.2">
      <c r="F143" s="22"/>
    </row>
    <row r="144" spans="6:6" x14ac:dyDescent="0.2">
      <c r="F144" s="22"/>
    </row>
    <row r="145" spans="6:6" x14ac:dyDescent="0.2">
      <c r="F145" s="22"/>
    </row>
    <row r="146" spans="6:6" x14ac:dyDescent="0.2">
      <c r="F146" s="22"/>
    </row>
    <row r="147" spans="6:6" x14ac:dyDescent="0.2">
      <c r="F147" s="22"/>
    </row>
    <row r="148" spans="6:6" x14ac:dyDescent="0.2">
      <c r="F148" s="22"/>
    </row>
    <row r="149" spans="6:6" x14ac:dyDescent="0.2">
      <c r="F149" s="22"/>
    </row>
    <row r="150" spans="6:6" x14ac:dyDescent="0.2">
      <c r="F150" s="22"/>
    </row>
    <row r="151" spans="6:6" x14ac:dyDescent="0.2">
      <c r="F151" s="22"/>
    </row>
    <row r="152" spans="6:6" x14ac:dyDescent="0.2">
      <c r="F152" s="22"/>
    </row>
    <row r="153" spans="6:6" x14ac:dyDescent="0.2">
      <c r="F153" s="22"/>
    </row>
    <row r="154" spans="6:6" x14ac:dyDescent="0.2">
      <c r="F154" s="22"/>
    </row>
    <row r="155" spans="6:6" x14ac:dyDescent="0.2">
      <c r="F155" s="22"/>
    </row>
    <row r="156" spans="6:6" x14ac:dyDescent="0.2">
      <c r="F156" s="22"/>
    </row>
    <row r="157" spans="6:6" x14ac:dyDescent="0.2">
      <c r="F157" s="22"/>
    </row>
    <row r="158" spans="6:6" x14ac:dyDescent="0.2">
      <c r="F158" s="22"/>
    </row>
    <row r="159" spans="6:6" x14ac:dyDescent="0.2">
      <c r="F159" s="22"/>
    </row>
    <row r="160" spans="6:6" x14ac:dyDescent="0.2">
      <c r="F160" s="22"/>
    </row>
    <row r="161" spans="6:6" x14ac:dyDescent="0.2">
      <c r="F161" s="22"/>
    </row>
    <row r="162" spans="6:6" x14ac:dyDescent="0.2">
      <c r="F162" s="22"/>
    </row>
    <row r="163" spans="6:6" x14ac:dyDescent="0.2">
      <c r="F163" s="22"/>
    </row>
    <row r="164" spans="6:6" x14ac:dyDescent="0.2">
      <c r="F164" s="22"/>
    </row>
    <row r="165" spans="6:6" x14ac:dyDescent="0.2">
      <c r="F165" s="22"/>
    </row>
    <row r="166" spans="6:6" x14ac:dyDescent="0.2">
      <c r="F166" s="22"/>
    </row>
  </sheetData>
  <mergeCells count="10">
    <mergeCell ref="E4:H4"/>
    <mergeCell ref="B21:D21"/>
    <mergeCell ref="I4:I5"/>
    <mergeCell ref="A1:J1"/>
    <mergeCell ref="J4:J5"/>
    <mergeCell ref="A2:J2"/>
    <mergeCell ref="C4:C5"/>
    <mergeCell ref="D4:D5"/>
    <mergeCell ref="A4:A5"/>
    <mergeCell ref="B4:B5"/>
  </mergeCells>
  <hyperlinks>
    <hyperlink ref="B21" r:id="rId1"/>
  </hyperlinks>
  <pageMargins left="0.78740157480314965" right="0" top="0.59055118110236227" bottom="0.39370078740157483" header="0.31496062992125984" footer="0"/>
  <pageSetup paperSize="9" scale="6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cp:lastModifiedBy>
  <cp:lastPrinted>2021-12-10T08:04:14Z</cp:lastPrinted>
  <dcterms:created xsi:type="dcterms:W3CDTF">2009-03-02T15:11:29Z</dcterms:created>
  <dcterms:modified xsi:type="dcterms:W3CDTF">2022-02-10T00:36:30Z</dcterms:modified>
</cp:coreProperties>
</file>