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Enero 2022\"/>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MINSA'!$A$5:$J$135</definedName>
    <definedName name="_xlnm._FilterDatabase" localSheetId="2" hidden="1">'UE ADSCRITAS AL PLIEGO MINSA'!#REF!</definedName>
    <definedName name="_xlnm.Print_Area" localSheetId="0">CONSOLIDADO!$B$2:$E$21</definedName>
    <definedName name="_xlnm.Print_Area" localSheetId="1">'PLIEGO MINSA'!$A$1:$J$135</definedName>
    <definedName name="_xlnm.Print_Area" localSheetId="2">'UE ADSCRITAS AL PLIEGO MINSA'!$A$1:$J$22</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J13" i="9" l="1"/>
  <c r="I18" i="9" l="1"/>
  <c r="J18" i="9" s="1"/>
  <c r="I16" i="9"/>
  <c r="J16" i="9" s="1"/>
  <c r="I15" i="9"/>
  <c r="I14" i="9"/>
  <c r="I13" i="9"/>
  <c r="H18" i="9"/>
  <c r="H16" i="9"/>
  <c r="H15" i="9"/>
  <c r="H14" i="9"/>
  <c r="H13" i="9"/>
  <c r="G18" i="9"/>
  <c r="G17" i="9"/>
  <c r="G16" i="9"/>
  <c r="G15" i="9"/>
  <c r="G14" i="9"/>
  <c r="G13" i="9"/>
  <c r="F12" i="9"/>
  <c r="F6" i="9" s="1"/>
  <c r="G6" i="9" s="1"/>
  <c r="E12" i="9"/>
  <c r="E6" i="9" s="1"/>
  <c r="D12" i="9"/>
  <c r="I8" i="9"/>
  <c r="J8" i="9" s="1"/>
  <c r="I10" i="9"/>
  <c r="I11" i="9"/>
  <c r="J14" i="9"/>
  <c r="H8" i="9"/>
  <c r="G11" i="9"/>
  <c r="G10" i="9"/>
  <c r="G9" i="9"/>
  <c r="I9" i="9" s="1"/>
  <c r="J9" i="9" s="1"/>
  <c r="G8" i="9"/>
  <c r="F7" i="9"/>
  <c r="G7" i="9" s="1"/>
  <c r="E7" i="9"/>
  <c r="D7" i="9"/>
  <c r="D6" i="9" s="1"/>
  <c r="I7" i="9" l="1"/>
  <c r="G12" i="9"/>
  <c r="I17" i="9"/>
  <c r="J17" i="9" s="1"/>
  <c r="H17" i="9"/>
  <c r="J15" i="9"/>
  <c r="I129" i="5" l="1"/>
  <c r="J129" i="5" s="1"/>
  <c r="I123" i="5"/>
  <c r="J123" i="5" s="1"/>
  <c r="I116" i="5"/>
  <c r="J116" i="5" s="1"/>
  <c r="I110" i="5"/>
  <c r="J110" i="5" s="1"/>
  <c r="I104" i="5"/>
  <c r="J104" i="5" s="1"/>
  <c r="I98" i="5"/>
  <c r="J98" i="5" s="1"/>
  <c r="I91" i="5"/>
  <c r="J91" i="5" s="1"/>
  <c r="I84" i="5"/>
  <c r="J84" i="5" s="1"/>
  <c r="I76" i="5"/>
  <c r="J76" i="5" s="1"/>
  <c r="I69" i="5"/>
  <c r="J69" i="5" s="1"/>
  <c r="I63" i="5"/>
  <c r="J63" i="5" s="1"/>
  <c r="I57" i="5"/>
  <c r="J57" i="5" s="1"/>
  <c r="I51" i="5"/>
  <c r="J51" i="5" s="1"/>
  <c r="I45" i="5"/>
  <c r="J45" i="5" s="1"/>
  <c r="I39" i="5"/>
  <c r="J39" i="5" s="1"/>
  <c r="I33" i="5"/>
  <c r="J33" i="5" s="1"/>
  <c r="I27" i="5"/>
  <c r="J27" i="5" s="1"/>
  <c r="I21" i="5"/>
  <c r="J21" i="5" s="1"/>
  <c r="I15" i="5"/>
  <c r="J15" i="5" s="1"/>
  <c r="I9" i="5"/>
  <c r="J9" i="5" s="1"/>
  <c r="H127" i="5"/>
  <c r="H121" i="5"/>
  <c r="H108" i="5"/>
  <c r="H102" i="5"/>
  <c r="H96" i="5"/>
  <c r="H89" i="5"/>
  <c r="H79" i="5"/>
  <c r="H72" i="5"/>
  <c r="H66" i="5"/>
  <c r="H60" i="5"/>
  <c r="H54" i="5"/>
  <c r="H48" i="5"/>
  <c r="H42" i="5"/>
  <c r="H36" i="5"/>
  <c r="H30" i="5"/>
  <c r="H24" i="5"/>
  <c r="H18" i="5"/>
  <c r="H12" i="5"/>
  <c r="G132" i="5"/>
  <c r="H132" i="5" s="1"/>
  <c r="G131" i="5"/>
  <c r="H131" i="5" s="1"/>
  <c r="G130" i="5"/>
  <c r="H130" i="5" s="1"/>
  <c r="G129" i="5"/>
  <c r="H129" i="5" s="1"/>
  <c r="G128" i="5"/>
  <c r="I128" i="5" s="1"/>
  <c r="J128" i="5" s="1"/>
  <c r="G127" i="5"/>
  <c r="I127" i="5" s="1"/>
  <c r="J127" i="5" s="1"/>
  <c r="G126" i="5"/>
  <c r="H126" i="5" s="1"/>
  <c r="G125" i="5"/>
  <c r="H125" i="5" s="1"/>
  <c r="G124" i="5"/>
  <c r="H124" i="5" s="1"/>
  <c r="G123" i="5"/>
  <c r="H123" i="5" s="1"/>
  <c r="G122" i="5"/>
  <c r="I122" i="5" s="1"/>
  <c r="J122" i="5" s="1"/>
  <c r="G121" i="5"/>
  <c r="I121" i="5" s="1"/>
  <c r="J121" i="5" s="1"/>
  <c r="G119" i="5"/>
  <c r="H119" i="5" s="1"/>
  <c r="G118" i="5"/>
  <c r="G117" i="5"/>
  <c r="G116" i="5"/>
  <c r="G115" i="5"/>
  <c r="I115" i="5" s="1"/>
  <c r="J115" i="5" s="1"/>
  <c r="G114" i="5"/>
  <c r="I114" i="5" s="1"/>
  <c r="J114" i="5" s="1"/>
  <c r="G113" i="5"/>
  <c r="G112" i="5"/>
  <c r="G111" i="5"/>
  <c r="H111" i="5" s="1"/>
  <c r="G110" i="5"/>
  <c r="H110" i="5" s="1"/>
  <c r="G109" i="5"/>
  <c r="I109" i="5" s="1"/>
  <c r="J109" i="5" s="1"/>
  <c r="G108" i="5"/>
  <c r="I108" i="5" s="1"/>
  <c r="J108" i="5" s="1"/>
  <c r="G107" i="5"/>
  <c r="G106" i="5"/>
  <c r="G105" i="5"/>
  <c r="G104" i="5"/>
  <c r="G103" i="5"/>
  <c r="I103" i="5" s="1"/>
  <c r="J103" i="5" s="1"/>
  <c r="G102" i="5"/>
  <c r="I102" i="5" s="1"/>
  <c r="J102" i="5" s="1"/>
  <c r="G101" i="5"/>
  <c r="H101" i="5" s="1"/>
  <c r="G100" i="5"/>
  <c r="H100" i="5" s="1"/>
  <c r="G99" i="5"/>
  <c r="H99" i="5" s="1"/>
  <c r="G98" i="5"/>
  <c r="H98" i="5" s="1"/>
  <c r="G97" i="5"/>
  <c r="I97" i="5" s="1"/>
  <c r="J97" i="5" s="1"/>
  <c r="G96" i="5"/>
  <c r="I96" i="5" s="1"/>
  <c r="J96" i="5" s="1"/>
  <c r="G95" i="5"/>
  <c r="H95" i="5" s="1"/>
  <c r="G94" i="5"/>
  <c r="H94" i="5" s="1"/>
  <c r="G93" i="5"/>
  <c r="I93" i="5" s="1"/>
  <c r="J93" i="5" s="1"/>
  <c r="G92" i="5"/>
  <c r="H92" i="5" s="1"/>
  <c r="G91" i="5"/>
  <c r="H91" i="5" s="1"/>
  <c r="G90" i="5"/>
  <c r="I90" i="5" s="1"/>
  <c r="J90" i="5" s="1"/>
  <c r="G89" i="5"/>
  <c r="I89" i="5" s="1"/>
  <c r="J89" i="5" s="1"/>
  <c r="G88" i="5"/>
  <c r="H88" i="5" s="1"/>
  <c r="G87" i="5"/>
  <c r="H87" i="5" s="1"/>
  <c r="G86" i="5"/>
  <c r="I86" i="5" s="1"/>
  <c r="J86" i="5" s="1"/>
  <c r="G85" i="5"/>
  <c r="H85" i="5" s="1"/>
  <c r="G84" i="5"/>
  <c r="H84" i="5" s="1"/>
  <c r="G83" i="5"/>
  <c r="H83" i="5" s="1"/>
  <c r="G82" i="5"/>
  <c r="H82" i="5" s="1"/>
  <c r="G81" i="5"/>
  <c r="I81" i="5" s="1"/>
  <c r="J81" i="5" s="1"/>
  <c r="G80" i="5"/>
  <c r="I80" i="5" s="1"/>
  <c r="J80" i="5" s="1"/>
  <c r="G79" i="5"/>
  <c r="I79" i="5" s="1"/>
  <c r="J79" i="5" s="1"/>
  <c r="G78" i="5"/>
  <c r="H78" i="5" s="1"/>
  <c r="G77" i="5"/>
  <c r="H77" i="5" s="1"/>
  <c r="G76" i="5"/>
  <c r="H76" i="5" s="1"/>
  <c r="G75" i="5"/>
  <c r="I75" i="5" s="1"/>
  <c r="G73" i="5"/>
  <c r="I73" i="5" s="1"/>
  <c r="J73" i="5" s="1"/>
  <c r="G72" i="5"/>
  <c r="I72" i="5" s="1"/>
  <c r="J72" i="5" s="1"/>
  <c r="G71" i="5"/>
  <c r="H71" i="5" s="1"/>
  <c r="G70" i="5"/>
  <c r="H70" i="5" s="1"/>
  <c r="G69" i="5"/>
  <c r="H69" i="5" s="1"/>
  <c r="G68" i="5"/>
  <c r="I68" i="5" s="1"/>
  <c r="J68" i="5" s="1"/>
  <c r="G67" i="5"/>
  <c r="I67" i="5" s="1"/>
  <c r="J67" i="5" s="1"/>
  <c r="G66" i="5"/>
  <c r="I66" i="5" s="1"/>
  <c r="J66" i="5" s="1"/>
  <c r="G65" i="5"/>
  <c r="H65" i="5" s="1"/>
  <c r="G64" i="5"/>
  <c r="H64" i="5" s="1"/>
  <c r="G63" i="5"/>
  <c r="H63" i="5" s="1"/>
  <c r="G62" i="5"/>
  <c r="I62" i="5" s="1"/>
  <c r="J62" i="5" s="1"/>
  <c r="G61" i="5"/>
  <c r="I61" i="5" s="1"/>
  <c r="J61" i="5" s="1"/>
  <c r="G60" i="5"/>
  <c r="I60" i="5" s="1"/>
  <c r="J60" i="5" s="1"/>
  <c r="G59" i="5"/>
  <c r="H59" i="5" s="1"/>
  <c r="G58" i="5"/>
  <c r="H58" i="5" s="1"/>
  <c r="G57" i="5"/>
  <c r="H57" i="5" s="1"/>
  <c r="G56" i="5"/>
  <c r="I56" i="5" s="1"/>
  <c r="J56" i="5" s="1"/>
  <c r="G55" i="5"/>
  <c r="I55" i="5" s="1"/>
  <c r="J55" i="5" s="1"/>
  <c r="G54" i="5"/>
  <c r="I54" i="5" s="1"/>
  <c r="J54" i="5" s="1"/>
  <c r="G53" i="5"/>
  <c r="H53" i="5" s="1"/>
  <c r="G52" i="5"/>
  <c r="H52" i="5" s="1"/>
  <c r="G51" i="5"/>
  <c r="H51" i="5" s="1"/>
  <c r="G50" i="5"/>
  <c r="I50" i="5" s="1"/>
  <c r="J50" i="5" s="1"/>
  <c r="G49" i="5"/>
  <c r="I49" i="5" s="1"/>
  <c r="J49" i="5" s="1"/>
  <c r="G48" i="5"/>
  <c r="I48" i="5" s="1"/>
  <c r="J48" i="5" s="1"/>
  <c r="G47" i="5"/>
  <c r="H47" i="5" s="1"/>
  <c r="G46" i="5"/>
  <c r="H46" i="5" s="1"/>
  <c r="G45" i="5"/>
  <c r="H45" i="5" s="1"/>
  <c r="G44" i="5"/>
  <c r="I44" i="5" s="1"/>
  <c r="J44" i="5" s="1"/>
  <c r="G43" i="5"/>
  <c r="I43" i="5" s="1"/>
  <c r="J43" i="5" s="1"/>
  <c r="G42" i="5"/>
  <c r="I42" i="5" s="1"/>
  <c r="J42" i="5" s="1"/>
  <c r="G41" i="5"/>
  <c r="H41" i="5" s="1"/>
  <c r="G40" i="5"/>
  <c r="H40" i="5" s="1"/>
  <c r="G39" i="5"/>
  <c r="H39" i="5" s="1"/>
  <c r="G38" i="5"/>
  <c r="I38" i="5" s="1"/>
  <c r="J38" i="5" s="1"/>
  <c r="G37" i="5"/>
  <c r="I37" i="5" s="1"/>
  <c r="J37" i="5" s="1"/>
  <c r="G36" i="5"/>
  <c r="I36" i="5" s="1"/>
  <c r="J36" i="5" s="1"/>
  <c r="G35" i="5"/>
  <c r="H35" i="5" s="1"/>
  <c r="G34" i="5"/>
  <c r="H34" i="5" s="1"/>
  <c r="G33" i="5"/>
  <c r="H33" i="5" s="1"/>
  <c r="G32" i="5"/>
  <c r="I32" i="5" s="1"/>
  <c r="J32" i="5" s="1"/>
  <c r="G31" i="5"/>
  <c r="I31" i="5" s="1"/>
  <c r="J31" i="5" s="1"/>
  <c r="G30" i="5"/>
  <c r="I30" i="5" s="1"/>
  <c r="J30" i="5" s="1"/>
  <c r="G29" i="5"/>
  <c r="H29" i="5" s="1"/>
  <c r="G28" i="5"/>
  <c r="H28" i="5" s="1"/>
  <c r="G27" i="5"/>
  <c r="H27" i="5" s="1"/>
  <c r="G26" i="5"/>
  <c r="I26" i="5" s="1"/>
  <c r="J26" i="5" s="1"/>
  <c r="G25" i="5"/>
  <c r="I25" i="5" s="1"/>
  <c r="J25" i="5" s="1"/>
  <c r="G24" i="5"/>
  <c r="I24" i="5" s="1"/>
  <c r="J24" i="5" s="1"/>
  <c r="G23" i="5"/>
  <c r="H23" i="5" s="1"/>
  <c r="G22" i="5"/>
  <c r="H22" i="5" s="1"/>
  <c r="G21" i="5"/>
  <c r="H21" i="5" s="1"/>
  <c r="G20" i="5"/>
  <c r="I20" i="5" s="1"/>
  <c r="J20" i="5" s="1"/>
  <c r="G19" i="5"/>
  <c r="I19" i="5" s="1"/>
  <c r="J19" i="5" s="1"/>
  <c r="G18" i="5"/>
  <c r="I18" i="5" s="1"/>
  <c r="J18" i="5" s="1"/>
  <c r="G17" i="5"/>
  <c r="H17" i="5" s="1"/>
  <c r="G16" i="5"/>
  <c r="H16" i="5" s="1"/>
  <c r="G15" i="5"/>
  <c r="H15" i="5" s="1"/>
  <c r="G14" i="5"/>
  <c r="I14" i="5" s="1"/>
  <c r="J14" i="5" s="1"/>
  <c r="G13" i="5"/>
  <c r="I13" i="5" s="1"/>
  <c r="J13" i="5" s="1"/>
  <c r="G12" i="5"/>
  <c r="I12" i="5" s="1"/>
  <c r="J12" i="5" s="1"/>
  <c r="G11" i="5"/>
  <c r="H11" i="5" s="1"/>
  <c r="G10" i="5"/>
  <c r="H10" i="5" s="1"/>
  <c r="G9" i="5"/>
  <c r="H9" i="5" s="1"/>
  <c r="H13" i="5" l="1"/>
  <c r="H19" i="5"/>
  <c r="H25" i="5"/>
  <c r="H31" i="5"/>
  <c r="H37" i="5"/>
  <c r="H43" i="5"/>
  <c r="H49" i="5"/>
  <c r="H55" i="5"/>
  <c r="H61" i="5"/>
  <c r="H67" i="5"/>
  <c r="H73" i="5"/>
  <c r="H80" i="5"/>
  <c r="H90" i="5"/>
  <c r="H97" i="5"/>
  <c r="H103" i="5"/>
  <c r="H109" i="5"/>
  <c r="H122" i="5"/>
  <c r="H128" i="5"/>
  <c r="I10" i="5"/>
  <c r="J10" i="5" s="1"/>
  <c r="I16" i="5"/>
  <c r="J16" i="5" s="1"/>
  <c r="I22" i="5"/>
  <c r="J22" i="5" s="1"/>
  <c r="I28" i="5"/>
  <c r="J28" i="5" s="1"/>
  <c r="I34" i="5"/>
  <c r="J34" i="5" s="1"/>
  <c r="I40" i="5"/>
  <c r="J40" i="5" s="1"/>
  <c r="I46" i="5"/>
  <c r="J46" i="5" s="1"/>
  <c r="I52" i="5"/>
  <c r="J52" i="5" s="1"/>
  <c r="I58" i="5"/>
  <c r="J58" i="5" s="1"/>
  <c r="I64" i="5"/>
  <c r="J64" i="5" s="1"/>
  <c r="I70" i="5"/>
  <c r="J70" i="5" s="1"/>
  <c r="I77" i="5"/>
  <c r="J77" i="5" s="1"/>
  <c r="I85" i="5"/>
  <c r="J85" i="5" s="1"/>
  <c r="I92" i="5"/>
  <c r="J92" i="5" s="1"/>
  <c r="I99" i="5"/>
  <c r="J99" i="5" s="1"/>
  <c r="I105" i="5"/>
  <c r="J105" i="5" s="1"/>
  <c r="I111" i="5"/>
  <c r="J111" i="5" s="1"/>
  <c r="I117" i="5"/>
  <c r="J117" i="5" s="1"/>
  <c r="I124" i="5"/>
  <c r="J124" i="5" s="1"/>
  <c r="I130" i="5"/>
  <c r="J130" i="5" s="1"/>
  <c r="H14" i="5"/>
  <c r="H20" i="5"/>
  <c r="H26" i="5"/>
  <c r="H32" i="5"/>
  <c r="H38" i="5"/>
  <c r="H44" i="5"/>
  <c r="H50" i="5"/>
  <c r="H56" i="5"/>
  <c r="H62" i="5"/>
  <c r="H68" i="5"/>
  <c r="H75" i="5"/>
  <c r="H81" i="5"/>
  <c r="I11" i="5"/>
  <c r="J11" i="5" s="1"/>
  <c r="I17" i="5"/>
  <c r="J17" i="5" s="1"/>
  <c r="I23" i="5"/>
  <c r="J23" i="5" s="1"/>
  <c r="I29" i="5"/>
  <c r="J29" i="5" s="1"/>
  <c r="I35" i="5"/>
  <c r="J35" i="5" s="1"/>
  <c r="I41" i="5"/>
  <c r="J41" i="5" s="1"/>
  <c r="I47" i="5"/>
  <c r="J47" i="5" s="1"/>
  <c r="I53" i="5"/>
  <c r="J53" i="5" s="1"/>
  <c r="I59" i="5"/>
  <c r="J59" i="5" s="1"/>
  <c r="I65" i="5"/>
  <c r="J65" i="5" s="1"/>
  <c r="I71" i="5"/>
  <c r="J71" i="5" s="1"/>
  <c r="I78" i="5"/>
  <c r="J78" i="5" s="1"/>
  <c r="I87" i="5"/>
  <c r="J87" i="5" s="1"/>
  <c r="I94" i="5"/>
  <c r="J94" i="5" s="1"/>
  <c r="I100" i="5"/>
  <c r="J100" i="5" s="1"/>
  <c r="I106" i="5"/>
  <c r="J106" i="5" s="1"/>
  <c r="I112" i="5"/>
  <c r="J112" i="5" s="1"/>
  <c r="I118" i="5"/>
  <c r="J118" i="5" s="1"/>
  <c r="I125" i="5"/>
  <c r="J125" i="5" s="1"/>
  <c r="I131" i="5"/>
  <c r="J131" i="5" s="1"/>
  <c r="I88" i="5"/>
  <c r="J88" i="5" s="1"/>
  <c r="I95" i="5"/>
  <c r="J95" i="5" s="1"/>
  <c r="I101" i="5"/>
  <c r="J101" i="5" s="1"/>
  <c r="I107" i="5"/>
  <c r="J107" i="5" s="1"/>
  <c r="I113" i="5"/>
  <c r="J113" i="5" s="1"/>
  <c r="I119" i="5"/>
  <c r="J119" i="5" s="1"/>
  <c r="I126" i="5"/>
  <c r="J126" i="5" s="1"/>
  <c r="I132" i="5"/>
  <c r="J132" i="5" s="1"/>
  <c r="I83" i="5"/>
  <c r="J83" i="5" s="1"/>
  <c r="H93" i="5"/>
  <c r="H86" i="5"/>
  <c r="I82" i="5"/>
  <c r="J82" i="5" s="1"/>
  <c r="F74" i="5"/>
  <c r="G74" i="5" s="1"/>
  <c r="D74" i="5"/>
  <c r="F7" i="5"/>
  <c r="D7" i="5"/>
  <c r="E7" i="5"/>
  <c r="D6" i="5" l="1"/>
  <c r="I74" i="5"/>
  <c r="G8" i="5"/>
  <c r="I8" i="5" s="1"/>
  <c r="I12" i="9" l="1"/>
  <c r="F120" i="5"/>
  <c r="G7" i="5"/>
  <c r="I7" i="5" s="1"/>
  <c r="H8" i="5"/>
  <c r="G120" i="5" l="1"/>
  <c r="I120" i="5" s="1"/>
  <c r="F6" i="5"/>
  <c r="G6" i="5" s="1"/>
  <c r="I6" i="5" s="1"/>
  <c r="J8" i="5"/>
  <c r="E120" i="5" l="1"/>
  <c r="C15" i="11" l="1"/>
  <c r="H120" i="5"/>
  <c r="D15" i="11"/>
  <c r="E15" i="11" l="1"/>
  <c r="E74" i="5" l="1"/>
  <c r="H74" i="5" l="1"/>
  <c r="E6" i="5"/>
  <c r="I6" i="9" l="1"/>
  <c r="H9" i="9" l="1"/>
  <c r="J11" i="9" l="1"/>
  <c r="J10" i="9"/>
  <c r="H10" i="9" l="1"/>
  <c r="H11" i="9"/>
  <c r="H12" i="9" l="1"/>
  <c r="C13" i="11" l="1"/>
  <c r="C14" i="11" l="1"/>
  <c r="C12" i="11" s="1"/>
  <c r="D14" i="11" l="1"/>
  <c r="E14" i="11" l="1"/>
  <c r="C17" i="11" l="1"/>
  <c r="C16" i="11" l="1"/>
  <c r="C11" i="11" s="1"/>
  <c r="D16" i="11" l="1"/>
  <c r="E16" i="11" s="1"/>
  <c r="H7" i="9"/>
  <c r="D17" i="11" l="1"/>
  <c r="E17" i="11" l="1"/>
  <c r="H6" i="9"/>
  <c r="H7" i="5" l="1"/>
  <c r="D13" i="11" l="1"/>
  <c r="E13" i="11" l="1"/>
  <c r="E10" i="11" l="1"/>
  <c r="D12" i="11"/>
  <c r="H6" i="5" l="1"/>
  <c r="D11" i="11" l="1"/>
  <c r="E11" i="11" s="1"/>
  <c r="E12" i="11"/>
</calcChain>
</file>

<file path=xl/sharedStrings.xml><?xml version="1.0" encoding="utf-8"?>
<sst xmlns="http://schemas.openxmlformats.org/spreadsheetml/2006/main" count="192" uniqueCount="166">
  <si>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</si>
  <si>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</si>
  <si>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</si>
  <si>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</si>
  <si>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</si>
  <si>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</si>
  <si>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</si>
  <si>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</si>
  <si>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</si>
  <si>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</si>
  <si>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</si>
  <si>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</si>
  <si>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</si>
  <si>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</si>
  <si>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</si>
  <si>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</si>
  <si>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</si>
  <si>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</si>
  <si>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</si>
  <si>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</si>
  <si>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</si>
  <si>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</si>
  <si>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</si>
  <si>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</si>
  <si>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</si>
  <si>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</si>
  <si>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</si>
  <si>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</si>
  <si>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</si>
  <si>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</si>
  <si>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</si>
  <si>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</si>
  <si>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</si>
  <si>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</si>
  <si>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</si>
  <si>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</si>
  <si>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</si>
  <si>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</si>
  <si>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</si>
  <si>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</si>
  <si>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</si>
  <si>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</si>
  <si>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</si>
  <si>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</si>
  <si>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</si>
  <si>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</si>
  <si>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</si>
  <si>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</si>
  <si>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</si>
  <si>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</si>
  <si>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</si>
  <si>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</si>
  <si>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</si>
  <si>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</si>
  <si>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</si>
  <si>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</si>
  <si>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</si>
  <si>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</si>
  <si>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</si>
  <si>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</si>
  <si>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</si>
  <si>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</si>
  <si>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</si>
  <si>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</si>
  <si>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</si>
  <si>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</si>
  <si>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</si>
  <si>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</si>
  <si>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</si>
  <si>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</si>
  <si>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</si>
  <si>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</si>
  <si>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</si>
  <si>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</si>
  <si>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</si>
  <si>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</si>
  <si>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</si>
  <si>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</si>
  <si>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</si>
  <si>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</si>
  <si>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</si>
  <si>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</si>
  <si>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</si>
  <si>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</si>
  <si>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</si>
  <si>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</si>
  <si>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</si>
  <si>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</si>
  <si>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</si>
  <si>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</si>
  <si>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</si>
  <si>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</si>
  <si>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</si>
  <si>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</si>
  <si>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</si>
  <si>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</si>
  <si>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</si>
  <si>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</si>
  <si>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</si>
  <si>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</si>
  <si>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</si>
  <si>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</si>
  <si>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</si>
  <si>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</si>
  <si>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</si>
  <si>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</si>
  <si>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</si>
  <si>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</si>
  <si>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</si>
  <si>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</si>
  <si>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</si>
  <si>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</si>
  <si>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</si>
  <si>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</si>
  <si>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</si>
  <si>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</si>
  <si>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</si>
  <si>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</si>
  <si>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</si>
  <si>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</si>
  <si>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</si>
  <si>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</si>
  <si>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</si>
  <si>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</si>
  <si>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</si>
  <si>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</si>
  <si>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</si>
  <si>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</si>
  <si>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</si>
  <si>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</si>
  <si>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</si>
  <si>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</si>
  <si>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 xml:space="preserve">     149-1734: PROGRAMA DE CREACIÓN DE REDES INTEGRADAS EN SALUD</t>
  </si>
  <si>
    <t>2063067: NUEVO INSTITUTO NACIONAL DE SALUD DEL NIÑO, INSN, TERCER NIVEL DE ATENCION, 8VO NIVEL DE COMPLEJIDAD, CATEGORIA III-2, LIMA -PERU</t>
  </si>
  <si>
    <t>Ppto. Ejecución Acumulada al 2021</t>
  </si>
  <si>
    <t>Ppto. 2022                    (PIM)</t>
  </si>
  <si>
    <t>Nivel de Ejecución Mes Enero (Devengado)</t>
  </si>
  <si>
    <t>AÑO 2022</t>
  </si>
  <si>
    <t>Ppto. Ejecución acumulada 2022</t>
  </si>
  <si>
    <t>DEL MINISTERIO DE SALUD AL MES DE ENERO 2022</t>
  </si>
  <si>
    <t>AL MES DE ENERO 2022</t>
  </si>
  <si>
    <r>
      <t xml:space="preserve">Año de Ejecución: </t>
    </r>
    <r>
      <rPr>
        <b/>
        <sz val="10"/>
        <rFont val="Arial"/>
        <family val="2"/>
      </rPr>
      <t>2022</t>
    </r>
  </si>
  <si>
    <t>FUENTE DE INFORMACION: Transparencia Económica - Ministerio de Economía y Finanzas de fecha 02.02.2022</t>
  </si>
  <si>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</si>
  <si>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2540692: ADQUISICION DE EQUIPO PARA TERAPIA DE ALTO FLUJO;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</si>
  <si>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</si>
  <si>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</si>
  <si>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</si>
  <si>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</si>
  <si>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2094709: FORTALECIMIENTO DE LA CAPACIDAD RESOLUTIVA DE LOS SERVICIOS DE SALUD DEL HOSPITAL SANTIAGO APOSTOL DE UTCUBAMBA - DIRESA AMAZONAS</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</si>
  <si>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</si>
  <si>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</si>
  <si>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2352819: MEJORAMIENTO DEL SERVICIO DE SALUD DEL ESTABLECIMIENTO DE SALUD I - 2, EN EL CENTRO POBLADO DE TACA, DEL DISTRITO DE CANARIA, PROVINCIA DE VICTOR FAJARDO - AYACUCHO</t>
  </si>
  <si>
    <t>2354818: MEJORAMIENTO DE LOS SERVICIOS DE SALUD DEL CENTRO DE SALUD I - 4 TACABAMBA - DISTRITO DE TACABAMBA - PROVINCIA DE CHOTA - REGION CAJAMARCA</t>
  </si>
  <si>
    <t>2399861: MEJORAMIENTO DEL SERVICIO DE SALUD DE CATEGORIA I-1 DE LOS PUESTOS DE SALUD DE CENTRO POBLADO DE SAN PEDRO DE CACHI - CENTRO POBLADO DE SANTIAGO DE PISCHA - DISTRITO DE SANTIAGO DE PISCHA - PROVINCIA DE HUAMANGA - REGION AYACUCHO</t>
  </si>
  <si>
    <t>2448758: MEJORAMIENTO DE LA CAPACIDAD RESOLUTIVA DE LOS ESTABLECIMIENTOS DE SALUD DE PRIMER NIVEL DE COMPLEJIDAD DE LAS LOCALIDADES DE COCHABAMBA GRANDE, SUNE GRANDE Y UCHUYSIHUIS, DISTRITO DE TINTAY PUNCU - PROVINCIA DE TAYACAJA - DEPARTAMENTO DE HUANCAVELICA</t>
  </si>
  <si>
    <t>2450018: MEJORAMIENTO DE LOS SERVICIOS DE LA PRESTACION DE LOS SERVICIOS DE SALUD DE PERCCAPAMPA, DEL CENTRO POBLADO DE PERCCAPAMPA DEL DISTRITO DE LIRCAY - PROVINCIA DE ANGARAES - DEPARTAMENTO DE HUANCAVELICA</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</si>
  <si>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</si>
  <si>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</si>
  <si>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2423756: ADQUISICION DE UNIDAD DE CUIDADOS INTENSIVOS; REMODELACION DE UNIDAD DE CUIDADOS INTENSIVOS;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</si>
  <si>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</si>
  <si>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</si>
  <si>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AL PLIEGO DEL MINISTERIO DE SALUD AL MES DE ENERO 2022</t>
  </si>
  <si>
    <t>Ppto 2022 (PIM)</t>
  </si>
  <si>
    <t>1/     Proyecto Multisectorial, monto de inversión por                   S/ 330,000,000 que tiene como Unidad Formuladora a la PCM - CONCYTEC, corresponde a Salud en el año 2022 un PIM de S/ 1,111,607.00.</t>
  </si>
  <si>
    <t>Ejecución acumulada
Año 2022 (Devengado)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</si>
</sst>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4"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75">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7" xfId="9" applyFont="1" applyFill="1" applyBorder="1" applyAlignment="1">
      <alignment horizontal="left" wrapText="1"/>
    </xf>
    <xf numFmtId="3" fontId="7" fillId="5" borderId="38"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4"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22"/>
  <sheetViews>
    <sheetView tabSelected="1" workbookViewId="0">
      <selection activeCell="C24" sqref="C24"/>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0"/>
      <c r="C1" s="140"/>
      <c r="D1" s="140"/>
    </row>
    <row r="2" spans="2:8" ht="15.75" customHeight="1" x14ac:dyDescent="0.15">
      <c r="B2" s="141" t="s">
        <v>18</v>
      </c>
      <c r="C2" s="141"/>
      <c r="D2" s="141"/>
      <c r="E2" s="141"/>
    </row>
    <row r="3" spans="2:8" ht="15" customHeight="1" x14ac:dyDescent="0.15">
      <c r="B3" s="141" t="s">
        <v>140</v>
      </c>
      <c r="C3" s="141"/>
      <c r="D3" s="141"/>
      <c r="E3" s="141"/>
    </row>
    <row r="4" spans="2:8" x14ac:dyDescent="0.15">
      <c r="B4" s="142"/>
      <c r="C4" s="142"/>
      <c r="D4" s="142"/>
    </row>
    <row r="5" spans="2:8" ht="12.75" customHeight="1" x14ac:dyDescent="0.2">
      <c r="B5" s="139" t="s">
        <v>141</v>
      </c>
      <c r="C5" s="139"/>
      <c r="D5" s="139"/>
    </row>
    <row r="6" spans="2:8" ht="12.75" customHeight="1" x14ac:dyDescent="0.2">
      <c r="B6" s="139" t="s">
        <v>4</v>
      </c>
      <c r="C6" s="139"/>
      <c r="D6" s="139"/>
    </row>
    <row r="7" spans="2:8" ht="12.75" customHeight="1" thickBot="1" x14ac:dyDescent="0.25">
      <c r="B7" s="2"/>
      <c r="C7" s="2"/>
      <c r="D7" s="2"/>
    </row>
    <row r="8" spans="2:8" ht="13.5" customHeight="1" thickBot="1" x14ac:dyDescent="0.2">
      <c r="B8" s="145" t="s">
        <v>1</v>
      </c>
      <c r="C8" s="146" t="s">
        <v>2</v>
      </c>
      <c r="D8" s="147" t="s">
        <v>165</v>
      </c>
      <c r="E8" s="145" t="s">
        <v>7</v>
      </c>
    </row>
    <row r="9" spans="2:8" ht="39" customHeight="1" thickBot="1" x14ac:dyDescent="0.2">
      <c r="B9" s="145"/>
      <c r="C9" s="146"/>
      <c r="D9" s="148"/>
      <c r="E9" s="145"/>
    </row>
    <row r="10" spans="2:8" s="8" customFormat="1" ht="27" customHeight="1" thickBot="1" x14ac:dyDescent="0.25">
      <c r="B10" s="4" t="s">
        <v>0</v>
      </c>
      <c r="C10" s="7">
        <v>1425770296</v>
      </c>
      <c r="D10" s="7">
        <v>23460444</v>
      </c>
      <c r="E10" s="43">
        <f t="shared" ref="E10:E17" si="0">D10/C10%</f>
        <v>1.6454574811818072</v>
      </c>
      <c r="F10" s="130"/>
      <c r="G10" s="127"/>
      <c r="H10" s="127"/>
    </row>
    <row r="11" spans="2:8" s="8" customFormat="1" ht="24.75" customHeight="1" thickBot="1" x14ac:dyDescent="0.25">
      <c r="B11" s="75" t="s">
        <v>17</v>
      </c>
      <c r="C11" s="7">
        <f>C12+C16+C17</f>
        <v>1425770296</v>
      </c>
      <c r="D11" s="132">
        <f>D12+D16+D17</f>
        <v>23460444</v>
      </c>
      <c r="E11" s="133">
        <f>D11/C11%</f>
        <v>1.6454574811818072</v>
      </c>
      <c r="F11" s="127"/>
      <c r="G11" s="127"/>
      <c r="H11" s="127"/>
    </row>
    <row r="12" spans="2:8" ht="18" customHeight="1" x14ac:dyDescent="0.2">
      <c r="B12" s="9" t="s">
        <v>3</v>
      </c>
      <c r="C12" s="10">
        <f>SUM(C13:C15)</f>
        <v>1399462977</v>
      </c>
      <c r="D12" s="10">
        <f>SUM(D13:D15)</f>
        <v>23460444</v>
      </c>
      <c r="E12" s="76">
        <f t="shared" si="0"/>
        <v>1.676389042480543</v>
      </c>
      <c r="F12" s="128"/>
      <c r="G12" s="128"/>
      <c r="H12" s="129"/>
    </row>
    <row r="13" spans="2:8" ht="20.100000000000001" customHeight="1" x14ac:dyDescent="0.2">
      <c r="B13" s="114" t="s">
        <v>20</v>
      </c>
      <c r="C13" s="107">
        <f>'PLIEGO MINSA'!E7</f>
        <v>324732001</v>
      </c>
      <c r="D13" s="82">
        <f>'PLIEGO MINSA'!G7</f>
        <v>12590</v>
      </c>
      <c r="E13" s="11">
        <f t="shared" si="0"/>
        <v>3.8770432113957257E-3</v>
      </c>
      <c r="H13" s="126"/>
    </row>
    <row r="14" spans="2:8" ht="20.100000000000001" customHeight="1" x14ac:dyDescent="0.2">
      <c r="B14" s="106" t="s">
        <v>65</v>
      </c>
      <c r="C14" s="107">
        <f>'PLIEGO MINSA'!E74</f>
        <v>611511865</v>
      </c>
      <c r="D14" s="107">
        <f>'PLIEGO MINSA'!G74</f>
        <v>23014310</v>
      </c>
      <c r="E14" s="108">
        <f t="shared" si="0"/>
        <v>3.7635099688539975</v>
      </c>
      <c r="H14" s="126"/>
    </row>
    <row r="15" spans="2:8" ht="22.5" customHeight="1" thickBot="1" x14ac:dyDescent="0.25">
      <c r="B15" s="124" t="s">
        <v>132</v>
      </c>
      <c r="C15" s="125">
        <f>'PLIEGO MINSA'!E120</f>
        <v>463219111</v>
      </c>
      <c r="D15" s="125">
        <f>'PLIEGO MINSA'!G120</f>
        <v>433544</v>
      </c>
      <c r="E15" s="108">
        <f t="shared" si="0"/>
        <v>9.3593720488790444E-2</v>
      </c>
    </row>
    <row r="16" spans="2:8" ht="17.25" customHeight="1" thickBot="1" x14ac:dyDescent="0.25">
      <c r="B16" s="67" t="s">
        <v>12</v>
      </c>
      <c r="C16" s="68">
        <f>'UE ADSCRITAS AL PLIEGO MINSA'!E7</f>
        <v>8853921</v>
      </c>
      <c r="D16" s="68">
        <f>'UE ADSCRITAS AL PLIEGO MINSA'!G7</f>
        <v>0</v>
      </c>
      <c r="E16" s="69">
        <f t="shared" si="0"/>
        <v>0</v>
      </c>
    </row>
    <row r="17" spans="2:5" ht="19.5" customHeight="1" thickBot="1" x14ac:dyDescent="0.25">
      <c r="B17" s="67" t="s">
        <v>19</v>
      </c>
      <c r="C17" s="68">
        <f>'UE ADSCRITAS AL PLIEGO MINSA'!E12</f>
        <v>17453398</v>
      </c>
      <c r="D17" s="68">
        <f>'UE ADSCRITAS AL PLIEGO MINSA'!G12</f>
        <v>0</v>
      </c>
      <c r="E17" s="69">
        <f t="shared" si="0"/>
        <v>0</v>
      </c>
    </row>
    <row r="18" spans="2:5" ht="12.75" x14ac:dyDescent="0.2">
      <c r="C18" s="5"/>
      <c r="D18" s="44"/>
    </row>
    <row r="19" spans="2:5" ht="11.25" x14ac:dyDescent="0.2">
      <c r="B19" s="60" t="s">
        <v>142</v>
      </c>
      <c r="C19" s="62"/>
      <c r="D19" s="62"/>
    </row>
    <row r="20" spans="2:5" ht="12.75" customHeight="1" x14ac:dyDescent="0.2">
      <c r="B20" s="63" t="s">
        <v>6</v>
      </c>
      <c r="C20" s="62"/>
      <c r="D20" s="62"/>
      <c r="E20" s="5"/>
    </row>
    <row r="21" spans="2:5" ht="15.75" customHeight="1" x14ac:dyDescent="0.15">
      <c r="B21" s="143" t="s">
        <v>27</v>
      </c>
      <c r="C21" s="144"/>
      <c r="D21" s="144"/>
      <c r="E21" s="6"/>
    </row>
    <row r="22" spans="2:5" x14ac:dyDescent="0.15">
      <c r="D22" s="5"/>
    </row>
  </sheetData>
  <mergeCells count="11">
    <mergeCell ref="B21:D21"/>
    <mergeCell ref="B8:B9"/>
    <mergeCell ref="C8:C9"/>
    <mergeCell ref="D8:D9"/>
    <mergeCell ref="E8:E9"/>
    <mergeCell ref="B6:D6"/>
    <mergeCell ref="B1:D1"/>
    <mergeCell ref="B2:E2"/>
    <mergeCell ref="B3:E3"/>
    <mergeCell ref="B4:D4"/>
    <mergeCell ref="B5:D5"/>
  </mergeCells>
  <hyperlinks>
    <hyperlink ref="B21"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K1045"/>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6" customWidth="1"/>
    <col min="5" max="5" width="13" style="36" customWidth="1"/>
    <col min="6" max="6" width="11.7109375" style="36" customWidth="1"/>
    <col min="7" max="7" width="11.28515625" style="19" customWidth="1"/>
    <col min="8" max="8" width="8.7109375" style="37" customWidth="1"/>
    <col min="9" max="9" width="13" style="105" customWidth="1"/>
    <col min="10" max="10" width="10.5703125" style="38" customWidth="1"/>
    <col min="11" max="11" width="11.42578125" style="19" customWidth="1"/>
    <col min="12" max="16384" width="11.42578125" style="19"/>
  </cols>
  <sheetData>
    <row r="1" spans="1:11" s="17" customFormat="1" ht="18.75" customHeight="1" x14ac:dyDescent="0.2">
      <c r="A1" s="154" t="s">
        <v>21</v>
      </c>
      <c r="B1" s="154"/>
      <c r="C1" s="154"/>
      <c r="D1" s="154"/>
      <c r="E1" s="154"/>
      <c r="F1" s="154"/>
      <c r="G1" s="154"/>
      <c r="H1" s="154"/>
      <c r="I1" s="154"/>
      <c r="J1" s="154"/>
    </row>
    <row r="2" spans="1:11" s="17" customFormat="1" ht="18.75" customHeight="1" x14ac:dyDescent="0.2">
      <c r="A2" s="155" t="s">
        <v>139</v>
      </c>
      <c r="B2" s="155"/>
      <c r="C2" s="155"/>
      <c r="D2" s="155"/>
      <c r="E2" s="155"/>
      <c r="F2" s="155"/>
      <c r="G2" s="155"/>
      <c r="H2" s="155"/>
      <c r="I2" s="155"/>
      <c r="J2" s="155"/>
    </row>
    <row r="3" spans="1:11" s="17" customFormat="1" ht="18.75" customHeight="1" x14ac:dyDescent="0.2">
      <c r="B3" s="111"/>
      <c r="C3" s="111"/>
      <c r="D3" s="113"/>
      <c r="E3" s="113"/>
      <c r="F3" s="113"/>
      <c r="G3" s="113"/>
      <c r="H3" s="112"/>
      <c r="I3" s="113"/>
      <c r="J3" s="111"/>
    </row>
    <row r="4" spans="1:11" s="17" customFormat="1" ht="13.5" customHeight="1" x14ac:dyDescent="0.2">
      <c r="A4" s="152" t="s">
        <v>37</v>
      </c>
      <c r="B4" s="152" t="s">
        <v>5</v>
      </c>
      <c r="C4" s="160" t="s">
        <v>22</v>
      </c>
      <c r="D4" s="162" t="s">
        <v>134</v>
      </c>
      <c r="E4" s="151" t="s">
        <v>137</v>
      </c>
      <c r="F4" s="151"/>
      <c r="G4" s="151"/>
      <c r="H4" s="151"/>
      <c r="I4" s="156" t="s">
        <v>8</v>
      </c>
      <c r="J4" s="158" t="s">
        <v>23</v>
      </c>
    </row>
    <row r="5" spans="1:11" s="18" customFormat="1" ht="60.75" customHeight="1" thickBot="1" x14ac:dyDescent="0.3">
      <c r="A5" s="153"/>
      <c r="B5" s="152"/>
      <c r="C5" s="161"/>
      <c r="D5" s="163"/>
      <c r="E5" s="45" t="s">
        <v>135</v>
      </c>
      <c r="F5" s="14" t="s">
        <v>136</v>
      </c>
      <c r="G5" s="20" t="s">
        <v>138</v>
      </c>
      <c r="H5" s="16" t="s">
        <v>7</v>
      </c>
      <c r="I5" s="157"/>
      <c r="J5" s="159"/>
    </row>
    <row r="6" spans="1:11" s="53" customFormat="1" ht="21.75" customHeight="1" x14ac:dyDescent="0.2">
      <c r="A6" s="51"/>
      <c r="B6" s="52" t="s">
        <v>9</v>
      </c>
      <c r="C6" s="52"/>
      <c r="D6" s="49">
        <f>D7+D74+D120</f>
        <v>1132746598.3199999</v>
      </c>
      <c r="E6" s="49">
        <f>E7+E74+E120</f>
        <v>1399462977</v>
      </c>
      <c r="F6" s="49">
        <f>F7+F74+F120</f>
        <v>23460444</v>
      </c>
      <c r="G6" s="49">
        <f>F6</f>
        <v>23460444</v>
      </c>
      <c r="H6" s="50">
        <f>G6/E6%</f>
        <v>1.676389042480543</v>
      </c>
      <c r="I6" s="49">
        <f>SUM(D6+G6)</f>
        <v>1156207042.3199999</v>
      </c>
      <c r="J6" s="52"/>
      <c r="K6" s="120"/>
    </row>
    <row r="7" spans="1:11" s="53" customFormat="1" ht="33.75" customHeight="1" x14ac:dyDescent="0.2">
      <c r="A7" s="85"/>
      <c r="B7" s="83" t="s">
        <v>33</v>
      </c>
      <c r="C7" s="90"/>
      <c r="D7" s="59">
        <f>SUM(D8:D73)</f>
        <v>480322559.04999995</v>
      </c>
      <c r="E7" s="59">
        <f>SUM(E8:E73)</f>
        <v>324732001</v>
      </c>
      <c r="F7" s="59">
        <f>SUM(F8:F73)</f>
        <v>12590</v>
      </c>
      <c r="G7" s="59">
        <f>F7</f>
        <v>12590</v>
      </c>
      <c r="H7" s="71">
        <f>G7/E7%</f>
        <v>3.8770432113957257E-3</v>
      </c>
      <c r="I7" s="59">
        <f t="shared" ref="I7:I70" si="0">SUM(D7+G7)</f>
        <v>480335149.04999995</v>
      </c>
      <c r="J7" s="83"/>
      <c r="K7" s="120"/>
    </row>
    <row r="8" spans="1:11" ht="48" x14ac:dyDescent="0.2">
      <c r="A8" s="122">
        <v>2063067</v>
      </c>
      <c r="B8" s="134" t="s">
        <v>133</v>
      </c>
      <c r="C8" s="26">
        <v>309614383.63</v>
      </c>
      <c r="D8" s="26">
        <v>305571826.80000001</v>
      </c>
      <c r="E8" s="70">
        <v>548215</v>
      </c>
      <c r="F8" s="26">
        <v>12590</v>
      </c>
      <c r="G8" s="26">
        <f>F8</f>
        <v>12590</v>
      </c>
      <c r="H8" s="70">
        <f>G8/E8%</f>
        <v>2.2965442390303075</v>
      </c>
      <c r="I8" s="26">
        <f t="shared" si="0"/>
        <v>305584416.80000001</v>
      </c>
      <c r="J8" s="70">
        <f>I8/C8%</f>
        <v>98.698391598364523</v>
      </c>
    </row>
    <row r="9" spans="1:11" ht="67.5" customHeight="1" x14ac:dyDescent="0.2">
      <c r="A9" s="122">
        <v>2462622</v>
      </c>
      <c r="B9" s="134" t="s">
        <v>145</v>
      </c>
      <c r="C9" s="26">
        <v>5949613</v>
      </c>
      <c r="D9" s="26">
        <v>3040237.26</v>
      </c>
      <c r="E9" s="70">
        <v>893024</v>
      </c>
      <c r="F9" s="26"/>
      <c r="G9" s="26">
        <f t="shared" ref="G9:G72" si="1">F9</f>
        <v>0</v>
      </c>
      <c r="H9" s="70">
        <f t="shared" ref="H9:H72" si="2">G9/E9%</f>
        <v>0</v>
      </c>
      <c r="I9" s="26">
        <f t="shared" si="0"/>
        <v>3040237.26</v>
      </c>
      <c r="J9" s="70">
        <f t="shared" ref="J9:J72" si="3">I9/C9%</f>
        <v>51.099748168494322</v>
      </c>
    </row>
    <row r="10" spans="1:11" ht="67.5" customHeight="1" x14ac:dyDescent="0.2">
      <c r="A10" s="122">
        <v>2462766</v>
      </c>
      <c r="B10" s="134" t="s">
        <v>146</v>
      </c>
      <c r="C10" s="26">
        <v>6777556</v>
      </c>
      <c r="D10" s="26">
        <v>4188443.8</v>
      </c>
      <c r="E10" s="70">
        <v>1102701</v>
      </c>
      <c r="F10" s="26"/>
      <c r="G10" s="26">
        <f t="shared" si="1"/>
        <v>0</v>
      </c>
      <c r="H10" s="70">
        <f t="shared" si="2"/>
        <v>0</v>
      </c>
      <c r="I10" s="26">
        <f t="shared" si="0"/>
        <v>4188443.8</v>
      </c>
      <c r="J10" s="70">
        <f t="shared" si="3"/>
        <v>61.798733938900689</v>
      </c>
    </row>
    <row r="11" spans="1:11" ht="75.75" customHeight="1" x14ac:dyDescent="0.2">
      <c r="A11" s="122">
        <v>2462819</v>
      </c>
      <c r="B11" s="134" t="s">
        <v>147</v>
      </c>
      <c r="C11" s="26">
        <v>6154693</v>
      </c>
      <c r="D11" s="26">
        <v>4327624.3899999997</v>
      </c>
      <c r="E11" s="70">
        <v>797725</v>
      </c>
      <c r="F11" s="26"/>
      <c r="G11" s="26">
        <f t="shared" si="1"/>
        <v>0</v>
      </c>
      <c r="H11" s="70">
        <f t="shared" si="2"/>
        <v>0</v>
      </c>
      <c r="I11" s="26">
        <f t="shared" si="0"/>
        <v>4327624.3899999997</v>
      </c>
      <c r="J11" s="70">
        <f t="shared" si="3"/>
        <v>70.314220221869718</v>
      </c>
    </row>
    <row r="12" spans="1:11" ht="59.25" customHeight="1" x14ac:dyDescent="0.2">
      <c r="A12" s="122">
        <v>2463061</v>
      </c>
      <c r="B12" s="134" t="s">
        <v>148</v>
      </c>
      <c r="C12" s="26">
        <v>6642352</v>
      </c>
      <c r="D12" s="26">
        <v>4076155.22</v>
      </c>
      <c r="E12" s="70">
        <v>745594</v>
      </c>
      <c r="F12" s="26"/>
      <c r="G12" s="26">
        <f t="shared" si="1"/>
        <v>0</v>
      </c>
      <c r="H12" s="70">
        <f t="shared" si="2"/>
        <v>0</v>
      </c>
      <c r="I12" s="26">
        <f t="shared" si="0"/>
        <v>4076155.22</v>
      </c>
      <c r="J12" s="70">
        <f t="shared" si="3"/>
        <v>61.366142896371649</v>
      </c>
    </row>
    <row r="13" spans="1:11" ht="119.25" customHeight="1" x14ac:dyDescent="0.2">
      <c r="A13" s="27">
        <v>2509291</v>
      </c>
      <c r="B13" s="25" t="s">
        <v>66</v>
      </c>
      <c r="C13" s="26">
        <v>1526382.77</v>
      </c>
      <c r="D13" s="26">
        <v>211454.40999999997</v>
      </c>
      <c r="E13" s="70">
        <v>215443</v>
      </c>
      <c r="F13" s="26"/>
      <c r="G13" s="26">
        <f t="shared" si="1"/>
        <v>0</v>
      </c>
      <c r="H13" s="70">
        <f t="shared" si="2"/>
        <v>0</v>
      </c>
      <c r="I13" s="26">
        <f t="shared" si="0"/>
        <v>211454.40999999997</v>
      </c>
      <c r="J13" s="70">
        <f t="shared" si="3"/>
        <v>13.853301685264698</v>
      </c>
    </row>
    <row r="14" spans="1:11" ht="127.5" customHeight="1" x14ac:dyDescent="0.2">
      <c r="A14" s="122">
        <v>2509292</v>
      </c>
      <c r="B14" s="25" t="s">
        <v>67</v>
      </c>
      <c r="C14" s="26">
        <v>975280.33</v>
      </c>
      <c r="D14" s="26">
        <v>217918.47</v>
      </c>
      <c r="E14" s="70">
        <v>173688</v>
      </c>
      <c r="F14" s="26"/>
      <c r="G14" s="26">
        <f t="shared" si="1"/>
        <v>0</v>
      </c>
      <c r="H14" s="70">
        <f t="shared" si="2"/>
        <v>0</v>
      </c>
      <c r="I14" s="26">
        <f t="shared" si="0"/>
        <v>217918.47</v>
      </c>
      <c r="J14" s="70">
        <f t="shared" si="3"/>
        <v>22.344187952606408</v>
      </c>
    </row>
    <row r="15" spans="1:11" ht="127.5" customHeight="1" x14ac:dyDescent="0.2">
      <c r="A15" s="122">
        <v>2509293</v>
      </c>
      <c r="B15" s="25" t="s">
        <v>68</v>
      </c>
      <c r="C15" s="26">
        <v>1057216.42</v>
      </c>
      <c r="D15" s="26">
        <v>191433.21000000002</v>
      </c>
      <c r="E15" s="70">
        <v>166062</v>
      </c>
      <c r="F15" s="26"/>
      <c r="G15" s="26">
        <f t="shared" si="1"/>
        <v>0</v>
      </c>
      <c r="H15" s="70">
        <f t="shared" si="2"/>
        <v>0</v>
      </c>
      <c r="I15" s="26">
        <f t="shared" si="0"/>
        <v>191433.21000000002</v>
      </c>
      <c r="J15" s="70">
        <f t="shared" si="3"/>
        <v>18.10728686941885</v>
      </c>
    </row>
    <row r="16" spans="1:11" ht="127.5" customHeight="1" x14ac:dyDescent="0.2">
      <c r="A16" s="27">
        <v>2509299</v>
      </c>
      <c r="B16" s="25" t="s">
        <v>69</v>
      </c>
      <c r="C16" s="26">
        <v>1046169.97</v>
      </c>
      <c r="D16" s="26">
        <v>196682.98</v>
      </c>
      <c r="E16" s="70">
        <v>215234</v>
      </c>
      <c r="F16" s="26"/>
      <c r="G16" s="26">
        <f t="shared" si="1"/>
        <v>0</v>
      </c>
      <c r="H16" s="70">
        <f t="shared" si="2"/>
        <v>0</v>
      </c>
      <c r="I16" s="26">
        <f t="shared" si="0"/>
        <v>196682.98</v>
      </c>
      <c r="J16" s="70">
        <f t="shared" si="3"/>
        <v>18.800289211130771</v>
      </c>
    </row>
    <row r="17" spans="1:10" ht="127.5" customHeight="1" x14ac:dyDescent="0.2">
      <c r="A17" s="27">
        <v>2509300</v>
      </c>
      <c r="B17" s="25" t="s">
        <v>70</v>
      </c>
      <c r="C17" s="26">
        <v>597925.22</v>
      </c>
      <c r="D17" s="26">
        <v>123691.26999999999</v>
      </c>
      <c r="E17" s="70">
        <v>124592</v>
      </c>
      <c r="F17" s="26"/>
      <c r="G17" s="26">
        <f t="shared" si="1"/>
        <v>0</v>
      </c>
      <c r="H17" s="70">
        <f t="shared" si="2"/>
        <v>0</v>
      </c>
      <c r="I17" s="26">
        <f t="shared" si="0"/>
        <v>123691.26999999999</v>
      </c>
      <c r="J17" s="70">
        <f t="shared" si="3"/>
        <v>20.68674574389085</v>
      </c>
    </row>
    <row r="18" spans="1:10" ht="127.5" customHeight="1" x14ac:dyDescent="0.2">
      <c r="A18" s="27">
        <v>2509303</v>
      </c>
      <c r="B18" s="25" t="s">
        <v>71</v>
      </c>
      <c r="C18" s="26">
        <v>1342670.84</v>
      </c>
      <c r="D18" s="26">
        <v>246011.41</v>
      </c>
      <c r="E18" s="70">
        <v>197165</v>
      </c>
      <c r="F18" s="26"/>
      <c r="G18" s="26">
        <f t="shared" si="1"/>
        <v>0</v>
      </c>
      <c r="H18" s="70">
        <f t="shared" si="2"/>
        <v>0</v>
      </c>
      <c r="I18" s="26">
        <f t="shared" si="0"/>
        <v>246011.41</v>
      </c>
      <c r="J18" s="70">
        <f t="shared" si="3"/>
        <v>18.322540616134926</v>
      </c>
    </row>
    <row r="19" spans="1:10" ht="127.5" customHeight="1" x14ac:dyDescent="0.2">
      <c r="A19" s="27">
        <v>2509304</v>
      </c>
      <c r="B19" s="25" t="s">
        <v>72</v>
      </c>
      <c r="C19" s="26">
        <v>1123768.28</v>
      </c>
      <c r="D19" s="26">
        <v>145083.94</v>
      </c>
      <c r="E19" s="70">
        <v>173973</v>
      </c>
      <c r="F19" s="26"/>
      <c r="G19" s="26">
        <f t="shared" si="1"/>
        <v>0</v>
      </c>
      <c r="H19" s="70">
        <f t="shared" si="2"/>
        <v>0</v>
      </c>
      <c r="I19" s="26">
        <f t="shared" si="0"/>
        <v>145083.94</v>
      </c>
      <c r="J19" s="70">
        <f t="shared" si="3"/>
        <v>12.910485424984588</v>
      </c>
    </row>
    <row r="20" spans="1:10" ht="127.5" customHeight="1" x14ac:dyDescent="0.2">
      <c r="A20" s="27">
        <v>2509306</v>
      </c>
      <c r="B20" s="25" t="s">
        <v>73</v>
      </c>
      <c r="C20" s="26">
        <v>1228581.56</v>
      </c>
      <c r="D20" s="26">
        <v>208711.55</v>
      </c>
      <c r="E20" s="70">
        <v>189434</v>
      </c>
      <c r="F20" s="26"/>
      <c r="G20" s="26">
        <f t="shared" si="1"/>
        <v>0</v>
      </c>
      <c r="H20" s="70">
        <f t="shared" si="2"/>
        <v>0</v>
      </c>
      <c r="I20" s="26">
        <f t="shared" si="0"/>
        <v>208711.55</v>
      </c>
      <c r="J20" s="70">
        <f t="shared" si="3"/>
        <v>16.988009326788202</v>
      </c>
    </row>
    <row r="21" spans="1:10" ht="127.5" customHeight="1" x14ac:dyDescent="0.2">
      <c r="A21" s="27">
        <v>2509308</v>
      </c>
      <c r="B21" s="25" t="s">
        <v>74</v>
      </c>
      <c r="C21" s="26">
        <v>1135607.28</v>
      </c>
      <c r="D21" s="26">
        <v>192804.81</v>
      </c>
      <c r="E21" s="70">
        <v>179066</v>
      </c>
      <c r="F21" s="26"/>
      <c r="G21" s="26">
        <f t="shared" si="1"/>
        <v>0</v>
      </c>
      <c r="H21" s="70">
        <f t="shared" si="2"/>
        <v>0</v>
      </c>
      <c r="I21" s="26">
        <f t="shared" si="0"/>
        <v>192804.81</v>
      </c>
      <c r="J21" s="70">
        <f t="shared" si="3"/>
        <v>16.978123810548308</v>
      </c>
    </row>
    <row r="22" spans="1:10" ht="127.5" customHeight="1" x14ac:dyDescent="0.2">
      <c r="A22" s="27">
        <v>2509309</v>
      </c>
      <c r="B22" s="25" t="s">
        <v>75</v>
      </c>
      <c r="C22" s="26">
        <v>1334790.57</v>
      </c>
      <c r="D22" s="26">
        <v>240132.28</v>
      </c>
      <c r="E22" s="70">
        <v>246440</v>
      </c>
      <c r="F22" s="26"/>
      <c r="G22" s="26">
        <f t="shared" si="1"/>
        <v>0</v>
      </c>
      <c r="H22" s="70">
        <f t="shared" si="2"/>
        <v>0</v>
      </c>
      <c r="I22" s="26">
        <f t="shared" si="0"/>
        <v>240132.28</v>
      </c>
      <c r="J22" s="70">
        <f t="shared" si="3"/>
        <v>17.990258951260046</v>
      </c>
    </row>
    <row r="23" spans="1:10" ht="117" customHeight="1" x14ac:dyDescent="0.2">
      <c r="A23" s="27">
        <v>2509310</v>
      </c>
      <c r="B23" s="25" t="s">
        <v>76</v>
      </c>
      <c r="C23" s="26">
        <v>818563.15</v>
      </c>
      <c r="D23" s="26">
        <v>228732.77000000002</v>
      </c>
      <c r="E23" s="70">
        <v>134780</v>
      </c>
      <c r="F23" s="26"/>
      <c r="G23" s="26">
        <f t="shared" si="1"/>
        <v>0</v>
      </c>
      <c r="H23" s="70">
        <f t="shared" si="2"/>
        <v>0</v>
      </c>
      <c r="I23" s="26">
        <f t="shared" si="0"/>
        <v>228732.77000000002</v>
      </c>
      <c r="J23" s="70">
        <f t="shared" si="3"/>
        <v>27.943203893309882</v>
      </c>
    </row>
    <row r="24" spans="1:10" ht="115.5" customHeight="1" x14ac:dyDescent="0.2">
      <c r="A24" s="27">
        <v>2509312</v>
      </c>
      <c r="B24" s="25" t="s">
        <v>77</v>
      </c>
      <c r="C24" s="26">
        <v>1513476.06</v>
      </c>
      <c r="D24" s="26">
        <v>292910.74</v>
      </c>
      <c r="E24" s="70">
        <v>243908</v>
      </c>
      <c r="F24" s="26"/>
      <c r="G24" s="26">
        <f t="shared" si="1"/>
        <v>0</v>
      </c>
      <c r="H24" s="70">
        <f t="shared" si="2"/>
        <v>0</v>
      </c>
      <c r="I24" s="26">
        <f t="shared" si="0"/>
        <v>292910.74</v>
      </c>
      <c r="J24" s="70">
        <f t="shared" si="3"/>
        <v>19.353509959054122</v>
      </c>
    </row>
    <row r="25" spans="1:10" ht="128.25" customHeight="1" x14ac:dyDescent="0.2">
      <c r="A25" s="27">
        <v>2509313</v>
      </c>
      <c r="B25" s="25" t="s">
        <v>78</v>
      </c>
      <c r="C25" s="26">
        <v>980314.29</v>
      </c>
      <c r="D25" s="26">
        <v>187083.13</v>
      </c>
      <c r="E25" s="70">
        <v>189225</v>
      </c>
      <c r="F25" s="26"/>
      <c r="G25" s="26">
        <f t="shared" si="1"/>
        <v>0</v>
      </c>
      <c r="H25" s="70">
        <f t="shared" si="2"/>
        <v>0</v>
      </c>
      <c r="I25" s="26">
        <f t="shared" si="0"/>
        <v>187083.13</v>
      </c>
      <c r="J25" s="70">
        <f t="shared" si="3"/>
        <v>19.083994991034967</v>
      </c>
    </row>
    <row r="26" spans="1:10" ht="114.75" customHeight="1" x14ac:dyDescent="0.2">
      <c r="A26" s="27">
        <v>2509315</v>
      </c>
      <c r="B26" s="25" t="s">
        <v>79</v>
      </c>
      <c r="C26" s="26">
        <v>772356.56</v>
      </c>
      <c r="D26" s="26">
        <v>166476.94999999998</v>
      </c>
      <c r="E26" s="70">
        <v>93310</v>
      </c>
      <c r="F26" s="26"/>
      <c r="G26" s="26">
        <f t="shared" si="1"/>
        <v>0</v>
      </c>
      <c r="H26" s="70">
        <f t="shared" si="2"/>
        <v>0</v>
      </c>
      <c r="I26" s="26">
        <f t="shared" si="0"/>
        <v>166476.94999999998</v>
      </c>
      <c r="J26" s="70">
        <f t="shared" si="3"/>
        <v>21.554416524927291</v>
      </c>
    </row>
    <row r="27" spans="1:10" ht="129" customHeight="1" x14ac:dyDescent="0.2">
      <c r="A27" s="27">
        <v>2509316</v>
      </c>
      <c r="B27" s="25" t="s">
        <v>80</v>
      </c>
      <c r="C27" s="26">
        <v>1148906.74</v>
      </c>
      <c r="D27" s="26">
        <v>160990.82</v>
      </c>
      <c r="E27" s="70">
        <v>145328</v>
      </c>
      <c r="F27" s="26"/>
      <c r="G27" s="26">
        <f t="shared" si="1"/>
        <v>0</v>
      </c>
      <c r="H27" s="70">
        <f t="shared" si="2"/>
        <v>0</v>
      </c>
      <c r="I27" s="26">
        <f t="shared" si="0"/>
        <v>160990.82</v>
      </c>
      <c r="J27" s="70">
        <f t="shared" si="3"/>
        <v>14.012522896331864</v>
      </c>
    </row>
    <row r="28" spans="1:10" ht="132" customHeight="1" x14ac:dyDescent="0.2">
      <c r="A28" s="27">
        <v>2509318</v>
      </c>
      <c r="B28" s="25" t="s">
        <v>81</v>
      </c>
      <c r="C28" s="26">
        <v>1515392.51</v>
      </c>
      <c r="D28" s="26">
        <v>276611.03000000003</v>
      </c>
      <c r="E28" s="70">
        <v>256809</v>
      </c>
      <c r="F28" s="26"/>
      <c r="G28" s="26">
        <f t="shared" si="1"/>
        <v>0</v>
      </c>
      <c r="H28" s="70">
        <f t="shared" si="2"/>
        <v>0</v>
      </c>
      <c r="I28" s="26">
        <f t="shared" si="0"/>
        <v>276611.03000000003</v>
      </c>
      <c r="J28" s="70">
        <f t="shared" si="3"/>
        <v>18.253424652336445</v>
      </c>
    </row>
    <row r="29" spans="1:10" ht="107.25" customHeight="1" x14ac:dyDescent="0.2">
      <c r="A29" s="27">
        <v>2509322</v>
      </c>
      <c r="B29" s="25" t="s">
        <v>82</v>
      </c>
      <c r="C29" s="26">
        <v>1222763.49</v>
      </c>
      <c r="D29" s="26">
        <v>207340.12</v>
      </c>
      <c r="E29" s="70">
        <v>176430</v>
      </c>
      <c r="F29" s="26"/>
      <c r="G29" s="26">
        <f t="shared" si="1"/>
        <v>0</v>
      </c>
      <c r="H29" s="70">
        <f t="shared" si="2"/>
        <v>0</v>
      </c>
      <c r="I29" s="26">
        <f t="shared" si="0"/>
        <v>207340.12</v>
      </c>
      <c r="J29" s="70">
        <f t="shared" si="3"/>
        <v>16.956682277126216</v>
      </c>
    </row>
    <row r="30" spans="1:10" ht="118.5" customHeight="1" x14ac:dyDescent="0.2">
      <c r="A30" s="27">
        <v>2509329</v>
      </c>
      <c r="B30" s="25" t="s">
        <v>83</v>
      </c>
      <c r="C30" s="26">
        <v>1535023.82</v>
      </c>
      <c r="D30" s="26">
        <v>215568.71</v>
      </c>
      <c r="E30" s="70">
        <v>189434</v>
      </c>
      <c r="F30" s="26"/>
      <c r="G30" s="26">
        <f t="shared" si="1"/>
        <v>0</v>
      </c>
      <c r="H30" s="70">
        <f t="shared" si="2"/>
        <v>0</v>
      </c>
      <c r="I30" s="26">
        <f t="shared" si="0"/>
        <v>215568.71</v>
      </c>
      <c r="J30" s="70">
        <f t="shared" si="3"/>
        <v>14.043346245923402</v>
      </c>
    </row>
    <row r="31" spans="1:10" ht="114" customHeight="1" x14ac:dyDescent="0.2">
      <c r="A31" s="122">
        <v>2509332</v>
      </c>
      <c r="B31" s="25" t="s">
        <v>84</v>
      </c>
      <c r="C31" s="26">
        <v>824308.69</v>
      </c>
      <c r="D31" s="26">
        <v>230103.71000000002</v>
      </c>
      <c r="E31" s="70">
        <v>134780</v>
      </c>
      <c r="F31" s="26"/>
      <c r="G31" s="26">
        <f t="shared" si="1"/>
        <v>0</v>
      </c>
      <c r="H31" s="70">
        <f t="shared" si="2"/>
        <v>0</v>
      </c>
      <c r="I31" s="26">
        <f t="shared" si="0"/>
        <v>230103.71000000002</v>
      </c>
      <c r="J31" s="70">
        <f t="shared" si="3"/>
        <v>27.914749994932119</v>
      </c>
    </row>
    <row r="32" spans="1:10" ht="116.25" customHeight="1" x14ac:dyDescent="0.2">
      <c r="A32" s="27">
        <v>2509337</v>
      </c>
      <c r="B32" s="25" t="s">
        <v>85</v>
      </c>
      <c r="C32" s="26">
        <v>1897420.93</v>
      </c>
      <c r="D32" s="26">
        <v>352187.39</v>
      </c>
      <c r="E32" s="70">
        <v>308542</v>
      </c>
      <c r="F32" s="26"/>
      <c r="G32" s="26">
        <f t="shared" si="1"/>
        <v>0</v>
      </c>
      <c r="H32" s="70">
        <f t="shared" si="2"/>
        <v>0</v>
      </c>
      <c r="I32" s="26">
        <f t="shared" si="0"/>
        <v>352187.39</v>
      </c>
      <c r="J32" s="70">
        <f t="shared" si="3"/>
        <v>18.561373727441705</v>
      </c>
    </row>
    <row r="33" spans="1:10" ht="116.25" customHeight="1" x14ac:dyDescent="0.2">
      <c r="A33" s="27">
        <v>2509338</v>
      </c>
      <c r="B33" s="25" t="s">
        <v>86</v>
      </c>
      <c r="C33" s="26">
        <v>1115563.02</v>
      </c>
      <c r="D33" s="26">
        <v>196919.1</v>
      </c>
      <c r="E33" s="70">
        <v>205075</v>
      </c>
      <c r="F33" s="26"/>
      <c r="G33" s="26">
        <f t="shared" si="1"/>
        <v>0</v>
      </c>
      <c r="H33" s="70">
        <f t="shared" si="2"/>
        <v>0</v>
      </c>
      <c r="I33" s="26">
        <f t="shared" si="0"/>
        <v>196919.1</v>
      </c>
      <c r="J33" s="70">
        <f t="shared" si="3"/>
        <v>17.651992444138209</v>
      </c>
    </row>
    <row r="34" spans="1:10" ht="118.5" customHeight="1" x14ac:dyDescent="0.2">
      <c r="A34" s="27">
        <v>2509339</v>
      </c>
      <c r="B34" s="25" t="s">
        <v>87</v>
      </c>
      <c r="C34" s="26">
        <v>1211400.43</v>
      </c>
      <c r="D34" s="26">
        <v>247382.84</v>
      </c>
      <c r="E34" s="70">
        <v>223173</v>
      </c>
      <c r="F34" s="26"/>
      <c r="G34" s="26">
        <f t="shared" si="1"/>
        <v>0</v>
      </c>
      <c r="H34" s="70">
        <f t="shared" si="2"/>
        <v>0</v>
      </c>
      <c r="I34" s="26">
        <f t="shared" si="0"/>
        <v>247382.84</v>
      </c>
      <c r="J34" s="70">
        <f t="shared" si="3"/>
        <v>20.421227686042677</v>
      </c>
    </row>
    <row r="35" spans="1:10" ht="131.25" customHeight="1" x14ac:dyDescent="0.2">
      <c r="A35" s="27">
        <v>2509340</v>
      </c>
      <c r="B35" s="25" t="s">
        <v>88</v>
      </c>
      <c r="C35" s="26">
        <v>1251633.69</v>
      </c>
      <c r="D35" s="26">
        <v>116834.12</v>
      </c>
      <c r="E35" s="70">
        <v>131407</v>
      </c>
      <c r="F35" s="26"/>
      <c r="G35" s="26">
        <f t="shared" si="1"/>
        <v>0</v>
      </c>
      <c r="H35" s="70">
        <f t="shared" si="2"/>
        <v>0</v>
      </c>
      <c r="I35" s="26">
        <f t="shared" si="0"/>
        <v>116834.12</v>
      </c>
      <c r="J35" s="70">
        <f t="shared" si="3"/>
        <v>9.334529817585846</v>
      </c>
    </row>
    <row r="36" spans="1:10" ht="141.75" customHeight="1" x14ac:dyDescent="0.2">
      <c r="A36" s="27">
        <v>2509341</v>
      </c>
      <c r="B36" s="25" t="s">
        <v>89</v>
      </c>
      <c r="C36" s="26">
        <v>1171879.8999999999</v>
      </c>
      <c r="D36" s="26">
        <v>119576.97999999998</v>
      </c>
      <c r="E36" s="70">
        <v>163605</v>
      </c>
      <c r="F36" s="26"/>
      <c r="G36" s="26">
        <f t="shared" si="1"/>
        <v>0</v>
      </c>
      <c r="H36" s="70">
        <f t="shared" si="2"/>
        <v>0</v>
      </c>
      <c r="I36" s="26">
        <f t="shared" si="0"/>
        <v>119576.97999999998</v>
      </c>
      <c r="J36" s="70">
        <f t="shared" si="3"/>
        <v>10.203859627594943</v>
      </c>
    </row>
    <row r="37" spans="1:10" ht="143.25" customHeight="1" x14ac:dyDescent="0.2">
      <c r="A37" s="27">
        <v>2509342</v>
      </c>
      <c r="B37" s="25" t="s">
        <v>90</v>
      </c>
      <c r="C37" s="26">
        <v>1316599.1399999999</v>
      </c>
      <c r="D37" s="26">
        <v>181833.44</v>
      </c>
      <c r="E37" s="70">
        <v>205075</v>
      </c>
      <c r="F37" s="26"/>
      <c r="G37" s="26">
        <f t="shared" si="1"/>
        <v>0</v>
      </c>
      <c r="H37" s="70">
        <f t="shared" si="2"/>
        <v>0</v>
      </c>
      <c r="I37" s="26">
        <f t="shared" si="0"/>
        <v>181833.44</v>
      </c>
      <c r="J37" s="70">
        <f t="shared" si="3"/>
        <v>13.810842987486685</v>
      </c>
    </row>
    <row r="38" spans="1:10" ht="115.5" customHeight="1" x14ac:dyDescent="0.2">
      <c r="A38" s="27">
        <v>2509343</v>
      </c>
      <c r="B38" s="25" t="s">
        <v>91</v>
      </c>
      <c r="C38" s="26">
        <v>1570481.22</v>
      </c>
      <c r="D38" s="26">
        <v>222425.40999999997</v>
      </c>
      <c r="E38" s="70">
        <v>215443</v>
      </c>
      <c r="F38" s="26"/>
      <c r="G38" s="26">
        <f t="shared" si="1"/>
        <v>0</v>
      </c>
      <c r="H38" s="70">
        <f t="shared" si="2"/>
        <v>0</v>
      </c>
      <c r="I38" s="26">
        <f t="shared" si="0"/>
        <v>222425.40999999997</v>
      </c>
      <c r="J38" s="70">
        <f t="shared" si="3"/>
        <v>14.162882508076089</v>
      </c>
    </row>
    <row r="39" spans="1:10" ht="120.75" customHeight="1" x14ac:dyDescent="0.2">
      <c r="A39" s="27">
        <v>2509351</v>
      </c>
      <c r="B39" s="25" t="s">
        <v>92</v>
      </c>
      <c r="C39" s="26">
        <v>1057267.33</v>
      </c>
      <c r="D39" s="26">
        <v>235589.79</v>
      </c>
      <c r="E39" s="70">
        <v>134780</v>
      </c>
      <c r="F39" s="26"/>
      <c r="G39" s="26">
        <f t="shared" si="1"/>
        <v>0</v>
      </c>
      <c r="H39" s="70">
        <f t="shared" si="2"/>
        <v>0</v>
      </c>
      <c r="I39" s="26">
        <f t="shared" si="0"/>
        <v>235589.79</v>
      </c>
      <c r="J39" s="70">
        <f t="shared" si="3"/>
        <v>22.282896985003784</v>
      </c>
    </row>
    <row r="40" spans="1:10" ht="127.5" customHeight="1" x14ac:dyDescent="0.2">
      <c r="A40" s="27">
        <v>2509352</v>
      </c>
      <c r="B40" s="25" t="s">
        <v>93</v>
      </c>
      <c r="C40" s="26">
        <v>1097181.0900000001</v>
      </c>
      <c r="D40" s="26">
        <v>212825.84</v>
      </c>
      <c r="E40" s="70">
        <v>189434</v>
      </c>
      <c r="F40" s="26"/>
      <c r="G40" s="26">
        <f t="shared" si="1"/>
        <v>0</v>
      </c>
      <c r="H40" s="70">
        <f t="shared" si="2"/>
        <v>0</v>
      </c>
      <c r="I40" s="26">
        <f t="shared" si="0"/>
        <v>212825.84</v>
      </c>
      <c r="J40" s="70">
        <f t="shared" si="3"/>
        <v>19.397512583816038</v>
      </c>
    </row>
    <row r="41" spans="1:10" ht="127.5" customHeight="1" x14ac:dyDescent="0.2">
      <c r="A41" s="27">
        <v>2509354</v>
      </c>
      <c r="B41" s="25" t="s">
        <v>94</v>
      </c>
      <c r="C41" s="26">
        <v>965061.62</v>
      </c>
      <c r="D41" s="26">
        <v>228732.77000000002</v>
      </c>
      <c r="E41" s="70">
        <v>134780</v>
      </c>
      <c r="F41" s="26"/>
      <c r="G41" s="26">
        <f t="shared" si="1"/>
        <v>0</v>
      </c>
      <c r="H41" s="70">
        <f t="shared" si="2"/>
        <v>0</v>
      </c>
      <c r="I41" s="26">
        <f t="shared" si="0"/>
        <v>228732.77000000002</v>
      </c>
      <c r="J41" s="70">
        <f t="shared" si="3"/>
        <v>23.701364271433778</v>
      </c>
    </row>
    <row r="42" spans="1:10" ht="127.5" customHeight="1" x14ac:dyDescent="0.2">
      <c r="A42" s="27">
        <v>2509355</v>
      </c>
      <c r="B42" s="25" t="s">
        <v>95</v>
      </c>
      <c r="C42" s="26">
        <v>1550483.62</v>
      </c>
      <c r="D42" s="26">
        <v>231475.64</v>
      </c>
      <c r="E42" s="70">
        <v>178613</v>
      </c>
      <c r="F42" s="26"/>
      <c r="G42" s="26">
        <f t="shared" si="1"/>
        <v>0</v>
      </c>
      <c r="H42" s="70">
        <f t="shared" si="2"/>
        <v>0</v>
      </c>
      <c r="I42" s="26">
        <f t="shared" si="0"/>
        <v>231475.64</v>
      </c>
      <c r="J42" s="70">
        <f t="shared" si="3"/>
        <v>14.92925413813788</v>
      </c>
    </row>
    <row r="43" spans="1:10" ht="120.75" customHeight="1" x14ac:dyDescent="0.2">
      <c r="A43" s="27">
        <v>2509360</v>
      </c>
      <c r="B43" s="25" t="s">
        <v>96</v>
      </c>
      <c r="C43" s="26">
        <v>1112268.1399999999</v>
      </c>
      <c r="D43" s="26">
        <v>212432.97999999998</v>
      </c>
      <c r="E43" s="70">
        <v>186693</v>
      </c>
      <c r="F43" s="26"/>
      <c r="G43" s="26">
        <f t="shared" si="1"/>
        <v>0</v>
      </c>
      <c r="H43" s="70">
        <f t="shared" si="2"/>
        <v>0</v>
      </c>
      <c r="I43" s="26">
        <f t="shared" si="0"/>
        <v>212432.97999999998</v>
      </c>
      <c r="J43" s="70">
        <f t="shared" si="3"/>
        <v>19.099079831595283</v>
      </c>
    </row>
    <row r="44" spans="1:10" ht="118.5" customHeight="1" x14ac:dyDescent="0.2">
      <c r="A44" s="27">
        <v>2509361</v>
      </c>
      <c r="B44" s="25" t="s">
        <v>97</v>
      </c>
      <c r="C44" s="26">
        <v>1408427.46</v>
      </c>
      <c r="D44" s="26">
        <v>225989.71000000002</v>
      </c>
      <c r="E44" s="70">
        <v>199802</v>
      </c>
      <c r="F44" s="26"/>
      <c r="G44" s="26">
        <f t="shared" si="1"/>
        <v>0</v>
      </c>
      <c r="H44" s="70">
        <f t="shared" si="2"/>
        <v>0</v>
      </c>
      <c r="I44" s="26">
        <f t="shared" si="0"/>
        <v>225989.71000000002</v>
      </c>
      <c r="J44" s="70">
        <f t="shared" si="3"/>
        <v>16.045534215869381</v>
      </c>
    </row>
    <row r="45" spans="1:10" ht="121.5" customHeight="1" x14ac:dyDescent="0.2">
      <c r="A45" s="27">
        <v>2509366</v>
      </c>
      <c r="B45" s="25" t="s">
        <v>98</v>
      </c>
      <c r="C45" s="26">
        <v>1638745.96</v>
      </c>
      <c r="D45" s="26">
        <v>361788.06</v>
      </c>
      <c r="E45" s="70">
        <v>295537</v>
      </c>
      <c r="F45" s="26"/>
      <c r="G45" s="26">
        <f t="shared" si="1"/>
        <v>0</v>
      </c>
      <c r="H45" s="70">
        <f t="shared" si="2"/>
        <v>0</v>
      </c>
      <c r="I45" s="26">
        <f t="shared" si="0"/>
        <v>361788.06</v>
      </c>
      <c r="J45" s="70">
        <f t="shared" si="3"/>
        <v>22.077129026148754</v>
      </c>
    </row>
    <row r="46" spans="1:10" ht="127.5" customHeight="1" x14ac:dyDescent="0.2">
      <c r="A46" s="27">
        <v>2509371</v>
      </c>
      <c r="B46" s="25" t="s">
        <v>99</v>
      </c>
      <c r="C46" s="26">
        <v>1696416.56</v>
      </c>
      <c r="D46" s="26">
        <v>234218.42</v>
      </c>
      <c r="E46" s="70">
        <v>225811</v>
      </c>
      <c r="F46" s="26"/>
      <c r="G46" s="26">
        <f t="shared" si="1"/>
        <v>0</v>
      </c>
      <c r="H46" s="70">
        <f t="shared" si="2"/>
        <v>0</v>
      </c>
      <c r="I46" s="26">
        <f t="shared" si="0"/>
        <v>234218.42</v>
      </c>
      <c r="J46" s="70">
        <f t="shared" si="3"/>
        <v>13.806657251683514</v>
      </c>
    </row>
    <row r="47" spans="1:10" ht="120.75" customHeight="1" x14ac:dyDescent="0.2">
      <c r="A47" s="27">
        <v>2509380</v>
      </c>
      <c r="B47" s="25" t="s">
        <v>100</v>
      </c>
      <c r="C47" s="26">
        <v>1358144.74</v>
      </c>
      <c r="D47" s="26">
        <v>224618.40000000002</v>
      </c>
      <c r="E47" s="70">
        <v>186798</v>
      </c>
      <c r="F47" s="26"/>
      <c r="G47" s="26">
        <f t="shared" si="1"/>
        <v>0</v>
      </c>
      <c r="H47" s="70">
        <f t="shared" si="2"/>
        <v>0</v>
      </c>
      <c r="I47" s="26">
        <f t="shared" si="0"/>
        <v>224618.40000000002</v>
      </c>
      <c r="J47" s="70">
        <f t="shared" si="3"/>
        <v>16.53862017681562</v>
      </c>
    </row>
    <row r="48" spans="1:10" ht="127.5" customHeight="1" x14ac:dyDescent="0.2">
      <c r="A48" s="27">
        <v>2509386</v>
      </c>
      <c r="B48" s="25" t="s">
        <v>101</v>
      </c>
      <c r="C48" s="26">
        <v>1723106.54</v>
      </c>
      <c r="D48" s="26">
        <v>218311.12</v>
      </c>
      <c r="E48" s="70">
        <v>189434</v>
      </c>
      <c r="F48" s="26"/>
      <c r="G48" s="26">
        <f t="shared" si="1"/>
        <v>0</v>
      </c>
      <c r="H48" s="70">
        <f t="shared" si="2"/>
        <v>0</v>
      </c>
      <c r="I48" s="26">
        <f t="shared" si="0"/>
        <v>218311.12</v>
      </c>
      <c r="J48" s="70">
        <f t="shared" si="3"/>
        <v>12.669624015239359</v>
      </c>
    </row>
    <row r="49" spans="1:10" ht="117.75" customHeight="1" x14ac:dyDescent="0.2">
      <c r="A49" s="27">
        <v>2509395</v>
      </c>
      <c r="B49" s="25" t="s">
        <v>102</v>
      </c>
      <c r="C49" s="26">
        <v>1559154.86</v>
      </c>
      <c r="D49" s="26">
        <v>262075.16999999998</v>
      </c>
      <c r="E49" s="70">
        <v>233435</v>
      </c>
      <c r="F49" s="26"/>
      <c r="G49" s="26">
        <f t="shared" si="1"/>
        <v>0</v>
      </c>
      <c r="H49" s="70">
        <f t="shared" si="2"/>
        <v>0</v>
      </c>
      <c r="I49" s="26">
        <f t="shared" si="0"/>
        <v>262075.16999999998</v>
      </c>
      <c r="J49" s="70">
        <f t="shared" si="3"/>
        <v>16.808796657953526</v>
      </c>
    </row>
    <row r="50" spans="1:10" ht="107.25" customHeight="1" x14ac:dyDescent="0.2">
      <c r="A50" s="27">
        <v>2509397</v>
      </c>
      <c r="B50" s="25" t="s">
        <v>103</v>
      </c>
      <c r="C50" s="26">
        <v>1064134.5</v>
      </c>
      <c r="D50" s="26">
        <v>200639.88</v>
      </c>
      <c r="E50" s="70">
        <v>176325</v>
      </c>
      <c r="F50" s="26"/>
      <c r="G50" s="26">
        <f t="shared" si="1"/>
        <v>0</v>
      </c>
      <c r="H50" s="70">
        <f t="shared" si="2"/>
        <v>0</v>
      </c>
      <c r="I50" s="26">
        <f t="shared" si="0"/>
        <v>200639.88</v>
      </c>
      <c r="J50" s="70">
        <f t="shared" si="3"/>
        <v>18.854748154486114</v>
      </c>
    </row>
    <row r="51" spans="1:10" ht="107.25" customHeight="1" x14ac:dyDescent="0.2">
      <c r="A51" s="27">
        <v>2509403</v>
      </c>
      <c r="B51" s="25" t="s">
        <v>104</v>
      </c>
      <c r="C51" s="26">
        <v>1097498.46</v>
      </c>
      <c r="D51" s="26">
        <v>227361.26</v>
      </c>
      <c r="E51" s="70">
        <v>212806</v>
      </c>
      <c r="F51" s="26"/>
      <c r="G51" s="26">
        <f t="shared" si="1"/>
        <v>0</v>
      </c>
      <c r="H51" s="70">
        <f t="shared" si="2"/>
        <v>0</v>
      </c>
      <c r="I51" s="26">
        <f t="shared" si="0"/>
        <v>227361.26</v>
      </c>
      <c r="J51" s="70">
        <f t="shared" si="3"/>
        <v>20.716316996016559</v>
      </c>
    </row>
    <row r="52" spans="1:10" ht="120.75" customHeight="1" x14ac:dyDescent="0.2">
      <c r="A52" s="27">
        <v>2509405</v>
      </c>
      <c r="B52" s="25" t="s">
        <v>105</v>
      </c>
      <c r="C52" s="26">
        <v>908165.32</v>
      </c>
      <c r="D52" s="26">
        <v>182383.24</v>
      </c>
      <c r="E52" s="70">
        <v>103677</v>
      </c>
      <c r="F52" s="26"/>
      <c r="G52" s="26">
        <f t="shared" si="1"/>
        <v>0</v>
      </c>
      <c r="H52" s="70">
        <f t="shared" si="2"/>
        <v>0</v>
      </c>
      <c r="I52" s="26">
        <f t="shared" si="0"/>
        <v>182383.24</v>
      </c>
      <c r="J52" s="70">
        <f t="shared" si="3"/>
        <v>20.082603462550189</v>
      </c>
    </row>
    <row r="53" spans="1:10" ht="119.25" customHeight="1" x14ac:dyDescent="0.2">
      <c r="A53" s="27">
        <v>2509408</v>
      </c>
      <c r="B53" s="25" t="s">
        <v>106</v>
      </c>
      <c r="C53" s="26">
        <v>1372488.19</v>
      </c>
      <c r="D53" s="26">
        <v>248753.84</v>
      </c>
      <c r="E53" s="70">
        <v>210169</v>
      </c>
      <c r="F53" s="26"/>
      <c r="G53" s="26">
        <f t="shared" si="1"/>
        <v>0</v>
      </c>
      <c r="H53" s="70">
        <f t="shared" si="2"/>
        <v>0</v>
      </c>
      <c r="I53" s="26">
        <f t="shared" si="0"/>
        <v>248753.84</v>
      </c>
      <c r="J53" s="70">
        <f t="shared" si="3"/>
        <v>18.124297302696643</v>
      </c>
    </row>
    <row r="54" spans="1:10" ht="112.5" customHeight="1" x14ac:dyDescent="0.2">
      <c r="A54" s="27">
        <v>2509412</v>
      </c>
      <c r="B54" s="25" t="s">
        <v>107</v>
      </c>
      <c r="C54" s="26">
        <v>1265323.1100000001</v>
      </c>
      <c r="D54" s="26">
        <v>190062.44</v>
      </c>
      <c r="E54" s="70">
        <v>192070</v>
      </c>
      <c r="F54" s="26"/>
      <c r="G54" s="26">
        <f t="shared" si="1"/>
        <v>0</v>
      </c>
      <c r="H54" s="70">
        <f t="shared" si="2"/>
        <v>0</v>
      </c>
      <c r="I54" s="26">
        <f t="shared" si="0"/>
        <v>190062.44</v>
      </c>
      <c r="J54" s="70">
        <f t="shared" si="3"/>
        <v>15.02086214168648</v>
      </c>
    </row>
    <row r="55" spans="1:10" ht="108.75" customHeight="1" x14ac:dyDescent="0.2">
      <c r="A55" s="27">
        <v>2509419</v>
      </c>
      <c r="B55" s="25" t="s">
        <v>108</v>
      </c>
      <c r="C55" s="26">
        <v>1233551.08</v>
      </c>
      <c r="D55" s="26">
        <v>172783.31</v>
      </c>
      <c r="E55" s="70">
        <v>181703</v>
      </c>
      <c r="F55" s="26"/>
      <c r="G55" s="26">
        <f t="shared" si="1"/>
        <v>0</v>
      </c>
      <c r="H55" s="70">
        <f t="shared" si="2"/>
        <v>0</v>
      </c>
      <c r="I55" s="26">
        <f t="shared" si="0"/>
        <v>172783.31</v>
      </c>
      <c r="J55" s="70">
        <f t="shared" si="3"/>
        <v>14.006984615505342</v>
      </c>
    </row>
    <row r="56" spans="1:10" ht="114" customHeight="1" x14ac:dyDescent="0.2">
      <c r="A56" s="27">
        <v>2509420</v>
      </c>
      <c r="B56" s="25" t="s">
        <v>109</v>
      </c>
      <c r="C56" s="26">
        <v>654138.87</v>
      </c>
      <c r="D56" s="26">
        <v>139598.04999999999</v>
      </c>
      <c r="E56" s="70">
        <v>134960</v>
      </c>
      <c r="F56" s="26"/>
      <c r="G56" s="26">
        <f t="shared" si="1"/>
        <v>0</v>
      </c>
      <c r="H56" s="70">
        <f t="shared" si="2"/>
        <v>0</v>
      </c>
      <c r="I56" s="26">
        <f t="shared" si="0"/>
        <v>139598.04999999999</v>
      </c>
      <c r="J56" s="70">
        <f t="shared" si="3"/>
        <v>21.340736103940742</v>
      </c>
    </row>
    <row r="57" spans="1:10" ht="120" customHeight="1" x14ac:dyDescent="0.2">
      <c r="A57" s="27">
        <v>2509423</v>
      </c>
      <c r="B57" s="25" t="s">
        <v>110</v>
      </c>
      <c r="C57" s="26">
        <v>1411704.71</v>
      </c>
      <c r="D57" s="26">
        <v>279196.09999999998</v>
      </c>
      <c r="E57" s="70">
        <v>217900</v>
      </c>
      <c r="F57" s="26"/>
      <c r="G57" s="26">
        <f t="shared" si="1"/>
        <v>0</v>
      </c>
      <c r="H57" s="70">
        <f t="shared" si="2"/>
        <v>0</v>
      </c>
      <c r="I57" s="26">
        <f t="shared" si="0"/>
        <v>279196.09999999998</v>
      </c>
      <c r="J57" s="70">
        <f t="shared" si="3"/>
        <v>19.777230891295954</v>
      </c>
    </row>
    <row r="58" spans="1:10" ht="127.5" customHeight="1" x14ac:dyDescent="0.2">
      <c r="A58" s="27">
        <v>2509431</v>
      </c>
      <c r="B58" s="25" t="s">
        <v>111</v>
      </c>
      <c r="C58" s="26">
        <v>1444758.03</v>
      </c>
      <c r="D58" s="26">
        <v>203540.19</v>
      </c>
      <c r="E58" s="70">
        <v>202229</v>
      </c>
      <c r="F58" s="26"/>
      <c r="G58" s="26">
        <f t="shared" si="1"/>
        <v>0</v>
      </c>
      <c r="H58" s="70">
        <f t="shared" si="2"/>
        <v>0</v>
      </c>
      <c r="I58" s="26">
        <f t="shared" si="0"/>
        <v>203540.19</v>
      </c>
      <c r="J58" s="70">
        <f t="shared" si="3"/>
        <v>14.088185410535493</v>
      </c>
    </row>
    <row r="59" spans="1:10" ht="127.5" customHeight="1" x14ac:dyDescent="0.2">
      <c r="A59" s="27">
        <v>2509436</v>
      </c>
      <c r="B59" s="25" t="s">
        <v>112</v>
      </c>
      <c r="C59" s="26">
        <v>1218850.22</v>
      </c>
      <c r="D59" s="26">
        <v>179247.75</v>
      </c>
      <c r="E59" s="70">
        <v>165957</v>
      </c>
      <c r="F59" s="26"/>
      <c r="G59" s="26">
        <f t="shared" si="1"/>
        <v>0</v>
      </c>
      <c r="H59" s="70">
        <f t="shared" si="2"/>
        <v>0</v>
      </c>
      <c r="I59" s="26">
        <f t="shared" si="0"/>
        <v>179247.75</v>
      </c>
      <c r="J59" s="70">
        <f t="shared" si="3"/>
        <v>14.706298366997055</v>
      </c>
    </row>
    <row r="60" spans="1:10" ht="127.5" customHeight="1" x14ac:dyDescent="0.2">
      <c r="A60" s="27">
        <v>2509438</v>
      </c>
      <c r="B60" s="25" t="s">
        <v>113</v>
      </c>
      <c r="C60" s="26">
        <v>1298204.3999999999</v>
      </c>
      <c r="D60" s="26">
        <v>194176.44</v>
      </c>
      <c r="E60" s="70">
        <v>192070</v>
      </c>
      <c r="F60" s="26"/>
      <c r="G60" s="26">
        <f t="shared" si="1"/>
        <v>0</v>
      </c>
      <c r="H60" s="70">
        <f t="shared" si="2"/>
        <v>0</v>
      </c>
      <c r="I60" s="26">
        <f t="shared" si="0"/>
        <v>194176.44</v>
      </c>
      <c r="J60" s="70">
        <f t="shared" si="3"/>
        <v>14.957308725806199</v>
      </c>
    </row>
    <row r="61" spans="1:10" ht="127.5" customHeight="1" x14ac:dyDescent="0.2">
      <c r="A61" s="27">
        <v>2509440</v>
      </c>
      <c r="B61" s="25" t="s">
        <v>114</v>
      </c>
      <c r="C61" s="26">
        <v>1489257.54</v>
      </c>
      <c r="D61" s="26">
        <v>205968.56999999998</v>
      </c>
      <c r="E61" s="70">
        <v>202438</v>
      </c>
      <c r="F61" s="26"/>
      <c r="G61" s="26">
        <f t="shared" si="1"/>
        <v>0</v>
      </c>
      <c r="H61" s="70">
        <f t="shared" si="2"/>
        <v>0</v>
      </c>
      <c r="I61" s="26">
        <f t="shared" si="0"/>
        <v>205968.56999999998</v>
      </c>
      <c r="J61" s="70">
        <f t="shared" si="3"/>
        <v>13.83028552603467</v>
      </c>
    </row>
    <row r="62" spans="1:10" ht="145.5" customHeight="1" x14ac:dyDescent="0.2">
      <c r="A62" s="27">
        <v>2509442</v>
      </c>
      <c r="B62" s="25" t="s">
        <v>115</v>
      </c>
      <c r="C62" s="26">
        <v>1733971.76</v>
      </c>
      <c r="D62" s="26">
        <v>196919.44</v>
      </c>
      <c r="E62" s="70">
        <v>192070</v>
      </c>
      <c r="F62" s="26"/>
      <c r="G62" s="26">
        <f t="shared" si="1"/>
        <v>0</v>
      </c>
      <c r="H62" s="70">
        <f t="shared" si="2"/>
        <v>0</v>
      </c>
      <c r="I62" s="26">
        <f t="shared" si="0"/>
        <v>196919.44</v>
      </c>
      <c r="J62" s="70">
        <f t="shared" si="3"/>
        <v>11.356554042148876</v>
      </c>
    </row>
    <row r="63" spans="1:10" ht="120" customHeight="1" x14ac:dyDescent="0.2">
      <c r="A63" s="27">
        <v>2509444</v>
      </c>
      <c r="B63" s="25" t="s">
        <v>116</v>
      </c>
      <c r="C63" s="26">
        <v>997598.92</v>
      </c>
      <c r="D63" s="26">
        <v>168669.31</v>
      </c>
      <c r="E63" s="70">
        <v>155695</v>
      </c>
      <c r="F63" s="26"/>
      <c r="G63" s="26">
        <f t="shared" si="1"/>
        <v>0</v>
      </c>
      <c r="H63" s="70">
        <f t="shared" si="2"/>
        <v>0</v>
      </c>
      <c r="I63" s="26">
        <f t="shared" si="0"/>
        <v>168669.31</v>
      </c>
      <c r="J63" s="70">
        <f t="shared" si="3"/>
        <v>16.907527325711218</v>
      </c>
    </row>
    <row r="64" spans="1:10" ht="125.25" customHeight="1" x14ac:dyDescent="0.2">
      <c r="A64" s="27">
        <v>2509445</v>
      </c>
      <c r="B64" s="25" t="s">
        <v>117</v>
      </c>
      <c r="C64" s="26">
        <v>1016567.57</v>
      </c>
      <c r="D64" s="26">
        <v>168590.37</v>
      </c>
      <c r="E64" s="70">
        <v>178751</v>
      </c>
      <c r="F64" s="26"/>
      <c r="G64" s="26">
        <f t="shared" si="1"/>
        <v>0</v>
      </c>
      <c r="H64" s="70">
        <f t="shared" si="2"/>
        <v>0</v>
      </c>
      <c r="I64" s="26">
        <f t="shared" si="0"/>
        <v>168590.37</v>
      </c>
      <c r="J64" s="70">
        <f t="shared" si="3"/>
        <v>16.584275848972833</v>
      </c>
    </row>
    <row r="65" spans="1:11" ht="130.5" customHeight="1" x14ac:dyDescent="0.2">
      <c r="A65" s="27">
        <v>2509446</v>
      </c>
      <c r="B65" s="25" t="s">
        <v>118</v>
      </c>
      <c r="C65" s="26">
        <v>1228467.28</v>
      </c>
      <c r="D65" s="26">
        <v>215568.56999999998</v>
      </c>
      <c r="E65" s="70">
        <v>189434</v>
      </c>
      <c r="F65" s="26"/>
      <c r="G65" s="26">
        <f t="shared" si="1"/>
        <v>0</v>
      </c>
      <c r="H65" s="70">
        <f t="shared" si="2"/>
        <v>0</v>
      </c>
      <c r="I65" s="26">
        <f t="shared" si="0"/>
        <v>215568.56999999998</v>
      </c>
      <c r="J65" s="70">
        <f t="shared" si="3"/>
        <v>17.547766514383678</v>
      </c>
    </row>
    <row r="66" spans="1:11" ht="130.5" customHeight="1" x14ac:dyDescent="0.2">
      <c r="A66" s="122">
        <v>2509447</v>
      </c>
      <c r="B66" s="25" t="s">
        <v>119</v>
      </c>
      <c r="C66" s="26">
        <v>1627416.27</v>
      </c>
      <c r="D66" s="26">
        <v>234218.71000000002</v>
      </c>
      <c r="E66" s="70">
        <v>212806</v>
      </c>
      <c r="F66" s="26"/>
      <c r="G66" s="26">
        <f t="shared" si="1"/>
        <v>0</v>
      </c>
      <c r="H66" s="70">
        <f t="shared" si="2"/>
        <v>0</v>
      </c>
      <c r="I66" s="26">
        <f t="shared" si="0"/>
        <v>234218.71000000002</v>
      </c>
      <c r="J66" s="70">
        <f t="shared" si="3"/>
        <v>14.392059015116029</v>
      </c>
    </row>
    <row r="67" spans="1:11" ht="131.25" customHeight="1" x14ac:dyDescent="0.2">
      <c r="A67" s="27">
        <v>2509449</v>
      </c>
      <c r="B67" s="25" t="s">
        <v>120</v>
      </c>
      <c r="C67" s="26">
        <v>1015782.89</v>
      </c>
      <c r="D67" s="26">
        <v>175526.31</v>
      </c>
      <c r="E67" s="70">
        <v>155695</v>
      </c>
      <c r="F67" s="26"/>
      <c r="G67" s="26">
        <f t="shared" si="1"/>
        <v>0</v>
      </c>
      <c r="H67" s="70">
        <f t="shared" si="2"/>
        <v>0</v>
      </c>
      <c r="I67" s="26">
        <f t="shared" si="0"/>
        <v>175526.31</v>
      </c>
      <c r="J67" s="70">
        <f t="shared" si="3"/>
        <v>17.279904173223471</v>
      </c>
    </row>
    <row r="68" spans="1:11" ht="114" customHeight="1" x14ac:dyDescent="0.2">
      <c r="A68" s="27">
        <v>2509452</v>
      </c>
      <c r="B68" s="25" t="s">
        <v>121</v>
      </c>
      <c r="C68" s="26">
        <v>990781.34</v>
      </c>
      <c r="D68" s="26">
        <v>170040.31</v>
      </c>
      <c r="E68" s="70">
        <v>155695</v>
      </c>
      <c r="F68" s="26"/>
      <c r="G68" s="26">
        <f t="shared" si="1"/>
        <v>0</v>
      </c>
      <c r="H68" s="70">
        <f t="shared" si="2"/>
        <v>0</v>
      </c>
      <c r="I68" s="26">
        <f t="shared" si="0"/>
        <v>170040.31</v>
      </c>
      <c r="J68" s="70">
        <f t="shared" si="3"/>
        <v>17.162243891270702</v>
      </c>
    </row>
    <row r="69" spans="1:11" ht="112.5" customHeight="1" x14ac:dyDescent="0.2">
      <c r="A69" s="27">
        <v>2509549</v>
      </c>
      <c r="B69" s="25" t="s">
        <v>53</v>
      </c>
      <c r="C69" s="26">
        <v>134955020</v>
      </c>
      <c r="D69" s="26">
        <v>129647766</v>
      </c>
      <c r="E69" s="70">
        <v>4970954</v>
      </c>
      <c r="F69" s="26"/>
      <c r="G69" s="26">
        <f t="shared" si="1"/>
        <v>0</v>
      </c>
      <c r="H69" s="70">
        <f t="shared" si="2"/>
        <v>0</v>
      </c>
      <c r="I69" s="26">
        <f t="shared" si="0"/>
        <v>129647766</v>
      </c>
      <c r="J69" s="70">
        <f t="shared" si="3"/>
        <v>96.067390453500735</v>
      </c>
    </row>
    <row r="70" spans="1:11" ht="71.25" customHeight="1" x14ac:dyDescent="0.2">
      <c r="A70" s="27">
        <v>2520497</v>
      </c>
      <c r="B70" s="25" t="s">
        <v>124</v>
      </c>
      <c r="C70" s="102">
        <v>18981102</v>
      </c>
      <c r="D70" s="26">
        <v>17692302</v>
      </c>
      <c r="E70" s="70">
        <v>1288800</v>
      </c>
      <c r="F70" s="26"/>
      <c r="G70" s="26">
        <f t="shared" si="1"/>
        <v>0</v>
      </c>
      <c r="H70" s="70">
        <f t="shared" si="2"/>
        <v>0</v>
      </c>
      <c r="I70" s="26">
        <f t="shared" si="0"/>
        <v>17692302</v>
      </c>
      <c r="J70" s="70">
        <f t="shared" si="3"/>
        <v>93.21008864501124</v>
      </c>
    </row>
    <row r="71" spans="1:11" ht="82.5" customHeight="1" x14ac:dyDescent="0.2">
      <c r="A71" s="27">
        <v>2520781</v>
      </c>
      <c r="B71" s="25" t="s">
        <v>125</v>
      </c>
      <c r="C71" s="102">
        <v>80948448</v>
      </c>
      <c r="D71" s="26">
        <v>0</v>
      </c>
      <c r="E71" s="70">
        <v>87000000</v>
      </c>
      <c r="F71" s="26"/>
      <c r="G71" s="26">
        <f t="shared" si="1"/>
        <v>0</v>
      </c>
      <c r="H71" s="70">
        <f t="shared" si="2"/>
        <v>0</v>
      </c>
      <c r="I71" s="26">
        <f t="shared" ref="I71:I132" si="4">SUM(D71+G71)</f>
        <v>0</v>
      </c>
      <c r="J71" s="70">
        <f t="shared" si="3"/>
        <v>0</v>
      </c>
    </row>
    <row r="72" spans="1:11" ht="114" customHeight="1" x14ac:dyDescent="0.2">
      <c r="A72" s="122">
        <v>2540498</v>
      </c>
      <c r="B72" s="25" t="s">
        <v>143</v>
      </c>
      <c r="C72" s="102">
        <v>210000000</v>
      </c>
      <c r="D72" s="26">
        <v>0</v>
      </c>
      <c r="E72" s="70">
        <v>210000000</v>
      </c>
      <c r="F72" s="131"/>
      <c r="G72" s="26">
        <f t="shared" si="1"/>
        <v>0</v>
      </c>
      <c r="H72" s="70">
        <f t="shared" si="2"/>
        <v>0</v>
      </c>
      <c r="I72" s="26">
        <f t="shared" si="4"/>
        <v>0</v>
      </c>
      <c r="J72" s="70">
        <f t="shared" si="3"/>
        <v>0</v>
      </c>
    </row>
    <row r="73" spans="1:11" ht="82.5" customHeight="1" x14ac:dyDescent="0.2">
      <c r="A73" s="122">
        <v>2540692</v>
      </c>
      <c r="B73" s="25" t="s">
        <v>144</v>
      </c>
      <c r="C73" s="102">
        <v>10500000</v>
      </c>
      <c r="D73" s="26">
        <v>0</v>
      </c>
      <c r="E73" s="70">
        <v>6900000</v>
      </c>
      <c r="F73" s="131"/>
      <c r="G73" s="26">
        <f t="shared" ref="G73:G132" si="5">F73</f>
        <v>0</v>
      </c>
      <c r="H73" s="70">
        <f t="shared" ref="H73:H132" si="6">G73/E73%</f>
        <v>0</v>
      </c>
      <c r="I73" s="26">
        <f t="shared" si="4"/>
        <v>0</v>
      </c>
      <c r="J73" s="70">
        <f t="shared" ref="J73:J132" si="7">I73/C73%</f>
        <v>0</v>
      </c>
    </row>
    <row r="74" spans="1:11" ht="29.25" customHeight="1" x14ac:dyDescent="0.2">
      <c r="A74" s="30"/>
      <c r="B74" s="84" t="s">
        <v>34</v>
      </c>
      <c r="C74" s="28"/>
      <c r="D74" s="29">
        <f>SUM(D75:D119)</f>
        <v>652424039.26999998</v>
      </c>
      <c r="E74" s="29">
        <f>SUM(E75:E119)</f>
        <v>611511865</v>
      </c>
      <c r="F74" s="29">
        <f>SUM(F75:F119)</f>
        <v>23014310</v>
      </c>
      <c r="G74" s="29">
        <f t="shared" si="5"/>
        <v>23014310</v>
      </c>
      <c r="H74" s="71">
        <f t="shared" si="6"/>
        <v>3.7635099688539975</v>
      </c>
      <c r="I74" s="29">
        <f t="shared" si="4"/>
        <v>675438349.26999998</v>
      </c>
      <c r="J74" s="66"/>
      <c r="K74" s="121"/>
    </row>
    <row r="75" spans="1:11" ht="28.5" customHeight="1" x14ac:dyDescent="0.2">
      <c r="A75" s="27"/>
      <c r="B75" s="25" t="s">
        <v>28</v>
      </c>
      <c r="C75" s="26"/>
      <c r="D75" s="26">
        <v>925654</v>
      </c>
      <c r="E75" s="70">
        <v>229699</v>
      </c>
      <c r="F75" s="26"/>
      <c r="G75" s="26">
        <f t="shared" si="5"/>
        <v>0</v>
      </c>
      <c r="H75" s="70">
        <f t="shared" si="6"/>
        <v>0</v>
      </c>
      <c r="I75" s="26">
        <f t="shared" si="4"/>
        <v>925654</v>
      </c>
      <c r="J75" s="70"/>
    </row>
    <row r="76" spans="1:11" ht="59.25" customHeight="1" x14ac:dyDescent="0.2">
      <c r="A76" s="122">
        <v>2094709</v>
      </c>
      <c r="B76" s="25" t="s">
        <v>149</v>
      </c>
      <c r="C76" s="26">
        <v>127444055.95999999</v>
      </c>
      <c r="D76" s="26">
        <v>4272200.53</v>
      </c>
      <c r="E76" s="70">
        <v>30000000</v>
      </c>
      <c r="F76" s="26"/>
      <c r="G76" s="26">
        <f t="shared" si="5"/>
        <v>0</v>
      </c>
      <c r="H76" s="70">
        <f t="shared" si="6"/>
        <v>0</v>
      </c>
      <c r="I76" s="26">
        <f t="shared" si="4"/>
        <v>4272200.53</v>
      </c>
      <c r="J76" s="70">
        <f t="shared" si="7"/>
        <v>3.3522163884527392</v>
      </c>
    </row>
    <row r="77" spans="1:11" ht="67.5" customHeight="1" x14ac:dyDescent="0.2">
      <c r="A77" s="122">
        <v>2183907</v>
      </c>
      <c r="B77" s="25" t="s">
        <v>123</v>
      </c>
      <c r="C77" s="119">
        <v>216469820.84</v>
      </c>
      <c r="D77" s="26">
        <v>65993593.469999999</v>
      </c>
      <c r="E77" s="70">
        <v>49093506</v>
      </c>
      <c r="F77" s="26"/>
      <c r="G77" s="26">
        <f t="shared" si="5"/>
        <v>0</v>
      </c>
      <c r="H77" s="70">
        <f t="shared" si="6"/>
        <v>0</v>
      </c>
      <c r="I77" s="26">
        <f t="shared" si="4"/>
        <v>65993593.469999999</v>
      </c>
      <c r="J77" s="70">
        <f t="shared" si="7"/>
        <v>30.486278971320463</v>
      </c>
    </row>
    <row r="78" spans="1:11" ht="81" customHeight="1" x14ac:dyDescent="0.2">
      <c r="A78" s="122">
        <v>2194033</v>
      </c>
      <c r="B78" s="25" t="s">
        <v>150</v>
      </c>
      <c r="C78" s="119">
        <v>4669204.68</v>
      </c>
      <c r="D78" s="26">
        <v>118596.26</v>
      </c>
      <c r="E78" s="70">
        <v>4550609</v>
      </c>
      <c r="F78" s="26"/>
      <c r="G78" s="26">
        <f t="shared" si="5"/>
        <v>0</v>
      </c>
      <c r="H78" s="70">
        <f t="shared" si="6"/>
        <v>0</v>
      </c>
      <c r="I78" s="26">
        <f t="shared" si="4"/>
        <v>118596.26</v>
      </c>
      <c r="J78" s="70">
        <f t="shared" si="7"/>
        <v>2.5399670420959142</v>
      </c>
    </row>
    <row r="79" spans="1:11" ht="67.5" customHeight="1" x14ac:dyDescent="0.2">
      <c r="A79" s="122">
        <v>2194935</v>
      </c>
      <c r="B79" s="25" t="s">
        <v>126</v>
      </c>
      <c r="C79" s="119">
        <v>188445190.5</v>
      </c>
      <c r="D79" s="26">
        <v>7622988.5700000003</v>
      </c>
      <c r="E79" s="70">
        <v>55655550</v>
      </c>
      <c r="F79" s="26">
        <v>13101437</v>
      </c>
      <c r="G79" s="26">
        <f t="shared" si="5"/>
        <v>13101437</v>
      </c>
      <c r="H79" s="70">
        <f t="shared" si="6"/>
        <v>23.540216564206087</v>
      </c>
      <c r="I79" s="26">
        <f t="shared" si="4"/>
        <v>20724425.57</v>
      </c>
      <c r="J79" s="70">
        <f t="shared" si="7"/>
        <v>10.997587953830003</v>
      </c>
    </row>
    <row r="80" spans="1:11" ht="69" customHeight="1" x14ac:dyDescent="0.2">
      <c r="A80" s="27">
        <v>2250037</v>
      </c>
      <c r="B80" s="109" t="s">
        <v>52</v>
      </c>
      <c r="C80" s="26">
        <v>40719194.479999997</v>
      </c>
      <c r="D80" s="26">
        <v>36543316.140000001</v>
      </c>
      <c r="E80" s="70">
        <v>322800</v>
      </c>
      <c r="F80" s="26"/>
      <c r="G80" s="26">
        <f t="shared" si="5"/>
        <v>0</v>
      </c>
      <c r="H80" s="70">
        <f t="shared" si="6"/>
        <v>0</v>
      </c>
      <c r="I80" s="26">
        <f t="shared" si="4"/>
        <v>36543316.140000001</v>
      </c>
      <c r="J80" s="70">
        <f t="shared" si="7"/>
        <v>89.74469315189657</v>
      </c>
    </row>
    <row r="81" spans="1:10" ht="53.25" customHeight="1" x14ac:dyDescent="0.2">
      <c r="A81" s="27">
        <v>2284722</v>
      </c>
      <c r="B81" s="109" t="s">
        <v>14</v>
      </c>
      <c r="C81" s="26">
        <v>72180765.040000007</v>
      </c>
      <c r="D81" s="26">
        <v>68838127.870000005</v>
      </c>
      <c r="E81" s="70">
        <v>428592</v>
      </c>
      <c r="F81" s="26"/>
      <c r="G81" s="26">
        <f t="shared" si="5"/>
        <v>0</v>
      </c>
      <c r="H81" s="70">
        <f t="shared" si="6"/>
        <v>0</v>
      </c>
      <c r="I81" s="26">
        <f t="shared" si="4"/>
        <v>68838127.870000005</v>
      </c>
      <c r="J81" s="70">
        <f t="shared" si="7"/>
        <v>95.369074893917201</v>
      </c>
    </row>
    <row r="82" spans="1:10" ht="63" customHeight="1" x14ac:dyDescent="0.2">
      <c r="A82" s="27">
        <v>2285573</v>
      </c>
      <c r="B82" s="25" t="s">
        <v>13</v>
      </c>
      <c r="C82" s="101">
        <v>75359493.790000007</v>
      </c>
      <c r="D82" s="26">
        <v>23708404.52</v>
      </c>
      <c r="E82" s="70">
        <v>41284304</v>
      </c>
      <c r="F82" s="110">
        <v>1280</v>
      </c>
      <c r="G82" s="26">
        <f t="shared" si="5"/>
        <v>1280</v>
      </c>
      <c r="H82" s="70">
        <f t="shared" si="6"/>
        <v>3.100451929624392E-3</v>
      </c>
      <c r="I82" s="26">
        <f t="shared" si="4"/>
        <v>23709684.52</v>
      </c>
      <c r="J82" s="70">
        <f t="shared" si="7"/>
        <v>31.462106932499339</v>
      </c>
    </row>
    <row r="83" spans="1:10" ht="68.25" customHeight="1" x14ac:dyDescent="0.2">
      <c r="A83" s="27">
        <v>2285839</v>
      </c>
      <c r="B83" s="25" t="s">
        <v>39</v>
      </c>
      <c r="C83" s="101">
        <v>147391356.93000001</v>
      </c>
      <c r="D83" s="26">
        <v>41332872.759999998</v>
      </c>
      <c r="E83" s="70">
        <v>85778084</v>
      </c>
      <c r="F83" s="26">
        <v>9386940</v>
      </c>
      <c r="G83" s="26">
        <f t="shared" si="5"/>
        <v>9386940</v>
      </c>
      <c r="H83" s="70">
        <f t="shared" si="6"/>
        <v>10.943284767237282</v>
      </c>
      <c r="I83" s="26">
        <f t="shared" si="4"/>
        <v>50719812.759999998</v>
      </c>
      <c r="J83" s="70">
        <f t="shared" si="7"/>
        <v>34.41166009760542</v>
      </c>
    </row>
    <row r="84" spans="1:10" ht="68.25" customHeight="1" x14ac:dyDescent="0.2">
      <c r="A84" s="27">
        <v>2286124</v>
      </c>
      <c r="B84" s="25" t="s">
        <v>127</v>
      </c>
      <c r="C84" s="101">
        <v>192393587.56999999</v>
      </c>
      <c r="D84" s="26">
        <v>224253.08</v>
      </c>
      <c r="E84" s="70">
        <v>38478518</v>
      </c>
      <c r="F84" s="26">
        <v>640</v>
      </c>
      <c r="G84" s="26">
        <f t="shared" si="5"/>
        <v>640</v>
      </c>
      <c r="H84" s="70">
        <f t="shared" si="6"/>
        <v>1.6632657214085012E-3</v>
      </c>
      <c r="I84" s="26">
        <f t="shared" si="4"/>
        <v>224893.08</v>
      </c>
      <c r="J84" s="70">
        <f t="shared" si="7"/>
        <v>0.11689219107584625</v>
      </c>
    </row>
    <row r="85" spans="1:10" ht="93" customHeight="1" x14ac:dyDescent="0.2">
      <c r="A85" s="27">
        <v>2327370</v>
      </c>
      <c r="B85" s="134" t="s">
        <v>128</v>
      </c>
      <c r="C85" s="101">
        <v>7154778.21</v>
      </c>
      <c r="D85" s="26">
        <v>5280271.7</v>
      </c>
      <c r="E85" s="70">
        <v>878007</v>
      </c>
      <c r="F85" s="26"/>
      <c r="G85" s="26">
        <f t="shared" si="5"/>
        <v>0</v>
      </c>
      <c r="H85" s="70">
        <f t="shared" si="6"/>
        <v>0</v>
      </c>
      <c r="I85" s="26">
        <f t="shared" si="4"/>
        <v>5280271.7</v>
      </c>
      <c r="J85" s="70">
        <f t="shared" si="7"/>
        <v>73.800634275705946</v>
      </c>
    </row>
    <row r="86" spans="1:10" ht="54.75" customHeight="1" x14ac:dyDescent="0.2">
      <c r="A86" s="27">
        <v>2335179</v>
      </c>
      <c r="B86" s="25" t="s">
        <v>15</v>
      </c>
      <c r="C86" s="101">
        <v>130711204.76000001</v>
      </c>
      <c r="D86" s="26">
        <v>46422660.760000005</v>
      </c>
      <c r="E86" s="70">
        <v>62217126</v>
      </c>
      <c r="F86" s="26">
        <v>37804</v>
      </c>
      <c r="G86" s="26">
        <f t="shared" si="5"/>
        <v>37804</v>
      </c>
      <c r="H86" s="70">
        <f t="shared" si="6"/>
        <v>6.0761405147515171E-2</v>
      </c>
      <c r="I86" s="26">
        <f t="shared" si="4"/>
        <v>46460464.760000005</v>
      </c>
      <c r="J86" s="70">
        <f t="shared" si="7"/>
        <v>35.544362738685237</v>
      </c>
    </row>
    <row r="87" spans="1:10" ht="60.75" customHeight="1" x14ac:dyDescent="0.2">
      <c r="A87" s="27">
        <v>2335476</v>
      </c>
      <c r="B87" s="25" t="s">
        <v>51</v>
      </c>
      <c r="C87" s="101">
        <v>31572595.120000001</v>
      </c>
      <c r="D87" s="26">
        <v>1318072.9099999999</v>
      </c>
      <c r="E87" s="70">
        <v>18874860</v>
      </c>
      <c r="F87" s="26"/>
      <c r="G87" s="26">
        <f t="shared" si="5"/>
        <v>0</v>
      </c>
      <c r="H87" s="70">
        <f t="shared" si="6"/>
        <v>0</v>
      </c>
      <c r="I87" s="26">
        <f t="shared" si="4"/>
        <v>1318072.9099999999</v>
      </c>
      <c r="J87" s="70">
        <f t="shared" si="7"/>
        <v>4.174737315669856</v>
      </c>
    </row>
    <row r="88" spans="1:10" ht="60.75" customHeight="1" x14ac:dyDescent="0.2">
      <c r="A88" s="122">
        <v>2335905</v>
      </c>
      <c r="B88" s="25" t="s">
        <v>151</v>
      </c>
      <c r="C88" s="101">
        <v>167839108.71000001</v>
      </c>
      <c r="D88" s="26">
        <v>2303427.9500000002</v>
      </c>
      <c r="E88" s="70">
        <v>45000000</v>
      </c>
      <c r="F88" s="26"/>
      <c r="G88" s="26">
        <f t="shared" si="5"/>
        <v>0</v>
      </c>
      <c r="H88" s="70">
        <f t="shared" si="6"/>
        <v>0</v>
      </c>
      <c r="I88" s="26">
        <f t="shared" si="4"/>
        <v>2303427.9500000002</v>
      </c>
      <c r="J88" s="70">
        <f t="shared" si="7"/>
        <v>1.3724023963806713</v>
      </c>
    </row>
    <row r="89" spans="1:10" ht="59.25" customHeight="1" x14ac:dyDescent="0.2">
      <c r="A89" s="27">
        <v>2343128</v>
      </c>
      <c r="B89" s="25" t="s">
        <v>16</v>
      </c>
      <c r="C89" s="101">
        <v>41620888.850000001</v>
      </c>
      <c r="D89" s="26">
        <v>5887811.0299999993</v>
      </c>
      <c r="E89" s="70">
        <v>18713721</v>
      </c>
      <c r="F89" s="26"/>
      <c r="G89" s="26">
        <f t="shared" si="5"/>
        <v>0</v>
      </c>
      <c r="H89" s="70">
        <f t="shared" si="6"/>
        <v>0</v>
      </c>
      <c r="I89" s="26">
        <f t="shared" si="4"/>
        <v>5887811.0299999993</v>
      </c>
      <c r="J89" s="70">
        <f t="shared" si="7"/>
        <v>14.146288540880114</v>
      </c>
    </row>
    <row r="90" spans="1:10" ht="81.75" customHeight="1" x14ac:dyDescent="0.2">
      <c r="A90" s="27">
        <v>2343407</v>
      </c>
      <c r="B90" s="25" t="s">
        <v>29</v>
      </c>
      <c r="C90" s="101">
        <v>85246573.370000005</v>
      </c>
      <c r="D90" s="26">
        <v>59051926.430000007</v>
      </c>
      <c r="E90" s="70">
        <v>15495981</v>
      </c>
      <c r="F90" s="26"/>
      <c r="G90" s="26">
        <f t="shared" si="5"/>
        <v>0</v>
      </c>
      <c r="H90" s="70">
        <f t="shared" si="6"/>
        <v>0</v>
      </c>
      <c r="I90" s="26">
        <f t="shared" si="4"/>
        <v>59051926.430000007</v>
      </c>
      <c r="J90" s="70">
        <f t="shared" si="7"/>
        <v>69.271906301375836</v>
      </c>
    </row>
    <row r="91" spans="1:10" ht="54.75" customHeight="1" x14ac:dyDescent="0.2">
      <c r="A91" s="27">
        <v>2344420</v>
      </c>
      <c r="B91" s="25" t="s">
        <v>30</v>
      </c>
      <c r="C91" s="101">
        <v>42099377</v>
      </c>
      <c r="D91" s="26">
        <v>19756142.98</v>
      </c>
      <c r="E91" s="70">
        <v>4565369</v>
      </c>
      <c r="F91" s="26"/>
      <c r="G91" s="26">
        <f t="shared" si="5"/>
        <v>0</v>
      </c>
      <c r="H91" s="70">
        <f t="shared" si="6"/>
        <v>0</v>
      </c>
      <c r="I91" s="26">
        <f t="shared" si="4"/>
        <v>19756142.98</v>
      </c>
      <c r="J91" s="70">
        <f t="shared" si="7"/>
        <v>46.927399852021566</v>
      </c>
    </row>
    <row r="92" spans="1:10" ht="62.25" customHeight="1" x14ac:dyDescent="0.2">
      <c r="A92" s="122">
        <v>2352819</v>
      </c>
      <c r="B92" s="25" t="s">
        <v>152</v>
      </c>
      <c r="C92" s="101">
        <v>10151704.18</v>
      </c>
      <c r="D92" s="26">
        <v>18600</v>
      </c>
      <c r="E92" s="70">
        <v>4823573</v>
      </c>
      <c r="F92" s="26"/>
      <c r="G92" s="26">
        <f t="shared" si="5"/>
        <v>0</v>
      </c>
      <c r="H92" s="70">
        <f t="shared" si="6"/>
        <v>0</v>
      </c>
      <c r="I92" s="26">
        <f t="shared" si="4"/>
        <v>18600</v>
      </c>
      <c r="J92" s="70">
        <f t="shared" si="7"/>
        <v>0.18322046890062157</v>
      </c>
    </row>
    <row r="93" spans="1:10" ht="69" customHeight="1" x14ac:dyDescent="0.2">
      <c r="A93" s="27">
        <v>2354781</v>
      </c>
      <c r="B93" s="25" t="s">
        <v>31</v>
      </c>
      <c r="C93" s="101">
        <v>342912239.07999998</v>
      </c>
      <c r="D93" s="26">
        <v>184803755.88999999</v>
      </c>
      <c r="E93" s="70">
        <v>78247048</v>
      </c>
      <c r="F93" s="26">
        <v>483689</v>
      </c>
      <c r="G93" s="26">
        <f t="shared" si="5"/>
        <v>483689</v>
      </c>
      <c r="H93" s="70">
        <f t="shared" si="6"/>
        <v>0.6181562274400435</v>
      </c>
      <c r="I93" s="26">
        <f t="shared" si="4"/>
        <v>185287444.88999999</v>
      </c>
      <c r="J93" s="70">
        <f t="shared" si="7"/>
        <v>54.033488389655645</v>
      </c>
    </row>
    <row r="94" spans="1:10" ht="69" customHeight="1" x14ac:dyDescent="0.2">
      <c r="A94" s="122">
        <v>2354818</v>
      </c>
      <c r="B94" s="25" t="s">
        <v>153</v>
      </c>
      <c r="C94" s="101">
        <v>35044269.43</v>
      </c>
      <c r="D94" s="26">
        <v>492459.31</v>
      </c>
      <c r="E94" s="70">
        <v>15044270</v>
      </c>
      <c r="F94" s="26"/>
      <c r="G94" s="26">
        <f t="shared" si="5"/>
        <v>0</v>
      </c>
      <c r="H94" s="70">
        <f t="shared" si="6"/>
        <v>0</v>
      </c>
      <c r="I94" s="26">
        <f t="shared" si="4"/>
        <v>492459.31</v>
      </c>
      <c r="J94" s="70">
        <f t="shared" si="7"/>
        <v>1.405249183418346</v>
      </c>
    </row>
    <row r="95" spans="1:10" ht="57.75" customHeight="1" x14ac:dyDescent="0.2">
      <c r="A95" s="27">
        <v>2372478</v>
      </c>
      <c r="B95" s="25" t="s">
        <v>32</v>
      </c>
      <c r="C95" s="101">
        <v>36876012.670000002</v>
      </c>
      <c r="D95" s="26">
        <v>28913724.100000001</v>
      </c>
      <c r="E95" s="70">
        <v>11954133</v>
      </c>
      <c r="F95" s="26">
        <v>2520</v>
      </c>
      <c r="G95" s="26">
        <f t="shared" si="5"/>
        <v>2520</v>
      </c>
      <c r="H95" s="70">
        <f t="shared" si="6"/>
        <v>2.1080575228667776E-2</v>
      </c>
      <c r="I95" s="26">
        <f t="shared" si="4"/>
        <v>28916244.100000001</v>
      </c>
      <c r="J95" s="70">
        <f t="shared" si="7"/>
        <v>78.41477970725515</v>
      </c>
    </row>
    <row r="96" spans="1:10" ht="84.75" customHeight="1" x14ac:dyDescent="0.2">
      <c r="A96" s="122">
        <v>2399861</v>
      </c>
      <c r="B96" s="25" t="s">
        <v>154</v>
      </c>
      <c r="C96" s="101">
        <v>6407580.8099999996</v>
      </c>
      <c r="D96" s="26">
        <v>0</v>
      </c>
      <c r="E96" s="70">
        <v>6407581</v>
      </c>
      <c r="F96" s="26"/>
      <c r="G96" s="26">
        <f t="shared" si="5"/>
        <v>0</v>
      </c>
      <c r="H96" s="70">
        <f t="shared" si="6"/>
        <v>0</v>
      </c>
      <c r="I96" s="26">
        <f t="shared" si="4"/>
        <v>0</v>
      </c>
      <c r="J96" s="70">
        <f t="shared" si="7"/>
        <v>0</v>
      </c>
    </row>
    <row r="97" spans="1:10" ht="64.5" customHeight="1" x14ac:dyDescent="0.2">
      <c r="A97" s="27">
        <v>2409087</v>
      </c>
      <c r="B97" s="25" t="s">
        <v>55</v>
      </c>
      <c r="C97" s="101">
        <v>6026581.2699999996</v>
      </c>
      <c r="D97" s="26">
        <v>4455411.79</v>
      </c>
      <c r="E97" s="70">
        <v>1951029</v>
      </c>
      <c r="F97" s="26"/>
      <c r="G97" s="26">
        <f t="shared" si="5"/>
        <v>0</v>
      </c>
      <c r="H97" s="70">
        <f t="shared" si="6"/>
        <v>0</v>
      </c>
      <c r="I97" s="26">
        <f t="shared" si="4"/>
        <v>4455411.79</v>
      </c>
      <c r="J97" s="70">
        <f t="shared" si="7"/>
        <v>73.929340539698728</v>
      </c>
    </row>
    <row r="98" spans="1:10" ht="64.5" customHeight="1" x14ac:dyDescent="0.2">
      <c r="A98" s="27">
        <v>2412981</v>
      </c>
      <c r="B98" s="25" t="s">
        <v>56</v>
      </c>
      <c r="C98" s="101">
        <v>6929065.5800000001</v>
      </c>
      <c r="D98" s="26">
        <v>3690636.9699999997</v>
      </c>
      <c r="E98" s="70">
        <v>944867</v>
      </c>
      <c r="F98" s="26"/>
      <c r="G98" s="26">
        <f t="shared" si="5"/>
        <v>0</v>
      </c>
      <c r="H98" s="70">
        <f t="shared" si="6"/>
        <v>0</v>
      </c>
      <c r="I98" s="26">
        <f t="shared" si="4"/>
        <v>3690636.9699999997</v>
      </c>
      <c r="J98" s="70">
        <f t="shared" si="7"/>
        <v>53.263126570090847</v>
      </c>
    </row>
    <row r="99" spans="1:10" ht="60" x14ac:dyDescent="0.2">
      <c r="A99" s="27">
        <v>2426613</v>
      </c>
      <c r="B99" s="25" t="s">
        <v>60</v>
      </c>
      <c r="C99" s="26">
        <v>704574</v>
      </c>
      <c r="D99" s="26">
        <v>55818</v>
      </c>
      <c r="E99" s="70">
        <v>535682</v>
      </c>
      <c r="F99" s="26"/>
      <c r="G99" s="26">
        <f t="shared" si="5"/>
        <v>0</v>
      </c>
      <c r="H99" s="70">
        <f t="shared" si="6"/>
        <v>0</v>
      </c>
      <c r="I99" s="26">
        <f t="shared" si="4"/>
        <v>55818</v>
      </c>
      <c r="J99" s="70">
        <f t="shared" si="7"/>
        <v>7.9222338604603637</v>
      </c>
    </row>
    <row r="100" spans="1:10" ht="60" x14ac:dyDescent="0.2">
      <c r="A100" s="27">
        <v>2426624</v>
      </c>
      <c r="B100" s="25" t="s">
        <v>61</v>
      </c>
      <c r="C100" s="26">
        <v>1203398</v>
      </c>
      <c r="D100" s="26">
        <v>54303</v>
      </c>
      <c r="E100" s="70">
        <v>986644</v>
      </c>
      <c r="F100" s="26"/>
      <c r="G100" s="26">
        <f t="shared" si="5"/>
        <v>0</v>
      </c>
      <c r="H100" s="70">
        <f t="shared" si="6"/>
        <v>0</v>
      </c>
      <c r="I100" s="26">
        <f t="shared" si="4"/>
        <v>54303</v>
      </c>
      <c r="J100" s="70">
        <f t="shared" si="7"/>
        <v>4.5124721829353218</v>
      </c>
    </row>
    <row r="101" spans="1:10" ht="54.75" customHeight="1" x14ac:dyDescent="0.2">
      <c r="A101" s="122">
        <v>2426642</v>
      </c>
      <c r="B101" s="25" t="s">
        <v>62</v>
      </c>
      <c r="C101" s="26">
        <v>2311285</v>
      </c>
      <c r="D101" s="26">
        <v>59900</v>
      </c>
      <c r="E101" s="70">
        <v>2101790</v>
      </c>
      <c r="F101" s="26"/>
      <c r="G101" s="26">
        <f t="shared" si="5"/>
        <v>0</v>
      </c>
      <c r="H101" s="70">
        <f t="shared" si="6"/>
        <v>0</v>
      </c>
      <c r="I101" s="26">
        <f t="shared" si="4"/>
        <v>59900</v>
      </c>
      <c r="J101" s="70">
        <f t="shared" si="7"/>
        <v>2.5916319276939022</v>
      </c>
    </row>
    <row r="102" spans="1:10" ht="63.75" customHeight="1" x14ac:dyDescent="0.2">
      <c r="A102" s="27">
        <v>2426646</v>
      </c>
      <c r="B102" s="25" t="s">
        <v>63</v>
      </c>
      <c r="C102" s="26">
        <v>2204980</v>
      </c>
      <c r="D102" s="26">
        <v>54276</v>
      </c>
      <c r="E102" s="70">
        <v>1992517</v>
      </c>
      <c r="F102" s="26"/>
      <c r="G102" s="26">
        <f t="shared" si="5"/>
        <v>0</v>
      </c>
      <c r="H102" s="70">
        <f t="shared" si="6"/>
        <v>0</v>
      </c>
      <c r="I102" s="26">
        <f t="shared" si="4"/>
        <v>54276</v>
      </c>
      <c r="J102" s="70">
        <f t="shared" si="7"/>
        <v>2.4615189253417267</v>
      </c>
    </row>
    <row r="103" spans="1:10" ht="63.75" customHeight="1" x14ac:dyDescent="0.2">
      <c r="A103" s="27">
        <v>2428425</v>
      </c>
      <c r="B103" s="25" t="s">
        <v>57</v>
      </c>
      <c r="C103" s="26">
        <v>1410518.55</v>
      </c>
      <c r="D103" s="26">
        <v>1352448.49</v>
      </c>
      <c r="E103" s="70">
        <v>50433</v>
      </c>
      <c r="F103" s="26"/>
      <c r="G103" s="26">
        <f t="shared" si="5"/>
        <v>0</v>
      </c>
      <c r="H103" s="70">
        <f t="shared" si="6"/>
        <v>0</v>
      </c>
      <c r="I103" s="26">
        <f t="shared" si="4"/>
        <v>1352448.49</v>
      </c>
      <c r="J103" s="70">
        <f t="shared" si="7"/>
        <v>95.883070095037041</v>
      </c>
    </row>
    <row r="104" spans="1:10" ht="94.5" customHeight="1" x14ac:dyDescent="0.2">
      <c r="A104" s="27">
        <v>2430241</v>
      </c>
      <c r="B104" s="25" t="s">
        <v>40</v>
      </c>
      <c r="C104" s="102">
        <v>54842694</v>
      </c>
      <c r="D104" s="26">
        <v>270000</v>
      </c>
      <c r="E104" s="70">
        <v>0</v>
      </c>
      <c r="F104" s="26"/>
      <c r="G104" s="26">
        <f t="shared" si="5"/>
        <v>0</v>
      </c>
      <c r="H104" s="70"/>
      <c r="I104" s="26">
        <f t="shared" si="4"/>
        <v>270000</v>
      </c>
      <c r="J104" s="70">
        <f t="shared" si="7"/>
        <v>0.49231717172755962</v>
      </c>
    </row>
    <row r="105" spans="1:10" ht="51.75" customHeight="1" x14ac:dyDescent="0.2">
      <c r="A105" s="122">
        <v>2430242</v>
      </c>
      <c r="B105" s="25" t="s">
        <v>41</v>
      </c>
      <c r="C105" s="102">
        <v>235566130.66999999</v>
      </c>
      <c r="D105" s="26">
        <v>0</v>
      </c>
      <c r="E105" s="70">
        <v>0</v>
      </c>
      <c r="F105" s="26"/>
      <c r="G105" s="26">
        <f t="shared" si="5"/>
        <v>0</v>
      </c>
      <c r="H105" s="70"/>
      <c r="I105" s="26">
        <f t="shared" si="4"/>
        <v>0</v>
      </c>
      <c r="J105" s="70">
        <f t="shared" si="7"/>
        <v>0</v>
      </c>
    </row>
    <row r="106" spans="1:10" ht="55.5" customHeight="1" x14ac:dyDescent="0.2">
      <c r="A106" s="122">
        <v>2430246</v>
      </c>
      <c r="B106" s="25" t="s">
        <v>42</v>
      </c>
      <c r="C106" s="26">
        <v>230676144.09999999</v>
      </c>
      <c r="D106" s="26">
        <v>27196189</v>
      </c>
      <c r="E106" s="70">
        <v>0</v>
      </c>
      <c r="F106" s="26"/>
      <c r="G106" s="26">
        <f t="shared" si="5"/>
        <v>0</v>
      </c>
      <c r="H106" s="70"/>
      <c r="I106" s="26">
        <f t="shared" si="4"/>
        <v>27196189</v>
      </c>
      <c r="J106" s="70">
        <f t="shared" si="7"/>
        <v>11.789770938866669</v>
      </c>
    </row>
    <row r="107" spans="1:10" ht="63.75" customHeight="1" x14ac:dyDescent="0.2">
      <c r="A107" s="27">
        <v>2430247</v>
      </c>
      <c r="B107" s="25" t="s">
        <v>43</v>
      </c>
      <c r="C107" s="26">
        <v>72129961.079999998</v>
      </c>
      <c r="D107" s="26">
        <v>7500</v>
      </c>
      <c r="E107" s="70">
        <v>0</v>
      </c>
      <c r="F107" s="26"/>
      <c r="G107" s="26">
        <f t="shared" si="5"/>
        <v>0</v>
      </c>
      <c r="H107" s="70"/>
      <c r="I107" s="26">
        <f t="shared" si="4"/>
        <v>7500</v>
      </c>
      <c r="J107" s="70">
        <f t="shared" si="7"/>
        <v>1.0397898304259004E-2</v>
      </c>
    </row>
    <row r="108" spans="1:10" ht="103.5" customHeight="1" x14ac:dyDescent="0.2">
      <c r="A108" s="122">
        <v>2448758</v>
      </c>
      <c r="B108" s="25" t="s">
        <v>155</v>
      </c>
      <c r="C108" s="26">
        <v>11147493.970000001</v>
      </c>
      <c r="D108" s="26">
        <v>60000</v>
      </c>
      <c r="E108" s="70">
        <v>6147494</v>
      </c>
      <c r="F108" s="26"/>
      <c r="G108" s="26">
        <f t="shared" si="5"/>
        <v>0</v>
      </c>
      <c r="H108" s="70">
        <f t="shared" si="6"/>
        <v>0</v>
      </c>
      <c r="I108" s="26">
        <f t="shared" si="4"/>
        <v>60000</v>
      </c>
      <c r="J108" s="70">
        <f t="shared" si="7"/>
        <v>0.53823756407916679</v>
      </c>
    </row>
    <row r="109" spans="1:10" ht="81" customHeight="1" x14ac:dyDescent="0.2">
      <c r="A109" s="122">
        <v>2450018</v>
      </c>
      <c r="B109" s="25" t="s">
        <v>156</v>
      </c>
      <c r="C109" s="26">
        <v>2146543.02</v>
      </c>
      <c r="D109" s="26">
        <v>52000</v>
      </c>
      <c r="E109" s="70">
        <v>2081454</v>
      </c>
      <c r="F109" s="26"/>
      <c r="G109" s="26">
        <f t="shared" si="5"/>
        <v>0</v>
      </c>
      <c r="H109" s="70">
        <f t="shared" si="6"/>
        <v>0</v>
      </c>
      <c r="I109" s="26">
        <f t="shared" si="4"/>
        <v>52000</v>
      </c>
      <c r="J109" s="70">
        <f t="shared" si="7"/>
        <v>2.4224997829300436</v>
      </c>
    </row>
    <row r="110" spans="1:10" ht="70.5" customHeight="1" x14ac:dyDescent="0.2">
      <c r="A110" s="122">
        <v>2451590</v>
      </c>
      <c r="B110" s="25" t="s">
        <v>157</v>
      </c>
      <c r="C110" s="26">
        <v>6618107.5899999999</v>
      </c>
      <c r="D110" s="26">
        <v>42068</v>
      </c>
      <c r="E110" s="70">
        <v>6576040</v>
      </c>
      <c r="F110" s="26"/>
      <c r="G110" s="26">
        <f t="shared" si="5"/>
        <v>0</v>
      </c>
      <c r="H110" s="70">
        <f t="shared" si="6"/>
        <v>0</v>
      </c>
      <c r="I110" s="26">
        <f t="shared" si="4"/>
        <v>42068</v>
      </c>
      <c r="J110" s="70">
        <f t="shared" si="7"/>
        <v>0.63564998646387982</v>
      </c>
    </row>
    <row r="111" spans="1:10" ht="63.75" customHeight="1" x14ac:dyDescent="0.2">
      <c r="A111" s="27">
        <v>2451748</v>
      </c>
      <c r="B111" s="25" t="s">
        <v>58</v>
      </c>
      <c r="C111" s="26">
        <v>6076105.1699999999</v>
      </c>
      <c r="D111" s="26">
        <v>2495003.2599999998</v>
      </c>
      <c r="E111" s="70">
        <v>80307</v>
      </c>
      <c r="F111" s="26"/>
      <c r="G111" s="26">
        <f t="shared" si="5"/>
        <v>0</v>
      </c>
      <c r="H111" s="70">
        <f t="shared" si="6"/>
        <v>0</v>
      </c>
      <c r="I111" s="26">
        <f t="shared" si="4"/>
        <v>2495003.2599999998</v>
      </c>
      <c r="J111" s="70">
        <f t="shared" si="7"/>
        <v>41.062542372024147</v>
      </c>
    </row>
    <row r="112" spans="1:10" ht="60.75" customHeight="1" x14ac:dyDescent="0.2">
      <c r="A112" s="27">
        <v>2466074</v>
      </c>
      <c r="B112" s="25" t="s">
        <v>44</v>
      </c>
      <c r="C112" s="26">
        <v>53822537.07</v>
      </c>
      <c r="D112" s="26">
        <v>12000</v>
      </c>
      <c r="E112" s="70">
        <v>0</v>
      </c>
      <c r="F112" s="26"/>
      <c r="G112" s="26">
        <f t="shared" si="5"/>
        <v>0</v>
      </c>
      <c r="H112" s="70"/>
      <c r="I112" s="26">
        <f t="shared" si="4"/>
        <v>12000</v>
      </c>
      <c r="J112" s="70">
        <f t="shared" si="7"/>
        <v>2.2295493028121574E-2</v>
      </c>
    </row>
    <row r="113" spans="1:11" ht="62.25" customHeight="1" x14ac:dyDescent="0.2">
      <c r="A113" s="122">
        <v>2466086</v>
      </c>
      <c r="B113" s="25" t="s">
        <v>45</v>
      </c>
      <c r="C113" s="26">
        <v>86240917.75</v>
      </c>
      <c r="D113" s="26">
        <v>12000</v>
      </c>
      <c r="E113" s="70">
        <v>0</v>
      </c>
      <c r="F113" s="26"/>
      <c r="G113" s="26">
        <f t="shared" si="5"/>
        <v>0</v>
      </c>
      <c r="H113" s="70"/>
      <c r="I113" s="26">
        <f t="shared" si="4"/>
        <v>12000</v>
      </c>
      <c r="J113" s="70">
        <f t="shared" si="7"/>
        <v>1.3914508696192533E-2</v>
      </c>
    </row>
    <row r="114" spans="1:11" ht="85.5" customHeight="1" x14ac:dyDescent="0.2">
      <c r="A114" s="122">
        <v>2466354</v>
      </c>
      <c r="B114" s="25" t="s">
        <v>46</v>
      </c>
      <c r="C114" s="26">
        <v>62745378.259999998</v>
      </c>
      <c r="D114" s="26"/>
      <c r="E114" s="70">
        <v>0</v>
      </c>
      <c r="F114" s="26"/>
      <c r="G114" s="26">
        <f t="shared" si="5"/>
        <v>0</v>
      </c>
      <c r="H114" s="70"/>
      <c r="I114" s="26">
        <f t="shared" si="4"/>
        <v>0</v>
      </c>
      <c r="J114" s="70">
        <f t="shared" si="7"/>
        <v>0</v>
      </c>
    </row>
    <row r="115" spans="1:11" ht="79.5" customHeight="1" x14ac:dyDescent="0.2">
      <c r="A115" s="27">
        <v>2466581</v>
      </c>
      <c r="B115" s="25" t="s">
        <v>47</v>
      </c>
      <c r="C115" s="26">
        <v>66140072.539999999</v>
      </c>
      <c r="D115" s="26">
        <v>12000</v>
      </c>
      <c r="E115" s="70">
        <v>0</v>
      </c>
      <c r="F115" s="26"/>
      <c r="G115" s="26">
        <f t="shared" si="5"/>
        <v>0</v>
      </c>
      <c r="H115" s="70"/>
      <c r="I115" s="26">
        <f t="shared" si="4"/>
        <v>12000</v>
      </c>
      <c r="J115" s="70">
        <f t="shared" si="7"/>
        <v>1.8143312426430549E-2</v>
      </c>
    </row>
    <row r="116" spans="1:11" ht="118.5" customHeight="1" x14ac:dyDescent="0.2">
      <c r="A116" s="122">
        <v>2466660</v>
      </c>
      <c r="B116" s="25" t="s">
        <v>54</v>
      </c>
      <c r="C116" s="26">
        <v>55965310</v>
      </c>
      <c r="D116" s="26"/>
      <c r="E116" s="70">
        <v>0</v>
      </c>
      <c r="F116" s="26"/>
      <c r="G116" s="26">
        <f t="shared" si="5"/>
        <v>0</v>
      </c>
      <c r="H116" s="70"/>
      <c r="I116" s="26">
        <f t="shared" si="4"/>
        <v>0</v>
      </c>
      <c r="J116" s="70">
        <f t="shared" si="7"/>
        <v>0</v>
      </c>
    </row>
    <row r="117" spans="1:11" ht="79.5" customHeight="1" x14ac:dyDescent="0.2">
      <c r="A117" s="122">
        <v>2466669</v>
      </c>
      <c r="B117" s="25" t="s">
        <v>48</v>
      </c>
      <c r="C117" s="26">
        <v>54649465.189999998</v>
      </c>
      <c r="D117" s="26">
        <v>3600</v>
      </c>
      <c r="E117" s="70">
        <v>0</v>
      </c>
      <c r="F117" s="26"/>
      <c r="G117" s="26">
        <f t="shared" si="5"/>
        <v>0</v>
      </c>
      <c r="H117" s="70"/>
      <c r="I117" s="26">
        <f t="shared" si="4"/>
        <v>3600</v>
      </c>
      <c r="J117" s="70">
        <f t="shared" si="7"/>
        <v>6.5874386647405735E-3</v>
      </c>
    </row>
    <row r="118" spans="1:11" ht="79.5" customHeight="1" x14ac:dyDescent="0.2">
      <c r="A118" s="122">
        <v>2466824</v>
      </c>
      <c r="B118" s="25" t="s">
        <v>49</v>
      </c>
      <c r="C118" s="26">
        <v>51440079.25</v>
      </c>
      <c r="D118" s="26">
        <v>3600</v>
      </c>
      <c r="E118" s="70">
        <v>0</v>
      </c>
      <c r="F118" s="26"/>
      <c r="G118" s="26">
        <f t="shared" si="5"/>
        <v>0</v>
      </c>
      <c r="H118" s="70"/>
      <c r="I118" s="26">
        <f t="shared" si="4"/>
        <v>3600</v>
      </c>
      <c r="J118" s="70">
        <f t="shared" si="7"/>
        <v>6.9984340080502501E-3</v>
      </c>
    </row>
    <row r="119" spans="1:11" ht="69.75" customHeight="1" x14ac:dyDescent="0.2">
      <c r="A119" s="27">
        <v>2469055</v>
      </c>
      <c r="B119" s="25" t="s">
        <v>59</v>
      </c>
      <c r="C119" s="26">
        <v>15967651.539999999</v>
      </c>
      <c r="D119" s="26">
        <v>8706424.5</v>
      </c>
      <c r="E119" s="70">
        <v>20277</v>
      </c>
      <c r="F119" s="26"/>
      <c r="G119" s="26">
        <f t="shared" si="5"/>
        <v>0</v>
      </c>
      <c r="H119" s="70">
        <f t="shared" si="6"/>
        <v>0</v>
      </c>
      <c r="I119" s="26">
        <f t="shared" si="4"/>
        <v>8706424.5</v>
      </c>
      <c r="J119" s="70">
        <f t="shared" si="7"/>
        <v>54.525391402673357</v>
      </c>
    </row>
    <row r="120" spans="1:11" s="53" customFormat="1" ht="33.75" customHeight="1" x14ac:dyDescent="0.2">
      <c r="A120" s="51"/>
      <c r="B120" s="47" t="s">
        <v>131</v>
      </c>
      <c r="C120" s="123"/>
      <c r="D120" s="29"/>
      <c r="E120" s="29">
        <f>SUM(E121:E132)</f>
        <v>463219111</v>
      </c>
      <c r="F120" s="29">
        <f t="shared" ref="F120" si="8">SUM(F121:F132)</f>
        <v>433544</v>
      </c>
      <c r="G120" s="29">
        <f t="shared" si="5"/>
        <v>433544</v>
      </c>
      <c r="H120" s="71">
        <f t="shared" si="6"/>
        <v>9.3593720488790444E-2</v>
      </c>
      <c r="I120" s="29">
        <f t="shared" si="4"/>
        <v>433544</v>
      </c>
      <c r="J120" s="47"/>
      <c r="K120" s="120"/>
    </row>
    <row r="121" spans="1:11" ht="36" customHeight="1" x14ac:dyDescent="0.2">
      <c r="A121" s="27">
        <v>2416127</v>
      </c>
      <c r="B121" s="25" t="s">
        <v>35</v>
      </c>
      <c r="C121" s="26">
        <v>69177499</v>
      </c>
      <c r="D121" s="26">
        <v>2186031</v>
      </c>
      <c r="E121" s="70">
        <v>12282694</v>
      </c>
      <c r="F121" s="26">
        <v>433544</v>
      </c>
      <c r="G121" s="26">
        <f t="shared" si="5"/>
        <v>433544</v>
      </c>
      <c r="H121" s="70">
        <f t="shared" si="6"/>
        <v>3.529714246727957</v>
      </c>
      <c r="I121" s="26">
        <f t="shared" si="4"/>
        <v>2619575</v>
      </c>
      <c r="J121" s="70">
        <f t="shared" si="7"/>
        <v>3.7867442996168452</v>
      </c>
    </row>
    <row r="122" spans="1:11" ht="90.75" customHeight="1" x14ac:dyDescent="0.2">
      <c r="A122" s="27">
        <v>2430241</v>
      </c>
      <c r="B122" s="25" t="s">
        <v>40</v>
      </c>
      <c r="C122" s="26">
        <v>54842694</v>
      </c>
      <c r="D122" s="26">
        <v>0</v>
      </c>
      <c r="E122" s="70">
        <v>37738129</v>
      </c>
      <c r="F122" s="26"/>
      <c r="G122" s="26">
        <f t="shared" si="5"/>
        <v>0</v>
      </c>
      <c r="H122" s="70">
        <f t="shared" si="6"/>
        <v>0</v>
      </c>
      <c r="I122" s="26">
        <f t="shared" si="4"/>
        <v>0</v>
      </c>
      <c r="J122" s="70">
        <f t="shared" si="7"/>
        <v>0</v>
      </c>
    </row>
    <row r="123" spans="1:11" ht="38.25" customHeight="1" x14ac:dyDescent="0.2">
      <c r="A123" s="27">
        <v>2430242</v>
      </c>
      <c r="B123" s="25" t="s">
        <v>41</v>
      </c>
      <c r="C123" s="26">
        <v>235566130.66999999</v>
      </c>
      <c r="D123" s="26">
        <v>0</v>
      </c>
      <c r="E123" s="70">
        <v>116893126</v>
      </c>
      <c r="F123" s="26"/>
      <c r="G123" s="26">
        <f t="shared" si="5"/>
        <v>0</v>
      </c>
      <c r="H123" s="70">
        <f t="shared" si="6"/>
        <v>0</v>
      </c>
      <c r="I123" s="26">
        <f t="shared" si="4"/>
        <v>0</v>
      </c>
      <c r="J123" s="70">
        <f t="shared" si="7"/>
        <v>0</v>
      </c>
    </row>
    <row r="124" spans="1:11" ht="58.5" customHeight="1" x14ac:dyDescent="0.2">
      <c r="A124" s="27">
        <v>2430246</v>
      </c>
      <c r="B124" s="25" t="s">
        <v>42</v>
      </c>
      <c r="C124" s="26">
        <v>230676144.09999999</v>
      </c>
      <c r="D124" s="26">
        <v>452345</v>
      </c>
      <c r="E124" s="70">
        <v>135718407</v>
      </c>
      <c r="F124" s="26"/>
      <c r="G124" s="26">
        <f t="shared" si="5"/>
        <v>0</v>
      </c>
      <c r="H124" s="70">
        <f t="shared" si="6"/>
        <v>0</v>
      </c>
      <c r="I124" s="26">
        <f t="shared" si="4"/>
        <v>452345</v>
      </c>
      <c r="J124" s="70">
        <f t="shared" si="7"/>
        <v>0.19609526670599484</v>
      </c>
    </row>
    <row r="125" spans="1:11" ht="82.5" customHeight="1" x14ac:dyDescent="0.2">
      <c r="A125" s="27">
        <v>2430247</v>
      </c>
      <c r="B125" s="25" t="s">
        <v>43</v>
      </c>
      <c r="C125" s="26">
        <v>70717951</v>
      </c>
      <c r="D125" s="26">
        <v>31500</v>
      </c>
      <c r="E125" s="70">
        <v>23739946</v>
      </c>
      <c r="F125" s="26"/>
      <c r="G125" s="26">
        <f t="shared" si="5"/>
        <v>0</v>
      </c>
      <c r="H125" s="70">
        <f t="shared" si="6"/>
        <v>0</v>
      </c>
      <c r="I125" s="26">
        <f t="shared" si="4"/>
        <v>31500</v>
      </c>
      <c r="J125" s="70">
        <f t="shared" si="7"/>
        <v>4.454314577072517E-2</v>
      </c>
    </row>
    <row r="126" spans="1:11" ht="60.75" customHeight="1" x14ac:dyDescent="0.2">
      <c r="A126" s="27">
        <v>2466074</v>
      </c>
      <c r="B126" s="25" t="s">
        <v>44</v>
      </c>
      <c r="C126" s="26">
        <v>53822537.07</v>
      </c>
      <c r="D126" s="26">
        <v>0</v>
      </c>
      <c r="E126" s="70">
        <v>13048579</v>
      </c>
      <c r="F126" s="26"/>
      <c r="G126" s="26">
        <f t="shared" si="5"/>
        <v>0</v>
      </c>
      <c r="H126" s="70">
        <f t="shared" si="6"/>
        <v>0</v>
      </c>
      <c r="I126" s="26">
        <f t="shared" si="4"/>
        <v>0</v>
      </c>
      <c r="J126" s="70">
        <f t="shared" si="7"/>
        <v>0</v>
      </c>
    </row>
    <row r="127" spans="1:11" ht="70.5" customHeight="1" x14ac:dyDescent="0.2">
      <c r="A127" s="27">
        <v>2466086</v>
      </c>
      <c r="B127" s="25" t="s">
        <v>45</v>
      </c>
      <c r="C127" s="26">
        <v>86240917.75</v>
      </c>
      <c r="D127" s="26">
        <v>0</v>
      </c>
      <c r="E127" s="70">
        <v>30785417</v>
      </c>
      <c r="F127" s="26"/>
      <c r="G127" s="26">
        <f t="shared" si="5"/>
        <v>0</v>
      </c>
      <c r="H127" s="70">
        <f t="shared" si="6"/>
        <v>0</v>
      </c>
      <c r="I127" s="26">
        <f t="shared" si="4"/>
        <v>0</v>
      </c>
      <c r="J127" s="70">
        <f t="shared" si="7"/>
        <v>0</v>
      </c>
    </row>
    <row r="128" spans="1:11" ht="82.5" customHeight="1" x14ac:dyDescent="0.2">
      <c r="A128" s="27">
        <v>2466354</v>
      </c>
      <c r="B128" s="25" t="s">
        <v>46</v>
      </c>
      <c r="C128" s="26">
        <v>62745378.259999998</v>
      </c>
      <c r="D128" s="26">
        <v>0</v>
      </c>
      <c r="E128" s="70">
        <v>20573419</v>
      </c>
      <c r="F128" s="26"/>
      <c r="G128" s="26">
        <f t="shared" si="5"/>
        <v>0</v>
      </c>
      <c r="H128" s="70">
        <f t="shared" si="6"/>
        <v>0</v>
      </c>
      <c r="I128" s="26">
        <f t="shared" si="4"/>
        <v>0</v>
      </c>
      <c r="J128" s="70">
        <f t="shared" si="7"/>
        <v>0</v>
      </c>
    </row>
    <row r="129" spans="1:10" ht="82.5" customHeight="1" x14ac:dyDescent="0.2">
      <c r="A129" s="27">
        <v>2466581</v>
      </c>
      <c r="B129" s="25" t="s">
        <v>47</v>
      </c>
      <c r="C129" s="26">
        <v>66140072.539999999</v>
      </c>
      <c r="D129" s="26">
        <v>0</v>
      </c>
      <c r="E129" s="70">
        <v>20019900</v>
      </c>
      <c r="F129" s="26"/>
      <c r="G129" s="26">
        <f t="shared" si="5"/>
        <v>0</v>
      </c>
      <c r="H129" s="70">
        <f t="shared" si="6"/>
        <v>0</v>
      </c>
      <c r="I129" s="26">
        <f t="shared" si="4"/>
        <v>0</v>
      </c>
      <c r="J129" s="70">
        <f t="shared" si="7"/>
        <v>0</v>
      </c>
    </row>
    <row r="130" spans="1:10" ht="122.25" customHeight="1" x14ac:dyDescent="0.2">
      <c r="A130" s="27">
        <v>2466660</v>
      </c>
      <c r="B130" s="25" t="s">
        <v>54</v>
      </c>
      <c r="C130" s="26">
        <v>55965310</v>
      </c>
      <c r="D130" s="26">
        <v>0</v>
      </c>
      <c r="E130" s="70">
        <v>12444233</v>
      </c>
      <c r="F130" s="26"/>
      <c r="G130" s="26">
        <f t="shared" si="5"/>
        <v>0</v>
      </c>
      <c r="H130" s="70">
        <f t="shared" si="6"/>
        <v>0</v>
      </c>
      <c r="I130" s="26">
        <f t="shared" si="4"/>
        <v>0</v>
      </c>
      <c r="J130" s="70">
        <f t="shared" si="7"/>
        <v>0</v>
      </c>
    </row>
    <row r="131" spans="1:10" ht="70.5" customHeight="1" x14ac:dyDescent="0.2">
      <c r="A131" s="27">
        <v>2466669</v>
      </c>
      <c r="B131" s="25" t="s">
        <v>48</v>
      </c>
      <c r="C131" s="26">
        <v>54649465.189999998</v>
      </c>
      <c r="D131" s="26">
        <v>0</v>
      </c>
      <c r="E131" s="70">
        <v>19093557</v>
      </c>
      <c r="F131" s="26"/>
      <c r="G131" s="26">
        <f t="shared" si="5"/>
        <v>0</v>
      </c>
      <c r="H131" s="70">
        <f t="shared" si="6"/>
        <v>0</v>
      </c>
      <c r="I131" s="26">
        <f t="shared" si="4"/>
        <v>0</v>
      </c>
      <c r="J131" s="70">
        <f t="shared" si="7"/>
        <v>0</v>
      </c>
    </row>
    <row r="132" spans="1:10" ht="72.75" customHeight="1" x14ac:dyDescent="0.2">
      <c r="A132" s="27">
        <v>2466824</v>
      </c>
      <c r="B132" s="25" t="s">
        <v>49</v>
      </c>
      <c r="C132" s="26">
        <v>51440079.25</v>
      </c>
      <c r="D132" s="26">
        <v>0</v>
      </c>
      <c r="E132" s="70">
        <v>20881704</v>
      </c>
      <c r="F132" s="26"/>
      <c r="G132" s="26">
        <f t="shared" si="5"/>
        <v>0</v>
      </c>
      <c r="H132" s="70">
        <f t="shared" si="6"/>
        <v>0</v>
      </c>
      <c r="I132" s="26">
        <f t="shared" si="4"/>
        <v>0</v>
      </c>
      <c r="J132" s="70">
        <f t="shared" si="7"/>
        <v>0</v>
      </c>
    </row>
    <row r="133" spans="1:10" s="33" customFormat="1" ht="12" x14ac:dyDescent="0.2">
      <c r="A133" s="92" t="s">
        <v>142</v>
      </c>
      <c r="B133" s="93"/>
      <c r="C133" s="94"/>
      <c r="D133" s="135"/>
      <c r="E133" s="23"/>
      <c r="F133" s="40"/>
      <c r="G133" s="103"/>
      <c r="H133" s="39"/>
      <c r="I133" s="104"/>
      <c r="J133" s="39"/>
    </row>
    <row r="134" spans="1:10" s="33" customFormat="1" ht="12" x14ac:dyDescent="0.2">
      <c r="A134" s="95" t="s">
        <v>6</v>
      </c>
      <c r="B134" s="96"/>
      <c r="C134" s="94"/>
      <c r="D134" s="135"/>
      <c r="E134" s="46"/>
      <c r="F134" s="40"/>
      <c r="G134" s="103"/>
      <c r="H134" s="39"/>
      <c r="I134" s="104"/>
      <c r="J134" s="39"/>
    </row>
    <row r="135" spans="1:10" ht="20.25" customHeight="1" x14ac:dyDescent="0.2">
      <c r="A135" s="97"/>
      <c r="B135" s="149" t="s">
        <v>11</v>
      </c>
      <c r="C135" s="150"/>
      <c r="D135" s="150"/>
      <c r="G135" s="103"/>
    </row>
    <row r="136" spans="1:10" ht="72.75" customHeight="1" x14ac:dyDescent="0.2">
      <c r="A136" s="81"/>
      <c r="B136" s="81"/>
      <c r="G136" s="103"/>
    </row>
    <row r="137" spans="1:10" ht="71.25" customHeight="1" x14ac:dyDescent="0.2">
      <c r="B137" s="81"/>
    </row>
    <row r="138" spans="1:10" ht="20.25" customHeight="1" x14ac:dyDescent="0.2"/>
    <row r="139" spans="1:10" ht="20.25" customHeight="1" x14ac:dyDescent="0.2"/>
    <row r="140" spans="1:10" ht="20.25" customHeight="1" x14ac:dyDescent="0.2"/>
    <row r="141" spans="1:10" ht="20.25" customHeight="1" x14ac:dyDescent="0.2"/>
    <row r="142" spans="1:10" ht="20.25" customHeight="1" x14ac:dyDescent="0.2"/>
    <row r="143" spans="1:10" ht="20.25" customHeight="1" x14ac:dyDescent="0.2"/>
    <row r="144" spans="1:10" ht="20.25" customHeight="1" x14ac:dyDescent="0.2"/>
    <row r="145" ht="20.25" customHeight="1" x14ac:dyDescent="0.2"/>
    <row r="146" ht="20.25" customHeight="1" x14ac:dyDescent="0.2"/>
    <row r="147" ht="20.25" customHeight="1" x14ac:dyDescent="0.2"/>
    <row r="148" ht="20.25" customHeight="1" x14ac:dyDescent="0.2"/>
    <row r="149" ht="20.25" customHeight="1" x14ac:dyDescent="0.2"/>
    <row r="150" ht="20.25" customHeight="1" x14ac:dyDescent="0.2"/>
    <row r="151" ht="20.25" customHeight="1" x14ac:dyDescent="0.2"/>
    <row r="152" ht="20.25" customHeight="1" x14ac:dyDescent="0.2"/>
    <row r="153" ht="20.25" customHeight="1" x14ac:dyDescent="0.2"/>
    <row r="154" ht="20.25" customHeight="1" x14ac:dyDescent="0.2"/>
    <row r="155" ht="20.25" customHeight="1" x14ac:dyDescent="0.2"/>
    <row r="156" ht="20.25" customHeight="1" x14ac:dyDescent="0.2"/>
    <row r="157" ht="20.25" customHeight="1" x14ac:dyDescent="0.2"/>
    <row r="158" ht="20.25" customHeight="1" x14ac:dyDescent="0.2"/>
    <row r="159" ht="20.25" customHeight="1" x14ac:dyDescent="0.2"/>
    <row r="160" ht="20.25" customHeight="1" x14ac:dyDescent="0.2"/>
    <row r="161" ht="20.25" customHeight="1" x14ac:dyDescent="0.2"/>
    <row r="162" ht="20.25" customHeight="1" x14ac:dyDescent="0.2"/>
    <row r="163" ht="20.25" customHeight="1" x14ac:dyDescent="0.2"/>
    <row r="164" ht="20.25" customHeight="1" x14ac:dyDescent="0.2"/>
    <row r="165" ht="20.25" customHeight="1" x14ac:dyDescent="0.2"/>
    <row r="166" ht="20.25" customHeight="1" x14ac:dyDescent="0.2"/>
    <row r="167" ht="20.25" customHeight="1" x14ac:dyDescent="0.2"/>
    <row r="168" ht="20.25" customHeight="1" x14ac:dyDescent="0.2"/>
    <row r="169" ht="20.25" customHeight="1" x14ac:dyDescent="0.2"/>
    <row r="170" ht="20.25" customHeight="1" x14ac:dyDescent="0.2"/>
    <row r="171" ht="20.25" customHeight="1" x14ac:dyDescent="0.2"/>
    <row r="172" ht="20.25" customHeight="1" x14ac:dyDescent="0.2"/>
    <row r="173" ht="20.25" customHeight="1" x14ac:dyDescent="0.2"/>
    <row r="174" ht="20.25" customHeight="1" x14ac:dyDescent="0.2"/>
    <row r="175" ht="20.25" customHeight="1" x14ac:dyDescent="0.2"/>
    <row r="176" ht="20.25" customHeight="1" x14ac:dyDescent="0.2"/>
    <row r="177" ht="20.25" customHeight="1" x14ac:dyDescent="0.2"/>
    <row r="178" ht="20.25" customHeight="1" x14ac:dyDescent="0.2"/>
    <row r="179" ht="20.25" customHeight="1" x14ac:dyDescent="0.2"/>
    <row r="180" ht="20.25" customHeight="1" x14ac:dyDescent="0.2"/>
    <row r="181" ht="20.25" customHeight="1" x14ac:dyDescent="0.2"/>
    <row r="182" ht="20.25" customHeight="1" x14ac:dyDescent="0.2"/>
    <row r="183" ht="20.25" customHeight="1" x14ac:dyDescent="0.2"/>
    <row r="184" ht="20.25" customHeight="1" x14ac:dyDescent="0.2"/>
    <row r="185" ht="20.25" customHeight="1" x14ac:dyDescent="0.2"/>
    <row r="186" ht="20.25" customHeight="1" x14ac:dyDescent="0.2"/>
    <row r="187" ht="20.25" customHeight="1" x14ac:dyDescent="0.2"/>
    <row r="188" ht="20.25" customHeight="1" x14ac:dyDescent="0.2"/>
    <row r="189" ht="20.25" customHeight="1" x14ac:dyDescent="0.2"/>
    <row r="190" ht="20.25" customHeight="1" x14ac:dyDescent="0.2"/>
    <row r="191" ht="20.25" customHeight="1" x14ac:dyDescent="0.2"/>
    <row r="192" ht="20.25" customHeight="1" x14ac:dyDescent="0.2"/>
    <row r="193" ht="20.25" customHeight="1" x14ac:dyDescent="0.2"/>
    <row r="194" ht="20.25" customHeight="1" x14ac:dyDescent="0.2"/>
    <row r="195" ht="20.25" customHeight="1" x14ac:dyDescent="0.2"/>
    <row r="196" ht="20.25" customHeight="1" x14ac:dyDescent="0.2"/>
    <row r="197" ht="20.25" customHeight="1" x14ac:dyDescent="0.2"/>
    <row r="198" ht="20.25" customHeight="1" x14ac:dyDescent="0.2"/>
    <row r="199" ht="20.25" customHeight="1" x14ac:dyDescent="0.2"/>
    <row r="200" ht="20.25" customHeight="1" x14ac:dyDescent="0.2"/>
    <row r="201" ht="20.25" customHeight="1" x14ac:dyDescent="0.2"/>
    <row r="202" ht="20.25" customHeight="1" x14ac:dyDescent="0.2"/>
    <row r="203" ht="20.25" customHeight="1" x14ac:dyDescent="0.2"/>
    <row r="204" ht="20.25" customHeight="1" x14ac:dyDescent="0.2"/>
    <row r="205" ht="20.25" customHeight="1" x14ac:dyDescent="0.2"/>
    <row r="206" ht="20.25" customHeight="1" x14ac:dyDescent="0.2"/>
    <row r="207" ht="20.25" customHeight="1" x14ac:dyDescent="0.2"/>
    <row r="208"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sheetData>
  <mergeCells count="10">
    <mergeCell ref="B135:D135"/>
    <mergeCell ref="E4:H4"/>
    <mergeCell ref="A4:A5"/>
    <mergeCell ref="B4:B5"/>
    <mergeCell ref="A1:J1"/>
    <mergeCell ref="A2:J2"/>
    <mergeCell ref="I4:I5"/>
    <mergeCell ref="J4:J5"/>
    <mergeCell ref="C4:C5"/>
    <mergeCell ref="D4:D5"/>
  </mergeCells>
  <phoneticPr fontId="6" type="noConversion"/>
  <hyperlinks>
    <hyperlink ref="B13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I166"/>
  <sheetViews>
    <sheetView zoomScale="91" zoomScaleNormal="91" workbookViewId="0">
      <pane xSplit="2" ySplit="7" topLeftCell="C8" activePane="bottomRight" state="frozen"/>
      <selection pane="topRight" activeCell="C1" sqref="C1"/>
      <selection pane="bottomLeft" activeCell="A8" sqref="A8"/>
      <selection pane="bottomRight" activeCell="B21" sqref="B21:D21"/>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8" customWidth="1"/>
    <col min="5" max="5" width="11.140625" style="23" customWidth="1"/>
    <col min="6" max="6" width="11.7109375" style="23" customWidth="1"/>
    <col min="7" max="7" width="10.7109375" style="22" customWidth="1"/>
    <col min="8" max="8" width="8.7109375" style="31" customWidth="1"/>
    <col min="9" max="9" width="13.42578125" style="32" customWidth="1"/>
    <col min="10" max="10" width="9.85546875" style="31" customWidth="1"/>
    <col min="11" max="16384" width="11.42578125" style="22"/>
  </cols>
  <sheetData>
    <row r="1" spans="1:10" ht="18" customHeight="1" x14ac:dyDescent="0.2">
      <c r="A1" s="168" t="s">
        <v>24</v>
      </c>
      <c r="B1" s="168"/>
      <c r="C1" s="168"/>
      <c r="D1" s="168"/>
      <c r="E1" s="168"/>
      <c r="F1" s="168"/>
      <c r="G1" s="168"/>
      <c r="H1" s="168"/>
      <c r="I1" s="168"/>
      <c r="J1" s="168"/>
    </row>
    <row r="2" spans="1:10" ht="18" customHeight="1" x14ac:dyDescent="0.2">
      <c r="A2" s="155" t="s">
        <v>162</v>
      </c>
      <c r="B2" s="155"/>
      <c r="C2" s="155"/>
      <c r="D2" s="155"/>
      <c r="E2" s="155"/>
      <c r="F2" s="155"/>
      <c r="G2" s="155"/>
      <c r="H2" s="155"/>
      <c r="I2" s="155"/>
      <c r="J2" s="155"/>
    </row>
    <row r="3" spans="1:10" ht="25.5" customHeight="1" x14ac:dyDescent="0.2">
      <c r="B3" s="21"/>
      <c r="C3" s="111"/>
      <c r="D3" s="113"/>
      <c r="E3" s="111"/>
      <c r="F3" s="113"/>
      <c r="G3" s="111"/>
      <c r="H3" s="111"/>
      <c r="I3" s="113"/>
      <c r="J3" s="111"/>
    </row>
    <row r="4" spans="1:10" ht="20.25" customHeight="1" x14ac:dyDescent="0.2">
      <c r="A4" s="172" t="s">
        <v>38</v>
      </c>
      <c r="B4" s="174" t="s">
        <v>5</v>
      </c>
      <c r="C4" s="171" t="s">
        <v>22</v>
      </c>
      <c r="D4" s="162" t="s">
        <v>134</v>
      </c>
      <c r="E4" s="164" t="s">
        <v>137</v>
      </c>
      <c r="F4" s="165"/>
      <c r="G4" s="165"/>
      <c r="H4" s="161"/>
      <c r="I4" s="166" t="s">
        <v>8</v>
      </c>
      <c r="J4" s="169" t="s">
        <v>23</v>
      </c>
    </row>
    <row r="5" spans="1:10" s="24" customFormat="1" ht="65.25" customHeight="1" thickBot="1" x14ac:dyDescent="0.25">
      <c r="A5" s="173"/>
      <c r="B5" s="171"/>
      <c r="C5" s="171"/>
      <c r="D5" s="163"/>
      <c r="E5" s="12" t="s">
        <v>163</v>
      </c>
      <c r="F5" s="14" t="s">
        <v>136</v>
      </c>
      <c r="G5" s="13" t="s">
        <v>138</v>
      </c>
      <c r="H5" s="15" t="s">
        <v>7</v>
      </c>
      <c r="I5" s="167"/>
      <c r="J5" s="170"/>
    </row>
    <row r="6" spans="1:10" s="57" customFormat="1" ht="18.75" customHeight="1" x14ac:dyDescent="0.25">
      <c r="A6" s="55"/>
      <c r="B6" s="54" t="s">
        <v>10</v>
      </c>
      <c r="C6" s="56"/>
      <c r="D6" s="79">
        <f>D7+D12</f>
        <v>14541407.149999999</v>
      </c>
      <c r="E6" s="80">
        <f t="shared" ref="E6:F6" si="0">E7+E12</f>
        <v>26307319</v>
      </c>
      <c r="F6" s="80">
        <f t="shared" si="0"/>
        <v>0</v>
      </c>
      <c r="G6" s="79">
        <f t="shared" ref="G6:G18" si="1">F6</f>
        <v>0</v>
      </c>
      <c r="H6" s="80">
        <f t="shared" ref="H6:H12" si="2">G6/E6%</f>
        <v>0</v>
      </c>
      <c r="I6" s="79">
        <f>SUM(D6+G6)</f>
        <v>14541407.149999999</v>
      </c>
      <c r="J6" s="88"/>
    </row>
    <row r="7" spans="1:10" ht="21.75" customHeight="1" x14ac:dyDescent="0.2">
      <c r="A7" s="58"/>
      <c r="B7" s="47" t="s">
        <v>25</v>
      </c>
      <c r="C7" s="29"/>
      <c r="D7" s="29">
        <f>SUM(D8:D11)</f>
        <v>11901439.609999999</v>
      </c>
      <c r="E7" s="48">
        <f>SUM(E8:E11)</f>
        <v>8853921</v>
      </c>
      <c r="F7" s="48">
        <f>SUM(F8:F11)</f>
        <v>0</v>
      </c>
      <c r="G7" s="29">
        <f t="shared" si="1"/>
        <v>0</v>
      </c>
      <c r="H7" s="48">
        <f t="shared" si="2"/>
        <v>0</v>
      </c>
      <c r="I7" s="29">
        <f>SUM(D7+G7)</f>
        <v>11901439.609999999</v>
      </c>
      <c r="J7" s="66"/>
    </row>
    <row r="8" spans="1:10" ht="66" customHeight="1" x14ac:dyDescent="0.2">
      <c r="A8" s="27">
        <v>2178584</v>
      </c>
      <c r="B8" s="25" t="s">
        <v>158</v>
      </c>
      <c r="C8" s="86">
        <v>13709587</v>
      </c>
      <c r="D8" s="86">
        <v>8222406.3799999999</v>
      </c>
      <c r="E8" s="86">
        <v>3640314</v>
      </c>
      <c r="F8" s="86"/>
      <c r="G8" s="86">
        <f t="shared" si="1"/>
        <v>0</v>
      </c>
      <c r="H8" s="87">
        <f t="shared" si="2"/>
        <v>0</v>
      </c>
      <c r="I8" s="86">
        <f t="shared" ref="I8:I18" si="3">SUM(D8+G8)</f>
        <v>8222406.3799999999</v>
      </c>
      <c r="J8" s="89">
        <f t="shared" ref="J8:J9" si="4">I8/C8%</f>
        <v>59.975595034336195</v>
      </c>
    </row>
    <row r="9" spans="1:10" ht="66" customHeight="1" x14ac:dyDescent="0.2">
      <c r="A9" s="27">
        <v>2271925</v>
      </c>
      <c r="B9" s="25" t="s">
        <v>64</v>
      </c>
      <c r="C9" s="86"/>
      <c r="D9" s="86">
        <v>1346565.53</v>
      </c>
      <c r="E9" s="86">
        <v>1111607</v>
      </c>
      <c r="F9" s="86"/>
      <c r="G9" s="86">
        <f t="shared" si="1"/>
        <v>0</v>
      </c>
      <c r="H9" s="87">
        <f t="shared" si="2"/>
        <v>0</v>
      </c>
      <c r="I9" s="86">
        <f t="shared" si="3"/>
        <v>1346565.53</v>
      </c>
      <c r="J9" s="89" t="e">
        <f t="shared" si="4"/>
        <v>#DIV/0!</v>
      </c>
    </row>
    <row r="10" spans="1:10" ht="88.5" customHeight="1" x14ac:dyDescent="0.2">
      <c r="A10" s="27">
        <v>2443550</v>
      </c>
      <c r="B10" s="25" t="s">
        <v>36</v>
      </c>
      <c r="C10" s="86">
        <v>14927339.43</v>
      </c>
      <c r="D10" s="86">
        <v>2007708.1</v>
      </c>
      <c r="E10" s="86">
        <v>3031973</v>
      </c>
      <c r="F10" s="86"/>
      <c r="G10" s="86">
        <f t="shared" si="1"/>
        <v>0</v>
      </c>
      <c r="H10" s="87">
        <f t="shared" si="2"/>
        <v>0</v>
      </c>
      <c r="I10" s="86">
        <f t="shared" si="3"/>
        <v>2007708.1</v>
      </c>
      <c r="J10" s="89">
        <f>I10/C10%</f>
        <v>13.449872359471096</v>
      </c>
    </row>
    <row r="11" spans="1:10" ht="68.25" customHeight="1" x14ac:dyDescent="0.2">
      <c r="A11" s="27">
        <v>2461958</v>
      </c>
      <c r="B11" s="25" t="s">
        <v>50</v>
      </c>
      <c r="C11" s="86">
        <v>8960547.6300000008</v>
      </c>
      <c r="D11" s="86">
        <v>324759.59999999998</v>
      </c>
      <c r="E11" s="86">
        <v>1070027</v>
      </c>
      <c r="F11" s="86"/>
      <c r="G11" s="86">
        <f t="shared" si="1"/>
        <v>0</v>
      </c>
      <c r="H11" s="87">
        <f t="shared" si="2"/>
        <v>0</v>
      </c>
      <c r="I11" s="86">
        <f t="shared" si="3"/>
        <v>324759.59999999998</v>
      </c>
      <c r="J11" s="89">
        <f>I11/C11%</f>
        <v>3.6243275903439391</v>
      </c>
    </row>
    <row r="12" spans="1:10" ht="28.5" customHeight="1" x14ac:dyDescent="0.2">
      <c r="A12" s="27"/>
      <c r="B12" s="47" t="s">
        <v>26</v>
      </c>
      <c r="C12" s="29"/>
      <c r="D12" s="29">
        <f>SUM(D13:D18)</f>
        <v>2639967.54</v>
      </c>
      <c r="E12" s="48">
        <f t="shared" ref="E12:F12" si="5">SUM(E13:E18)</f>
        <v>17453398</v>
      </c>
      <c r="F12" s="48">
        <f t="shared" si="5"/>
        <v>0</v>
      </c>
      <c r="G12" s="29">
        <f t="shared" si="1"/>
        <v>0</v>
      </c>
      <c r="H12" s="48">
        <f t="shared" si="2"/>
        <v>0</v>
      </c>
      <c r="I12" s="29">
        <f t="shared" si="3"/>
        <v>2639967.54</v>
      </c>
      <c r="J12" s="66"/>
    </row>
    <row r="13" spans="1:10" ht="97.5" customHeight="1" x14ac:dyDescent="0.2">
      <c r="A13" s="115">
        <v>2423756</v>
      </c>
      <c r="B13" s="116" t="s">
        <v>159</v>
      </c>
      <c r="C13" s="86">
        <v>11474050.91</v>
      </c>
      <c r="D13" s="117">
        <v>314492.52</v>
      </c>
      <c r="E13" s="118">
        <v>2616100</v>
      </c>
      <c r="F13" s="117"/>
      <c r="G13" s="117">
        <f t="shared" si="1"/>
        <v>0</v>
      </c>
      <c r="H13" s="87">
        <f t="shared" ref="H13:H18" si="6">G13/E13%</f>
        <v>0</v>
      </c>
      <c r="I13" s="86">
        <f t="shared" si="3"/>
        <v>314492.52</v>
      </c>
      <c r="J13" s="89">
        <f>I13/C13%</f>
        <v>2.7409022538492471</v>
      </c>
    </row>
    <row r="14" spans="1:10" ht="74.25" customHeight="1" x14ac:dyDescent="0.2">
      <c r="A14" s="115">
        <v>2425167</v>
      </c>
      <c r="B14" s="116" t="s">
        <v>129</v>
      </c>
      <c r="C14" s="86">
        <v>8543286.1699999999</v>
      </c>
      <c r="D14" s="117">
        <v>147360.47</v>
      </c>
      <c r="E14" s="118">
        <v>1505300</v>
      </c>
      <c r="F14" s="117"/>
      <c r="G14" s="117">
        <f t="shared" si="1"/>
        <v>0</v>
      </c>
      <c r="H14" s="87">
        <f t="shared" si="6"/>
        <v>0</v>
      </c>
      <c r="I14" s="86">
        <f t="shared" si="3"/>
        <v>147360.47</v>
      </c>
      <c r="J14" s="89">
        <f t="shared" ref="J14:J18" si="7">I14/C14%</f>
        <v>1.7248687105608218</v>
      </c>
    </row>
    <row r="15" spans="1:10" ht="74.25" customHeight="1" x14ac:dyDescent="0.2">
      <c r="A15" s="115"/>
      <c r="B15" s="116" t="s">
        <v>160</v>
      </c>
      <c r="C15" s="86">
        <v>6380155.6200000001</v>
      </c>
      <c r="D15" s="117">
        <v>193973.7</v>
      </c>
      <c r="E15" s="118">
        <v>6186181</v>
      </c>
      <c r="F15" s="117"/>
      <c r="G15" s="117">
        <f t="shared" si="1"/>
        <v>0</v>
      </c>
      <c r="H15" s="87">
        <f t="shared" si="6"/>
        <v>0</v>
      </c>
      <c r="I15" s="86">
        <f t="shared" si="3"/>
        <v>193973.7</v>
      </c>
      <c r="J15" s="89">
        <f t="shared" si="7"/>
        <v>3.0402659676818358</v>
      </c>
    </row>
    <row r="16" spans="1:10" ht="103.5" customHeight="1" x14ac:dyDescent="0.2">
      <c r="A16" s="115"/>
      <c r="B16" s="116" t="s">
        <v>161</v>
      </c>
      <c r="C16" s="86">
        <v>7297298.0700000003</v>
      </c>
      <c r="D16" s="117">
        <v>137543.12</v>
      </c>
      <c r="E16" s="118">
        <v>6337131</v>
      </c>
      <c r="F16" s="117"/>
      <c r="G16" s="117">
        <f t="shared" si="1"/>
        <v>0</v>
      </c>
      <c r="H16" s="87">
        <f t="shared" si="6"/>
        <v>0</v>
      </c>
      <c r="I16" s="86">
        <f t="shared" si="3"/>
        <v>137543.12</v>
      </c>
      <c r="J16" s="89">
        <f t="shared" si="7"/>
        <v>1.8848499633782945</v>
      </c>
    </row>
    <row r="17" spans="1:139" ht="84" customHeight="1" x14ac:dyDescent="0.2">
      <c r="A17" s="115">
        <v>2462000</v>
      </c>
      <c r="B17" s="25" t="s">
        <v>122</v>
      </c>
      <c r="C17" s="86">
        <v>2510879.5699999998</v>
      </c>
      <c r="D17" s="117">
        <v>1651080.6</v>
      </c>
      <c r="E17" s="118">
        <v>517796</v>
      </c>
      <c r="F17" s="86"/>
      <c r="G17" s="86">
        <f t="shared" si="1"/>
        <v>0</v>
      </c>
      <c r="H17" s="87">
        <f t="shared" si="6"/>
        <v>0</v>
      </c>
      <c r="I17" s="86">
        <f t="shared" si="3"/>
        <v>1651080.6</v>
      </c>
      <c r="J17" s="89">
        <f t="shared" si="7"/>
        <v>65.757060582559134</v>
      </c>
    </row>
    <row r="18" spans="1:139" ht="79.5" customHeight="1" x14ac:dyDescent="0.2">
      <c r="A18" s="27">
        <v>2495555</v>
      </c>
      <c r="B18" s="25" t="s">
        <v>130</v>
      </c>
      <c r="C18" s="86">
        <v>1986018.33</v>
      </c>
      <c r="D18" s="86">
        <v>195517.13</v>
      </c>
      <c r="E18" s="118">
        <v>290890</v>
      </c>
      <c r="F18" s="86"/>
      <c r="G18" s="86">
        <f t="shared" si="1"/>
        <v>0</v>
      </c>
      <c r="H18" s="87">
        <f t="shared" si="6"/>
        <v>0</v>
      </c>
      <c r="I18" s="86">
        <f t="shared" si="3"/>
        <v>195517.13</v>
      </c>
      <c r="J18" s="89">
        <f t="shared" si="7"/>
        <v>9.8446790267036466</v>
      </c>
    </row>
    <row r="19" spans="1:139" s="31" customFormat="1" ht="20.25" customHeight="1" x14ac:dyDescent="0.2">
      <c r="A19" s="60" t="s">
        <v>142</v>
      </c>
      <c r="B19" s="61"/>
      <c r="C19" s="62"/>
      <c r="D19" s="137"/>
      <c r="E19" s="81"/>
      <c r="F19" s="98"/>
      <c r="G19" s="22"/>
      <c r="H19" s="22"/>
      <c r="I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row>
    <row r="20" spans="1:139" s="31" customFormat="1" ht="16.5" customHeight="1" x14ac:dyDescent="0.2">
      <c r="A20" s="63" t="s">
        <v>6</v>
      </c>
      <c r="B20" s="64"/>
      <c r="C20" s="62"/>
      <c r="D20" s="137"/>
      <c r="E20" s="81"/>
      <c r="F20" s="98"/>
      <c r="G20" s="22"/>
      <c r="H20" s="22"/>
      <c r="I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row>
    <row r="21" spans="1:139" s="31" customFormat="1" x14ac:dyDescent="0.2">
      <c r="A21" s="65"/>
      <c r="B21" s="149" t="s">
        <v>11</v>
      </c>
      <c r="C21" s="144"/>
      <c r="D21" s="144"/>
      <c r="E21" s="99"/>
      <c r="F21" s="98"/>
      <c r="G21" s="22"/>
      <c r="H21" s="22"/>
      <c r="I21" s="78"/>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row>
    <row r="22" spans="1:139" ht="57" customHeight="1" x14ac:dyDescent="0.2">
      <c r="A22" s="100"/>
      <c r="B22" s="81" t="s">
        <v>164</v>
      </c>
      <c r="C22" s="81"/>
      <c r="E22" s="81"/>
      <c r="F22" s="98"/>
    </row>
    <row r="23" spans="1:139" x14ac:dyDescent="0.2">
      <c r="B23" s="72"/>
      <c r="C23" s="72"/>
      <c r="F23" s="22"/>
    </row>
    <row r="24" spans="1:139" x14ac:dyDescent="0.2">
      <c r="B24" s="72"/>
      <c r="C24" s="72"/>
      <c r="F24" s="22"/>
    </row>
    <row r="25" spans="1:139" x14ac:dyDescent="0.2">
      <c r="B25" s="72"/>
      <c r="C25" s="72"/>
      <c r="F25" s="22"/>
    </row>
    <row r="26" spans="1:139" x14ac:dyDescent="0.2">
      <c r="B26" s="73"/>
      <c r="C26" s="72"/>
      <c r="F26" s="22"/>
    </row>
    <row r="27" spans="1:139" x14ac:dyDescent="0.2">
      <c r="F27" s="22"/>
    </row>
    <row r="28" spans="1:139" ht="15" x14ac:dyDescent="0.25">
      <c r="B28" s="74"/>
      <c r="F28" s="22"/>
    </row>
    <row r="29" spans="1:139" ht="15" x14ac:dyDescent="0.25">
      <c r="B29" s="91"/>
      <c r="F29" s="22"/>
    </row>
    <row r="30" spans="1:139" x14ac:dyDescent="0.2">
      <c r="B30" s="77"/>
      <c r="F30" s="22"/>
    </row>
    <row r="31" spans="1:139" x14ac:dyDescent="0.2">
      <c r="F31" s="22"/>
    </row>
    <row r="32" spans="1:139" x14ac:dyDescent="0.2">
      <c r="F32" s="22"/>
    </row>
    <row r="33" spans="6:6" x14ac:dyDescent="0.2">
      <c r="F33" s="22"/>
    </row>
    <row r="34" spans="6:6" x14ac:dyDescent="0.2">
      <c r="F34" s="22"/>
    </row>
    <row r="35" spans="6:6" x14ac:dyDescent="0.2">
      <c r="F35" s="22"/>
    </row>
    <row r="36" spans="6:6" x14ac:dyDescent="0.2">
      <c r="F36" s="22"/>
    </row>
    <row r="37" spans="6:6" x14ac:dyDescent="0.2">
      <c r="F37" s="22"/>
    </row>
    <row r="38" spans="6:6" x14ac:dyDescent="0.2">
      <c r="F38" s="22"/>
    </row>
    <row r="39" spans="6:6" x14ac:dyDescent="0.2">
      <c r="F39" s="22"/>
    </row>
    <row r="40" spans="6:6" x14ac:dyDescent="0.2">
      <c r="F40" s="22"/>
    </row>
    <row r="41" spans="6:6" x14ac:dyDescent="0.2">
      <c r="F41" s="22"/>
    </row>
    <row r="42" spans="6:6" x14ac:dyDescent="0.2">
      <c r="F42" s="22"/>
    </row>
    <row r="43" spans="6:6" x14ac:dyDescent="0.2">
      <c r="F43" s="22"/>
    </row>
    <row r="44" spans="6:6" x14ac:dyDescent="0.2">
      <c r="F44" s="22"/>
    </row>
    <row r="45" spans="6:6" x14ac:dyDescent="0.2">
      <c r="F45" s="22"/>
    </row>
    <row r="46" spans="6:6" x14ac:dyDescent="0.2">
      <c r="F46" s="22"/>
    </row>
    <row r="47" spans="6:6" x14ac:dyDescent="0.2">
      <c r="F47" s="22"/>
    </row>
    <row r="48" spans="6:6" x14ac:dyDescent="0.2">
      <c r="F48" s="22"/>
    </row>
    <row r="49" spans="6:6" x14ac:dyDescent="0.2">
      <c r="F49" s="22"/>
    </row>
    <row r="50" spans="6:6" x14ac:dyDescent="0.2">
      <c r="F50" s="22"/>
    </row>
    <row r="51" spans="6:6" x14ac:dyDescent="0.2">
      <c r="F51" s="22"/>
    </row>
    <row r="52" spans="6:6" x14ac:dyDescent="0.2">
      <c r="F52" s="22"/>
    </row>
    <row r="53" spans="6:6" x14ac:dyDescent="0.2">
      <c r="F53" s="22"/>
    </row>
    <row r="54" spans="6:6" x14ac:dyDescent="0.2">
      <c r="F54" s="22"/>
    </row>
    <row r="55" spans="6:6" x14ac:dyDescent="0.2">
      <c r="F55" s="22"/>
    </row>
    <row r="56" spans="6:6" x14ac:dyDescent="0.2">
      <c r="F56" s="22"/>
    </row>
    <row r="57" spans="6:6" x14ac:dyDescent="0.2">
      <c r="F57" s="22"/>
    </row>
    <row r="58" spans="6:6" x14ac:dyDescent="0.2">
      <c r="F58" s="22"/>
    </row>
    <row r="59" spans="6:6" x14ac:dyDescent="0.2">
      <c r="F59" s="22"/>
    </row>
    <row r="60" spans="6:6" x14ac:dyDescent="0.2">
      <c r="F60" s="22"/>
    </row>
    <row r="61" spans="6:6" x14ac:dyDescent="0.2">
      <c r="F61" s="22"/>
    </row>
    <row r="62" spans="6:6" x14ac:dyDescent="0.2">
      <c r="F62" s="22"/>
    </row>
    <row r="63" spans="6:6" x14ac:dyDescent="0.2">
      <c r="F63" s="22"/>
    </row>
    <row r="64" spans="6:6" x14ac:dyDescent="0.2">
      <c r="F64" s="22"/>
    </row>
    <row r="65" spans="3:6" x14ac:dyDescent="0.2">
      <c r="F65" s="22"/>
    </row>
    <row r="66" spans="3:6" x14ac:dyDescent="0.2">
      <c r="F66" s="22"/>
    </row>
    <row r="67" spans="3:6" x14ac:dyDescent="0.2">
      <c r="F67" s="22"/>
    </row>
    <row r="68" spans="3:6" x14ac:dyDescent="0.2">
      <c r="F68" s="22"/>
    </row>
    <row r="69" spans="3:6" x14ac:dyDescent="0.2">
      <c r="F69" s="22"/>
    </row>
    <row r="70" spans="3:6" x14ac:dyDescent="0.2">
      <c r="F70" s="22"/>
    </row>
    <row r="71" spans="3:6" x14ac:dyDescent="0.2">
      <c r="F71" s="22"/>
    </row>
    <row r="72" spans="3:6" x14ac:dyDescent="0.2">
      <c r="F72" s="22"/>
    </row>
    <row r="73" spans="3:6" x14ac:dyDescent="0.2">
      <c r="C73" s="41"/>
      <c r="F73" s="22"/>
    </row>
    <row r="74" spans="3:6" x14ac:dyDescent="0.2">
      <c r="F74" s="22"/>
    </row>
    <row r="75" spans="3:6" x14ac:dyDescent="0.2">
      <c r="F75" s="22"/>
    </row>
    <row r="76" spans="3:6" x14ac:dyDescent="0.2">
      <c r="F76" s="22"/>
    </row>
    <row r="77" spans="3:6" x14ac:dyDescent="0.2">
      <c r="F77" s="22"/>
    </row>
    <row r="78" spans="3:6" x14ac:dyDescent="0.2">
      <c r="F78" s="22"/>
    </row>
    <row r="79" spans="3:6" x14ac:dyDescent="0.2">
      <c r="F79" s="22"/>
    </row>
    <row r="80" spans="3:6" x14ac:dyDescent="0.2">
      <c r="F80" s="22"/>
    </row>
    <row r="81" spans="6:6" x14ac:dyDescent="0.2">
      <c r="F81" s="22"/>
    </row>
    <row r="82" spans="6:6" x14ac:dyDescent="0.2">
      <c r="F82" s="22"/>
    </row>
    <row r="83" spans="6:6" x14ac:dyDescent="0.2">
      <c r="F83" s="22"/>
    </row>
    <row r="84" spans="6:6" x14ac:dyDescent="0.2">
      <c r="F84" s="22"/>
    </row>
    <row r="85" spans="6:6" x14ac:dyDescent="0.2">
      <c r="F85" s="22"/>
    </row>
    <row r="86" spans="6:6" x14ac:dyDescent="0.2">
      <c r="F86" s="22"/>
    </row>
    <row r="87" spans="6:6" x14ac:dyDescent="0.2">
      <c r="F87" s="22"/>
    </row>
    <row r="88" spans="6:6" x14ac:dyDescent="0.2">
      <c r="F88" s="22"/>
    </row>
    <row r="89" spans="6:6" x14ac:dyDescent="0.2">
      <c r="F89" s="22"/>
    </row>
    <row r="90" spans="6:6" x14ac:dyDescent="0.2">
      <c r="F90" s="22"/>
    </row>
    <row r="91" spans="6:6" x14ac:dyDescent="0.2">
      <c r="F91" s="22"/>
    </row>
    <row r="92" spans="6:6" x14ac:dyDescent="0.2">
      <c r="F92" s="22"/>
    </row>
    <row r="93" spans="6:6" x14ac:dyDescent="0.2">
      <c r="F93" s="22"/>
    </row>
    <row r="94" spans="6:6" x14ac:dyDescent="0.2">
      <c r="F94" s="22"/>
    </row>
    <row r="95" spans="6:6" x14ac:dyDescent="0.2">
      <c r="F95" s="22"/>
    </row>
    <row r="96" spans="6:6" x14ac:dyDescent="0.2">
      <c r="F96" s="22"/>
    </row>
    <row r="97" spans="6:6" x14ac:dyDescent="0.2">
      <c r="F97" s="22"/>
    </row>
    <row r="98" spans="6:6" x14ac:dyDescent="0.2">
      <c r="F98" s="22"/>
    </row>
    <row r="99" spans="6:6" x14ac:dyDescent="0.2">
      <c r="F99" s="22"/>
    </row>
    <row r="100" spans="6:6" x14ac:dyDescent="0.2">
      <c r="F100" s="22"/>
    </row>
    <row r="101" spans="6:6" x14ac:dyDescent="0.2">
      <c r="F101" s="22"/>
    </row>
    <row r="102" spans="6:6" x14ac:dyDescent="0.2">
      <c r="F102" s="22"/>
    </row>
    <row r="103" spans="6:6" x14ac:dyDescent="0.2">
      <c r="F103" s="22"/>
    </row>
    <row r="104" spans="6:6" x14ac:dyDescent="0.2">
      <c r="F104" s="22"/>
    </row>
    <row r="105" spans="6:6" x14ac:dyDescent="0.2">
      <c r="F105" s="22"/>
    </row>
    <row r="106" spans="6:6" x14ac:dyDescent="0.2">
      <c r="F106" s="22"/>
    </row>
    <row r="107" spans="6:6" x14ac:dyDescent="0.2">
      <c r="F107" s="22"/>
    </row>
    <row r="108" spans="6:6" x14ac:dyDescent="0.2">
      <c r="F108" s="22"/>
    </row>
    <row r="109" spans="6:6" x14ac:dyDescent="0.2">
      <c r="F109" s="22"/>
    </row>
    <row r="110" spans="6:6" x14ac:dyDescent="0.2">
      <c r="F110" s="22"/>
    </row>
    <row r="111" spans="6:6" x14ac:dyDescent="0.2">
      <c r="F111" s="22"/>
    </row>
    <row r="112" spans="6:6" x14ac:dyDescent="0.2">
      <c r="F112" s="22"/>
    </row>
    <row r="113" spans="6:6" x14ac:dyDescent="0.2">
      <c r="F113" s="22"/>
    </row>
    <row r="114" spans="6:6" x14ac:dyDescent="0.2">
      <c r="F114" s="22"/>
    </row>
    <row r="115" spans="6:6" x14ac:dyDescent="0.2">
      <c r="F115" s="22"/>
    </row>
    <row r="116" spans="6:6" x14ac:dyDescent="0.2">
      <c r="F116" s="22"/>
    </row>
    <row r="117" spans="6:6" x14ac:dyDescent="0.2">
      <c r="F117" s="22"/>
    </row>
    <row r="118" spans="6:6" x14ac:dyDescent="0.2">
      <c r="F118" s="22"/>
    </row>
    <row r="119" spans="6:6" x14ac:dyDescent="0.2">
      <c r="F119" s="22"/>
    </row>
    <row r="120" spans="6:6" x14ac:dyDescent="0.2">
      <c r="F120" s="22"/>
    </row>
    <row r="121" spans="6:6" x14ac:dyDescent="0.2">
      <c r="F121" s="22"/>
    </row>
    <row r="122" spans="6:6" x14ac:dyDescent="0.2">
      <c r="F122" s="22"/>
    </row>
    <row r="123" spans="6:6" x14ac:dyDescent="0.2">
      <c r="F123" s="22"/>
    </row>
    <row r="124" spans="6:6" x14ac:dyDescent="0.2">
      <c r="F124" s="22"/>
    </row>
    <row r="125" spans="6:6" x14ac:dyDescent="0.2">
      <c r="F125" s="22"/>
    </row>
    <row r="126" spans="6:6" x14ac:dyDescent="0.2">
      <c r="F126" s="22"/>
    </row>
    <row r="127" spans="6:6" x14ac:dyDescent="0.2">
      <c r="F127" s="22"/>
    </row>
    <row r="128" spans="6:6" x14ac:dyDescent="0.2">
      <c r="F128" s="22"/>
    </row>
    <row r="129" spans="6:6" x14ac:dyDescent="0.2">
      <c r="F129" s="22"/>
    </row>
    <row r="130" spans="6:6" x14ac:dyDescent="0.2">
      <c r="F130" s="22"/>
    </row>
    <row r="131" spans="6:6" x14ac:dyDescent="0.2">
      <c r="F131" s="22"/>
    </row>
    <row r="132" spans="6:6" x14ac:dyDescent="0.2">
      <c r="F132" s="22"/>
    </row>
    <row r="133" spans="6:6" x14ac:dyDescent="0.2">
      <c r="F133" s="22"/>
    </row>
    <row r="134" spans="6:6" x14ac:dyDescent="0.2">
      <c r="F134" s="22"/>
    </row>
    <row r="135" spans="6:6" x14ac:dyDescent="0.2">
      <c r="F135" s="22"/>
    </row>
    <row r="136" spans="6:6" x14ac:dyDescent="0.2">
      <c r="F136" s="22"/>
    </row>
    <row r="137" spans="6:6" x14ac:dyDescent="0.2">
      <c r="F137" s="22"/>
    </row>
    <row r="138" spans="6:6" x14ac:dyDescent="0.2">
      <c r="F138" s="22"/>
    </row>
    <row r="139" spans="6:6" x14ac:dyDescent="0.2">
      <c r="F139" s="22"/>
    </row>
    <row r="140" spans="6:6" x14ac:dyDescent="0.2">
      <c r="F140" s="22"/>
    </row>
    <row r="141" spans="6:6" x14ac:dyDescent="0.2">
      <c r="F141" s="22"/>
    </row>
    <row r="142" spans="6:6" x14ac:dyDescent="0.2">
      <c r="F142" s="22"/>
    </row>
    <row r="143" spans="6:6" x14ac:dyDescent="0.2">
      <c r="F143" s="22"/>
    </row>
    <row r="144" spans="6:6" x14ac:dyDescent="0.2">
      <c r="F144" s="22"/>
    </row>
    <row r="145" spans="6:6" x14ac:dyDescent="0.2">
      <c r="F145" s="22"/>
    </row>
    <row r="146" spans="6:6" x14ac:dyDescent="0.2">
      <c r="F146" s="22"/>
    </row>
    <row r="147" spans="6:6" x14ac:dyDescent="0.2">
      <c r="F147" s="22"/>
    </row>
    <row r="148" spans="6:6" x14ac:dyDescent="0.2">
      <c r="F148" s="22"/>
    </row>
    <row r="149" spans="6:6" x14ac:dyDescent="0.2">
      <c r="F149" s="22"/>
    </row>
    <row r="150" spans="6:6" x14ac:dyDescent="0.2">
      <c r="F150" s="22"/>
    </row>
    <row r="151" spans="6:6" x14ac:dyDescent="0.2">
      <c r="F151" s="22"/>
    </row>
    <row r="152" spans="6:6" x14ac:dyDescent="0.2">
      <c r="F152" s="22"/>
    </row>
    <row r="153" spans="6:6" x14ac:dyDescent="0.2">
      <c r="F153" s="22"/>
    </row>
    <row r="154" spans="6:6" x14ac:dyDescent="0.2">
      <c r="F154" s="22"/>
    </row>
    <row r="155" spans="6:6" x14ac:dyDescent="0.2">
      <c r="F155" s="22"/>
    </row>
    <row r="156" spans="6:6" x14ac:dyDescent="0.2">
      <c r="F156" s="22"/>
    </row>
    <row r="157" spans="6:6" x14ac:dyDescent="0.2">
      <c r="F157" s="22"/>
    </row>
    <row r="158" spans="6:6" x14ac:dyDescent="0.2">
      <c r="F158" s="22"/>
    </row>
    <row r="159" spans="6:6" x14ac:dyDescent="0.2">
      <c r="F159" s="22"/>
    </row>
    <row r="160" spans="6:6" x14ac:dyDescent="0.2">
      <c r="F160" s="22"/>
    </row>
    <row r="161" spans="6:6" x14ac:dyDescent="0.2">
      <c r="F161" s="22"/>
    </row>
    <row r="162" spans="6:6" x14ac:dyDescent="0.2">
      <c r="F162" s="22"/>
    </row>
    <row r="163" spans="6:6" x14ac:dyDescent="0.2">
      <c r="F163" s="22"/>
    </row>
    <row r="164" spans="6:6" x14ac:dyDescent="0.2">
      <c r="F164" s="22"/>
    </row>
    <row r="165" spans="6:6" x14ac:dyDescent="0.2">
      <c r="F165" s="22"/>
    </row>
    <row r="166" spans="6:6" x14ac:dyDescent="0.2">
      <c r="F166" s="22"/>
    </row>
  </sheetData>
  <mergeCells count="10">
    <mergeCell ref="E4:H4"/>
    <mergeCell ref="B21:D21"/>
    <mergeCell ref="I4:I5"/>
    <mergeCell ref="A1:J1"/>
    <mergeCell ref="J4:J5"/>
    <mergeCell ref="A2:J2"/>
    <mergeCell ref="C4:C5"/>
    <mergeCell ref="D4:D5"/>
    <mergeCell ref="A4:A5"/>
    <mergeCell ref="B4:B5"/>
  </mergeCells>
  <hyperlinks>
    <hyperlink ref="B21"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2022-02-10T00:36:30Z</dcterms:modified>
</cp:coreProperties>
</file>