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SA a p 17.05.21\PORTAL  TRANSP  SAIP\Transparencia Deveng 2022\Octubre 2022\"/>
    </mc:Choice>
  </mc:AlternateContent>
  <bookViews>
    <workbookView xWindow="0" yWindow="0" windowWidth="28800" windowHeight="12435" tabRatio="720"/>
  </bookViews>
  <sheets>
    <sheet name="CONSOLIDADO" sheetId="11" r:id="rId1"/>
    <sheet name="PLIEGO MINSA" sheetId="5" r:id="rId2"/>
    <sheet name="UE ADSCRITAS AL PLIEGO MINSA" sheetId="9" r:id="rId3"/>
  </sheets>
  <definedNames>
    <definedName name="_xlnm._FilterDatabase" localSheetId="1" hidden="1">'PLIEGO MINSA'!$A$5:$K$255</definedName>
    <definedName name="_xlnm._FilterDatabase" localSheetId="2" hidden="1">'UE ADSCRITAS AL PLIEGO MINSA'!#REF!</definedName>
    <definedName name="_xlnm.Print_Area" localSheetId="0">CONSOLIDADO!$B$2:$E$38</definedName>
    <definedName name="_xlnm.Print_Area" localSheetId="1">'PLIEGO MINSA'!$A$1:$K$255</definedName>
    <definedName name="_xlnm.Print_Area" localSheetId="2">'UE ADSCRITAS AL PLIEGO MINSA'!$A$1:$K$30</definedName>
    <definedName name="_xlnm.Print_Titles" localSheetId="1">'PLIEGO MINSA'!$4:$5</definedName>
    <definedName name="_xlnm.Print_Titles" localSheetId="2">'UE ADSCRITAS AL PLIEGO MINSA'!$5:$5</definedName>
  </definedNames>
  <calcPr calcId="152511"/>
</workbook>
</file>

<file path=xl/calcChain.xml><?xml version="1.0" encoding="utf-8"?>
<calcChain xmlns="http://schemas.openxmlformats.org/spreadsheetml/2006/main">
  <c r="F219" i="5" l="1"/>
  <c r="F215" i="5"/>
  <c r="F151" i="5"/>
  <c r="F149" i="5"/>
  <c r="F147" i="5"/>
  <c r="F143" i="5"/>
  <c r="F139" i="5"/>
  <c r="H127" i="5"/>
  <c r="G127" i="5"/>
  <c r="F127" i="5"/>
  <c r="F123" i="5"/>
  <c r="F120" i="5"/>
  <c r="G117" i="5"/>
  <c r="F117" i="5"/>
  <c r="F114" i="5"/>
  <c r="F111" i="5"/>
  <c r="F109" i="5"/>
  <c r="F105" i="5"/>
  <c r="F103" i="5"/>
  <c r="F7" i="5"/>
  <c r="E211" i="5"/>
  <c r="G211" i="5"/>
  <c r="F211" i="5"/>
  <c r="F6" i="5" l="1"/>
  <c r="J138" i="5"/>
  <c r="K138" i="5" s="1"/>
  <c r="I138" i="5"/>
  <c r="G131" i="5"/>
  <c r="F131" i="5"/>
  <c r="D131" i="5"/>
  <c r="H252" i="5"/>
  <c r="H251" i="5"/>
  <c r="H250" i="5"/>
  <c r="H249" i="5"/>
  <c r="H248" i="5"/>
  <c r="H247" i="5"/>
  <c r="H246" i="5"/>
  <c r="H245" i="5"/>
  <c r="H244" i="5"/>
  <c r="H243" i="5"/>
  <c r="H242" i="5"/>
  <c r="H241" i="5"/>
  <c r="H239" i="5"/>
  <c r="H238" i="5"/>
  <c r="H237" i="5"/>
  <c r="H236" i="5"/>
  <c r="H235" i="5"/>
  <c r="H234" i="5"/>
  <c r="H233" i="5"/>
  <c r="H232" i="5"/>
  <c r="H231" i="5"/>
  <c r="H230" i="5"/>
  <c r="H229" i="5"/>
  <c r="H228" i="5"/>
  <c r="H227" i="5"/>
  <c r="H226" i="5"/>
  <c r="H225" i="5"/>
  <c r="H224" i="5"/>
  <c r="H223" i="5"/>
  <c r="H222" i="5"/>
  <c r="H221" i="5"/>
  <c r="H220" i="5"/>
  <c r="H218" i="5"/>
  <c r="H217" i="5"/>
  <c r="H216" i="5"/>
  <c r="H215" i="5"/>
  <c r="H214" i="5"/>
  <c r="H213" i="5"/>
  <c r="H212" i="5"/>
  <c r="H211"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0" i="5"/>
  <c r="H148" i="5"/>
  <c r="H146" i="5"/>
  <c r="H145" i="5"/>
  <c r="H144" i="5"/>
  <c r="H142" i="5"/>
  <c r="H141" i="5"/>
  <c r="H140" i="5"/>
  <c r="H138" i="5"/>
  <c r="H137" i="5"/>
  <c r="H136" i="5"/>
  <c r="H135" i="5"/>
  <c r="H134" i="5"/>
  <c r="H133" i="5"/>
  <c r="H132" i="5"/>
  <c r="H130" i="5"/>
  <c r="H129" i="5"/>
  <c r="H128" i="5"/>
  <c r="H126" i="5"/>
  <c r="H125" i="5"/>
  <c r="H124" i="5"/>
  <c r="H123" i="5"/>
  <c r="H122" i="5"/>
  <c r="H121" i="5"/>
  <c r="H119" i="5"/>
  <c r="H118" i="5"/>
  <c r="H117" i="5"/>
  <c r="H116" i="5"/>
  <c r="H115" i="5"/>
  <c r="H113" i="5"/>
  <c r="H112" i="5"/>
  <c r="H110" i="5"/>
  <c r="H108" i="5"/>
  <c r="H107" i="5"/>
  <c r="H106" i="5"/>
  <c r="H104"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9" i="5"/>
  <c r="H8" i="5"/>
  <c r="E131" i="5" l="1"/>
  <c r="F17" i="9" l="1"/>
  <c r="G7" i="9"/>
  <c r="F7" i="9"/>
  <c r="D7" i="9"/>
  <c r="I16" i="9"/>
  <c r="J16" i="9"/>
  <c r="K16" i="9"/>
  <c r="J10" i="9"/>
  <c r="K10" i="9" s="1"/>
  <c r="I10" i="9"/>
  <c r="H26" i="9" l="1"/>
  <c r="H25" i="9"/>
  <c r="H24" i="9"/>
  <c r="H23" i="9"/>
  <c r="H22" i="9"/>
  <c r="H21" i="9"/>
  <c r="H20" i="9"/>
  <c r="H19" i="9"/>
  <c r="H18" i="9"/>
  <c r="H17" i="9"/>
  <c r="H16" i="9"/>
  <c r="H15" i="9"/>
  <c r="H14" i="9"/>
  <c r="H13" i="9"/>
  <c r="H12" i="9"/>
  <c r="H11" i="9"/>
  <c r="H10" i="9"/>
  <c r="H9" i="9"/>
  <c r="H8" i="9"/>
  <c r="H7" i="9"/>
  <c r="E7" i="9" l="1"/>
  <c r="I26" i="9" l="1"/>
  <c r="I25" i="9"/>
  <c r="J24" i="9"/>
  <c r="K24" i="9" s="1"/>
  <c r="I24" i="9"/>
  <c r="I23" i="9"/>
  <c r="I22" i="9"/>
  <c r="J21" i="9"/>
  <c r="K21" i="9" s="1"/>
  <c r="I21" i="9"/>
  <c r="J20" i="9"/>
  <c r="K20" i="9" s="1"/>
  <c r="I19" i="9"/>
  <c r="J18" i="9"/>
  <c r="K18" i="9" s="1"/>
  <c r="I18" i="9"/>
  <c r="G17" i="9"/>
  <c r="E17" i="9"/>
  <c r="C34" i="11" s="1"/>
  <c r="D17" i="9"/>
  <c r="J17" i="9" s="1"/>
  <c r="I15" i="9"/>
  <c r="J15" i="9"/>
  <c r="K15" i="9" s="1"/>
  <c r="J14" i="9"/>
  <c r="K14" i="9" s="1"/>
  <c r="I14" i="9"/>
  <c r="I13" i="9"/>
  <c r="I12" i="9"/>
  <c r="J12" i="9"/>
  <c r="K12" i="9" s="1"/>
  <c r="J11" i="9"/>
  <c r="K11" i="9" s="1"/>
  <c r="I11" i="9"/>
  <c r="I9" i="9"/>
  <c r="I8" i="9"/>
  <c r="D6" i="9"/>
  <c r="J252" i="5"/>
  <c r="K252" i="5" s="1"/>
  <c r="I252" i="5"/>
  <c r="J251" i="5"/>
  <c r="K251" i="5" s="1"/>
  <c r="I251" i="5"/>
  <c r="J250" i="5"/>
  <c r="K250" i="5" s="1"/>
  <c r="I250" i="5"/>
  <c r="J249" i="5"/>
  <c r="K249" i="5" s="1"/>
  <c r="I249" i="5"/>
  <c r="J248" i="5"/>
  <c r="K248" i="5" s="1"/>
  <c r="I248" i="5"/>
  <c r="J247" i="5"/>
  <c r="K247" i="5" s="1"/>
  <c r="I247" i="5"/>
  <c r="J246" i="5"/>
  <c r="K246" i="5" s="1"/>
  <c r="I246" i="5"/>
  <c r="J245" i="5"/>
  <c r="K245" i="5" s="1"/>
  <c r="I245" i="5"/>
  <c r="J244" i="5"/>
  <c r="K244" i="5" s="1"/>
  <c r="I244" i="5"/>
  <c r="J243" i="5"/>
  <c r="K243" i="5" s="1"/>
  <c r="I243" i="5"/>
  <c r="J242" i="5"/>
  <c r="K242" i="5" s="1"/>
  <c r="I242" i="5"/>
  <c r="J241" i="5"/>
  <c r="K241" i="5" s="1"/>
  <c r="I241" i="5"/>
  <c r="G240" i="5"/>
  <c r="H240" i="5" s="1"/>
  <c r="D32" i="11" s="1"/>
  <c r="E240" i="5"/>
  <c r="C32" i="11" s="1"/>
  <c r="D240" i="5"/>
  <c r="J239" i="5"/>
  <c r="K239" i="5" s="1"/>
  <c r="I239" i="5"/>
  <c r="J238" i="5"/>
  <c r="K238" i="5" s="1"/>
  <c r="I238" i="5"/>
  <c r="J237" i="5"/>
  <c r="K237" i="5" s="1"/>
  <c r="I237" i="5"/>
  <c r="J236" i="5"/>
  <c r="K236" i="5" s="1"/>
  <c r="I236" i="5"/>
  <c r="J235" i="5"/>
  <c r="K235" i="5" s="1"/>
  <c r="I235" i="5"/>
  <c r="J234" i="5"/>
  <c r="K234" i="5" s="1"/>
  <c r="I234" i="5"/>
  <c r="J233" i="5"/>
  <c r="K233" i="5" s="1"/>
  <c r="I233" i="5"/>
  <c r="J232" i="5"/>
  <c r="K232" i="5" s="1"/>
  <c r="I232" i="5"/>
  <c r="J231" i="5"/>
  <c r="K231" i="5" s="1"/>
  <c r="I231" i="5"/>
  <c r="J230" i="5"/>
  <c r="K230" i="5" s="1"/>
  <c r="I230" i="5"/>
  <c r="J229" i="5"/>
  <c r="K229" i="5" s="1"/>
  <c r="I229" i="5"/>
  <c r="J228" i="5"/>
  <c r="K228" i="5" s="1"/>
  <c r="I228" i="5"/>
  <c r="J227" i="5"/>
  <c r="K227" i="5" s="1"/>
  <c r="I227" i="5"/>
  <c r="J226" i="5"/>
  <c r="K226" i="5" s="1"/>
  <c r="I226" i="5"/>
  <c r="J225" i="5"/>
  <c r="K225" i="5" s="1"/>
  <c r="I225" i="5"/>
  <c r="J224" i="5"/>
  <c r="K224" i="5" s="1"/>
  <c r="I224" i="5"/>
  <c r="J223" i="5"/>
  <c r="K223" i="5" s="1"/>
  <c r="I223" i="5"/>
  <c r="J222" i="5"/>
  <c r="K222" i="5" s="1"/>
  <c r="I222" i="5"/>
  <c r="J221" i="5"/>
  <c r="K221" i="5" s="1"/>
  <c r="I221" i="5"/>
  <c r="J220" i="5"/>
  <c r="K220" i="5" s="1"/>
  <c r="I220" i="5"/>
  <c r="G219" i="5"/>
  <c r="E219" i="5"/>
  <c r="D219" i="5"/>
  <c r="J218" i="5"/>
  <c r="K218" i="5" s="1"/>
  <c r="I218" i="5"/>
  <c r="J217" i="5"/>
  <c r="K217" i="5" s="1"/>
  <c r="I217" i="5"/>
  <c r="J216" i="5"/>
  <c r="K216" i="5" s="1"/>
  <c r="I216" i="5"/>
  <c r="G215" i="5"/>
  <c r="E215" i="5"/>
  <c r="C30" i="11" s="1"/>
  <c r="D215" i="5"/>
  <c r="J215" i="5" s="1"/>
  <c r="J214" i="5"/>
  <c r="K214" i="5" s="1"/>
  <c r="J213" i="5"/>
  <c r="K213" i="5" s="1"/>
  <c r="I213" i="5"/>
  <c r="J212" i="5"/>
  <c r="K212" i="5" s="1"/>
  <c r="I212" i="5"/>
  <c r="J211" i="5"/>
  <c r="I211" i="5"/>
  <c r="D211" i="5"/>
  <c r="J210" i="5"/>
  <c r="K210" i="5" s="1"/>
  <c r="I210" i="5"/>
  <c r="J209" i="5"/>
  <c r="K209" i="5" s="1"/>
  <c r="I209" i="5"/>
  <c r="J208" i="5"/>
  <c r="K208" i="5" s="1"/>
  <c r="I208" i="5"/>
  <c r="J207" i="5"/>
  <c r="K207" i="5" s="1"/>
  <c r="I207" i="5"/>
  <c r="J206" i="5"/>
  <c r="K206" i="5" s="1"/>
  <c r="I206" i="5"/>
  <c r="J205" i="5"/>
  <c r="K205" i="5" s="1"/>
  <c r="I205" i="5"/>
  <c r="J204" i="5"/>
  <c r="K204" i="5" s="1"/>
  <c r="I204" i="5"/>
  <c r="J203" i="5"/>
  <c r="K203" i="5" s="1"/>
  <c r="I203" i="5"/>
  <c r="J202" i="5"/>
  <c r="K202" i="5" s="1"/>
  <c r="I202" i="5"/>
  <c r="J201" i="5"/>
  <c r="K201" i="5" s="1"/>
  <c r="I201" i="5"/>
  <c r="J200" i="5"/>
  <c r="K200" i="5" s="1"/>
  <c r="I200" i="5"/>
  <c r="J199" i="5"/>
  <c r="K199" i="5" s="1"/>
  <c r="I199" i="5"/>
  <c r="J198" i="5"/>
  <c r="K198" i="5" s="1"/>
  <c r="I198" i="5"/>
  <c r="J197" i="5"/>
  <c r="K197" i="5" s="1"/>
  <c r="I197" i="5"/>
  <c r="J196" i="5"/>
  <c r="K196" i="5" s="1"/>
  <c r="I196" i="5"/>
  <c r="J195" i="5"/>
  <c r="K195" i="5" s="1"/>
  <c r="I195" i="5"/>
  <c r="J194" i="5"/>
  <c r="K194" i="5" s="1"/>
  <c r="I194" i="5"/>
  <c r="J193" i="5"/>
  <c r="K193" i="5" s="1"/>
  <c r="I193" i="5"/>
  <c r="J192" i="5"/>
  <c r="K192" i="5" s="1"/>
  <c r="I192" i="5"/>
  <c r="J191" i="5"/>
  <c r="K191" i="5" s="1"/>
  <c r="I191" i="5"/>
  <c r="J190" i="5"/>
  <c r="K190" i="5" s="1"/>
  <c r="I190" i="5"/>
  <c r="J189" i="5"/>
  <c r="K189" i="5" s="1"/>
  <c r="I189" i="5"/>
  <c r="J188" i="5"/>
  <c r="K188" i="5" s="1"/>
  <c r="I188" i="5"/>
  <c r="J187" i="5"/>
  <c r="K187" i="5" s="1"/>
  <c r="I187" i="5"/>
  <c r="J186" i="5"/>
  <c r="K186" i="5" s="1"/>
  <c r="I186" i="5"/>
  <c r="J185" i="5"/>
  <c r="K185" i="5" s="1"/>
  <c r="I185" i="5"/>
  <c r="J184" i="5"/>
  <c r="K184" i="5" s="1"/>
  <c r="I184" i="5"/>
  <c r="J183" i="5"/>
  <c r="K183" i="5" s="1"/>
  <c r="I183" i="5"/>
  <c r="J182" i="5"/>
  <c r="K182" i="5" s="1"/>
  <c r="I182" i="5"/>
  <c r="J181" i="5"/>
  <c r="K181" i="5" s="1"/>
  <c r="I181" i="5"/>
  <c r="J180" i="5"/>
  <c r="K180" i="5" s="1"/>
  <c r="I180" i="5"/>
  <c r="J179" i="5"/>
  <c r="K179" i="5" s="1"/>
  <c r="I179" i="5"/>
  <c r="J178" i="5"/>
  <c r="K178" i="5" s="1"/>
  <c r="I178" i="5"/>
  <c r="J177" i="5"/>
  <c r="K177" i="5" s="1"/>
  <c r="I177" i="5"/>
  <c r="J176" i="5"/>
  <c r="K176" i="5" s="1"/>
  <c r="I176" i="5"/>
  <c r="J175" i="5"/>
  <c r="K175" i="5" s="1"/>
  <c r="I175" i="5"/>
  <c r="J174" i="5"/>
  <c r="K174" i="5" s="1"/>
  <c r="I174" i="5"/>
  <c r="J173" i="5"/>
  <c r="K173" i="5" s="1"/>
  <c r="I173" i="5"/>
  <c r="J172" i="5"/>
  <c r="K172" i="5" s="1"/>
  <c r="I172" i="5"/>
  <c r="J171" i="5"/>
  <c r="K171" i="5" s="1"/>
  <c r="I171" i="5"/>
  <c r="J170" i="5"/>
  <c r="K170" i="5" s="1"/>
  <c r="I170" i="5"/>
  <c r="J169" i="5"/>
  <c r="K169" i="5" s="1"/>
  <c r="I169" i="5"/>
  <c r="J168" i="5"/>
  <c r="K168" i="5" s="1"/>
  <c r="I168" i="5"/>
  <c r="J167" i="5"/>
  <c r="K167" i="5" s="1"/>
  <c r="I167" i="5"/>
  <c r="J166" i="5"/>
  <c r="K166" i="5" s="1"/>
  <c r="I166" i="5"/>
  <c r="J165" i="5"/>
  <c r="K165" i="5" s="1"/>
  <c r="I165" i="5"/>
  <c r="J164" i="5"/>
  <c r="K164" i="5" s="1"/>
  <c r="I164" i="5"/>
  <c r="J163" i="5"/>
  <c r="K163" i="5" s="1"/>
  <c r="I163" i="5"/>
  <c r="J162" i="5"/>
  <c r="K162" i="5" s="1"/>
  <c r="I162" i="5"/>
  <c r="J161" i="5"/>
  <c r="K161" i="5" s="1"/>
  <c r="I161" i="5"/>
  <c r="J160" i="5"/>
  <c r="K160" i="5" s="1"/>
  <c r="I160" i="5"/>
  <c r="J159" i="5"/>
  <c r="K159" i="5" s="1"/>
  <c r="I159" i="5"/>
  <c r="J158" i="5"/>
  <c r="K158" i="5" s="1"/>
  <c r="I158" i="5"/>
  <c r="J157" i="5"/>
  <c r="K157" i="5" s="1"/>
  <c r="I157" i="5"/>
  <c r="J156" i="5"/>
  <c r="K156" i="5" s="1"/>
  <c r="I156" i="5"/>
  <c r="J155" i="5"/>
  <c r="K155" i="5" s="1"/>
  <c r="I155" i="5"/>
  <c r="J154" i="5"/>
  <c r="I154" i="5"/>
  <c r="J153" i="5"/>
  <c r="I153" i="5"/>
  <c r="J152" i="5"/>
  <c r="I152" i="5"/>
  <c r="G151" i="5"/>
  <c r="E151" i="5"/>
  <c r="D151" i="5"/>
  <c r="J150" i="5"/>
  <c r="K150" i="5" s="1"/>
  <c r="I150" i="5"/>
  <c r="G149" i="5"/>
  <c r="E149" i="5"/>
  <c r="D149" i="5"/>
  <c r="J148" i="5"/>
  <c r="K148" i="5" s="1"/>
  <c r="I148" i="5"/>
  <c r="G147" i="5"/>
  <c r="E147" i="5"/>
  <c r="C26" i="11" s="1"/>
  <c r="D147" i="5"/>
  <c r="J146" i="5"/>
  <c r="K146" i="5" s="1"/>
  <c r="I146" i="5"/>
  <c r="J145" i="5"/>
  <c r="K145" i="5" s="1"/>
  <c r="I145" i="5"/>
  <c r="J144" i="5"/>
  <c r="K144" i="5" s="1"/>
  <c r="I144" i="5"/>
  <c r="G143" i="5"/>
  <c r="H143" i="5" s="1"/>
  <c r="D25" i="11" s="1"/>
  <c r="E143" i="5"/>
  <c r="C25" i="11" s="1"/>
  <c r="D143" i="5"/>
  <c r="J142" i="5"/>
  <c r="K142" i="5" s="1"/>
  <c r="I142" i="5"/>
  <c r="J141" i="5"/>
  <c r="K141" i="5" s="1"/>
  <c r="I141" i="5"/>
  <c r="J140" i="5"/>
  <c r="K140" i="5" s="1"/>
  <c r="I140" i="5"/>
  <c r="G139" i="5"/>
  <c r="H139" i="5" s="1"/>
  <c r="D24" i="11" s="1"/>
  <c r="E139" i="5"/>
  <c r="C24" i="11" s="1"/>
  <c r="D139" i="5"/>
  <c r="J137" i="5"/>
  <c r="K137" i="5" s="1"/>
  <c r="I137" i="5"/>
  <c r="J136" i="5"/>
  <c r="K136" i="5" s="1"/>
  <c r="I136" i="5"/>
  <c r="J135" i="5"/>
  <c r="K135" i="5" s="1"/>
  <c r="I135" i="5"/>
  <c r="J134" i="5"/>
  <c r="K134" i="5" s="1"/>
  <c r="I134" i="5"/>
  <c r="J133" i="5"/>
  <c r="K133" i="5" s="1"/>
  <c r="I133" i="5"/>
  <c r="J132" i="5"/>
  <c r="K132" i="5" s="1"/>
  <c r="I132" i="5"/>
  <c r="J130" i="5"/>
  <c r="K130" i="5" s="1"/>
  <c r="I130" i="5"/>
  <c r="J129" i="5"/>
  <c r="K129" i="5" s="1"/>
  <c r="I129" i="5"/>
  <c r="J128" i="5"/>
  <c r="K128" i="5" s="1"/>
  <c r="I128" i="5"/>
  <c r="E127" i="5"/>
  <c r="D127" i="5"/>
  <c r="J126" i="5"/>
  <c r="K126" i="5" s="1"/>
  <c r="I126" i="5"/>
  <c r="J125" i="5"/>
  <c r="K125" i="5" s="1"/>
  <c r="I125" i="5"/>
  <c r="J124" i="5"/>
  <c r="K124" i="5" s="1"/>
  <c r="I124" i="5"/>
  <c r="G123" i="5"/>
  <c r="D21" i="11" s="1"/>
  <c r="E123" i="5"/>
  <c r="C21" i="11" s="1"/>
  <c r="D123" i="5"/>
  <c r="J122" i="5"/>
  <c r="K122" i="5" s="1"/>
  <c r="I122" i="5"/>
  <c r="J121" i="5"/>
  <c r="K121" i="5" s="1"/>
  <c r="I121" i="5"/>
  <c r="G120" i="5"/>
  <c r="E120" i="5"/>
  <c r="D120" i="5"/>
  <c r="J119" i="5"/>
  <c r="K119" i="5" s="1"/>
  <c r="I119" i="5"/>
  <c r="J118" i="5"/>
  <c r="K118" i="5" s="1"/>
  <c r="I118" i="5"/>
  <c r="E117" i="5"/>
  <c r="C19" i="11" s="1"/>
  <c r="D117" i="5"/>
  <c r="J117" i="5" s="1"/>
  <c r="J116" i="5"/>
  <c r="K116" i="5" s="1"/>
  <c r="I116" i="5"/>
  <c r="J115" i="5"/>
  <c r="K115" i="5" s="1"/>
  <c r="I115" i="5"/>
  <c r="G114" i="5"/>
  <c r="E114" i="5"/>
  <c r="C18" i="11" s="1"/>
  <c r="D114" i="5"/>
  <c r="J113" i="5"/>
  <c r="K113" i="5" s="1"/>
  <c r="I113" i="5"/>
  <c r="J112" i="5"/>
  <c r="K112" i="5" s="1"/>
  <c r="I112" i="5"/>
  <c r="G111" i="5"/>
  <c r="H111" i="5" s="1"/>
  <c r="E111" i="5"/>
  <c r="C17" i="11" s="1"/>
  <c r="D111" i="5"/>
  <c r="J110" i="5"/>
  <c r="K110" i="5" s="1"/>
  <c r="I110" i="5"/>
  <c r="G109" i="5"/>
  <c r="H109" i="5" s="1"/>
  <c r="E109" i="5"/>
  <c r="C16" i="11" s="1"/>
  <c r="D109" i="5"/>
  <c r="J108" i="5"/>
  <c r="K108" i="5" s="1"/>
  <c r="I108" i="5"/>
  <c r="J107" i="5"/>
  <c r="K107" i="5" s="1"/>
  <c r="I107" i="5"/>
  <c r="J106" i="5"/>
  <c r="K106" i="5" s="1"/>
  <c r="I106" i="5"/>
  <c r="G105" i="5"/>
  <c r="H105" i="5" s="1"/>
  <c r="E105" i="5"/>
  <c r="D105" i="5"/>
  <c r="J104" i="5"/>
  <c r="K104" i="5" s="1"/>
  <c r="I104" i="5"/>
  <c r="G103" i="5"/>
  <c r="H103" i="5" s="1"/>
  <c r="E103" i="5"/>
  <c r="D103" i="5"/>
  <c r="J102" i="5"/>
  <c r="K102" i="5" s="1"/>
  <c r="I102" i="5"/>
  <c r="J101" i="5"/>
  <c r="K101" i="5" s="1"/>
  <c r="I101" i="5"/>
  <c r="J100" i="5"/>
  <c r="K100" i="5" s="1"/>
  <c r="I100" i="5"/>
  <c r="J99" i="5"/>
  <c r="K99" i="5" s="1"/>
  <c r="I99" i="5"/>
  <c r="J98" i="5"/>
  <c r="K98" i="5" s="1"/>
  <c r="I98" i="5"/>
  <c r="J97" i="5"/>
  <c r="K97" i="5" s="1"/>
  <c r="I97" i="5"/>
  <c r="J96" i="5"/>
  <c r="K96" i="5" s="1"/>
  <c r="I96" i="5"/>
  <c r="J95" i="5"/>
  <c r="K95" i="5" s="1"/>
  <c r="I95" i="5"/>
  <c r="J94" i="5"/>
  <c r="K94" i="5" s="1"/>
  <c r="I94" i="5"/>
  <c r="J93" i="5"/>
  <c r="K93" i="5" s="1"/>
  <c r="I93" i="5"/>
  <c r="J92" i="5"/>
  <c r="K92" i="5" s="1"/>
  <c r="I92" i="5"/>
  <c r="J91" i="5"/>
  <c r="K91" i="5" s="1"/>
  <c r="I91" i="5"/>
  <c r="J90" i="5"/>
  <c r="K90" i="5" s="1"/>
  <c r="I90" i="5"/>
  <c r="J89" i="5"/>
  <c r="K89" i="5" s="1"/>
  <c r="I89" i="5"/>
  <c r="J88" i="5"/>
  <c r="K88" i="5" s="1"/>
  <c r="I88" i="5"/>
  <c r="J87" i="5"/>
  <c r="K87" i="5" s="1"/>
  <c r="I87" i="5"/>
  <c r="J86" i="5"/>
  <c r="K86" i="5" s="1"/>
  <c r="I86" i="5"/>
  <c r="J85" i="5"/>
  <c r="K85" i="5" s="1"/>
  <c r="I85" i="5"/>
  <c r="J84" i="5"/>
  <c r="K84" i="5" s="1"/>
  <c r="I84" i="5"/>
  <c r="J83" i="5"/>
  <c r="K83" i="5" s="1"/>
  <c r="I83" i="5"/>
  <c r="J82" i="5"/>
  <c r="K82" i="5" s="1"/>
  <c r="I82" i="5"/>
  <c r="J81" i="5"/>
  <c r="K81" i="5" s="1"/>
  <c r="I81" i="5"/>
  <c r="J80" i="5"/>
  <c r="K80" i="5" s="1"/>
  <c r="I80" i="5"/>
  <c r="J79" i="5"/>
  <c r="K79" i="5" s="1"/>
  <c r="I79" i="5"/>
  <c r="J78" i="5"/>
  <c r="K78" i="5" s="1"/>
  <c r="I78" i="5"/>
  <c r="J77" i="5"/>
  <c r="K77" i="5" s="1"/>
  <c r="I77" i="5"/>
  <c r="J76" i="5"/>
  <c r="K76" i="5" s="1"/>
  <c r="I76" i="5"/>
  <c r="J75" i="5"/>
  <c r="K75" i="5" s="1"/>
  <c r="I75" i="5"/>
  <c r="J74" i="5"/>
  <c r="K74" i="5" s="1"/>
  <c r="I74" i="5"/>
  <c r="J73" i="5"/>
  <c r="K73" i="5" s="1"/>
  <c r="I73" i="5"/>
  <c r="J72" i="5"/>
  <c r="K72" i="5" s="1"/>
  <c r="I72" i="5"/>
  <c r="J71" i="5"/>
  <c r="K71" i="5" s="1"/>
  <c r="I71" i="5"/>
  <c r="J70" i="5"/>
  <c r="K70" i="5" s="1"/>
  <c r="I70" i="5"/>
  <c r="J69" i="5"/>
  <c r="K69" i="5" s="1"/>
  <c r="I69" i="5"/>
  <c r="J68" i="5"/>
  <c r="K68" i="5" s="1"/>
  <c r="I68" i="5"/>
  <c r="J67" i="5"/>
  <c r="K67" i="5" s="1"/>
  <c r="I67" i="5"/>
  <c r="J66" i="5"/>
  <c r="K66" i="5" s="1"/>
  <c r="I66" i="5"/>
  <c r="J65" i="5"/>
  <c r="K65" i="5" s="1"/>
  <c r="I65" i="5"/>
  <c r="J64" i="5"/>
  <c r="K64" i="5" s="1"/>
  <c r="I64" i="5"/>
  <c r="J63" i="5"/>
  <c r="K63" i="5" s="1"/>
  <c r="I63" i="5"/>
  <c r="J62" i="5"/>
  <c r="K62" i="5" s="1"/>
  <c r="I62" i="5"/>
  <c r="J61" i="5"/>
  <c r="K61" i="5" s="1"/>
  <c r="I61" i="5"/>
  <c r="J60" i="5"/>
  <c r="K60" i="5" s="1"/>
  <c r="I60" i="5"/>
  <c r="J59" i="5"/>
  <c r="K59" i="5" s="1"/>
  <c r="I59" i="5"/>
  <c r="J58" i="5"/>
  <c r="K58" i="5" s="1"/>
  <c r="I58" i="5"/>
  <c r="J57" i="5"/>
  <c r="K57" i="5" s="1"/>
  <c r="I57" i="5"/>
  <c r="J56" i="5"/>
  <c r="K56" i="5" s="1"/>
  <c r="I56" i="5"/>
  <c r="J55" i="5"/>
  <c r="K55" i="5" s="1"/>
  <c r="I55" i="5"/>
  <c r="J54" i="5"/>
  <c r="K54" i="5" s="1"/>
  <c r="I54" i="5"/>
  <c r="J53" i="5"/>
  <c r="K53" i="5" s="1"/>
  <c r="I53" i="5"/>
  <c r="J52" i="5"/>
  <c r="K52" i="5" s="1"/>
  <c r="I52" i="5"/>
  <c r="J51" i="5"/>
  <c r="K51" i="5" s="1"/>
  <c r="I51" i="5"/>
  <c r="J50" i="5"/>
  <c r="K50" i="5" s="1"/>
  <c r="I50" i="5"/>
  <c r="J49" i="5"/>
  <c r="K49" i="5" s="1"/>
  <c r="I49" i="5"/>
  <c r="J48" i="5"/>
  <c r="K48" i="5" s="1"/>
  <c r="I48" i="5"/>
  <c r="J47" i="5"/>
  <c r="K47" i="5" s="1"/>
  <c r="I47" i="5"/>
  <c r="J46" i="5"/>
  <c r="K46" i="5" s="1"/>
  <c r="I46" i="5"/>
  <c r="J45" i="5"/>
  <c r="K45" i="5" s="1"/>
  <c r="I45" i="5"/>
  <c r="J44" i="5"/>
  <c r="K44" i="5" s="1"/>
  <c r="I44" i="5"/>
  <c r="J43" i="5"/>
  <c r="K43" i="5" s="1"/>
  <c r="I43" i="5"/>
  <c r="J42" i="5"/>
  <c r="K42" i="5" s="1"/>
  <c r="I42" i="5"/>
  <c r="J41" i="5"/>
  <c r="K41" i="5" s="1"/>
  <c r="I41" i="5"/>
  <c r="J40" i="5"/>
  <c r="K40" i="5" s="1"/>
  <c r="I40" i="5"/>
  <c r="J39" i="5"/>
  <c r="K39" i="5" s="1"/>
  <c r="I39" i="5"/>
  <c r="J38" i="5"/>
  <c r="K38" i="5" s="1"/>
  <c r="I38" i="5"/>
  <c r="J37" i="5"/>
  <c r="K37" i="5" s="1"/>
  <c r="I37" i="5"/>
  <c r="J36" i="5"/>
  <c r="K36" i="5" s="1"/>
  <c r="I36" i="5"/>
  <c r="J35" i="5"/>
  <c r="K35" i="5" s="1"/>
  <c r="I35" i="5"/>
  <c r="J34" i="5"/>
  <c r="K34" i="5" s="1"/>
  <c r="I34" i="5"/>
  <c r="J33" i="5"/>
  <c r="K33" i="5" s="1"/>
  <c r="I33" i="5"/>
  <c r="J32" i="5"/>
  <c r="K32" i="5" s="1"/>
  <c r="I32" i="5"/>
  <c r="J31" i="5"/>
  <c r="K31" i="5" s="1"/>
  <c r="I31" i="5"/>
  <c r="J30" i="5"/>
  <c r="K30" i="5" s="1"/>
  <c r="I30" i="5"/>
  <c r="J29" i="5"/>
  <c r="K29" i="5" s="1"/>
  <c r="I29" i="5"/>
  <c r="J28" i="5"/>
  <c r="K28" i="5" s="1"/>
  <c r="I28" i="5"/>
  <c r="J27" i="5"/>
  <c r="K27" i="5" s="1"/>
  <c r="I27" i="5"/>
  <c r="J26" i="5"/>
  <c r="K26" i="5" s="1"/>
  <c r="I26" i="5"/>
  <c r="J25" i="5"/>
  <c r="K25" i="5" s="1"/>
  <c r="I25" i="5"/>
  <c r="J24" i="5"/>
  <c r="K24" i="5" s="1"/>
  <c r="I24" i="5"/>
  <c r="J23" i="5"/>
  <c r="K23" i="5" s="1"/>
  <c r="I23" i="5"/>
  <c r="J22" i="5"/>
  <c r="K22" i="5" s="1"/>
  <c r="I22" i="5"/>
  <c r="J21" i="5"/>
  <c r="K21" i="5" s="1"/>
  <c r="I21" i="5"/>
  <c r="J20" i="5"/>
  <c r="K20" i="5" s="1"/>
  <c r="I20" i="5"/>
  <c r="J19" i="5"/>
  <c r="K19" i="5" s="1"/>
  <c r="I19" i="5"/>
  <c r="J18" i="5"/>
  <c r="K18" i="5" s="1"/>
  <c r="I18" i="5"/>
  <c r="J17" i="5"/>
  <c r="K17" i="5" s="1"/>
  <c r="I17" i="5"/>
  <c r="J16" i="5"/>
  <c r="K16" i="5" s="1"/>
  <c r="I16" i="5"/>
  <c r="J15" i="5"/>
  <c r="K15" i="5" s="1"/>
  <c r="I15" i="5"/>
  <c r="J14" i="5"/>
  <c r="K14" i="5" s="1"/>
  <c r="I14" i="5"/>
  <c r="J13" i="5"/>
  <c r="K13" i="5" s="1"/>
  <c r="I13" i="5"/>
  <c r="J12" i="5"/>
  <c r="K12" i="5" s="1"/>
  <c r="I12" i="5"/>
  <c r="J11" i="5"/>
  <c r="K11" i="5" s="1"/>
  <c r="I11" i="5"/>
  <c r="J10" i="5"/>
  <c r="K10" i="5" s="1"/>
  <c r="I10" i="5"/>
  <c r="J9" i="5"/>
  <c r="K9" i="5" s="1"/>
  <c r="I9" i="5"/>
  <c r="J8" i="5"/>
  <c r="K8" i="5" s="1"/>
  <c r="I8" i="5"/>
  <c r="G7" i="5"/>
  <c r="H7" i="5" s="1"/>
  <c r="E7" i="5"/>
  <c r="C13" i="11" s="1"/>
  <c r="D7" i="5"/>
  <c r="D6" i="5" s="1"/>
  <c r="D34" i="11"/>
  <c r="C33" i="11"/>
  <c r="D30" i="11"/>
  <c r="D29" i="11"/>
  <c r="C29" i="11"/>
  <c r="C27" i="11"/>
  <c r="C23" i="11"/>
  <c r="D22" i="11"/>
  <c r="C22" i="11"/>
  <c r="C20" i="11"/>
  <c r="D19" i="11"/>
  <c r="C15" i="11"/>
  <c r="C14" i="11"/>
  <c r="E10" i="11"/>
  <c r="J143" i="5" l="1"/>
  <c r="H151" i="5"/>
  <c r="I151" i="5" s="1"/>
  <c r="G6" i="5"/>
  <c r="H120" i="5"/>
  <c r="D20" i="11" s="1"/>
  <c r="J120" i="5"/>
  <c r="H114" i="5"/>
  <c r="I114" i="5" s="1"/>
  <c r="H219" i="5"/>
  <c r="J219" i="5" s="1"/>
  <c r="H149" i="5"/>
  <c r="J149" i="5" s="1"/>
  <c r="H147" i="5"/>
  <c r="J147" i="5" s="1"/>
  <c r="H131" i="5"/>
  <c r="D23" i="11" s="1"/>
  <c r="E23" i="11" s="1"/>
  <c r="J127" i="5"/>
  <c r="I111" i="5"/>
  <c r="J7" i="5"/>
  <c r="J109" i="5"/>
  <c r="I117" i="5"/>
  <c r="I215" i="5"/>
  <c r="I143" i="5"/>
  <c r="E21" i="11"/>
  <c r="I127" i="5"/>
  <c r="E24" i="11"/>
  <c r="E29" i="11"/>
  <c r="J105" i="5"/>
  <c r="I123" i="5"/>
  <c r="J240" i="5"/>
  <c r="J103" i="5"/>
  <c r="J139" i="5"/>
  <c r="J151" i="5"/>
  <c r="E19" i="11"/>
  <c r="E20" i="11"/>
  <c r="E30" i="11"/>
  <c r="E25" i="11"/>
  <c r="E22" i="11"/>
  <c r="I149" i="5"/>
  <c r="J111" i="5"/>
  <c r="D17" i="11"/>
  <c r="E17" i="11" s="1"/>
  <c r="I105" i="5"/>
  <c r="D15" i="11"/>
  <c r="E15" i="11" s="1"/>
  <c r="J6" i="9"/>
  <c r="J7" i="9"/>
  <c r="I7" i="9"/>
  <c r="D33" i="11"/>
  <c r="J9" i="9"/>
  <c r="J23" i="9"/>
  <c r="K23" i="9" s="1"/>
  <c r="J26" i="9"/>
  <c r="K26" i="9" s="1"/>
  <c r="J8" i="9"/>
  <c r="K8" i="9" s="1"/>
  <c r="J19" i="9"/>
  <c r="K19" i="9" s="1"/>
  <c r="J22" i="9"/>
  <c r="K22" i="9" s="1"/>
  <c r="J25" i="9"/>
  <c r="K25" i="9" s="1"/>
  <c r="G6" i="9"/>
  <c r="H6" i="9" s="1"/>
  <c r="J13" i="9"/>
  <c r="K13" i="9" s="1"/>
  <c r="I20" i="9"/>
  <c r="I17" i="9"/>
  <c r="E34" i="11"/>
  <c r="E33" i="11"/>
  <c r="E6" i="9"/>
  <c r="I6" i="9" s="1"/>
  <c r="E32" i="11"/>
  <c r="C31" i="11"/>
  <c r="I7" i="5"/>
  <c r="I240" i="5"/>
  <c r="D28" i="11"/>
  <c r="I147" i="5"/>
  <c r="I139" i="5"/>
  <c r="J123" i="5"/>
  <c r="D16" i="11"/>
  <c r="E16" i="11" s="1"/>
  <c r="I109" i="5"/>
  <c r="D14" i="11"/>
  <c r="E14" i="11" s="1"/>
  <c r="I103" i="5"/>
  <c r="D13" i="11"/>
  <c r="C28" i="11"/>
  <c r="E6" i="5"/>
  <c r="D31" i="11" l="1"/>
  <c r="D18" i="11"/>
  <c r="E18" i="11" s="1"/>
  <c r="J131" i="5"/>
  <c r="I120" i="5"/>
  <c r="J114" i="5"/>
  <c r="I219" i="5"/>
  <c r="D27" i="11"/>
  <c r="E27" i="11" s="1"/>
  <c r="D26" i="11"/>
  <c r="E26" i="11" s="1"/>
  <c r="I131" i="5"/>
  <c r="H6" i="5"/>
  <c r="E31" i="11"/>
  <c r="C12" i="11"/>
  <c r="C11" i="11" s="1"/>
  <c r="E28" i="11"/>
  <c r="D12" i="11"/>
  <c r="D11" i="11" s="1"/>
  <c r="E13" i="11"/>
  <c r="I6" i="5" l="1"/>
  <c r="J6" i="5"/>
  <c r="E12" i="11"/>
  <c r="E11" i="11"/>
</calcChain>
</file>

<file path=xl/sharedStrings.xml><?xml version="1.0" encoding="utf-8"?>
<sst xmlns="http://schemas.openxmlformats.org/spreadsheetml/2006/main" count="341" uniqueCount="325">
  <si>
    <t>Sector 11: SALUD</t>
  </si>
  <si>
    <t>Pliego</t>
  </si>
  <si>
    <t>PIM</t>
  </si>
  <si>
    <t>011: M. DE SALUD</t>
  </si>
  <si>
    <r>
      <t xml:space="preserve">Incluye: </t>
    </r>
    <r>
      <rPr>
        <b/>
        <sz val="10"/>
        <rFont val="Arial"/>
        <family val="2"/>
      </rPr>
      <t>Sólo Proyectos</t>
    </r>
  </si>
  <si>
    <t>Unidad Ejecutora / Nombre del Proyecto</t>
  </si>
  <si>
    <t>Página Web: www.mef.gob.pe</t>
  </si>
  <si>
    <t>%      Avance Ejecución</t>
  </si>
  <si>
    <t>Ejecución Total Acumulada del PIP</t>
  </si>
  <si>
    <t>TOTAL PLIEGO 011: MINISTERIO DE SALUD</t>
  </si>
  <si>
    <t>TOTAL UE ADSCRITAS AL PLIEGO MINSA</t>
  </si>
  <si>
    <t>http://apps5.mineco.gob.pe/transparencia/Navegador/default.aspx</t>
  </si>
  <si>
    <t>131: INSTITUTO NACIONAL DE SALUD</t>
  </si>
  <si>
    <t>2285573: MEJORAMIENTO DE LOS SERVICIOS DE SALUD DEL ESTABLECIMIENTO DE SALUD PROGRESO, DEL DISTRITO DE CHIMBOTE, PROVINCIA DE SANTA, DEPARTAMENTO DE ANCASH</t>
  </si>
  <si>
    <t>2284722: MEJORAMIENTO DE LOS SERVICIOS DE SALUD DEL HOSPITAL DISTRITAL DE PACASMAYO, DISTRITO DE PACASMAYO, PROVINCIA DE PACASMAYO - LA LIBERTAD</t>
  </si>
  <si>
    <t>2335179: MEJORAMIENTO DE LOS SERVICIOS DE SALUD DEL HOSPITAL DE ESPINAR, DISTRITO Y PROVINCIA DE ESPINAR, DEPARTAMENTO DE CUSCO</t>
  </si>
  <si>
    <t>2343128: MEJORAMIENTO DE LOS SERVICIOS DE SALUD DEL CENTRO DE SALUD MACHUPICCHU, DISTRITO DE MACHUPICCHU, PROVINCIA DE URUBAMBA, DEPARTAMENTO DE CUSCO</t>
  </si>
  <si>
    <t>Función 20: SALUD</t>
  </si>
  <si>
    <t>CONSOLIDADO GENERAL DE LA EJECUCIÓN DEL SECTOR SALUD</t>
  </si>
  <si>
    <t>136: INSTITUTO NACIONAL DE ENFERMEDADES NEOPLÁSICAS - INEN</t>
  </si>
  <si>
    <t xml:space="preserve">     001-117: ADMINISTRACIÓN CENTRAL - MINSA</t>
  </si>
  <si>
    <t>EJECUCIÓN DE LOS PROYECTOS DE INVERSIÓN DE LAS UNIDADES EJECUTORAS DEL PLIEGO 011</t>
  </si>
  <si>
    <t>Monto de Inversión Total</t>
  </si>
  <si>
    <t>%
Avance  Ejecución respecto al Monto de Inv. Total</t>
  </si>
  <si>
    <t>EJECUCIÓN DE LOS PROYECTOS DE INVERSIÓN DE LAS UNIDADES EJECUTORAS DE LOS PLIEGOS ADSCRITOS</t>
  </si>
  <si>
    <t>PLIEGO 131: INSTITUTO NACIONAL DE SALUD</t>
  </si>
  <si>
    <t>PLIEGO 136: INSTITUTO NACIONAL DE ENFERMEDADES NEOPLÁSICAS - INEN</t>
  </si>
  <si>
    <r>
      <rPr>
        <sz val="8"/>
        <rFont val="Arial"/>
        <family val="2"/>
      </rPr>
      <t xml:space="preserve">        </t>
    </r>
    <r>
      <rPr>
        <u/>
        <sz val="8"/>
        <rFont val="Arial"/>
        <family val="2"/>
      </rPr>
      <t>http://apps5.mineco.gob.pe/transparencia/Navegador/default.aspx</t>
    </r>
  </si>
  <si>
    <t>2001621: ESTUDIOS DE PRE-INVERSION</t>
  </si>
  <si>
    <t>2343407: MEJORAMIENTO Y AMPLIACION DE LOS SERVICIOS DE SALUD DEL ESTABLECIMIENTO DE SALUD CHALLHUAHUACHO, DEL DISTRITO DE CHALLHUAHUACHO, PROVINCIA DE COTABAMBAS, DEPARTAMENTO DE APURIMAC</t>
  </si>
  <si>
    <t>2344420: MEJORAMIENTO DE LOS SERVICIOS DE SALUD DEL CENTRO DE SALUD COTABAMBAS, DISTRITO DE COTABAMBAS, PROVINCIA DE COTABAMBAS, DEPARTAMENTO DE APURIMAC</t>
  </si>
  <si>
    <t>2354781: MEJORAMIENTO DE LOS SERVICIOS DE SALUD DEL HOSPITAL REGIONAL ZACARIAS CORREA VALDIVIA DE HUANCAVELICA; DISTRITO DE ASCENSION, PROVINCIA DE HUANCAVELICA Y DEPARTAMENTO DE HUANCAVELICA</t>
  </si>
  <si>
    <t>2372478: MEJORAMIENTO DE LOS SERVICIOS DE SALUD DEL CENTRO DE SALUD HAQUIRA, DISTRITO HAQUIRA, PROVINCIA COTABAMBAS, DEPARTAMENTO APURIMAC</t>
  </si>
  <si>
    <t>Unidad Ejecutora 001-117: ADMINISTRACION CENTRAL - MINSA</t>
  </si>
  <si>
    <t>Unidad Ejecutora 125-1655: PROGRAMA NACIONAL DE INVERSIONES EN SALUD</t>
  </si>
  <si>
    <t>2416127: CREACION DE REDES INTEGRADAS DE SALUD</t>
  </si>
  <si>
    <t>2443550: REMODELACION DE EDIFICIO DE LABORATORIO Y LABORATORIO ESPECIFICO; ADQUISICION DE MESA TECNICA, LAVADORA SEMIAUTOMATICA, AUTOCLAVE FRONTERA, HORNO DE DESPIROGENADO, LLENADORA SEMIAUTOMATICA DE VIALES, CERRADORA SEMIAUTOMATICA DE VIALES</t>
  </si>
  <si>
    <t xml:space="preserve">
Código Unificado
</t>
  </si>
  <si>
    <t>Código Unificado</t>
  </si>
  <si>
    <t>2285839: MEJORAMIENTO Y AMPLIACION DE LOS SERVICIOS DE SALUD DEL ESTABLECIMIENTO DE SALUD LLATA, DISTRITO DE LLATA, PROVINCIA DE HUAMALIES - REGION HUANUCO</t>
  </si>
  <si>
    <t>2430241: MEJORAMIENTO DEL MODELO DE GESTION, ORGANIZACION Y PRESTACION DE LOS SERVICIOS DE SALUD EN LAS REDES INTEGRADAS DE SALUD EN LIMA METROPOLITANA Y REGIONES PRIORIZADAS DISTRITO DE - TODOS - - PROVINCIA DE - TODOS - - DEPARTAMENTO DE -MUL.DEP-</t>
  </si>
  <si>
    <t>2430242: MEJORAMIENTO Y AMPLIACION DEL SISTEMA UNICO DE INFORMACION EN SALUD</t>
  </si>
  <si>
    <t>2430246: MEJORAMIENTO DE LOS SERVICIOS MEDICOS DE APOYO EN LIMA METROPOLITANA, DISTRITO DE COMAS - PROVINCIA DE LIMA - DEPARTAMENTO DE LIMA</t>
  </si>
  <si>
    <t>2430247: MEJORAMIENTO DE LA GESTION DE PRODUCTOS FARMACEUTICOS Y DISPOSITIVOS MEDICOS A NIVEL DE LIMA METROPOLITANA - DISTRITO DE COMAS - PROVINCIA DE LIMA - DEPARTAMENTO DE LIMA</t>
  </si>
  <si>
    <t>2466074: MEJORAMIENTO Y AMPLIACION DE LOS SERVICIOS DE SALUD DE LA RED INTEGRADA EN SALUD COMAS DISTRITO DE COMAS - PROVINCIA DE LIMA - DEPARTAMENTO DE LIMA</t>
  </si>
  <si>
    <t>2466086: MEJORAMIENTO Y AMPLIACION DE LOS SERVICIOS DE SALUD DEL PRIMER NIVEL DE ATENCION DE LA RIS PUENTE PIEDRA 4 DISTRITOS DE LA PROVINCIA DE LIMA - DEPARTAMENTO DE LIMA</t>
  </si>
  <si>
    <t>2466354: MEJORAMIENTO Y AMPLIACION DE LOS SERVICIOS DE SALUD DE LA RED INTEGRADA DE SALUD 5 DIRIS LIMA CENTRO SAN JUAN DE LURIGANCHO DEL DISTRITO DE SAN JUAN DE LURIGANCHO - PROVINCIA DE LIMA - DEPARTAMENTO DE LIMA</t>
  </si>
  <si>
    <t>2466581: MEJORAMIENTO Y AMPLIACION DE LOS SERVICIOS DE SALUD DEL PRIMER NIVEL DE ATENCION DE LA RED INTEGRADA DE SALUD VILLA EL SALVADOR DEL DISTRITO DE VILLA EL SALVADOR - PROVINCIA DE LIMA - DEPARTAMENTO DE LIMA</t>
  </si>
  <si>
    <t>2466669: MEJORAMIENTO Y AMPLIACION DE LOS SERVICIOS DE SALUD DEL PRIMER NIVEL DE ATENCION DE LA RED INTEGRADA DE SALUD (RIS) 2 - TRUJILLO, 5 DISTRITOS DE LA PROVINCIA DE TRUJILLO - DEPARTAMENTO DE LA LIBERTAD</t>
  </si>
  <si>
    <t>2466824: MEJORAMIENTO Y AMPLIACION DE LOS SERVICIOS DE SALUD DEL PRIMER NIVEL DE ATENCION DE LA RED INTEGRADA DE SALUD ATE, VITARTE DEL DISTRITO DE ATE - PROVINCIA DE LIMA - DEPARTAMENTO DE LIMA</t>
  </si>
  <si>
    <t>2461958: RENOVACION DE CERCO PERIMETRICO; EN EL(LA) INSTITUTO NACIONAL DE SALUD EN LA LOCALIDAD CHORRILLOS, DISTRITO DE CHORRILLOS, PROVINCIA LIMA, DEPARTAMENTO LIMA</t>
  </si>
  <si>
    <t>2335476: MEJORAMIENTO Y AMPLIACION DE LOS SERVICIOS DE SALUD DEL ESTABLECIMIENTO DE SALUD PARCONA EN EL DISTRITO DE PARCONA, PROVINCIA Y DEPARTAMENTO DE ICA</t>
  </si>
  <si>
    <t>2250037: MEJORAMIENTO DE LA CAPACIDAD RESOLUTIVA DEL ESTABLECIMIENTO DE SALUD ESTRATEGICO DE PUTINA, PROVINCIA SAN ANTONIO DE PUTINA - REGION PUNO</t>
  </si>
  <si>
    <t>2509549: ADQUISICION DE CAMA CAMILLA MULTIPROPOSITO TIPO UCI, VENTILADOR MECANICO, MONITOR MULTI PARAMETRO Y ASPIRADOR DE SECRECIONES; ADEMAS DE OTROS ACTIVOS EN EL(LA) EESS DIRECCION GENERAL DE OPERACIONES EN SALUD - EN LA LOCALIDAD JESUS MARIA, DISTRITO DE JESUS MARIA, PROVINCIA LIMA, DEPARTAMENTO LIMA</t>
  </si>
  <si>
    <t>2466660: MEJORAMIENTO DE LA GESTION DE PRODUCTOS FARMACEUTICOS Y DISPOSITIVOS MEDICOS EN REGIONES PRIORIZADAS EN LA PROVINCIA DE TRUJILLO DEL DEPARTAMENTO DE LA LIBERTAD; LA PROVINCIA DE HUANCAVELICA DEL DEPARTAMENTO DE HUANCAVELICA Y LA PROVINCIA DE MOYOBAMBA DEL DEPARTAMENTO DE SAN MARTIN</t>
  </si>
  <si>
    <t>2409087: RECUPERACION DE LOS SERVICIOS DE SALUD DEL PUESTO DE SALUD (I-1) SAPCHA - DISTRITO DE ACOCHACA - PROVINCIA DE ASUNCION - DEPARTAMENTO DE ANCASH</t>
  </si>
  <si>
    <t>2412981: RECUPERACION DE LOS SERVICIOS DE SALUD DEL PUESTO DE SALUD SAN PEDRO - DISTRITO DE CHULUCANAS - PROVINCIA DE MORROPON - DEPARTAMENTO DE PIURA</t>
  </si>
  <si>
    <t>2428425: REHABILITACION DE LOS SERVICIOS DE SALUD DEL ESTABLECIMIENTO DE SALUD MAGDALENA NUEVA, DISTRITO DE CHIMBOTE, PROVINCIA SANTA, DEPARTAMENTO ANCASH</t>
  </si>
  <si>
    <t>2451748: REHABILITACION Y REPOSICION DEL CENTRO DE SALUD LAS LOMAS, DISTRITO DE LAS LOMAS, PROVINCIA PIURA, REGION PIURA</t>
  </si>
  <si>
    <t>2469055: REHABILITACION DE LOS SERVICIOS DE SALUD DEL HOSPITAL DE LA AMISTAD PERU-COREA SANTA ROSA II-2, DISTRITO 26 DE OCTUBRE, PROVINCIA PIURA, REGION PIURA</t>
  </si>
  <si>
    <t>2426613: RECUPERACION DE LOS SERVICIOS DE SALUD DEL PUESTO DE SALUD PUCHACA DEL CENTRO POBLADO DE PUCHACA ALTO, DISTRITO DE INCAHUASI, PROVINCIA DE FERREÑAFE - LAMBAYEQUE</t>
  </si>
  <si>
    <t>2426642: RECUPERACION DE LOS SERVICIOS DE SALAS DEL CENTRO DE SALUD SALAS, DISTRITO DE SALAS, PROVINCIA DE LAMBAYEQUE - LAMBAYEQUE</t>
  </si>
  <si>
    <t>2271925: MEJORAMIENTO Y AMPLIACION DE LOS SERVICIOS DEL SISTEMA NACIONAL DE CIENCIA, TECNOLOGIA E INNOVACION TECNOLOGICA  1/</t>
  </si>
  <si>
    <t xml:space="preserve">    125-1655: PROGRAMA NACIONAL DE INVERSIONES EN SALUD</t>
  </si>
  <si>
    <t>2509291: ADQUISICION DE TELEVISOR (TELEMEDICINA), COMPUTADORA (TELEMEDICINA), IMPRESORA MULTIFUNCIONAL (TELEMEDICINA) Y SISTEMA DE VIDEOCONFERENCIA; ADEMAS DE OTROS ACTIVOS EN DOCE ESTABLECIMIENTOS DE SALUD I.4, ESTABLECIMIENTOS DE SALUD I.3 DISTRITO DE TRUJILLO, PROVINCIA TRUJILLO, DEPARTAMENTO LA LIBERTAD</t>
  </si>
  <si>
    <t>2509292: ADQUISICION DE TELEVISOR (TELEMEDICINA), COMPUTADORA (TELEMEDICINA), IMPRESORA MULTIFUNCIONAL (TELEMEDICINA) Y SISTEMA DE VIDEOCONFERENCIA; ADEMAS DE OTROS ACTIVOS EN TRECE ESTABLECIMIENTOS DE SALUD I.3 DISTRITO DE CHACHAPOYAS, PROVINCIA CHACHAPOYAS, DEPARTAMENTO AMAZONAS</t>
  </si>
  <si>
    <t>2509293: ADQUISICION DE TELEVISOR (TELEMEDICINA), COMPUTADORA (TELEMEDICINA), IMPRESORA MULTIFUNCIONAL (TELEMEDICINA) Y SISTEMA DE VIDEOCONFERENCIA; ADEMAS DE OTROS ACTIVOS EN ONCE ESTABLECIMIENTOS DE SALUD I.4, ESTABLECIMIENTOS DE SALUD I.3 DISTRITO DE HUANUCO, PROVINCIA HUANUCO, DEPARTAMENTO HUANUCO</t>
  </si>
  <si>
    <t>2509299: ADQUISICION DE TELEVISOR (TELEMEDICINA), COMPUTADORA (TELEMEDICINA), IMPRESORA MULTIFUNCIONAL (TELEMEDICINA) Y SISTEMA DE VIDEOCONFERENCIA; ADEMAS DE OTROS ACTIVOS EN DOCE ESTABLECIMIENTOS DE SALUD I.4, ESTABLECIMIENTOS DE SALUD I.3 DISTRITO DE CHACHAPOYAS, PROVINCIA CHACHAPOYAS, DEPARTAMENTO AMAZONAS</t>
  </si>
  <si>
    <t>2509300: ADQUISICION DE TELEVISOR (TELEMEDICINA), COMPUTADORA (TELEMEDICINA), IMPRESORA MULTIFUNCIONAL (TELEMEDICINA) Y SISTEMA DE VIDEOCONFERENCIA; ADEMAS DE OTROS ACTIVOS EN SIETE ESTABLECIMIENTOS DE SALUD I.4, ESTABLECIMIENTOS DE SALUD I.3 DISTRITO DE IQUITOS, PROVINCIA MAYNAS, DEPARTAMENTO LORETO</t>
  </si>
  <si>
    <t>2509303: ADQUISICION DE TELEVISOR (TELEMEDICINA), COMPUTADORA (TELEMEDICINA), IMPRESORA MULTIFUNCIONAL (TELEMEDICINA) Y SISTEMA DE VIDEOCONFERENCIA; ADEMAS DE OTROS ACTIVOS EN CATORCE ESTABLECIMIENTOS DE SALUD I.4, ESTABLECIMIENTOS DE SALUD I.3 DISTRITO DE HUANUCO, PROVINCIA HUANUCO, DEPARTAMENTO HUANUCO</t>
  </si>
  <si>
    <t>2509304: ADQUISICION DE TELEVISOR (TELEMEDICINA), COMPUTADORA (TELEMEDICINA), IMPRESORA MULTIFUNCIONAL (TELEMEDICINA) Y SISTEMA DE VIDEOCONFERENCIA; ADEMAS DE OTROS ACTIVOS EN OCHO ESTABLECIMIENTOS DE SALUD I.4, ESTABLECIMIENTOS DE SALUD I.3 DISTRITO DE IQUITOS, PROVINCIA MAYNAS, DEPARTAMENTO LORETO</t>
  </si>
  <si>
    <t>2509306: ADQUISICION DE TELEVISOR (TELEMEDICINA), COMPUTADORA (TELEMEDICINA), IMPRESORA MULTIFUNCIONAL (TELEMEDICINA) Y SISTEMA DE VIDEOCONFERENCIA; ADEMAS DE OTROS ACTIVOS EN DOCE ESTABLECIMIENTOS DE SALUD I.4, ESTABLECIMIENTOS DE SALUD I.2, ESTABLECIMIENTOS DE SALUD I.3 DISTRITO DE HUARAZ, PROVINCIA HUARAZ, DEPARTAMENTO ANCASH</t>
  </si>
  <si>
    <t>2509308: ADQUISICION DE TELEVISOR (TELEMEDICINA), COMPUTADORA (TELEMEDICINA), IMPRESORA MULTIFUNCIONAL (TELEMEDICINA) Y SISTEMA DE VIDEOCONFERENCIA; ADEMAS DE OTROS ACTIVOS EN ONCE ESTABLECIMIENTOS DE SALUD I.4, ESTABLECIMIENTOS DE SALUD I.3 DISTRITO DE ICA, PROVINCIA ICA, DEPARTAMENTO ICA</t>
  </si>
  <si>
    <t>2509309: ADQUISICION DE TELEVISOR (TELEMEDICINA), COMPUTADORA (TELEMEDICINA), IMPRESORA MULTIFUNCIONAL (TELEMEDICINA) Y SISTEMA DE VIDEOCONFERENCIA; ADEMAS DE OTROS ACTIVOS EN QUINCE ESTABLECIMIENTOS DE SALUD I.2, ESTABLECIMIENTOS DE SALUD I.3 DISTRITO DE TAMBOPATA, PROVINCIA TAMBOPATA, DEPARTAMENTO MADRE DE DIOS</t>
  </si>
  <si>
    <t>2509310: ADQUISICION DE TELEVISOR (TELEMEDICINA), COMPUTADORA (TELEMEDICINA), IMPRESORA MULTIFUNCIONAL (TELEMEDICINA) Y SISTEMA DE VIDEOCONFERENCIA; ADEMAS DE OTROS ACTIVOS EN TRECE ESTABLECIMIENTOS DE SALUD I.4, ESTABLECIMIENTOS DE SALUD I.3 DISTRITO DE HUARAZ, PROVINCIA HUARAZ, DEPARTAMENTO ANCASH</t>
  </si>
  <si>
    <t>2509312: ADQUISICION DE TELEVISOR (TELEMEDICINA), COMPUTADORA (TELEMEDICINA), IMPRESORA MULTIFUNCIONAL (TELEMEDICINA) Y SISTEMA DE VIDEOCONFERENCIA; ADEMAS DE OTROS ACTIVOS EN DIECISEIS ESTABLECIMIENTOS DE SALUD I.4, ESTABLECIMIENTOS DE SALUD I.3 DISTRITO DE ABANCAY, PROVINCIA ABANCAY, DEPARTAMENTO APURIMAC</t>
  </si>
  <si>
    <t>2509313: ADQUISICION DE TELEVISOR (TELEMEDICINA), COMPUTADORA (TELEMEDICINA), IMPRESORA MULTIFUNCIONAL (TELEMEDICINA) Y SISTEMA DE VIDEOCONFERENCIA; ADEMAS DE OTROS ACTIVOS EN DOCE ESTABLECIMIENTOS DE SALUD I.2, ESTABLECIMIENTOS DE SALUD I.3, ESTABLECIMIENTOS DE SALUD I.1 DISTRITO DE ILO, PROVINCIA ILO, DEPARTAMENTO MOQUEGUA</t>
  </si>
  <si>
    <t>2509315: ADQUISICION DE TELEVISOR (TELEMEDICINA), COMPUTADORA (TELEMEDICINA), IMPRESORA MULTIFUNCIONAL (TELEMEDICINA) Y SISTEMA DE VIDEOCONFERENCIA; ADEMAS DE OTROS ACTIVOS EN NUEVE ESTABLECIMIENTOS DE SALUD I.4, ESTABLECIMIENTOS DE SALUD I.3 DISTRITO DE ABANCAY, PROVINCIA ABANCAY, DEPARTAMENTO APURIMAC</t>
  </si>
  <si>
    <t>2509316: ADQUISICION DE TELEVISOR (TELEMEDICINA), COMPUTADORA (TELEMEDICINA), IMPRESORA MULTIFUNCIONAL (TELEMEDICINA) Y SISTEMA DE VIDEOCONFERENCIA; ADEMAS DE OTROS ACTIVOS EN NUEVE ESTABLECIMIENTOS DE SALUD I.4, ESTABLECIMIENTOS DE SALUD I.3 EN LA LOCALIDAD AREQUIPA, DISTRITO DE AREQUIPA, PROVINCIA AREQUIPA, DEPARTAMENTO AREQUIPA</t>
  </si>
  <si>
    <t>2509318: ADQUISICION DE TELEVISOR (TELEMEDICINA), COMPUTADORA (TELEMEDICINA), IMPRESORA MULTIFUNCIONAL (TELEMEDICINA) Y SISTEMA DE VIDEOCONFERENCIA; ADEMAS DE OTROS ACTIVOS EN DIECISEIS ESTABLECIMIENTOS DE SALUD I.4, ESTABLECIMIENTOS DE SALUD I.3 EN LA LOCALIDAD AREQUIPA, DISTRITO DE AREQUIPA, PROVINCIA AREQUIPA, DEPARTAMENTO AREQUIPA</t>
  </si>
  <si>
    <t>2509322: ADQUISICION DE TELEVISOR (TELEMEDICINA), COMPUTADORA (TELEMEDICINA), IMPRESORA MULTIFUNCIONAL (TELEMEDICINA) Y SISTEMA DE VIDEOCONFERENCIA; ADEMAS DE OTROS ACTIVOS EN DOCE ESTABLECIMIENTOS DE SALUD I.3 DISTRITO DE ICA, PROVINCIA ICA, DEPARTAMENTO ICA</t>
  </si>
  <si>
    <t>2509329: ADQUISICION DE TELEVISOR (TELEMEDICINA), COMPUTADORA (TELEMEDICINA), IMPRESORA MULTIFUNCIONAL (TELEMEDICINA) Y SISTEMA DE VIDEOCONFERENCIA; ADEMAS DE OTROS ACTIVOS EN DOCE ESTABLECIMIENTOS DE SALUD I.4, ESTABLECIMIENTOS DE SALUD I.3 DISTRITO DE JUNIN, PROVINCIA JUNIN, DEPARTAMENTO JUNIN</t>
  </si>
  <si>
    <t>2509332: ADQUISICION DE TELEVISOR (TELEMEDICINA), COMPUTADORA (TELEMEDICINA), IMPRESORA MULTIFUNCIONAL (TELEMEDICINA) Y SISTEMA DE VIDEOCONFERENCIA; ADEMAS DE OTROS ACTIVOS EN TRECE ESTABLECIMIENTOS DE SALUD I.4, ESTABLECIMIENTOS DE SALUD I.3 DISTRITO DE JUNIN, PROVINCIA JUNIN, DEPARTAMENTO JUNIN</t>
  </si>
  <si>
    <t>2509337: ADQUISICION DE TELEVISOR (TELEMEDICINA), COMPUTADORA (TELEMEDICINA), IMPRESORA MULTIFUNCIONAL (TELEMEDICINA) Y SISTEMA DE VIDEOCONFERENCIA; ADEMAS DE OTROS ACTIVOS EN VEINTIUN ESTABLECIMIENTOS DE SALUD I.4, ESTABLECIMIENTOS DE SALUD I.3 DISTRITO DE AYACUCHO, PROVINCIA HUAMANGA, DEPARTAMENTO AYACUCHO</t>
  </si>
  <si>
    <t>2509338: ADQUISICION DE TELEVISOR (TELEMEDICINA), COMPUTADORA (TELEMEDICINA), IMPRESORA MULTIFUNCIONAL (TELEMEDICINA) Y SISTEMA DE VIDEOCONFERENCIA; ADEMAS DE OTROS ACTIVOS EN ONCE ESTABLECIMIENTOS DE SALUD I.4, ESTABLECIMIENTOS DE SALUD I.3 DISTRITO DE CAJAMARCA, PROVINCIA CAJAMARCA, DEPARTAMENTO CAJAMARCA</t>
  </si>
  <si>
    <t>2509339: ADQUISICION DE TELEVISOR (TELEMEDICINA), COMPUTADORA (TELEMEDICINA), IMPRESORA MULTIFUNCIONAL (TELEMEDICINA) Y SISTEMA DE VIDEOCONFERENCIA; ADEMAS DE OTROS ACTIVOS EN CATORCE ESTABLECIMIENTOS DE SALUD I.4, ESTABLECIMIENTOS DE SALUD I.3 DISTRITO DE CAJAMARCA, PROVINCIA CAJAMARCA, DEPARTAMENTO CAJAMARCA</t>
  </si>
  <si>
    <t>2509340: ADQUISICION DE TELEVISOR (TELEMEDICINA), COMPUTADORA (TELEMEDICINA), IMPRESORA MULTIFUNCIONAL (TELEMEDICINA) Y SISTEMA DE VIDEOCONFERENCIA; ADEMAS DE OTROS ACTIVOS EN SIETE ESTABLECIMIENTOS DE SALUD I.4, ESTABLECIMIENTOS DE SALUD I.2 EN LA LOCALIDAD CALLAO, DISTRITO DE CALLAO, PROVINCIA PROVINCIA CONSTITUCIONAL DEL CALLAO, DEPARTAMENTO CALLAO</t>
  </si>
  <si>
    <t>2509341: ADQUISICION DE TELEVISOR (TELEMEDICINA), COMPUTADORA (TELEMEDICINA), IMPRESORA MULTIFUNCIONAL (TELEMEDICINA) Y SISTEMA DE VIDEOCONFERENCIA; ADEMAS DE OTROS ACTIVOS EN SIETE ESTABLECIMIENTOS DE SALUD I.4, ESTABLECIMIENTOS DE SALUD I.2, ESTABLECIMIENTOS DE SALUD I.3 EN LA LOCALIDAD CALLAO, DISTRITO DE CALLAO, PROVINCIA PROVINCIA CONSTITUCIONAL DEL CALLAO, DEPARTAMENTO CALLAO</t>
  </si>
  <si>
    <t>2509342: ADQUISICION DE TELEVISOR (TELEMEDICINA), COMPUTADORA (TELEMEDICINA), IMPRESORA MULTIFUNCIONAL (TELEMEDICINA) Y SISTEMA DE VIDEOCONFERENCIA; ADEMAS DE OTROS ACTIVOS EN ONCE ESTABLECIMIENTOS DE SALUD I.4, ESTABLECIMIENTOS DE SALUD I.2, ESTABLECIMIENTOS DE SALUD I.3 EN LA LOCALIDAD CALLAO, DISTRITO DE CALLAO, PROVINCIA PROVINCIA CONSTITUCIONAL DEL CALLAO, DEPARTAMENTO CALLAO</t>
  </si>
  <si>
    <t>2509343: ADQUISICION DE TELEVISOR (TELEMEDICINA), COMPUTADORA (TELEMEDICINA), IMPRESORA MULTIFUNCIONAL (TELEMEDICINA) Y SISTEMA DE VIDEOCONFERENCIA; ADEMAS DE OTROS ACTIVOS EN DOCE ESTABLECIMIENTOS DE SALUD I.4, ESTABLECIMIENTOS DE SALUD I.3 DISTRITO DE CUSCO, PROVINCIA CUSCO, DEPARTAMENTO CUSCO</t>
  </si>
  <si>
    <t>2509351: ADQUISICION DE TELEVISOR (TELEMEDICINA), COMPUTADORA (TELEMEDICINA), IMPRESORA MULTIFUNCIONAL (TELEMEDICINA) Y SISTEMA DE VIDEOCONFERENCIA; ADEMAS DE OTROS ACTIVOS EN TRECE ESTABLECIMIENTOS DE SALUD I.4, ESTABLECIMIENTOS DE SALUD I.3 DISTRITO DE CUSCO, PROVINCIA CUSCO, DEPARTAMENTO CUSCO</t>
  </si>
  <si>
    <t>2509352: ADQUISICION DE TELEVISOR (TELEMEDICINA), COMPUTADORA (TELEMEDICINA), IMPRESORA MULTIFUNCIONAL (TELEMEDICINA) Y SISTEMA DE VIDEOCONFERENCIA; ADEMAS DE OTROS ACTIVOS EN DOCE ESTABLECIMIENTOS DE SALUD I.4, ESTABLECIMIENTOS DE SALUD I.3 DISTRITO DE HUANCAVELICA, PROVINCIA HUANCAVELICA, DEPARTAMENTO HUANCAVELICA</t>
  </si>
  <si>
    <t>2509354: ADQUISICION DE TELEVISOR (TELEMEDICINA), COMPUTADORA (TELEMEDICINA), IMPRESORA MULTIFUNCIONAL (TELEMEDICINA) Y SISTEMA DE VIDEOCONFERENCIA; ADEMAS DE OTROS ACTIVOS EN TRECE ESTABLECIMIENTOS DE SALUD I.4, ESTABLECIMIENTOS DE SALUD I.3 DISTRITO DE HUANCAVELICA, PROVINCIA HUANCAVELICA, DEPARTAMENTO HUANCAVELICA</t>
  </si>
  <si>
    <t>2509355: ADQUISICION DE TELEVISOR (TELEMEDICINA), COMPUTADORA (TELEMEDICINA), IMPRESORA MULTIFUNCIONAL (TELEMEDICINA) Y SISTEMA DE VIDEOCONFERENCIA; ADEMAS DE OTROS ACTIVOS EN TRECE ESTABLECIMIENTOS DE SALUD I.4, ESTABLECIMIENTOS DE SALUD I.3 DISTRITO DE TRUJILLO, PROVINCIA TRUJILLO, DEPARTAMENTO LA LIBERTAD</t>
  </si>
  <si>
    <t>2509360: ADQUISICION DE TELEVISOR (TELEMEDICINA), COMPUTADORA (TELEMEDICINA), IMPRESORA MULTIFUNCIONAL (TELEMEDICINA) Y SISTEMA DE VIDEOCONFERENCIA; ADEMAS DE OTROS ACTIVOS EN TRECE ESTABLECIMIENTOS DE SALUD I.2, ESTABLECIMIENTOS DE SALUD I.3 DISTRITO DE ILO, PROVINCIA ILO, DEPARTAMENTO MOQUEGUA</t>
  </si>
  <si>
    <t>2509361: ADQUISICION DE TELEVISOR (TELEMEDICINA), COMPUTADORA (TELEMEDICINA), IMPRESORA MULTIFUNCIONAL (TELEMEDICINA) Y SISTEMA DE VIDEOCONFERENCIA; ADEMAS DE OTROS ACTIVOS EN TRECE ESTABLECIMIENTOS DE SALUD I.4, ESTABLECIMIENTOS DE SALUD I.3 DISTRITO DE LAMBAYEQUE, PROVINCIA LAMBAYEQUE, DEPARTAMENTO LAMBAYEQUE</t>
  </si>
  <si>
    <t>2509366: ADQUISICION DE TELEVISOR (TELEMEDICINA), COMPUTADORA (TELEMEDICINA), IMPRESORA MULTIFUNCIONAL (TELEMEDICINA) Y SISTEMA DE VIDEOCONFERENCIA; ADEMAS DE OTROS ACTIVOS EN VEINTIUN ESTABLECIMIENTOS DE SALUD I.4, ESTABLECIMIENTOS DE SALUD I.3 DISTRITO DE SIMON BOLIVAR, PROVINCIA PASCO, DEPARTAMENTO PASCO</t>
  </si>
  <si>
    <t>2509371: ADQUISICION DE TELEVISOR (TELEMEDICINA), COMPUTADORA (TELEMEDICINA), IMPRESORA MULTIFUNCIONAL (TELEMEDICINA) Y SISTEMA DE VIDEOCONFERENCIA; ADEMAS DE OTROS ACTIVOS EN TRECE ESTABLECIMIENTOS DE SALUD I.4, ESTABLECIMIENTOS DE SALUD I.3 DISTRITO DE PIURA, PROVINCIA PIURA, DEPARTAMENTO PIURA</t>
  </si>
  <si>
    <t>2509380: ADQUISICION DE TELEVISOR (TELEMEDICINA), COMPUTADORA (TELEMEDICINA), IMPRESORA MULTIFUNCIONAL (TELEMEDICINA) Y SISTEMA DE VIDEOCONFERENCIA; ADEMAS DE OTROS ACTIVOS EN TRECE ESTABLECIMIENTOS DE SALUD I.3 DISTRITO DE LAMBAYEQUE, PROVINCIA LAMBAYEQUE, DEPARTAMENTO LAMBAYEQUE</t>
  </si>
  <si>
    <t>2509386: ADQUISICION DE TELEVISOR (TELEMEDICINA), COMPUTADORA (TELEMEDICINA), IMPRESORA MULTIFUNCIONAL (TELEMEDICINA) Y SISTEMA DE VIDEOCONFERENCIA; ADEMAS DE OTROS ACTIVOS EN DOCE ESTABLECIMIENTOS DE SALUD I.4, ESTABLECIMIENTOS DE SALUD I.3 DISTRITO DE PIURA, PROVINCIA PIURA, DEPARTAMENTO PIURA</t>
  </si>
  <si>
    <t>2509395: ADQUISICION DE TELEVISOR (TELEMEDICINA), COMPUTADORA (TELEMEDICINA), IMPRESORA MULTIFUNCIONAL (TELEMEDICINA) Y SISTEMA DE VIDEOCONFERENCIA; ADEMAS DE OTROS ACTIVOS EN QUINCE ESTABLECIMIENTOS DE SALUD I.4, ESTABLECIMIENTOS DE SALUD I.3 DISTRITO DE PUNO, PROVINCIA PUNO, DEPARTAMENTO PUNO</t>
  </si>
  <si>
    <t>2509397: ADQUISICION DE TELEVISOR (TELEMEDICINA), COMPUTADORA (TELEMEDICINA), IMPRESORA MULTIFUNCIONAL (TELEMEDICINA) Y SISTEMA DE VIDEOCONFERENCIA; ADEMAS DE OTROS ACTIVOS EN DOCE ESTABLECIMIENTOS DE SALUD I.3 EN LA LOCALIDAD LIMA, DISTRITO DE LIMA, PROVINCIA LIMA, DEPARTAMENTO LIMA</t>
  </si>
  <si>
    <t>2509403: ADQUISICION DE SISTEMA MAPA, TELEVISOR (TELEMEDICINA), COMPUTADORA (TELEMEDICINA) Y IMPRESORA MULTIFUNCIONAL (TELEMEDICINA); ADEMAS DE OTROS ACTIVOS EN TRECE ESTABLECIMIENTOS DE SALUD I.3 EN LA LOCALIDAD LIMA, DISTRITO DE LIMA, PROVINCIA LIMA, DEPARTAMENTO LIMA</t>
  </si>
  <si>
    <t>2509405: ADQUISICION DE TELEVISOR (TELEMEDICINA), COMPUTADORA (TELEMEDICINA), IMPRESORA MULTIFUNCIONAL (TELEMEDICINA) Y SISTEMA DE VIDEOCONFERENCIA; ADEMAS DE OTROS ACTIVOS EN DIEZ ESTABLECIMIENTOS DE SALUD I.4, ESTABLECIMIENTOS DE SALUD I.3 DISTRITO DE PUNO, PROVINCIA PUNO, DEPARTAMENTO PUNO</t>
  </si>
  <si>
    <t>2509408: ADQUISICION DE TELEVISOR (TELEMEDICINA), COMPUTADORA (TELEMEDICINA), IMPRESORA MULTIFUNCIONAL (TELEMEDICINA) Y SISTEMA DE VIDEOCONFERENCIA; ADEMAS DE OTROS ACTIVOS EN CATORCE ESTABLECIMIENTOS DE SALUD I.4, ESTABLECIMIENTOS DE SALUD I.3 DISTRITO DE MOYOBAMBA, PROVINCIA MOYOBAMBA, DEPARTAMENTO SAN MARTIN</t>
  </si>
  <si>
    <t>2509412: ADQUISICION DE TELEVISOR (TELEMEDICINA), COMPUTADORA (TELEMEDICINA), IMPRESORA MULTIFUNCIONAL (TELEMEDICINA) Y SISTEMA DE VIDEOCONFERENCIA; ADEMAS DE OTROS ACTIVOS EN ONCE ESTABLECIMIENTOS DE SALUD I.3 EN LA LOCALIDAD LIMA, DISTRITO DE LIMA, PROVINCIA LIMA, DEPARTAMENTO LIMA</t>
  </si>
  <si>
    <t>2509419: ADQUISICION DE TELEVISOR (TELEMEDICINA), COMPUTADORA (TELEMEDICINA), IMPRESORA MULTIFUNCIONAL (TELEMEDICINA) Y SISTEMA DE VIDEOCONFERENCIA; ADEMAS DE OTROS ACTIVOS EN DIEZ ESTABLECIMIENTOS DE SALUD I.3 EN LA LOCALIDAD LIMA, DISTRITO DE LIMA, PROVINCIA LIMA, DEPARTAMENTO LIMA</t>
  </si>
  <si>
    <t>2509420: ADQUISICION DE TELEVISOR (TELEMEDICINA), COMPUTADORA (TELEMEDICINA), IMPRESORA MULTIFUNCIONAL (TELEMEDICINA) Y SISTEMA DE VIDEOCONFERENCIA; ADEMAS DE OTROS ACTIVOS EN OCHO ESTABLECIMIENTOS DE SALUD I.4, ESTABLECIMIENTOS DE SALUD I.3 EN LA LOCALIDAD VITARTE, DISTRITO DE ATE, PROVINCIA LIMA, DEPARTAMENTO LIMA</t>
  </si>
  <si>
    <t>2509423: ADQUISICION DE TELEVISOR (TELEMEDICINA), COMPUTADORA (TELEMEDICINA), IMPRESORA MULTIFUNCIONAL (TELEMEDICINA) Y SISTEMA DE VIDEOCONFERENCIA; ADEMAS DE OTROS ACTIVOS EN DIECISEIS ESTABLECIMIENTOS DE SALUD I.4, ESTABLECIMIENTOS DE SALUD I.3 EN LA LOCALIDAD VITARTE, DISTRITO DE ATE, PROVINCIA LIMA, DEPARTAMENTO LIMA</t>
  </si>
  <si>
    <t>2509431: ADQUISICION DE TELEVISOR (TELEMEDICINA), COMPUTADORA (TELEMEDICINA), IMPRESORA MULTIFUNCIONAL (TELEMEDICINA) Y SISTEMA DE VIDEOCONFERENCIA; ADEMAS DE OTROS ACTIVOS EN DOCE ESTABLECIMIENTOS DE SALUD I.4, ESTABLECIMIENTOS DE SALUD I.2, ESTABLECIMIENTOS DE SALUD I.3 DISTRITO DE MOYOBAMBA, PROVINCIA MOYOBAMBA, DEPARTAMENTO SAN MARTIN</t>
  </si>
  <si>
    <t>2509436: ADQUISICION DE TELEVISOR (TELEMEDICINA), COMPUTADORA (TELEMEDICINA), IMPRESORA MULTIFUNCIONAL (TELEMEDICINA) Y SISTEMA DE VIDEOCONFERENCIA; ADEMAS DE OTROS ACTIVOS EN ONCE ESTABLECIMIENTOS DE SALUD I.4, ESTABLECIMIENTOS DE SALUD I.2, ESTABLECIMIENTOS DE SALUD I.3 DISTRITO DE TACNA, PROVINCIA TACNA, DEPARTAMENTO TACNA</t>
  </si>
  <si>
    <t>2509438: ADQUISICION DE TELEVISOR (TELEMEDICINA), COMPUTADORA (TELEMEDICINA), IMPRESORA MULTIFUNCIONAL (TELEMEDICINA) Y SISTEMA DE VIDEOCONFERENCIA; ADEMAS DE OTROS ACTIVOS EN ONCE ESTABLECIMIENTOS DE SALUD I.4, ESTABLECIMIENTOS DE SALUD I.3 EN LA LOCALIDAD INDEPENDENCIA, DISTRITO DE INDEPENDENCIA, PROVINCIA LIMA, DEPARTAMENTO LIMA</t>
  </si>
  <si>
    <t>2509440: ADQUISICION DE TELEVISOR (TELEMEDICINA), COMPUTADORA (TELEMEDICINA), IMPRESORA MULTIFUNCIONAL (TELEMEDICINA) Y SISTEMA DE VIDEOCONFERENCIA; ADEMAS DE OTROS ACTIVOS EN DOCE ESTABLECIMIENTOS DE SALUD I.4, ESTABLECIMIENTOS DE SALUD I.2, ESTABLECIMIENTOS DE SALUD I.3 DISTRITO DE TACNA, PROVINCIA TACNA, DEPARTAMENTO TACNA</t>
  </si>
  <si>
    <t>2509442: ADQUISICION DE TELEVISOR (TELEMEDICINA), COMPUTADORA (TELEMEDICINA), IMPRESORA MULTIFUNCIONAL (TELEMEDICINA) Y SISTEMA DE VIDEOCONFERENCIA; ADEMAS DE OTROS ACTIVOS EN DOCE ESTABLECIMIENTOS DE SALUD I.4, ESTABLECIMIENTOS DE SALUD I.2, ESTABLECIMIENTOS DE SALUD I.3 EN LA LOCALIDAD INDEPENDENCIA, DISTRITO DE INDEPENDENCIA, PROVINCIA LIMA, DEPARTAMENTO LIMA</t>
  </si>
  <si>
    <t>2509444: ADQUISICION DE TELEVISOR (TELEMEDICINA), COMPUTADORA (TELEMEDICINA), IMPRESORA MULTIFUNCIONAL (TELEMEDICINA) Y SISTEMA DE VIDEOCONFERENCIA; ADEMAS DE OTROS ACTIVOS EN DIEZ ESTABLECIMIENTOS DE SALUD I.2, ESTABLECIMIENTOS DE SALUD I.3 DISTRITO DE TUMBES, PROVINCIA TUMBES, DEPARTAMENTO TUMBES</t>
  </si>
  <si>
    <t>2509445: ADQUISICION DE TELEVISOR (TELEMEDICINA), COMPUTADORA (TELEMEDICINA), IMPRESORA MULTIFUNCIONAL (TELEMEDICINA) Y SISTEMA DE VIDEOCONFERENCIA; ADEMAS DE OTROS ACTIVOS EN ONCE ESTABLECIMIENTOS DE SALUD I.4, ESTABLECIMIENTOS DE SALUD I.2, ESTABLECIMIENTOS DE SALUD I.3 DISTRITO DE TUMBES, PROVINCIA TUMBES, DEPARTAMENTO TUMBES</t>
  </si>
  <si>
    <t>2509446: ADQUISICION DE TELEVISOR (TELEMEDICINA), COMPUTADORA (TELEMEDICINA), IMPRESORA MULTIFUNCIONAL (TELEMEDICINA) Y SISTEMA DE VIDEOCONFERENCIA; ADEMAS DE OTROS ACTIVOS EN DOCE ESTABLECIMIENTOS DE SALUD I.4, ESTABLECIMIENTOS DE SALUD I.3 EN LA LOCALIDAD BARRANCO, DISTRITO DE BARRANCO, PROVINCIA LIMA, DEPARTAMENTO LIMA</t>
  </si>
  <si>
    <t>2509447: ADQUISICION DE TELEVISOR (TELEMEDICINA), COMPUTADORA (TELEMEDICINA), IMPRESORA MULTIFUNCIONAL (TELEMEDICINA) Y SISTEMA DE VIDEOCONFERENCIA; ADEMAS DE OTROS ACTIVOS EN TRECE ESTABLECIMIENTOS DE SALUD I.4, ESTABLECIMIENTOS DE SALUD I.3 EN LA LOCALIDAD BARRANCO, DISTRITO DE BARRANCO, PROVINCIA LIMA, DEPARTAMENTO LIMA</t>
  </si>
  <si>
    <t>2509449: ADQUISICION DE TELEVISOR (TELEMEDICINA), COMPUTADORA (TELEMEDICINA), IMPRESORA MULTIFUNCIONAL (TELEMEDICINA) Y SISTEMA DE VIDEOCONFERENCIA; ADEMAS DE OTROS ACTIVOS EN DIEZ ESTABLECIMIENTOS DE SALUD I.4, ESTABLECIMIENTOS DE SALUD I.2, ESTABLECIMIENTOS DE SALUD I.3 DISTRITO DE YARINACOCHA, PROVINCIA CORONEL PORTILLO, DEPARTAMENTO UCAYALI</t>
  </si>
  <si>
    <t>2509452: ADQUISICION DE TELEVISOR (TELEMEDICINA), COMPUTADORA (TELEMEDICINA), IMPRESORA MULTIFUNCIONAL (TELEMEDICINA) Y SISTEMA DE VIDEOCONFERENCIA; ADEMAS DE OTROS ACTIVOS EN DIEZ ESTABLECIMIENTOS DE SALUD I.2, ESTABLECIMIENTOS DE SALUD I.3 DISTRITO DE YARINACOCHA, PROVINCIA CORONEL PORTILLO, DEPARTAMENTO UCAYALI</t>
  </si>
  <si>
    <t>2462000: REFORZAMIENTO ESTRUCTURAL DE BLOQUE DE INFRAESTRUCTURA; EN EL(LA) EESS INSTITUTO NACIONAL DE ENFERMEDADES NEOPLASICAS - SURQUILLO EN LA LOCALIDAD SURQUILLO, DISTRITO DE SURQUILLO, PROVINCIA LIMA, DEPARTAMENTO LIMA</t>
  </si>
  <si>
    <t>2183907: MEJORAMIENTO Y AMPLIACION DE LOS SERVICIOS DE SALUD DEL HOSPITAL QUILLABAMBA DISTRITO DE SANTA ANA, PROVINCIA DE LA CONVENCION Y DEPARTAMENTO DE CUSCO</t>
  </si>
  <si>
    <t>2520497: ADQUISICION DE EQUIPO PARA TERAPIA DE ALTO FLUJO; EN EL(LA) EESS DIRECCION GENERAL DE OPERACIONES EN SALUD - EN LA LOCALIDAD LIMA, DISTRITO DE LIMA, PROVINCIA LIMA, DEPARTAMENTO LIMA</t>
  </si>
  <si>
    <t>2194935: MEJORAMIENTO DE LOS SERVICIOS DE SALUD DEL HOSPITAL DE HUARMEY, DISTRITO DE HUARMEY, PROVINCIA DE HUARMEY-REGION ANCASH</t>
  </si>
  <si>
    <t>2286124: MEJORAMIENTO DE LOS SERVICIOS DE SALUD DEL ESTABLECIMIENTO DE SALUD HUARI, DISTRITO Y PROVINCIA DE HUARI DEPARTAMENTO DE ANCASH</t>
  </si>
  <si>
    <t>2327370: MEJORAMIENTO DE LA CAPACIDAD RESOLUTIVA DE LOS ESTABLECIMIENTOS DE SALUD DE LA PROVINCIA DE CHUMBIVILCAS, MEDIANTE LA INSTALACION DE SERVICIOS DE ATENCION PRE-HOSPITALARIA Y TELESALUD, EN EL MARCO DE LAS RIAPS. DEPARTAMENTO DE CUSCO</t>
  </si>
  <si>
    <t>2425167: RENOVACION DE SUBESTACION; EN EL(LA) EESS INSTITUTO NACIONAL DE ENFERMEDADES NEOPLASICAS - SURQUILLO EN LA LOCALIDAD SURQUILLO, DISTRITO DE SURQUILLO, PROVINCIA LIMA, DEPARTAMENTO LIMA</t>
  </si>
  <si>
    <t>2495555: RENOVACION DE RESERVORIO; EN EL(LA) EESS INSTITUTO NACIONAL DE ENFERMEDADES NEOPLASICAS - SURQUILLO EN LA LOCALIDAD SURQUILLO, DISTRITO DE SURQUILLO, PROVINCIA LIMA, DEPARTAMENTO LIMA</t>
  </si>
  <si>
    <t>Unidad Ejecutora 149-1734: PROGRAMA DE CREACIÓN DE REDES INTEGRADAS EN SALUD</t>
  </si>
  <si>
    <t>2063067: NUEVO INSTITUTO NACIONAL DE SALUD DEL NIÑO, INSN, TERCER NIVEL DE ATENCION, 8VO NIVEL DE COMPLEJIDAD, CATEGORIA III-2, LIMA -PERU</t>
  </si>
  <si>
    <t>Ppto. Ejecución Acumulada al 2021</t>
  </si>
  <si>
    <t>Ppto. 2022                    (PIM)</t>
  </si>
  <si>
    <t>AÑO 2022</t>
  </si>
  <si>
    <t>Ppto. Ejecución acumulada 2022</t>
  </si>
  <si>
    <r>
      <t xml:space="preserve">Año de Ejecución: </t>
    </r>
    <r>
      <rPr>
        <b/>
        <sz val="10"/>
        <rFont val="Arial"/>
        <family val="2"/>
      </rPr>
      <t>2022</t>
    </r>
  </si>
  <si>
    <t>2540498: ADQUISICION DE MONITOR MULTI PARAMETRO, INCUBADORA NEONATAL, VENTILADOR PULMONAR Y ASPIRADORA DE SECRECIONES; ADEMAS DE OTROS ACTIVOS EN EL(LA) EESS DIRECCION GENERAL DE OPERACIONES EN SALUD - EN LA LOCALIDAD JESUS MARIA, DISTRITO DE JESUS MARIA, PROVINCIA LIMA, DEPARTAMENTO LIMA</t>
  </si>
  <si>
    <t>2462622: ADQUISICION DE SISTEMA DE TECNOLOGIA, INFORMACION Y COMUNICACION; EN EL(LA) ESTABLECIMIENTOS DE SALUD DE LA DIRIS LIMA ESTE DISTRITO DE EL AGUSTINO, PROVINCIA LIMA, DEPARTAMENTO LIMA</t>
  </si>
  <si>
    <t>2462766: ADQUISICION DE SISTEMA DE TECNOLOGIA, INFORMACION Y COMUNICACION; EN EL(LA) DIRIS LIMA NORTE EN LA LOCALIDAD INDEPENDENCIA, DISTRITO DE INDEPENDENCIA, PROVINCIA LIMA, DEPARTAMENTO LIMA</t>
  </si>
  <si>
    <t>2462819: ADQUISICION DE SISTEMA DE TECNOLOGIA, INFORMACION Y COMUNICACION; EN EL(LA) DIRECCION DE REDES INTEGRADAS DE SALUD LIMA SUR EN LA LOCALIDAD BARRANCO, DISTRITO DE BARRANCO, PROVINCIA LIMA, DEPARTAMENTO LIMA</t>
  </si>
  <si>
    <t>2463061: ADQUISICION DE SISTEMA DE TECNOLOGIA, INFORMACION Y COMUNICACION; EN EL(LA) DIRIS LIMA CENTRO DISTRITO DE LIMA, PROVINCIA LIMA, DEPARTAMENTO LIMA</t>
  </si>
  <si>
    <t>2194033: AMPLIACION Y MEJORAMIENTO DE LA CAPACIDAD RESOLUTIVA DEL PUESTO DE SALUD, NIVEL I-3 CHINCHE TINGO, LOCALIDAD DE CHINCHE TINGO, DISTRITO DE YANAHUANCA, PROVINCIA DE DANIEL ALCIDES CARRION - PASCO</t>
  </si>
  <si>
    <t>2335905: MEJORAMIENTO Y AMPLIACION DE LOS SERVICIOS DE SALUD DEL HOSPITAL DE APOYO LEONCIO PRADO DISTRITO DE HUAMACHUCO, PROVINCIA SANCHEZ CARRION - LA LIBERTAD</t>
  </si>
  <si>
    <t>2451590: MEJORAMIENTO DE LOS SERVICIOS DE SALUD EN EL PUESTO DE SALUD I-2 DE LA COMUNIDAD DE NUEVO ARICA DEL DISTRITO DE BALSAPUERTO - PROVINCIA DE ALTO AMAZONAS - DEPARTAMENTO DE LORETO</t>
  </si>
  <si>
    <t>2178584: MEJORAMIENTO DE LAS AREAS TECNICAS Y AREAS DE INVESTIGACION DEL CENTRO NACIONAL DE SALUD PUBLICA DEL INSTITUTO NACIONAL DE SALUD SEDE CHORRILLOS</t>
  </si>
  <si>
    <t>2425169: RENOVACION DE CALDERO; EN EL(LA) EESS INSTITUTO NACIONAL DE ENFERMEDADES NEOPLASICAS - SURQUILLO EN LA LOCALIDAD SURQUILLO, DISTRITO DE SURQUILLO, PROVINCIA LIMA, DEPARTAMENTO LIMA</t>
  </si>
  <si>
    <t>2426269: ADQUISICION DE MAQUINAS LAVADORAS O SECADORAS COMBINADAS TIPO LAVANDERIA Y ; REMODELACION DE PUESTOS PARA EQUIPOS DE LAVANDERIA; EN EL(LA) EESS INSTITUTO NACIONAL DE ENFERMEDADES NEOPLASICAS - SURQUILLO EN LA LOCALIDAD SURQUILLO, DISTRITO DE SURQUILLO, PROVINCIA LIMA, DEPARTAMENTO LIMA</t>
  </si>
  <si>
    <t>Ppto 2022 (PIM)</t>
  </si>
  <si>
    <t>Ejecución acumulada
Año 2022 (Devengado)</t>
  </si>
  <si>
    <t>2088781: FORTALECIMIENTO DE LA ATENCION DE LOS SERVICIOS DE EMERGENCIAS Y SERVICIOS ESPECIALIZADOS - NUEVO HOSPITAL DE LIMA ESTE - VITARTE</t>
  </si>
  <si>
    <t>2469195: MEJORAMIENTO Y AMPLIACION DE LOS SERVICIOS DE SALUD DEL ESTABLECIMIENTO DE SALUD NUEVO ANDOAS, DISTRITO DE ANDOAS - PROVINCIA DE DATEM DEL MARAÑON - DEPARTAMENTO DE LORETO</t>
  </si>
  <si>
    <t>2474925: MEJORAMIENTO Y AMPLIACION DE LOS SERVICIOS DE SALUD DEL ESTABLECIMIENTO DE SALUD 12 DE OCTUBRE, LOCALIDAD 12 DE OCTUBRE DEL DISTRITO DE TIGRE - PROVINCIA DE LORETO - DEPARTAMENTO DE LORETO</t>
  </si>
  <si>
    <t>2475091: CREACION DE LOS SERVICIOS DE SALUD DEL PRIMER NIVEL DE COMPLEJIDAD EN LA COMUNIDAD NATIVA DE MAYURIAGA MAYURIAGA DEL DISTRITO DE MORONA - PROVINCIA DE DATEM DEL MARAÑON - DEPARTAMENTO DE LORETO</t>
  </si>
  <si>
    <t>2475435: MEJORAMIENTO Y AMPLIACION DE LOS SERVICIOS DE SALUD DEL ESTABLECIMIENTO DE SALUD ALIANZA CRISTIANA DEL DISTRITO DE ANDOAS - PROVINCIA DE DATEM DEL MARAÑON - DEPARTAMENTO DE LORETO</t>
  </si>
  <si>
    <t>2479465: MEJORAMIENTO Y AMPLIACION DE LOS SERVICIOS DE SALUD DEL PUESTO DE SALUD NUEVA JERUSALEN DISTRITO DE TROMPETEROS - PROVINCIA DE LORETO - DEPARTAMENTO DE LORETO</t>
  </si>
  <si>
    <t>2479733: CREACION DE LOS SERVICIOS DE SALUD DEL PRIMER NIVEL DE COMPLEJIDAD EN LA COMUNIDAD NATIVA DE LA PETROLERA, DISTRITO DE URARINAS - PROVINCIA DE LORETO - DEPARTAMENTO DE LORETO</t>
  </si>
  <si>
    <t>2479767: MEJORAMIENTO DEL SERVICIO DE SALUD DEL PUESTO DE SALUD PAMPA HERMOSA DE TROMPETEROS, DISTRITO DE TROMPETEROS - PROVINCIA DE LORETO - DEPARTAMENTO DE LORETO</t>
  </si>
  <si>
    <t>2479930: CREACION DE LOS SERVICIOS DE SALUD DEL PRIMER NIVEL DE COMPLEJIDAD EN LA COMUNIDAD NATIVA ANTIOQUIA DEL DISTRITO DE TROMPETEROS - PROVINCIA DE LORETO - DEPARTAMENTO DE LORETO</t>
  </si>
  <si>
    <t>2498098: ADQUISICION DE MODULO DE ATENCION TEMPORAL, ELECTROCARDIOGRAFO, BOMBA DE INFUSION Y COCHE DE PARO EQUIPADO; ADEMAS DE OTROS ACTIVOS EN EL(LA) EESS REGIONAL DE ICA - ICA DISTRITO DE ICA, PROVINCIA ICA, DEPARTAMENTO ICA</t>
  </si>
  <si>
    <t>2521713: CREACION DE LOS SERVICIOS DE SALUD BASICOS EN LA COMUNIDAD NATIVA NUEVA ALIANZA DEL DISTRITO DE URARINAS - PROVINCIA DE LORETO - DEPARTAMENTO DE LORETO</t>
  </si>
  <si>
    <t>2484812: ADQUISICION DE MONITOR DE FUNCIONES VITALES, VENTILADOR MECANICO, VENTILADOR DE TRANSPORTE Y DESFIBRILADOR; ADEMAS DE OTROS ACTIVOS EN EL(LA) EESS HOSPITAL CARLOS LANFRANCO LA HOZ - PUENTE PIEDRA EN LA LOCALIDAD PUENTE PIEDRA, DISTRITO DE PUENTE PIEDRA, PROVINCIA LIMA, DEPARTAMENTO LIMA</t>
  </si>
  <si>
    <t>2484814: ADQUISICION DE MONITOR DE FUNCIONES VITALES, VENTILADOR MECANICO, VENTILADOR DE TRANSPORTE Y DESFIBRILADOR; ADEMAS DE OTROS ACTIVOS EN EL(LA) EESS HOSPITAL REGIONAL HERMILIO VALDIZAN - HUANUCO DISTRITO DE HUANUCO, PROVINCIA HUANUCO, DEPARTAMENTO HUANUCO</t>
  </si>
  <si>
    <t>2484818: ADQUISICION DE MONITOR DE FUNCIONES VITALES, VENTILADOR MECANICO, VENTILADOR DE TRANSPORTE Y DESFIBRILADOR; ADEMAS DE OTROS ACTIVOS EN EL(LA) EESS ANTONIO LORENA DEL CUSCO - SANTIAGO DISTRITO DE SANTIAGO, PROVINCIA CUSCO, DEPARTAMENTO CUSCO</t>
  </si>
  <si>
    <t>2484819: ADQUISICION DE MONITOR DE FUNCIONES VITALES, VENTILADOR MECANICO, VENTILADOR DE TRANSPORTE Y DESFIBRILADOR; ADEMAS DE OTROS ACTIVOS EN EL(LA) EESS ELEAZAR GUZMAN BARRON - NUEVO CHIMBOTE DISTRITO DE NUEVO CHIMBOTE, PROVINCIA SANTA, DEPARTAMENTO ANCASH</t>
  </si>
  <si>
    <t>2484820: ADQUISICION DE MONITOR DE FUNCIONES VITALES, VENTILADOR MECANICO, VENTILADOR DE TRANSPORTE Y DESFIBRILADOR; ADEMAS DE OTROS ACTIVOS EN EL(LA) EESS REGIONAL DE ICA - ICA DISTRITO DE ICA, PROVINCIA ICA, DEPARTAMENTO ICA</t>
  </si>
  <si>
    <t>2484822: ADQUISICION DE MONITOR DE FUNCIONES VITALES, VENTILADOR MECANICO, VENTILADOR DE TRANSPORTE Y DESFIBRILADOR; ADEMAS DE OTROS ACTIVOS EN EL(LA) EESS CARLOS MONJE MEDRANO - JULIACA DISTRITO DE JULIACA, PROVINCIA SAN ROMAN, DEPARTAMENTO PUNO</t>
  </si>
  <si>
    <t>2484833: ADQUISICION DE MONITOR DE FUNCIONES VITALES, VENTILADOR MECANICO, VENTILADOR DE TRANSPORTE Y DESFIBRILADOR; ADEMAS DE OTROS ACTIVOS EN EL(LA) EESS HOSPITAL NACIONAL HIPOLITO UNANUE - EL AGUSTINO EN LA LOCALIDAD EL AGUSTINO, DISTRITO DE EL AGUSTINO, PROVINCIA LIMA, DEPARTAMENTO LIMA</t>
  </si>
  <si>
    <t>2484834: ADQUISICION DE MONITOR DE FUNCIONES VITALES, MONITOR DE FUNCIONES VITALES, MONITOR DE FUNCIONES VITALES Y VENTILADOR MECANICO; ADEMAS DE OTROS ACTIVOS EN EL(LA) EESS HOSPITAL DE LA AMISTAD PERU - COREA SANTA ROSA II-2 - VEINTISEIS DE OCTUBRE DISTRITO DE VEINTISEIS DE OCTUBRE, PROVINCIA PIURA, DEPARTAMENTO PIURA</t>
  </si>
  <si>
    <t>2484839: ADQUISICION DE MONITOR DE FUNCIONES VITALES, VENTILADOR MECANICO, VENTILADOR DE TRANSPORTE Y DESFIBRILADOR; ADEMAS DE OTROS ACTIVOS EN EL(LA) EESS HOSPITAL REGIONAL DOCENTE CLINICO QUIRURGICO DANIEL ALCIDES CARRION DE HUANCAYO - HUANCAYO DISTRITO DE HUANCAYO, PROVINCIA HUANCAYO, DEPARTAMENTO JUNIN</t>
  </si>
  <si>
    <t>2484841: ADQUISICION DE MONITOR DE FUNCIONES VITALES, VENTILADOR MECANICO, VENTILADOR DE TRANSPORTE Y DESFIBRILADOR; ADEMAS DE OTROS ACTIVOS EN EL(LA) EESS HOSPITAL HIPOLITO UNANUE DE TACNA - TACNA DISTRITO DE TACNA, PROVINCIA TACNA, DEPARTAMENTO TACNA</t>
  </si>
  <si>
    <t>2484842: ADQUISICION DE MONITOR DE FUNCIONES VITALES, MONITOR DE FUNCIONES VITALES, MONITOR DE FUNCIONES VITALES Y VENTILADOR MECANICO; ADEMAS DE OTROS ACTIVOS EN EL(LA) EESS INSTITUTO NACIONAL MATERNO PERINATAL - LIMA EN LA LOCALIDAD LIMA, DISTRITO DE LIMA, PROVINCIA LIMA, DEPARTAMENTO LIMA</t>
  </si>
  <si>
    <t>2484843: ADQUISICION DE MONITOR DE FUNCIONES VITALES, VENTILADOR MECANICO, VENTILADOR MECANICO Y VENTILADOR DE TRANSPORTE; ADEMAS DE OTROS ACTIVOS EN EL(LA) EESS HOSPITAL III GOYENECHE - AREQUIPA EN LA LOCALIDAD AREQUIPA, DISTRITO DE AREQUIPA, PROVINCIA AREQUIPA, DEPARTAMENTO AREQUIPA</t>
  </si>
  <si>
    <t>2484844: ADQUISICION DE MONITOR DE FUNCIONES VITALES, MONITOR DE FUNCIONES VITALES, MONITOR DE FUNCIONES VITALES Y VENTILADOR MECANICO; ADEMAS DE OTROS ACTIVOS EN EL(LA) EESS HOSPITAL NACIONAL DOS DE MAYO - LIMA EN LA LOCALIDAD LIMA, DISTRITO DE LIMA, PROVINCIA LIMA, DEPARTAMENTO LIMA</t>
  </si>
  <si>
    <t>2484851: ADQUISICION DE MONITOR DE FUNCIONES VITALES, MONITOR DE FUNCIONES VITALES, VENTILADOR MECANICO Y VENTILADOR DE TRANSPORTE; ADEMAS DE OTROS ACTIVOS EN EL(LA) EESS HOSPITAL REGIONAL DE LORETO FELIPE SANTIAGO ARRIOLA IGLESIAS - PUNCHANA DISTRITO DE PUNCHANA, PROVINCIA MAYNAS, DEPARTAMENTO LORETO</t>
  </si>
  <si>
    <t>2484853: ADQUISICION DE MONITOR DE FUNCIONES VITALES, VENTILADOR MECANICO, VENTILADOR DE TRANSPORTE Y DESFIBRILADOR; ADEMAS DE OTROS ACTIVOS EN EL(LA) EESS HOSPITAL REGIONAL DE PUCALLPA - CALLERIA DISTRITO DE CALLERIA, PROVINCIA CORONEL PORTILLO, DEPARTAMENTO UCAYALI</t>
  </si>
  <si>
    <t>2484854: ADQUISICION DE MONITOR DE FUNCIONES VITALES, MONITOR DE FUNCIONES VITALES, VENTILADOR MECANICO Y VENTILADOR MECANICO; ADEMAS DE OTROS ACTIVOS EN EL(LA) EESS HOSPITAL REGIONAL HONORIO DELGADO ESPINOZA - AREQUIPA EN LA LOCALIDAD AREQUIPA, DISTRITO DE AREQUIPA, PROVINCIA AREQUIPA, DEPARTAMENTO AREQUIPA</t>
  </si>
  <si>
    <t>2484855: ADQUISICION DE MONITOR DE FUNCIONES VITALES, VENTILADOR MECANICO, VENTILADOR DE TRANSPORTE Y DESFIBRILADOR; ADEMAS DE OTROS ACTIVOS EN EL(LA) EESS HOSPITAL REGIONAL JOSE ALFREDO MENDOZA OLAVARRIA JAMO II-2 - TUMBES DISTRITO DE TUMBES, PROVINCIA TUMBES, DEPARTAMENTO TUMBES</t>
  </si>
  <si>
    <t>2484856: ADQUISICION DE MONITOR DE FUNCIONES VITALES, VENTILADOR MECANICO, VENTILADOR MECANICO Y VENTILADOR DE TRANSPORTE; ADEMAS DE OTROS ACTIVOS EN EL(LA) EESS REGIONAL DOCENTE DE TRUJILLO - TRUJILLO DISTRITO DE TRUJILLO, PROVINCIA TRUJILLO, DEPARTAMENTO LA LIBERTAD</t>
  </si>
  <si>
    <t>2484857: ADQUISICION DE MONITOR DE FUNCIONES VITALES, VENTILADOR MECANICO, VENTILADOR DE TRANSPORTE Y DESFIBRILADOR; ADEMAS DE OTROS ACTIVOS EN EL(LA) EESS HOSPITAL REGIONAL MOQUEGUA - MOQUEGUA DISTRITO DE MOQUEGUA, PROVINCIA MARISCAL NIETO, DEPARTAMENTO MOQUEGUA</t>
  </si>
  <si>
    <t>2484858: ADQUISICION DE MONITOR DE FUNCIONES VITALES, VENTILADOR MECANICO, VENTILADOR DE TRANSPORTE Y DESFIBRILADOR; ADEMAS DE OTROS ACTIVOS EN EL(LA) EESS HOSPITAL REGIONAL VIRGEN DE FATIMA - CHACHAPOYAS DISTRITO DE CHACHAPOYAS, PROVINCIA CHACHAPOYAS, DEPARTAMENTO AMAZONAS</t>
  </si>
  <si>
    <t>2484860: ADQUISICION DE MONITOR DE FUNCIONES VITALES, VENTILADOR MECANICO, VENTILADOR DE TRANSPORTE Y DESFIBRILADOR; ADEMAS DE OTROS ACTIVOS EN EL(LA) EESS HOSPITAL REGIONAL DOCENTE LAS MERCEDES - CHICLAYO DISTRITO DE CHICLAYO, PROVINCIA CHICLAYO, DEPARTAMENTO LAMBAYEQUE</t>
  </si>
  <si>
    <t>2484863: ADQUISICION DE MONITOR DE FUNCIONES VITALES, MONITOR DE FUNCIONES VITALES, VENTILADOR MECANICO Y VENTILADOR DE TRANSPORTE; ADEMAS DE OTROS ACTIVOS EN EL(LA) EESS HOSPITAL TARAPOTO - TARAPOTO DISTRITO DE TARAPOTO, PROVINCIA SAN MARTIN, DEPARTAMENTO SAN MARTIN</t>
  </si>
  <si>
    <t>2484864: ADQUISICION DE MONITOR DE FUNCIONES VITALES, VENTILADOR MECANICO, VENTILADOR DE TRANSPORTE Y DESFIBRILADOR; ADEMAS DE OTROS ACTIVOS EN EL(LA) EESS HOSPITAL SAN JOSE - CARMEN DE LA LEGUA-REYNOSO EN LA LOCALIDAD CARMEN DE LA LEGUA REYNOSO, DISTRITO DE CARMEN DE LA LEGUA REYNOSO, PROVINCIA CONSTITUCIONAL DEL CALLAO, DEPARTAMENTO CALLAO</t>
  </si>
  <si>
    <t>2484866: ADQUISICION DE MONITOR DE FUNCIONES VITALES, VENTILADOR MECANICO, VENTILADOR MECANICO Y VENTILADOR DE TRANSPORTE; ADEMAS DE OTROS ACTIVOS EN EL(LA) EESS HOSPITAL REGIONAL LAMBAYEQUE - CHICLAYO DISTRITO DE CHICLAYO, PROVINCIA CHICLAYO, DEPARTAMENTO LAMBAYEQUE</t>
  </si>
  <si>
    <t>2484868: ADQUISICION DE MONITOR DE FUNCIONES VITALES, VENTILADOR MECANICO, VENTILADOR DE TRANSPORTE Y DESFIBRILADOR; ADEMAS DE OTROS ACTIVOS EN EL(LA) EESS HOSPITAL SUBREGIONAL DE ANDAHUAYLAS - ANDAHUAYLAS DISTRITO DE ANDAHUAYLAS, PROVINCIA ANDAHUAYLAS, DEPARTAMENTO APURIMAC</t>
  </si>
  <si>
    <t>2484870: ADQUISICION DE MONITOR DE FUNCIONES VITALES, VENTILADOR MECANICO, VENTILADOR DE TRANSPORTE Y DESFIBRILADOR; ADEMAS DE OTROS ACTIVOS EN EL(LA) EESS HOSPITAL DE BARRANCA - BARRANCA DISTRITO DE BARRANCA, PROVINCIA BARRANCA, DEPARTAMENTO LIMA</t>
  </si>
  <si>
    <t>2484874: ADQUISICION DE MONITOR DE FUNCIONES VITALES, VENTILADOR MECANICO, VENTILADOR DE TRANSPORTE Y DESFIBRILADOR; ADEMAS DE OTROS ACTIVOS EN EL(LA) EESS REGIONAL CAJAMARCA - CAJAMARCA DISTRITO DE CAJAMARCA, PROVINCIA CAJAMARCA, DEPARTAMENTO CAJAMARCA</t>
  </si>
  <si>
    <t>2501868: ADQUISICION DE ELECTROCARDIOGRAFO, DESFIBRILADOR, MONITOR MULTI PARAMETRO Y EQUIPO ECOGRAFO - ULTRASONIDO; ADEMAS DE OTROS ACTIVOS EN CUATRO ESTABLECIMIENTOS DE SALUD I.4, ESTABLECIMIENTOS DE SALUD I.3 A NIVEL NACIONAL</t>
  </si>
  <si>
    <t>2501880: ADQUISICION DE VENTILADOR PULMONAR, ELECTROCARDIOGRAFO, DESFIBRILADOR Y MONITOR MULTI PARAMETRO; ADEMAS DE OTROS ACTIVOS EN EL(LA) EESS CONTAMANA - CONTAMANA DISTRITO DE CONTAMANA, PROVINCIA UCAYALI, DEPARTAMENTO LORETO</t>
  </si>
  <si>
    <t>Unidad Ejecutora 008-124: INSTITUTO NACIONAL DE OFTALMOLOGIA</t>
  </si>
  <si>
    <t>2481822: ADQUISICION DE OFTALMORETINOSCOPIO, OFTALMORETINOSCOPIO, OFTALMORETINOSCOPIO Y CAMPIMETRO COMPUTARIZADO; ADEMAS DE OTROS ACTIVOS EN EL(LA) EESS INSTITUTO NACIONAL DE OFTALMOLOGIA - LIMA EN LA LOCALIDAD LIMA, DISTRITO DE LIMA, PROVINCIA LIMA, DEPARTAMENTO LIMA</t>
  </si>
  <si>
    <t>2089754: EXPEDIENTES TECNICOS, ESTUDIOS DE PRE-INVERSION Y OTROS ESTUDIOS - PLAN INTEGRAL PARA LA RECONSTRUCCION CON CAMBIOS</t>
  </si>
  <si>
    <t>2414624: MEJORAMIENTO Y AMPLIACION DE LOS SERVICIOS DE SALUD DEL HOSPITAL NACIONAL SERGIO ENRIQUE BERNALES LOCALIDAD DE COLLIQUE DEL DISTRITO DE COMAS - PROVINCIA DE LIMA - DEPARTAMENTO DE LIMA</t>
  </si>
  <si>
    <t>2447725: REHABILITACION Y REPOSICION DEL CENTRO DE SALUD SAPILLICA, DISTRITO DE SAPILLICA, PROVINCIA DE AYABACA, REGION PIURA</t>
  </si>
  <si>
    <t>2468105: REHABILITACION DE LOS SERVICIOS DE SALUD DEL ESTABLECIMIENTO DE SALUD MOYAN, DISTRITO DE INCAHUASI, PROVINCIA DE FERREÑAFE, REGION LAMBAYEQUE</t>
  </si>
  <si>
    <t>2509736: ADQUISICION DE MONITOR DE FUNCIONES VITALES, CONCENTRADOR DE OXIGENO, EQUIPO DE RAYOS X DIGITAL Y DESFIBRILADOR; ADEMAS DE OTROS ACTIVOS EN DOS ESTABLECIMIENTOS DE SALUD III.1 A NIVEL DEPARTAMENTAL (AREQUIPA)</t>
  </si>
  <si>
    <t>2514769: ADQUISICION DE MONITOR DE FUNCIONES VITALES, CONCENTRADOR DE OXIGENO, EQUIPO DE RAYOS X DIGITAL Y PULSIOXIMETRO; ADEMAS DE OTROS ACTIVOS EN EL(LA) EESS ELEAZAR GUZMAN BARRON - NUEVO CHIMBOTE DISTRITO DE NUEVO CHIMBOTE, PROVINCIA SANTA, DEPARTAMENTO ANCASH</t>
  </si>
  <si>
    <t>2515506: ADQUISICION DE MONITOR DE FUNCIONES VITALES, CONCENTRADOR DE OXIGENO, PULSIOXIMETRO Y EQUIPO ECOGRAFO - ULTRASONIDO; ADEMAS DE OTROS ACTIVOS EN EL(LA) EESS HOSPITAL DE APOYO II-SULLANA - SULLANA DISTRITO DE SULLANA, PROVINCIA SULLANA, DEPARTAMENTO PIURA</t>
  </si>
  <si>
    <t>2515622: ADQUISICION DE MONITOR DE FUNCIONES VITALES, CONCENTRADOR DE OXIGENO, PULSIOXIMETRO Y EQUIPO ECOGRAFO; ADEMAS DE OTROS ACTIVOS EN EL(LA) EESS HOSPITAL AMAZONICO - YARINACOCHA - YARINACOCHA DISTRITO DE YARINACOCHA, PROVINCIA CORONEL PORTILLO, DEPARTAMENTO UCAYALI</t>
  </si>
  <si>
    <t>2515844: ADQUISICION DE PULSIOXIMETRO, EQUIPO ECOGRAFO - ULTRASONIDO, CAMA CLINICA RODABLE Y MESA ESPECIAL DE ACERO INOXIDABLE PARA CURACIONES CON TABLERO; ADEMAS DE OTROS ACTIVOS EN DOS ESTABLECIMIENTOS DE SALUD II.1, ESTABLECIMIENTOS DE SALUD II.2 A NIVEL DEPARTAMENTAL (ICA)</t>
  </si>
  <si>
    <t>2516519: ADQUISICION DE PULSIOXIMETRO, EQUIPO ECOGRAFO - ULTRASONIDO, CAMA CLINICA RODABLE Y MESA ESPECIAL DE ACERO INOXIDABLE PARA CURACIONES CON TABLERO; ADEMAS DE OTROS ACTIVOS EN EL(LA) EESS HOSPITAL DE APOYO DEPARTAMENTAL CUSCO - CUSCO DISTRITO DE CUSCO, PROVINCIA CUSCO, DEPARTAMENTO CUSCO</t>
  </si>
  <si>
    <t xml:space="preserve">     008-124:  INSTITUTO NACIONAL DE OFTALMOLOGIA</t>
  </si>
  <si>
    <t>2193990: AMPLIACION DE LA CAPACIDAD DE RESPUESTA EN EL TRATAMIENTO AMBULATORIO DEL CANCER DEL INSTITUTO NACIONAL DE ENFERMEDADES NEOPLASICAS, LIMA - PERU</t>
  </si>
  <si>
    <t>2526795: ADQUISICION DE ESTACION DE INCLUSION INTEGRADA, MICROTOMO DE ROTACION, MICROSCOPIO (OTROS) Y ESTERILIZADOR POR CALOR SECO; ADEMAS DE OTROS ACTIVOS EN EL(LA) EESS INSTITUTO NACIONAL DE ENFERMEDADES NEOPLASICAS - SURQUILLO EN LA LOCALIDAD SURQUILLO, DISTRITO DE SURQUILLO, PROVINCIA LIMA, DEPARTAMENTO LIMA</t>
  </si>
  <si>
    <t>2536667: ADQUISICION DE EQUIPO ECOGRAFO - ULTRASONIDO; EN EL(LA) EESS INSTITUTO NACIONAL DE ENFERMEDADES NEOPLASICAS - SURQUILLO EN LA LOCALIDAD SURQUILLO, DISTRITO DE SURQUILLO, PROVINCIA LIMA, DEPARTAMENTO LIMA</t>
  </si>
  <si>
    <t>2449720: ADQUISICION DE AMBULANCIA, EQUIPOS BIOMEDICOS, MAQUINA DE ANESTESIA CON SISTEMA DE MONITOREO COMPLETO, CENTRIFUGA, ULTRASONIDO O UNIDADES DE ECO FETALES O GINECOLOGICAS, ECOGRAFO DOPPLER, ESTERILIZACION CON GENERADOR ELECTRICO DE VAPOR, ESTERILIZACION CON GENERADOR ELECTRICO DE VAPOR, ESTERILIZADORES DE AIRE SECO O DE AIRE CALIENTE, INCUBADORA PARA BEBES Y LAMPARA CIALITICA; CONSTRUCCION DE CERCO DE LADRILLOCONCRETO; EN EL(LA) EESS CENTRO DE SALUD MATERNO INFANTIL-CATACAOS - CATACAOS DISTRITO</t>
  </si>
  <si>
    <t>Unidad Ejecutora 021-137: HOSPITAL CAYETANO HEREDIA</t>
  </si>
  <si>
    <t>2547220: ADQUISICION DE ESTERILIZADOR CON GENERADOR ELECTRICO DE VAPOR; EN EL(LA) EESS NACIONAL CAYETANO HEREDIA - SAN MARTIN DE PORRES AVENIDAD HONORIO DELGADO 262 URBANIZACION INGIENERIA SAN MARTIN DE PORRAS DISTRITO DE SAN MARTIN DE PORRES, PROVINCIA LIMA, DEPARTAMENTO LIMA</t>
  </si>
  <si>
    <t>Unidad Ejecutora 027-143: HOSPITAL NACIONAL ARZOBISPO LOAYZA</t>
  </si>
  <si>
    <t>2516061: ADQUISICION DE PULSIOXIMETRO; EN EL(LA) EESS HOSPITAL NACIONAL ARZOBISPO LOAYZA - LIMA EN LA LOCALIDAD LIMA, DISTRITO DE LIMA, PROVINCIA LIMA, DEPARTAMENTO LIMA</t>
  </si>
  <si>
    <t>2380648: MEJORAMIENTO DE LOS SERVICIOS DE SALUD DEL CENTRO DE SALUD DE QUIÑOTA, DISTRITO DE QUIÑOTA, PROVINCIA DE CHUMBIVILCAS, CUSCO</t>
  </si>
  <si>
    <t>Unidad Ejecutora 145-1685: DIRECCION DE REDES INTEGRADAS DE SALUD LIMA SUR</t>
  </si>
  <si>
    <t>2536673: ADQUISICION DE EQUIPO ECOGRAFO - ULTRASONIDO; EN EL(LA) EESS CENTRO MATERNO INFANTIL JUAN PABLO II - VILLA EL SALVADOR EN LA LOCALIDAD VILLA EL SALVADOR, DISTRITO DE VILLA EL SALVADOR, PROVINCIA LIMA, DEPARTAMENTO LIMA</t>
  </si>
  <si>
    <t>2536683: ADQUISICION DE EQUIPO ECOGRAFO; EN EL(LA) EESS VILLA MARIA DEL TRIUNFO - VILLA MARIA DEL TRIUNFO EN LA LOCALIDAD VILLA MARIA DEL TRIUNFO, DISTRITO DE VILLA MARIA DEL TRIUNFO, PROVINCIA LIMA, DEPARTAMENTO LIMA</t>
  </si>
  <si>
    <t xml:space="preserve">     021-137: HOSPITAL CAYETANO HEREDIA</t>
  </si>
  <si>
    <t xml:space="preserve">     027-143: HOSPITAL NACIONAL ARZOBISPO LOAYZA</t>
  </si>
  <si>
    <t xml:space="preserve">    145-1685: DIRECCION DE REDES INTEGRADAS DE SALUD LIMA SUR</t>
  </si>
  <si>
    <t>Unidad Ejecutora 007-123: INSTITUTO NACIONAL DE CIENCIAS NEUROLOGICAS</t>
  </si>
  <si>
    <t>2467261: ADQUISICION DE EQUIPO DE AIRE ACONDICIONADO, ANALIZADOR BIOQUIMICO, ARMARIOS PARA USO HOSPITALARIO, ASPIRADOR DE SECRECIONES, BOMBA DE INFUSION, CAMARA DE FLUJO LAMINAR, CAMAS, CAMILLAS CON RUEDAS O ACCESORIOS PARA EL TRANSPORTE DE PACIENTES, CARRITOS DE HISTORIAS CLINICAS O ACCESORIOS, CENTRIFUGA, MESAS MOVILES, REFRIGERADORA CONSERVADORA DE MEDICAMENTOS, EQUIPO ELECTROCARDIOGRAFO, ELECTROFORESIS COMPUTARIZADA, ESTUFA DE LABORATORIO, LAMPARA CIALITICA, LARINGOSCOPIOS O ACCESORIOS, LECTOR PAR</t>
  </si>
  <si>
    <t>2461197: ADQUISICION DE CALDERA; EN EL(LA) EESS NACIONAL CAYETANO HEREDIA - SAN MARTIN DE PORRES AV. HONORIO DELGADO N°262 URB. INGIENERIA DISTRITO DE SAN MARTIN DE PORRES, PROVINCIA LIMA, DEPARTAMENTO LIMA</t>
  </si>
  <si>
    <t>2479704: ADQUISICION DE TOMOGRAFO; EN EL(LA) EESS NACIONAL CAYETANO HEREDIA - SAN MARTIN DE PORRES AV. HONORIO DELGADO N°262 URB. INGENIERA DISTRITO DE SAN MARTIN DE PORRES, PROVINCIA LIMA, DEPARTAMENTO LIMA</t>
  </si>
  <si>
    <t>Unidad Ejecutora 028-144: HOSPITAL NACIONAL DOS DE MAYO</t>
  </si>
  <si>
    <t>Unidad Ejecutora 031-147: HOSPITAL DE EMERGENCIAS PEDIATRICAS</t>
  </si>
  <si>
    <t>2536786: ADQUISICION DE MAQUINA DE HEMODIALISIS, EQUIPO ECOGRAFO Y FRONTOLUZ; EN EL(LA) EESS HOSPITAL NACIONAL DOS DE MAYO - LIMA EN LA LOCALIDAD LIMA, DISTRITO DE LIMA, PROVINCIA LIMA, DEPARTAMENTO LIMA</t>
  </si>
  <si>
    <t>2547707: ADQUISICION DE REFRIGERADORA; EN EL(LA) EESS HOSPITAL EMERGENCIAS PEDIATRICAS - LA VICTORIA EN LA LOCALIDAD LA VICTORIA, DISTRITO DE LA VICTORIA, PROVINCIA LIMA, DEPARTAMENTO LIMA</t>
  </si>
  <si>
    <t xml:space="preserve">     007-123: INSTITUTO NACIONAL DE CIENCIAS NEUROLOGICAS</t>
  </si>
  <si>
    <t xml:space="preserve">     028-144: HOSPITAL NACIONAL DOS DE MAYO</t>
  </si>
  <si>
    <t xml:space="preserve">     031-147: HOSPITAL DE EMERGENCIAS PEDIATRICAS</t>
  </si>
  <si>
    <t xml:space="preserve">     149-1734: PROGRAMA DE CREACIÓN DE REDES INTEGRADAS EN SALUD</t>
  </si>
  <si>
    <t>2481767: ADQUISICION DE ELECTROENCEFALOGRAFO, BOMBA DE INFUSION, ELECTROCARDIOGRAFO Y NEBULIZADOR; ADEMAS DE OTROS ACTIVOS EN EL(LA) EESS INSTITUTO NACIONAL DE CIENCIAS NEUROLOGICAS - LIMA EN LA LOCALIDAD LIMA, DISTRITO DE LIMA, PROVINCIA LIMA, DEPARTAMENTO LIMA</t>
  </si>
  <si>
    <t>Unidad Ejecutora 011-127: INSTITUTO NACIONAL MATERNO PERINATAL</t>
  </si>
  <si>
    <t>2467269: ADQUISICION DE AGITADOR MAGNETICO, ASPIRADOR DE SECRECIONES, ASPIRADOR DE SECRECIONES, BAÑO MARIA, DESTILADOR DE AGUA, CALDERO, CAMILLAS CON RUEDAS O ACCESORIOS PARA EL TRANSPORTE DE PACIENTES, MESAS DE EXAMEN OBSTETRICO O GINECOLOGICO, CARRITOS DE HISTORIAS CLINICAS O ACCESORIOS, EQUIPO DE RAYOS X DENTAL, ESPECTROFOTOMETRO, OLLAS DE VAPOR PARA USO COMERCIAL, OLLAS DE VAPOR PARA USO COMERCIAL, OLLAS DE VAPOR PARA USO COMERCIAL, OLLAS DE VAPOR PARA USO COMERCIAL, MESAS, MESAS, MICROSCOPIO (OTROS)</t>
  </si>
  <si>
    <t>2134963: EQUIPAMIENTO DE LA UNIDAD DE CUIDADOS INTENSIVOS CORONARIOS DEL HOSPITAL NACIONAL ARZOBISPO LOAYZA</t>
  </si>
  <si>
    <t>2170440: EQUIPAMIENTO DEL DEPARTAMENTO DE ANESTESIOLOGIA Y CENTRO QUIRURGICO DEL HOSPITAL NACIONAL ARZOBISPO LOAYZA</t>
  </si>
  <si>
    <t>2467162: ADQUISICION DE ASPIRADOR DE SECRECIONES, CAMARA CORNEAL, BRONCOSCOPIO, BRONCOSCOPIO, EQUIPO ECOGRAFO - ULTRASONIDO, MONITOR DE ENCEFALOGRAMA, MESA HIDRAULICA PARA OPERACION QUIRURGICA Y EQUIPO DE ANESTESIA; EN EL(LA) EESS HOSPITAL NACIONAL ARZOBISPO LOAYZA - LIMA EN LA LOCALIDAD LIMA, DISTRITO DE LIMA, PROVINCIA LIMA, DEPARTAMENTO LIMA</t>
  </si>
  <si>
    <t>2523807: ADQUISICION DE DERMATOMO, DERMATOMO, DERMATOMO Y DERMATOMO; ADEMAS DE OTROS ACTIVOS EN EL(LA) EESS HOSPITAL NACIONAL ARZOBISPO LOAYZA - LIMA EN LA LOCALIDAD LIMA, DISTRITO DE LIMA, PROVINCIA LIMA, DEPARTAMENTO LIMA</t>
  </si>
  <si>
    <t>2528552: ADQUISICION DE EQUIPO DE OSMOSIS INVERSA, EQUIPO DE OSMOSIS INVERSA, MAQUINA DE HEMODIALISIS Y MAQUINA DE HEMODIALISIS; ADEMAS DE OTROS ACTIVOS EN EL(LA) EESS HOSPITAL NACIONAL ARZOBISPO LOAYZA - LIMA EN LA LOCALIDAD LIMA, DISTRITO DE LIMA, PROVINCIA LIMA, DEPARTAMENTO LIMA</t>
  </si>
  <si>
    <t>2426382: ADQUISICION DE VIDEO LAPAROSCOPIO, UNIDADES DE MONITOREO DE SIGNOS VITALES MULTI PARAMETRO, UNIDADES DE MONITOREO DE SIGNOS VITALES MULTI PARAMETRO, UNIDADES DE MONITOREO DE SIGNOS VITALES MULTI PARAMETRO, EQUIPO DE ERGOMETRIA, UNIDADES DE MONITOREO DE SIGNOS VITALES MULTI PARAMETRO, VENTILADORES DE TRANSPORTE, VENTILADORES DE TRANSPORTE, ECOGRAFO, INCUBADORAS O CALENTADORES DE BEBES PARA USO CLINICO, INCUBADORAS O CALENTADORES DE BEBES PARA USO CLINICO, INCUBADORAS O CALENTADORES DE BEBES PARA</t>
  </si>
  <si>
    <t>2467266: ADQUISICION DE MONITOR MULTI PARAMETRO, VENTILADORES PARA CUIDADOS INTENSIVOS DE ADULTOS O PEDIATRICOS, VENTILADORES DE ALTA FRECUENCIA, MAQUINA DE ANESTESIA CON MONITOREO Y EQUIPO DE ELECTROCIRUGIA PARA CONO LEEP; EN EL(LA) EESS HOSPITAL NACIONAL DOS DE MAYO - LIMA EN LA LOCALIDAD LIMA, DISTRITO DE LIMA, PROVINCIA LIMA, DEPARTAMENTO LIMA</t>
  </si>
  <si>
    <t>Unidad Ejecutora 033-149: HOSPITAL NACIONAL DOCENTE MADRE NIÑO - SAN BARTOLOME</t>
  </si>
  <si>
    <t>2482101: ADQUISICION DE MAMOGRAFO, MONITOR DE FUNCIONES VITALES, ASPIRADOR DE SECRECIONES Y MONITOR DE FUNCIONES VITALES; ADEMAS DE OTROS ACTIVOS EN EL(LA) EESS HOSPITAL NACIONAL DOCENTE MADRE NIÑO SAN BARTOLOME - LIMA EN LA LOCALIDAD LIMA, DISTRITO DE LIMA, PROVINCIA LIMA, DEPARTAMENTO LIMA</t>
  </si>
  <si>
    <t>2344910: MEJORAMIENTO Y AMPLIACION DE SERVICIOS DE SALUD DEL HOSPITAL DE CHINCHEROS II-1, RED DE SALUD VIRGEN DE COCHARCAS, DISTRITO DE CHINCHEROS - PROVINCIA DE CHINCHEROS - DEPARTAMENTO DE APURIMAC</t>
  </si>
  <si>
    <t>2346750: MEJORAMIENTO DE LOS SERVICIOS DE SALUD DEL HOSPITAL BAMBAMARCA, CENTRO POBLADO DE BAMBAMARCA - DISTRITO DE BAMBAMARCA - PROVINCIA DE HUALGAYOC - REGION CAJAMARCA</t>
  </si>
  <si>
    <t>2347056: MEJORAMIENTO DE LOS SERVICIOS DE SALUD DEL CENTRO DE SALUD LA RAMADA, DISTRITO LA RAMADA, PROVINCIA CUTERVO, DEPARTAMENTO CAJAMARCA CENTRO POBLADO DE LA RAMADA - DISTRITO DE LA RAMADA - PROVINCIA DE CUTERVO - REGION CAJAMARCA</t>
  </si>
  <si>
    <t>2381374: MEJORAMIENTO DE LOS SERVICIOS DE SALUD DEL ESTABLECIMIENTO DE SALUD MOTUPE - DISTRITO DE MOTUPE - PROVINCIA DE LAMBAYEQUE- DEPARTAMENTO DE LAMBAYEQUE</t>
  </si>
  <si>
    <t>2427358: MEJORAMIENTO DE LOS SERVICIOS DE SALUD DEL HOSPITAL TAMBOBAMBA, DISTRITO DE TAMBOBAMBA - PROVINCIA DE COTABAMBAS - DEPARTAMENTO DE APURIMAC</t>
  </si>
  <si>
    <t>2427376: MEJORAMIENTO Y AMPLIACION DE LOS SERVICIOS DE SALUD DEL HOSPITAL DE APOYO TOMAS LAFORA, GUADALUPE DEL DISTRITO DE GUADALUPE - PROVINCIA DE PACASMAYO - DEPARTAMENTO DE LA LIBERTAD</t>
  </si>
  <si>
    <t>2427400: MEJORAMIENTO Y AMPLIACION SERVICIOS DE SALUD DEL CENTRO DE SALUD ENRIQUE MONTENEGRO SAN JUAN DE LURIGANCHO DEL DISTRITO DE SAN JUAN DE LURIGANCHO - PROVINCIA DE LIMA - DEPARTAMENTO DE LIMA</t>
  </si>
  <si>
    <t>2427402: MEJORAMIENTO Y AMPLIACION DEL ESTABLECIMIENTO DE SALUD JAIME ZUBIETA, DISTRITO DE SAN JUAN DE LURIGANCHO - PROVINCIA DE LIMA - DEPARTAMENTO DE LIMA</t>
  </si>
  <si>
    <t>2522255: MEJORAMIENTO Y AMPLIACION DE LOS SERVICIOS DE SALUD DEL HOSPITAL VENTANILLA DISTRITO DE VENTANILLA - PROVINCIA CONSTITUCIONAL DEL CALLAO - DEPARTAMENTO DE CALLAO</t>
  </si>
  <si>
    <t>2525722: CREACION DE LOS SERVICIOS DE SALUD DEL HOSPITAL PAPA FRANCISCO DE MANCHAY, DISTRITO DE PACHACAMAC - PROVINCIA DE LIMA - DEPARTAMENTO DE LIMA</t>
  </si>
  <si>
    <t>2531607: MEJORAMIENTO Y AMPLIACION DE LOS SERVICIOS DE SALUD DEL HOSPITAL SAN JUAN DE LURIGANCHO DEL DISTRITO DE SAN JUAN DE LURIGANCHO - PROVINCIA DE LIMA - DEPARTAMENTO DE LIMA</t>
  </si>
  <si>
    <t>Unidad Ejecutora 139-1512: INSTITUTO NACIONAL DE SALUD DEL NIÑO - SAN BORJA</t>
  </si>
  <si>
    <t>2534477: ADQUISICION DE VENTILADOR MECANICO, VENTILADOR MECANICO, VENTILADOR MECANICO Y VENTILADOR MECANICO; ADEMAS DE OTROS ACTIVOS EN EL(LA) EESS INSTITUTO NACIONAL DE SALUD DEL NIÑO-SAN BORJA - SAN BORJA DISTRITO DE SAN BORJA, PROVINCIA LIMA, DEPARTAMENTO LIMA</t>
  </si>
  <si>
    <t>Unidad Ejecutora 144-1684: DIRECCION DE REDES INTEGRADAS DE SALUD LIMA NORTE</t>
  </si>
  <si>
    <t>2426387: ADQUISICION DE CENTRIFUGAS DE MESA, UNIDADES DE RAYOS X PARA USO ODONTOLOGICO Y CENTRIFUGAS DE MESA ; EN EL(LA) EESS PERU III ZONA - SAN MARTIN DE PORRES DISTRITO DE SAN MARTIN DE PORRES, PROVINCIA LIMA, DEPARTAMENTO LIMA</t>
  </si>
  <si>
    <t>2426448: ADQUISICION DE UNIDADES DE RAYOS X PARA USO ODONTOLOGICO; EN EL(LA) EESS CONDEVILLA - SAN MARTIN DE PORRES DISTRITO DE SAN MARTIN DE PORRES, PROVINCIA LIMA, DEPARTAMENTO LIMA</t>
  </si>
  <si>
    <t>2426631: ADQUISICION DE UNIDADES DE RAYOS X PARA USO ODONTOLOGICO Y CENTRIFUGAS DE MESA ; EN EL(LA) EESS RIMAC - RIMAC DISTRITO DE RIMAC, PROVINCIA LIMA, DEPARTAMENTO LIMA</t>
  </si>
  <si>
    <t>2511458: ADQUISICION DE PLANTA GENERADORA DE OXIGENO MEDICINAL Y GRUPO ELECTROGENO; CONSTRUCCION DE CENTRAL DE OXIGENO; EN EL(LA) EESS JOSE GALVEZ - VILLA MARIA DEL TRIUNFO VILLA POETA JOSE GALVEZ DISTRITO DE VILLA MARIA DEL TRIUNFO, PROVINCIA LIMA, DEPARTAMENTO LIMA</t>
  </si>
  <si>
    <t xml:space="preserve">     011-127: INSTITUTO NACIONAL MATERNO PERINATAL</t>
  </si>
  <si>
    <t xml:space="preserve">     033-149: HOSPITAL NACIONAL DOCENTE MADRE NIÑO - SAN
                  BARTOLOME</t>
  </si>
  <si>
    <t xml:space="preserve">    139-1512: INSTITUTO NACIONAL DE SALUD DEL NIÑO - SAN BORJA</t>
  </si>
  <si>
    <t xml:space="preserve">    144-1684: DIRECCION DE REDES INTEGRADAS DE SALUD LIMA
                   NORTE</t>
  </si>
  <si>
    <t>2094808: MEJORAMIENTO DE LA CAPACIDAD RESOLUTIVA DE LOS SERVICIOS DE SALUD DEL HOSPITAL ANTONIO LORENA NIVEL III-1-CUSCO / 1</t>
  </si>
  <si>
    <t>Unidad Ejecutora 005-121: INSTITUTO NACIONAL DE SALUD MENTAL</t>
  </si>
  <si>
    <t>2553686: RENOVACION DE CASA DE FUERZA; EN EL(LA) EESS INSTITUTO ESPECIALIZADO DE SALUD MENTAL HONORIO DELGADO-HIDEYO NOGUCHI - SAN MARTIN DE PORRES JIRON ELOY ESPINOZA SALDAÑA URBANIZACION PALAO DISTRITO DE SAN MARTIN DE PORRES, PROVINCIA LIMA, DEPARTAMENTO LIMA</t>
  </si>
  <si>
    <t>2470042: ADQUISICION DE UNIDADES DE ULTRASONIDO O DOPPLER O ECO PULSO O ECOGRAFIA DE DIAGNOSTICO GENERAL PARA USO MEDICO; EN LA LOCALIDAD LIMA, DISTRITO DE LIMA, PROVINCIA LIMA, DEPARTAMENTO LIMA</t>
  </si>
  <si>
    <t>Unidad Ejecutora 009-125: INSTITUTO NACIONAL DE REHABILITACION</t>
  </si>
  <si>
    <t>2462605: REMODELACION DE SISTEMA DE CONTROL DE CONSTRUCCION AMBIENTAL; EN EL(LA) EESS INSTITUTO NACIONAL DE REHABILITACION DRA. ADRIANA REBAZA FLORES AMISTAD PERU - JAPON - CHORRILLOS EN LA LOCALIDAD CHORRILLOS, DISTRITO DE CHORRILLOS, PROVINCIA LIMA, DEPARTAMENTO LIMA</t>
  </si>
  <si>
    <t>2462677: REMODELACION DE BLOQUE DE INFRAESTRUCTURA; ADQUISICION DE EQUIPO DE AMBIENTES COMPLEMENTARIOS; EN EL(LA) EESS INSTITUTO NACIONAL DE REHABILITACION DRA. ADRIANA REBAZA FLORES AMISTAD PERU - JAPON - CHORRILLOS EN LA LOCALIDAD CHORRILLOS, DISTRITO DE CHORRILLOS, PROVINCIA LIMA, DEPARTAMENTO LIMA</t>
  </si>
  <si>
    <t>Unidad Ejecutora 010-126: INSTITUTO NACIONAL DE SALUD DEL NIÑO</t>
  </si>
  <si>
    <t>2414546: AMPLIACION DE LA UNIDAD DE TERAPIA INTERMEDIA NEONATAL DEL INSTITUTO NACIONAL DE SALUD DEL NIÑO, DISTRITO DE BREÑA - PROVINCIA DE LIMA - DEPARTAMENTO DE LIMA DISTRITO DE BREÑA - PROVINCIA DE LIMA - DEPARTAMENTO DE LIMA</t>
  </si>
  <si>
    <t>2426525: ADQUISICION DE MICROSCOPIO BINOCULAR, MICROSCOPIO BINOCULAR, MICROSCOPIO BINOCULAR, MICROSCOPIO BINOCULAR, MICROSCOPIO BINOCULAR, MICROSCOPIO BINOCULAR, MICROTOMOS, MICROSCOPIO BINOCULAR, INCUBADORA PARA CULTIVO MICROBIOLOGICO, MICROSCOPIO BINOCULAR, INCUBADORA PARA CULTIVO MICROBIOLOGICO, INCUBADORA PARA CULTIVO MICROBIOLOGICO, CENTRIFUGAS, CENTRIFUGAS, ESTERILIZADOR DE VAPOR, CENTRIFUGAS, CENTRIFUGAS, CENTRIFUGAS, INCUBADORA PARA CULTIVO MICROBIOLOGICO, UNIDADES DE MONITOREO DE SIGNOS VITALES</t>
  </si>
  <si>
    <t>2525356: ADQUISICION DE EQUIPO DE EMISIONES OTOACUSTICAS, EQUIPO DE EMISIONES OTOACUSTICAS, PULSIOXIMETRO Y PULSIOXIMETRO; ADEMAS DE OTROS ACTIVOS EN EL(LA) EESS INSTITUTO NACIONAL MATERNO PERINATAL - LIMA EN LA LOCALIDAD LIMA, DISTRITO DE LIMA, PROVINCIA LIMA, DEPARTAMENTO LIMA</t>
  </si>
  <si>
    <t>Unidad Ejecutora 029-145: HOSPITAL DE APOYO SANTA ROSA</t>
  </si>
  <si>
    <t>2514615: ADQUISICION DE CALDERO; EN EL(LA) EESS HOSPITAL DE APOYO SANTA ROSA - PUEBLO LIBRE EN LA LOCALIDAD PUEBLO LIBRE, DISTRITO DE PUEBLO LIBRE, PROVINCIA LIMA, DEPARTAMENTO LIMA</t>
  </si>
  <si>
    <t>2523590: ADQUISICION DE MICROSCOPIO QUIRURGICO, FACOEMULSIFICADOR Y ESTERILIZADOR CON GENERADOR ELECTRICO DE VAPOR; EN EL(LA) EESS HOSPITAL DE APOYO SANTA ROSA - PUEBLO LIBRE EN LA LOCALIDAD PUEBLO LIBRE, DISTRITO DE PUEBLO LIBRE, PROVINCIA LIMA, DEPARTAMENTO LIMA</t>
  </si>
  <si>
    <t>2531173: ADQUISICION DE EQUIPO ECOGRAFO - ULTRASONIDO; EN EL(LA) EESS HOSPITAL DE APOYO SANTA ROSA - PUEBLO LIBRE EN LA LOCALIDAD PUEBLO LIBRE, DISTRITO DE PUEBLO LIBRE, PROVINCIA LIMA, DEPARTAMENTO LIMA</t>
  </si>
  <si>
    <t>2534704: ADQUISICION DE MONITOR DESFIBRILADOR, VENTILADOR MECANICO, INCUBADORA ESTANDAR DE TRANSPORTE Y INCUBADORA ESTANDAR DE TRANSPORTE; ADEMAS DE OTROS ACTIVOS EN EL(LA) EESS INSTITUTO NACIONAL DE SALUD DEL NIÑO-SAN BORJA - SAN BORJA DISTRITO DE SAN BORJA, PROVINCIA LIMA, DEPARTAMENTO LIMA</t>
  </si>
  <si>
    <t>2513327: CONSTRUCCION DE MURO DE CONTENCION Y CERCO PERIMETRICO; EN EL(LA) EESS PARAISO - SAN JUAN DE MIRAFLORES AA.HH PARAISO DISTRITO DE SAN JUAN DE MIRAFLORES, PROVINCIA LIMA, DEPARTAMENTO LIMA</t>
  </si>
  <si>
    <t xml:space="preserve">     005-121: INSTITUTO NACIONAL DE SALUD MENTAL</t>
  </si>
  <si>
    <t xml:space="preserve">     009-125: INSTITUTO NACIONAL DE REHABILITACION</t>
  </si>
  <si>
    <t xml:space="preserve">     010-126: INSTITUTO NACIONAL DE SALUD DEL NIÑO</t>
  </si>
  <si>
    <t xml:space="preserve">     029-145: HOSPITAL DE APOYO SANTA ROSA</t>
  </si>
  <si>
    <t>2493459: ADQUISICION DE CROMATOGRAFO, CROMATOGRAFO, ANALIZADOR DE OXIGENO Y LECTOR PARA PRUEBA DE ELISA; ADEMAS DE OTROS ACTIVOS EN EL(LA) CENTRO NACIONAL DE CONTROL DE CALIDAD EN LA LOCALIDAD CHORRILLOS, DISTRITO DE CHORRILLOS, PROVINCIA LIMA, DEPARTAMENTO LIMA</t>
  </si>
  <si>
    <t>2502896: MEJORAMIENTO Y AMPLIACION DE LOS SERVICIOS BRINDADOS POR EL SISTEMA NACIONAL DE VIGILANCIA EN SALUD PUBLICA 25 DEPARTAMENTOS 25 DEPARTAMENTOS</t>
  </si>
  <si>
    <t>2524594: ADQUISICION DE ESPECTROFOTOMETRO; EN EL(LA) LABORATORIO DE BIODISPONIBILIDAD Y BIOEQUIVALENCIA DEL CENTRO NACIONAL DE CONTROL DE CALIDAD DISTRITO DE CHORRILLOS, PROVINCIA LIMA, DEPARTAMENTO LIMA</t>
  </si>
  <si>
    <t>2552153: ADQUISICION DE RESONADOR MAGNETICO; EN EL(LA) EESS INSTITUTO NACIONAL DE ENFERMEDADES NEOPLASICAS - SURQUILLO EN LA LOCALIDAD SURQUILLO, DISTRITO DE SURQUILLO, PROVINCIA LIMA, DEPARTAMENTO LIMA</t>
  </si>
  <si>
    <t>Unidad Ejecutora 016-132: HOSPITAL NACIONAL HIPOLITO UNANUE</t>
  </si>
  <si>
    <t>2512419: ADQUISICION DE EQUIPO DE RAYOS X, EQUIPO DE RAYOS X, TERMOCICLADOR Y EQUIPO ECOGRAFO; ADEMAS DE OTROS ACTIVOS EN EL(LA) EESS HOSPITAL NACIONAL HIPOLITO UNANUE - EL AGUSTINO EN LA LOCALIDAD EL AGUSTINO, DISTRITO DE EL AGUSTINO, PROVINCIA LIMA, DEPARTAMENTO LIMA</t>
  </si>
  <si>
    <t>2557899: ADQUISICION DE MICROSCOPIO BINOCULAR, BALANZA ANALITICA, PULSIOXIMETRO Y PULSIOXIMETRO; ADEMAS DE OTROS ACTIVOS EN EL(LA) EESS HOSPITAL NACIONAL HIPOLITO UNANUE - EL AGUSTINO EN LA LOCALIDAD EL AGUSTINO, DISTRITO DE EL AGUSTINO, PROVINCIA LIMA, DEPARTAMENTO LIMA</t>
  </si>
  <si>
    <t>Unidad Ejecutora 025-141: HOSPITAL DE APOYO DEPARTAMENTAL MARIA AUXILIADORA</t>
  </si>
  <si>
    <t>2520322: ADQUISICION DE REFRIGERADORA, REFRIGERADORA, CONGELADORA Y ECOCARDIOGRAFO; EN EL(LA) EESS HOSPITAL MARIA AUXILIADORA - SAN JUAN DE MIRAFLORES EN LA LOCALIDAD CIUDAD DE DIOS, DISTRITO DE SAN JUAN DE MIRAFLORES, PROVINCIA LIMA, DEPARTAMENTO LIMA</t>
  </si>
  <si>
    <t>2522335: ADQUISICION DE CUNA DE CALOR RADIANTE Y CUNA DE CALOR RADIANTE; EN EL(LA) EESS HOSPITAL MARIA AUXILIADORA - SAN JUAN DE MIRAFLORES EN LA LOCALIDAD CIUDAD DE DIOS, DISTRITO DE SAN JUAN DE MIRAFLORES, PROVINCIA LIMA, DEPARTAMENTO LIMA</t>
  </si>
  <si>
    <t>2523817: ADQUISICION DE CAMPIMETRO, LAMPARA DE HENDIDURA, AUTOQUERATOREFRACTOMETRO Y MONITOR MULTI PARAMETRO; ADEMAS DE OTROS ACTIVOS EN EL(LA) EESS HOSPITAL MARIA AUXILIADORA - SAN JUAN DE MIRAFLORES EN LA LOCALIDAD CIUDAD DE DIOS, DISTRITO DE SAN JUAN DE MIRAFLORES, PROVINCIA LIMA, DEPARTAMENTO LIMA</t>
  </si>
  <si>
    <t>2547709: ADQUISICION DE MICROTOMO DE ROTACION, MICROTOMO DE ROTACION, AUTOQUERATOREFRACTOMETRO Y AGITADOR DE TUBOS; ADEMAS DE OTROS ACTIVOS EN EL(LA) EESS INSTITUTO NACIONAL DE SALUD DEL NIÑO-SAN BORJA - SAN BORJA DISTRITO DE SAN BORJA, PROVINCIA LIMA, DEPARTAMENTO LIMA</t>
  </si>
  <si>
    <t>2481800: ADQUISICION DE BALANZA DIGITAL CON TALLIMETRO, BALANZA DE PIE CON TALLIMETRO, CONTADOR DE CELULAS Y ESTERILIZADOR POR CALOR SECO; ADEMAS DE OTROS ACTIVOS EN EL(LA) EESS GAUDENCIO BERNASCONI - BARRANCO EN LA LOCALIDAD BARRANCO, DISTRITO DE BARRANCO, PROVINCIA LIMA, DEPARTAMENTO LIMA</t>
  </si>
  <si>
    <t>2481814: ADQUISICION DE BALANZA DE PIE CON TALLIMETRO, BALANZA DIGITAL CON TALLIMETRO, CENTRIFUGA PARA TUBOS Y CENTRIFUGA PARA MICROHEMATOCRITO; ADEMAS DE OTROS ACTIVOS EN EL(LA) EESS GUSTAVO LANATTA LUJAN - CHORRILLOS EN LA LOCALIDAD CHORRILLOS, DISTRITO DE CHORRILLOS, PROVINCIA LIMA, DEPARTAMENTO LIMA</t>
  </si>
  <si>
    <t>2481819: ADQUISICION DE BALANZA DE PIE CON TALLIMETRO; EN EL(LA) EESS LEONOR SAAVEDRA - SAN JUAN DE MIRAFLORES EN LA LOCALIDAD CIUDAD DE DIOS, DISTRITO DE SAN JUAN DE MIRAFLORES, PROVINCIA LIMA, DEPARTAMENTO LIMA</t>
  </si>
  <si>
    <t>2481824: ADQUISICION DE ASPIRADORA DE SECRECIONES Y ESTERILIZADOR POR CALOR SECO; EN EL(LA) EESS CENTRO DE SALUD PUNTA NEGRA - PUNTA NEGRA DISTRITO DE PUNTA NEGRA, PROVINCIA LIMA, DEPARTAMENTO LIMA</t>
  </si>
  <si>
    <t>2481828: ADQUISICION DE EQUIPO ECOGRAFO; EN EL(LA) EESS CENTRO MATERNO INFANTIL DE SALUD - VIRGEN DEL CARMEN - CHORRILLOS EN LA LOCALIDAD CHORRILLOS, DISTRITO DE CHORRILLOS, PROVINCIA LIMA, DEPARTAMENTO LIMA</t>
  </si>
  <si>
    <t>2481833: ADQUISICION DE ASPIRADORA DE SECRECIONES, NEBULIZADOR Y PULSIOXIMETRO; EN EL(LA) EESS LURIN - LURIN DISTRITO DE LURIN, PROVINCIA LIMA, DEPARTAMENTO LIMA</t>
  </si>
  <si>
    <t>2481836: ADQUISICION DE UNIDAD DENTAL; EN EL(LA) EESS CENTRO MATERNO INFANTIL SAN JOSE - VILLA EL SALVADOR EN LA LOCALIDAD VILLA EL SALVADOR, DISTRITO DE VILLA EL SALVADOR, PROVINCIA LIMA, DEPARTAMENTO LIMA</t>
  </si>
  <si>
    <t>2481843: ADQUISICION DE ASPIRADORA DE SECRECIONES, ESTERILIZADOR POR CALOR SECO Y MICROSCOPIO BINOCULAR; EN EL(LA) EESS JULIO C TELLO - LURIN DISTRITO DE LURIN, PROVINCIA LIMA, DEPARTAMENTO LIMA</t>
  </si>
  <si>
    <t>2481850: ADQUISICION DE BALANZA DE PIE CON TALLIMETRO; EN EL(LA) EESS LADERAS DE VILLA - SAN JUAN DE MIRAFLORES EN LA LOCALIDAD CIUDAD DE DIOS, DISTRITO DE SAN JUAN DE MIRAFLORES, PROVINCIA LIMA, DEPARTAMENTO LIMA</t>
  </si>
  <si>
    <t>2481851: ADQUISICION DE ESTERILIZADOR CON GENERADOR ELECTRICO DE VAPOR; EN EL(LA) EESS LAS DUNAS - SANTIAGO DE SURCO EN LA LOCALIDAD SANTIAGO DE SURCO, DISTRITO DE SANTIAGO DE SURCO, PROVINCIA LIMA, DEPARTAMENTO LIMA</t>
  </si>
  <si>
    <t>2481855: ADQUISICION DE ASPIRADORA DE SECRECIONES, EQUIPO DE RAYOS X DENTAL, HEMOGLOBINOMETRO Y NEBULIZADOR; ADEMAS DE OTROS ACTIVOS EN EL(LA) EESS MANUEL BARRETO - SAN JUAN DE MIRAFLORES EN LA LOCALIDAD CIUDAD DE DIOS, DISTRITO DE SAN JUAN DE MIRAFLORES, PROVINCIA LIMA, DEPARTAMENTO LIMA</t>
  </si>
  <si>
    <t>2481859: ADQUISICION DE ASPIRADOR DE SECRECIONES, BALANZA DIGITAL CON TALLIMETRO, ESTERILIZADOR CON GENERADOR ELECTRICO DE VAPOR Y UNIDAD DENTAL; EN EL(LA) EESS PICAPIEDRA - PACHACAMAC DISTRITO DE PACHACAMAC, PROVINCIA LIMA, DEPARTAMENTO LIMA</t>
  </si>
  <si>
    <t>2481862: ADQUISICION DE BALANZA DIGITAL CON TALLIMETRO Y UNIDAD DENTAL; EN EL(LA) EESS PUESTO DE SALUD BUENOS AIRES - VILLA MARIA DEL TRIUNFO EN LA LOCALIDAD VILLA MARIA DEL TRIUNFO, DISTRITO DE VILLA MARIA DEL TRIUNFO, PROVINCIA LIMA, DEPARTAMENTO LIMA</t>
  </si>
  <si>
    <t>2481864: ADQUISICION DE ESTERILIZADOR POR CALOR SECO; EN EL(LA) EESS PUESTO DE SALUD VALLE BAJO - VILLA MARIA DEL TRIUNFO EN LA LOCALIDAD VILLA MARIA DEL TRIUNFO, DISTRITO DE VILLA MARIA DEL TRIUNFO, PROVINCIA LIMA, DEPARTAMENTO LIMA</t>
  </si>
  <si>
    <t>2481865: ADQUISICION DE NEBULIZADOR; EN EL(LA) EESS VILLA ALEJANDRO - LURIN DISTRITO DE LURIN, PROVINCIA LIMA, DEPARTAMENTO LIMA</t>
  </si>
  <si>
    <t>2493591: ADQUISICION DE PULSIOXIMETRO Y CAPSULA DE AISLAMIENTO; EN EL(LA) EESS MANUEL BARRETO - SAN JUAN DE MIRAFLORES EN LA LOCALIDAD CIUDAD DE DIOS, DISTRITO DE SAN JUAN DE MIRAFLORES, PROVINCIA LIMA, DEPARTAMENTO LIMA</t>
  </si>
  <si>
    <t xml:space="preserve">     016-132: HOSPITAL NACIONAL HIPOLITO UNANUE</t>
  </si>
  <si>
    <t xml:space="preserve">     025-141: HOSPITAL DE APOYO DEPARTAMENTAL MARIA 
                   AUXILIADORA</t>
  </si>
  <si>
    <t>2427710: ADQUISICION DE AGITADOR MAGNETICO, ANALIZADORES DE HEMATOLOGIA, BALANZAS ANALITICAS, CENTRIFUGAS, CROMATOGRAFO LIQUIDO, GABINETES O ESTACIONES PARA FLUJO LAMINAR, INCUBADORA PARA CULTIVO MICROBIOLOGICO, MICRO CENTRIFUGAS, MICROSCOPIO BINOCULAR, POTENCIOMETROS, LAVADORAS DE MICROPLACAS DE ELISA, LECTORES PARA PRUEBA DE ELISA, TERMOCICLADOR, ESPECTROFOTOMETROS, AIRE ACONDICIONADO PARA USO INDUSTRIAL, DESTILADOR DE AGUA, EQUIPO DE TRATAMIENTO DE AGUA, EQUIPO PORTATIL DE TRATAMIENTO DE AGUA, ESTUFAS</t>
  </si>
  <si>
    <t>2532800: ADQUISICION DE MONITOR (LABORATORIO) Y COMPUTADORA (LABORATORIO); EN EL(LA) LABORATORIO DE BIOTECNOLOGIA Y BIOLOGIA MOLECULAR DEL CENTRO NACIONAL DE SALUD PUBLICA DISTRITO DE CHORRILLOS, PROVINCIA LIMA, DEPARTAMENTO LIMA</t>
  </si>
  <si>
    <t xml:space="preserve">                                                                                                                                                                                                                                                                                                                                                                                                                                                                                                                                                                                                                                                                                                                                                                                                                                                                                                                                                                                                                                                                                                                                                                                                                                                                                                                                                                                                                                                                                                                                                                                                                                                                                                                                                                                                                                                                                                                                                                                                                                                                                                                                                                                                                                                                                                                                                                                                                                                                                                                                                                                                                                                                                                                                                                                                                                                                                                                                                                                                                                                                                                                                                                                                                                                                                                                                                                                                                                                                                                                                                                                                                                                                                                                           </t>
  </si>
  <si>
    <t>2532272: ADQUISICION DE MONITOR FETAL, MONITOR FETAL, MONITOR FETAL Y MONITOR FETAL; ADEMAS DE OTROS ACTIVOS EN EL(LA) EESS HOSPITAL NACIONAL ARZOBISPO LOAYZA - LIMA EN LA LOCALIDAD LIMA, DISTRITO DE LIMA, PROVINCIA LIMA, DEPARTAMENTO LIMA</t>
  </si>
  <si>
    <t>DEL MINISTERIO DE SALUD AL MES DE OCTUBRE 2022</t>
  </si>
  <si>
    <t>Ejecución acumulada al mes de Setiembre (Devengado)</t>
  </si>
  <si>
    <t>Nivel de Ejecución Mes Octubre (Devengado)</t>
  </si>
  <si>
    <t>FUENTE DE INFORMACION: Transparencia Económica - Ministerio de Economía y Finanzas de fecha 05.11.2022</t>
  </si>
  <si>
    <t>1/     CUI 2094808: Hospital Antonio Lorena Nivel III-1-Cusco.
Monto Inversión por S/ 785 826 581.52
Ejec. Total  acumulada a octubre 2022 UE GORE Cusco:
          S/ 227 028 455.29
Ejec. Total  acumulada a octubre 2022 UE PRONIS:                                                                                                                                                                                                                                                                                                                                                                                                                                                                                                                                                                                                                                                                                                                                                                                                                                                                                                                                                                                                                                                                                                                                                                                                                                                                                                                                                                                                                                                                                                                                                                                                                                                                                                                                                                                                                                                                                                                                                                                                                                                                                                                                                                                                                                                                                                                                                                                                                                                                                                                                                                                                                                                                                                                                                                                                                                                                                                                                                                                                                                                                                                                                                                                                                                                                                                                                                                                                                                                                                                                                                                                                                                                                                                                                                                                                                                                                                                                                                                                                                                                                                                                                                                                                                                                                                                                                                                                                                                                                                                                                                                                                                                                                                                                                                                                                                                                                                                                                                                                                                                                                                                                                                                                                                                                                                                                                                                                                                                                                                                                                                                                                                                                                                                                                                                                                                                                                                                                                                                                                                                                                                                                                                                                                                                                                                                                                                                                                                                                                                                                                                                                                                                                                                                                                                                                                                                                                                                                                                                                                                                                                                                                                                                                                                                                                                                                                                                                                                                                                                                                                                                                                                                                                                                                                                                                                                                                                                                                                                                                                                                                                                                                                                                                                                                                                                                                                                                                                                                                                                                                                                                                                                                                                                                                                                                                                                                                                                                                                                                                                                                                                                                                                                                                                                                                                                                                                                                                                                                                                                                                                                                                                                                                                                                                                                                                                                                                                                                                                                                                                                                                                                                                                                                                                                                                                                                                                                                                                                                                                                                                                                                                                                                                                                                                                                                                                                                                                                                                                                                                                                                                                                                                                                                                                                                                                                                                                                                                                                                                                                                                                                                                                                                                                                                                                                                                                                                                                                                                                                                                                                                                                                                                                                                                                                                                                                                                                                                                                                                                                                                                                                                                                                                                                                                                                                                                                                                                                                                                                                                                                                                                                                                                                                                                                                                                                                                                                                                                                                                                                                                                                                                                                                                                                                                                                                                                                                                                                                                                                                                                                                                                                                                                                                                                                                                                                                                                                                                                                                                                                                                                                                                                                                                                                                                                                                                                                                                                                                                                                                                                                                                                                                                                                                                                                                                                                                                                                                                                                                                                                                                                                                                                                                                                                                                                                                                                                                                                                                                                                                                                                                                                                                                                                                                                                                                                                                                         
         S/ 43 596 597.13</t>
  </si>
  <si>
    <t>AL MES DE OCTUBRE 2022</t>
  </si>
  <si>
    <t>AL PLIEGO DEL MINISTERIO DE SALUD AL MES DE OCTUBRE 2022</t>
  </si>
  <si>
    <t>1/     Proyecto Multisectorial, monto de inversión por                   S/ 330,000,000 que tiene como Unidad Formuladora a la PCM - CONCYTEC.
Ejec. Total  acumulada a Octubre 2022, UE INS: 
S/ 1 874 569.62</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</si>
</sst>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00_ ;_ * \-#,##0.00_ ;_ * &quot;-&quot;??_ ;_ @_ "/>
    <numFmt numFmtId="165" formatCode="_ * #,##0_ ;_ * \-#,##0_ ;_ * &quot;-&quot;??_ ;_ @_ "/>
    <numFmt numFmtId="166" formatCode="_(* #,##0_);_(* \(#,##0\);_(* &quot;-&quot;??_);_(@_)"/>
    <numFmt numFmtId="167" formatCode="#,##0.0"/>
    <numFmt numFmtId="168" formatCode="0.0"/>
    <numFmt numFmtId="169" formatCode="_ * #,##0.00_ ;_ * \-#,##0.00_ ;_ * \-??_ ;_ @_ "/>
  </numFmts>
  <fonts count="36" x14ac:knownFonts="1">
    <font>
      <sz val="11"/>
      <color theme="1"/>
      <name val="Calibri"/>
      <family val="2"/>
      <scheme val="minor"/>
    </font>
    <font>
      <sz val="11"/>
      <color indexed="8"/>
      <name val="Calibri"/>
      <family val="2"/>
    </font>
    <font>
      <sz val="11"/>
      <color indexed="8"/>
      <name val="Calibri"/>
      <family val="2"/>
    </font>
    <font>
      <sz val="11"/>
      <color indexed="8"/>
      <name val="Arial Black"/>
      <family val="2"/>
    </font>
    <font>
      <b/>
      <sz val="8"/>
      <name val="Arial"/>
      <family val="2"/>
    </font>
    <font>
      <sz val="8"/>
      <name val="Arial"/>
      <family val="2"/>
    </font>
    <font>
      <sz val="8"/>
      <name val="Arial"/>
      <family val="2"/>
    </font>
    <font>
      <sz val="10"/>
      <name val="Arial"/>
      <family val="2"/>
    </font>
    <font>
      <b/>
      <sz val="12"/>
      <name val="Verdana"/>
      <family val="2"/>
    </font>
    <font>
      <sz val="7"/>
      <name val="Arial"/>
      <family val="2"/>
    </font>
    <font>
      <b/>
      <sz val="10"/>
      <name val="Arial"/>
      <family val="2"/>
    </font>
    <font>
      <b/>
      <sz val="9"/>
      <color indexed="9"/>
      <name val="Arial"/>
      <family val="2"/>
    </font>
    <font>
      <sz val="11"/>
      <name val="Arial Black"/>
      <family val="2"/>
    </font>
    <font>
      <sz val="9"/>
      <name val="Arial"/>
      <family val="2"/>
    </font>
    <font>
      <sz val="9"/>
      <color indexed="9"/>
      <name val="Arial"/>
      <family val="2"/>
    </font>
    <font>
      <b/>
      <sz val="11"/>
      <color indexed="8"/>
      <name val="Arial Black"/>
      <family val="2"/>
    </font>
    <font>
      <sz val="9"/>
      <color indexed="16"/>
      <name val="Arial"/>
      <family val="2"/>
    </font>
    <font>
      <b/>
      <sz val="9"/>
      <name val="Arial"/>
      <family val="2"/>
    </font>
    <font>
      <b/>
      <sz val="9"/>
      <color indexed="16"/>
      <name val="Arial"/>
      <family val="2"/>
    </font>
    <font>
      <sz val="9"/>
      <color indexed="8"/>
      <name val="Arial"/>
      <family val="2"/>
    </font>
    <font>
      <b/>
      <sz val="9"/>
      <color indexed="18"/>
      <name val="Arial"/>
      <family val="2"/>
    </font>
    <font>
      <b/>
      <sz val="9"/>
      <color indexed="8"/>
      <name val="Arial"/>
      <family val="2"/>
    </font>
    <font>
      <sz val="11"/>
      <color theme="1"/>
      <name val="Calibri"/>
      <family val="2"/>
      <scheme val="minor"/>
    </font>
    <font>
      <sz val="9"/>
      <color theme="1"/>
      <name val="Arial"/>
      <family val="2"/>
    </font>
    <font>
      <sz val="9"/>
      <color rgb="FFFF0000"/>
      <name val="Arial"/>
      <family val="2"/>
    </font>
    <font>
      <b/>
      <sz val="9"/>
      <color theme="1"/>
      <name val="Arial"/>
      <family val="2"/>
    </font>
    <font>
      <u/>
      <sz val="11"/>
      <color theme="10"/>
      <name val="Calibri"/>
      <family val="2"/>
      <scheme val="minor"/>
    </font>
    <font>
      <u/>
      <sz val="8"/>
      <name val="Arial"/>
      <family val="2"/>
    </font>
    <font>
      <sz val="7"/>
      <color indexed="8"/>
      <name val="Arial"/>
      <family val="2"/>
    </font>
    <font>
      <sz val="8"/>
      <color theme="1"/>
      <name val="Arial"/>
      <family val="2"/>
    </font>
    <font>
      <sz val="8"/>
      <color indexed="8"/>
      <name val="Arial"/>
      <family val="2"/>
    </font>
    <font>
      <b/>
      <sz val="7"/>
      <name val="Arial"/>
      <family val="2"/>
    </font>
    <font>
      <sz val="7"/>
      <color rgb="FF222222"/>
      <name val="Verdana"/>
      <family val="2"/>
    </font>
    <font>
      <b/>
      <sz val="8"/>
      <color indexed="18"/>
      <name val="Arial"/>
      <family val="2"/>
    </font>
    <font>
      <sz val="11"/>
      <color rgb="FF222222"/>
      <name val="Verdana"/>
      <family val="2"/>
    </font>
    <font>
      <sz val="10"/>
      <color theme="1"/>
      <name val="Arial"/>
      <family val="2"/>
    </font>
  </fonts>
  <fills count="8">
    <fill>
      <patternFill patternType="none"/>
    </fill>
    <fill>
      <patternFill patternType="gray125"/>
    </fill>
    <fill>
      <patternFill patternType="solid">
        <fgColor indexed="9"/>
        <bgColor indexed="64"/>
      </patternFill>
    </fill>
    <fill>
      <patternFill patternType="solid">
        <fgColor indexed="18"/>
        <bgColor indexed="64"/>
      </patternFill>
    </fill>
    <fill>
      <patternFill patternType="solid">
        <fgColor indexed="43"/>
        <bgColor indexed="64"/>
      </patternFill>
    </fill>
    <fill>
      <patternFill patternType="solid">
        <fgColor theme="0"/>
        <bgColor indexed="64"/>
      </patternFill>
    </fill>
    <fill>
      <patternFill patternType="solid">
        <fgColor theme="3" tint="0.59999389629810485"/>
        <bgColor indexed="64"/>
      </patternFill>
    </fill>
    <fill>
      <patternFill patternType="solid">
        <fgColor rgb="FFFFFFFF"/>
        <bgColor indexed="64"/>
      </patternFill>
    </fill>
  </fills>
  <borders count="4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9"/>
      </left>
      <right style="thin">
        <color indexed="9"/>
      </right>
      <top/>
      <bottom style="medium">
        <color indexed="64"/>
      </bottom>
      <diagonal/>
    </border>
    <border>
      <left style="thin">
        <color indexed="9"/>
      </left>
      <right style="thin">
        <color indexed="9"/>
      </right>
      <top/>
      <bottom/>
      <diagonal/>
    </border>
    <border>
      <left style="medium">
        <color indexed="22"/>
      </left>
      <right style="medium">
        <color indexed="22"/>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style="thin">
        <color theme="0"/>
      </left>
      <right style="thin">
        <color theme="0"/>
      </right>
      <top/>
      <bottom style="thin">
        <color indexed="64"/>
      </bottom>
      <diagonal/>
    </border>
    <border>
      <left style="thin">
        <color theme="0"/>
      </left>
      <right/>
      <top/>
      <bottom/>
      <diagonal/>
    </border>
    <border>
      <left style="thin">
        <color theme="0"/>
      </left>
      <right/>
      <top/>
      <bottom style="thin">
        <color indexed="64"/>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theme="0"/>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0"/>
      </left>
      <right/>
      <top/>
      <bottom style="thin">
        <color theme="0"/>
      </bottom>
      <diagonal/>
    </border>
    <border>
      <left/>
      <right/>
      <top/>
      <bottom style="thin">
        <color theme="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style="medium">
        <color rgb="FFDDDDDD"/>
      </top>
      <bottom style="medium">
        <color rgb="FFDDDDDD"/>
      </bottom>
      <diagonal/>
    </border>
  </borders>
  <cellStyleXfs count="12">
    <xf numFmtId="0" fontId="0" fillId="0" borderId="0"/>
    <xf numFmtId="164" fontId="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164" fontId="22" fillId="0" borderId="0" applyFont="0" applyFill="0" applyBorder="0" applyAlignment="0" applyProtection="0"/>
    <xf numFmtId="164" fontId="1" fillId="0" borderId="0" applyFont="0" applyFill="0" applyBorder="0" applyAlignment="0" applyProtection="0"/>
    <xf numFmtId="169" fontId="1" fillId="0" borderId="0" applyFill="0" applyBorder="0" applyAlignment="0" applyProtection="0"/>
    <xf numFmtId="0" fontId="1" fillId="0" borderId="0"/>
    <xf numFmtId="0" fontId="7" fillId="0" borderId="0"/>
    <xf numFmtId="0" fontId="7" fillId="0" borderId="0"/>
    <xf numFmtId="0" fontId="7" fillId="0" borderId="0"/>
    <xf numFmtId="0" fontId="26" fillId="0" borderId="0" applyNumberFormat="0" applyFill="0" applyBorder="0" applyAlignment="0" applyProtection="0"/>
  </cellStyleXfs>
  <cellXfs count="182">
    <xf numFmtId="0" fontId="0" fillId="0" borderId="0" xfId="0"/>
    <xf numFmtId="0" fontId="9" fillId="2" borderId="0" xfId="9" applyFont="1" applyFill="1"/>
    <xf numFmtId="0" fontId="4" fillId="2" borderId="0" xfId="9" applyFont="1" applyFill="1" applyAlignment="1">
      <alignment wrapText="1"/>
    </xf>
    <xf numFmtId="0" fontId="9" fillId="2" borderId="0" xfId="9" applyFont="1" applyFill="1" applyAlignment="1">
      <alignment horizontal="center"/>
    </xf>
    <xf numFmtId="0" fontId="10" fillId="2" borderId="1" xfId="9" applyFont="1" applyFill="1" applyBorder="1" applyAlignment="1">
      <alignment horizontal="left" wrapText="1"/>
    </xf>
    <xf numFmtId="3" fontId="9" fillId="2" borderId="0" xfId="9" applyNumberFormat="1" applyFont="1" applyFill="1"/>
    <xf numFmtId="3" fontId="9" fillId="2" borderId="0" xfId="9" applyNumberFormat="1" applyFont="1" applyFill="1" applyAlignment="1">
      <alignment horizontal="center"/>
    </xf>
    <xf numFmtId="3" fontId="10" fillId="2" borderId="3" xfId="9" applyNumberFormat="1" applyFont="1" applyFill="1" applyBorder="1" applyAlignment="1">
      <alignment horizontal="right"/>
    </xf>
    <xf numFmtId="0" fontId="5" fillId="2" borderId="0" xfId="9" applyFont="1" applyFill="1"/>
    <xf numFmtId="0" fontId="10" fillId="5" borderId="1" xfId="9" applyFont="1" applyFill="1" applyBorder="1" applyAlignment="1">
      <alignment horizontal="left" wrapText="1"/>
    </xf>
    <xf numFmtId="3" fontId="10" fillId="5" borderId="4" xfId="9" applyNumberFormat="1" applyFont="1" applyFill="1" applyBorder="1" applyAlignment="1">
      <alignment horizontal="right"/>
    </xf>
    <xf numFmtId="168" fontId="13" fillId="5" borderId="6" xfId="9" applyNumberFormat="1" applyFont="1" applyFill="1" applyBorder="1" applyAlignment="1">
      <alignment horizontal="right"/>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10" applyFont="1" applyFill="1" applyBorder="1" applyAlignment="1">
      <alignment horizontal="center" vertical="center" wrapText="1"/>
    </xf>
    <xf numFmtId="168" fontId="11" fillId="3" borderId="8" xfId="0" applyNumberFormat="1" applyFont="1" applyFill="1" applyBorder="1" applyAlignment="1">
      <alignment horizontal="center" vertical="center" wrapText="1"/>
    </xf>
    <xf numFmtId="168" fontId="11" fillId="3" borderId="18" xfId="10" applyNumberFormat="1" applyFont="1" applyFill="1" applyBorder="1" applyAlignment="1">
      <alignment horizontal="center" vertical="center" wrapText="1"/>
    </xf>
    <xf numFmtId="0" fontId="13" fillId="0" borderId="0" xfId="10" applyFont="1" applyFill="1" applyBorder="1"/>
    <xf numFmtId="0" fontId="13" fillId="0" borderId="0" xfId="10" applyFont="1" applyAlignment="1">
      <alignment horizontal="center" vertical="center" wrapText="1"/>
    </xf>
    <xf numFmtId="0" fontId="13" fillId="0" borderId="0" xfId="10" applyFont="1"/>
    <xf numFmtId="0" fontId="11" fillId="3" borderId="18" xfId="10" applyFont="1" applyFill="1" applyBorder="1" applyAlignment="1">
      <alignment horizontal="center" vertical="center" wrapText="1"/>
    </xf>
    <xf numFmtId="0" fontId="19" fillId="0" borderId="0" xfId="0" applyFont="1" applyAlignment="1">
      <alignment horizontal="center" vertical="center" wrapText="1"/>
    </xf>
    <xf numFmtId="0" fontId="23" fillId="0" borderId="0" xfId="0" applyFont="1"/>
    <xf numFmtId="0" fontId="19" fillId="0" borderId="0" xfId="0" applyFont="1" applyAlignment="1">
      <alignment vertical="center" wrapText="1"/>
    </xf>
    <xf numFmtId="0" fontId="19" fillId="0" borderId="0" xfId="0" applyFont="1"/>
    <xf numFmtId="0" fontId="20" fillId="0" borderId="2" xfId="0" applyFont="1" applyBorder="1" applyAlignment="1">
      <alignment horizontal="justify" vertical="center" wrapText="1"/>
    </xf>
    <xf numFmtId="3" fontId="20" fillId="0" borderId="2" xfId="0" applyNumberFormat="1" applyFont="1" applyBorder="1" applyAlignment="1">
      <alignment horizontal="right" vertical="center" wrapText="1"/>
    </xf>
    <xf numFmtId="0" fontId="18" fillId="0" borderId="2" xfId="0" applyFont="1" applyFill="1" applyBorder="1" applyAlignment="1">
      <alignment horizontal="center" vertical="center" wrapText="1"/>
    </xf>
    <xf numFmtId="166" fontId="17" fillId="6" borderId="2" xfId="2" applyNumberFormat="1" applyFont="1" applyFill="1" applyBorder="1" applyAlignment="1">
      <alignment horizontal="right" vertical="center" wrapText="1"/>
    </xf>
    <xf numFmtId="3" fontId="17" fillId="6" borderId="2" xfId="2" applyNumberFormat="1" applyFont="1" applyFill="1" applyBorder="1" applyAlignment="1">
      <alignment horizontal="right" vertical="center" wrapText="1"/>
    </xf>
    <xf numFmtId="49" fontId="18" fillId="2" borderId="2" xfId="0" applyNumberFormat="1" applyFont="1" applyFill="1" applyBorder="1" applyAlignment="1">
      <alignment vertical="center" wrapText="1"/>
    </xf>
    <xf numFmtId="168" fontId="23" fillId="0" borderId="0" xfId="0" applyNumberFormat="1" applyFont="1"/>
    <xf numFmtId="4" fontId="23" fillId="0" borderId="0" xfId="0" applyNumberFormat="1" applyFont="1"/>
    <xf numFmtId="0" fontId="13" fillId="2" borderId="0" xfId="10" applyFont="1" applyFill="1"/>
    <xf numFmtId="0" fontId="16" fillId="5" borderId="0" xfId="10" applyFont="1" applyFill="1" applyBorder="1" applyAlignment="1">
      <alignment horizontal="center" vertical="center" wrapText="1"/>
    </xf>
    <xf numFmtId="0" fontId="13" fillId="0" borderId="0" xfId="10" applyFont="1" applyAlignment="1">
      <alignment vertical="center" wrapText="1"/>
    </xf>
    <xf numFmtId="0" fontId="17" fillId="0" borderId="0" xfId="10" applyFont="1" applyAlignment="1">
      <alignment vertical="center" wrapText="1"/>
    </xf>
    <xf numFmtId="168" fontId="13" fillId="0" borderId="0" xfId="10" applyNumberFormat="1" applyFont="1"/>
    <xf numFmtId="168" fontId="13" fillId="0" borderId="0" xfId="10" applyNumberFormat="1" applyFont="1" applyAlignment="1">
      <alignment vertical="center"/>
    </xf>
    <xf numFmtId="168" fontId="13" fillId="2" borderId="0" xfId="10" applyNumberFormat="1" applyFont="1" applyFill="1" applyAlignment="1">
      <alignment horizontal="right"/>
    </xf>
    <xf numFmtId="0" fontId="17" fillId="2" borderId="0" xfId="10" applyFont="1" applyFill="1" applyAlignment="1">
      <alignment horizontal="right" wrapText="1"/>
    </xf>
    <xf numFmtId="0" fontId="24" fillId="0" borderId="0" xfId="0" applyFont="1" applyAlignment="1">
      <alignment vertical="center" wrapText="1"/>
    </xf>
    <xf numFmtId="0" fontId="13" fillId="0" borderId="0" xfId="10" applyFont="1" applyAlignment="1">
      <alignment horizontal="justify" vertical="top"/>
    </xf>
    <xf numFmtId="167" fontId="10" fillId="2" borderId="12" xfId="9" applyNumberFormat="1" applyFont="1" applyFill="1" applyBorder="1" applyAlignment="1">
      <alignment horizontal="right"/>
    </xf>
    <xf numFmtId="3" fontId="10" fillId="5" borderId="0" xfId="9" applyNumberFormat="1" applyFont="1" applyFill="1" applyBorder="1" applyAlignment="1">
      <alignment horizontal="right"/>
    </xf>
    <xf numFmtId="0" fontId="11" fillId="3" borderId="18" xfId="10" applyFont="1" applyFill="1" applyBorder="1" applyAlignment="1">
      <alignment horizontal="center" vertical="center" wrapText="1"/>
    </xf>
    <xf numFmtId="0" fontId="17" fillId="2" borderId="0" xfId="10" applyFont="1" applyFill="1" applyBorder="1" applyAlignment="1">
      <alignment horizontal="right" wrapText="1"/>
    </xf>
    <xf numFmtId="3" fontId="17" fillId="6" borderId="2" xfId="2" applyNumberFormat="1" applyFont="1" applyFill="1" applyBorder="1" applyAlignment="1">
      <alignment horizontal="left" vertical="center" wrapText="1"/>
    </xf>
    <xf numFmtId="167" fontId="17" fillId="6" borderId="2" xfId="2" applyNumberFormat="1" applyFont="1" applyFill="1" applyBorder="1" applyAlignment="1">
      <alignment horizontal="right" vertical="center" wrapText="1"/>
    </xf>
    <xf numFmtId="3" fontId="21" fillId="4" borderId="2" xfId="0" applyNumberFormat="1" applyFont="1" applyFill="1" applyBorder="1" applyAlignment="1">
      <alignment horizontal="right" vertical="center"/>
    </xf>
    <xf numFmtId="168" fontId="21" fillId="4" borderId="2" xfId="0" applyNumberFormat="1" applyFont="1" applyFill="1" applyBorder="1" applyAlignment="1">
      <alignment horizontal="right" vertical="center"/>
    </xf>
    <xf numFmtId="0" fontId="18" fillId="5" borderId="2" xfId="10" applyFont="1" applyFill="1" applyBorder="1" applyAlignment="1">
      <alignment horizontal="right" vertical="center" wrapText="1"/>
    </xf>
    <xf numFmtId="0" fontId="21" fillId="4" borderId="2" xfId="0" applyFont="1" applyFill="1" applyBorder="1" applyAlignment="1">
      <alignment horizontal="right" vertical="center"/>
    </xf>
    <xf numFmtId="0" fontId="13" fillId="0" borderId="0" xfId="10" applyFont="1" applyAlignment="1">
      <alignment horizontal="right"/>
    </xf>
    <xf numFmtId="0" fontId="21" fillId="4" borderId="10" xfId="0" applyFont="1" applyFill="1" applyBorder="1" applyAlignment="1">
      <alignment horizontal="left" vertical="center"/>
    </xf>
    <xf numFmtId="0" fontId="17" fillId="4" borderId="14" xfId="0" applyFont="1" applyFill="1" applyBorder="1" applyAlignment="1">
      <alignment horizontal="center" vertical="center" wrapText="1"/>
    </xf>
    <xf numFmtId="3" fontId="17" fillId="4" borderId="11" xfId="0" applyNumberFormat="1" applyFont="1" applyFill="1" applyBorder="1" applyAlignment="1">
      <alignment horizontal="right" vertical="center"/>
    </xf>
    <xf numFmtId="0" fontId="25" fillId="0" borderId="0" xfId="0" applyFont="1" applyBorder="1" applyAlignment="1">
      <alignment vertical="center"/>
    </xf>
    <xf numFmtId="0" fontId="23" fillId="0" borderId="10" xfId="0" applyFont="1" applyBorder="1" applyAlignment="1"/>
    <xf numFmtId="3" fontId="17" fillId="6" borderId="10" xfId="2" applyNumberFormat="1" applyFont="1" applyFill="1" applyBorder="1" applyAlignment="1">
      <alignment horizontal="right" vertical="center" wrapText="1"/>
    </xf>
    <xf numFmtId="0" fontId="5" fillId="0" borderId="0" xfId="10" applyFont="1" applyAlignment="1">
      <alignment vertical="center"/>
    </xf>
    <xf numFmtId="0" fontId="5" fillId="2" borderId="0" xfId="10" applyFont="1" applyFill="1" applyAlignment="1">
      <alignment horizontal="justify" vertical="top"/>
    </xf>
    <xf numFmtId="0" fontId="5" fillId="2" borderId="0" xfId="10" applyFont="1" applyFill="1" applyAlignment="1">
      <alignment horizontal="right" wrapText="1"/>
    </xf>
    <xf numFmtId="0" fontId="5" fillId="0" borderId="0" xfId="10" applyFont="1" applyBorder="1" applyAlignment="1">
      <alignment vertical="center"/>
    </xf>
    <xf numFmtId="0" fontId="5" fillId="2" borderId="0" xfId="10" applyFont="1" applyFill="1" applyBorder="1" applyAlignment="1">
      <alignment horizontal="justify" vertical="top"/>
    </xf>
    <xf numFmtId="3" fontId="4" fillId="0" borderId="0" xfId="10" applyNumberFormat="1" applyFont="1" applyBorder="1" applyAlignment="1">
      <alignment horizontal="right" vertical="center" wrapText="1"/>
    </xf>
    <xf numFmtId="168" fontId="17" fillId="6" borderId="2" xfId="2" applyNumberFormat="1" applyFont="1" applyFill="1" applyBorder="1" applyAlignment="1">
      <alignment horizontal="right" vertical="center" wrapText="1"/>
    </xf>
    <xf numFmtId="0" fontId="10" fillId="5" borderId="29" xfId="9" applyFont="1" applyFill="1" applyBorder="1" applyAlignment="1">
      <alignment horizontal="left" wrapText="1"/>
    </xf>
    <xf numFmtId="3" fontId="17" fillId="5" borderId="3" xfId="9" applyNumberFormat="1" applyFont="1" applyFill="1" applyBorder="1" applyAlignment="1">
      <alignment horizontal="right"/>
    </xf>
    <xf numFmtId="168" fontId="17" fillId="5" borderId="12" xfId="9" applyNumberFormat="1" applyFont="1" applyFill="1" applyBorder="1" applyAlignment="1">
      <alignment horizontal="right"/>
    </xf>
    <xf numFmtId="167" fontId="20" fillId="0" borderId="2" xfId="0" applyNumberFormat="1" applyFont="1" applyBorder="1" applyAlignment="1">
      <alignment horizontal="right" vertical="center" wrapText="1"/>
    </xf>
    <xf numFmtId="167" fontId="17" fillId="6" borderId="10" xfId="2" applyNumberFormat="1" applyFont="1" applyFill="1" applyBorder="1" applyAlignment="1">
      <alignment horizontal="right" vertical="center" wrapText="1"/>
    </xf>
    <xf numFmtId="164" fontId="28" fillId="0" borderId="0" xfId="1" applyFont="1" applyAlignment="1">
      <alignment vertical="center" wrapText="1"/>
    </xf>
    <xf numFmtId="164" fontId="19" fillId="0" borderId="0" xfId="0" applyNumberFormat="1" applyFont="1" applyAlignment="1">
      <alignment vertical="center" wrapText="1"/>
    </xf>
    <xf numFmtId="4" fontId="0" fillId="0" borderId="0" xfId="0" applyNumberFormat="1"/>
    <xf numFmtId="168" fontId="17" fillId="5" borderId="31" xfId="9" applyNumberFormat="1" applyFont="1" applyFill="1" applyBorder="1" applyAlignment="1">
      <alignment horizontal="right"/>
    </xf>
    <xf numFmtId="167" fontId="19" fillId="0" borderId="0" xfId="0" applyNumberFormat="1" applyFont="1" applyAlignment="1">
      <alignment vertical="center" wrapText="1"/>
    </xf>
    <xf numFmtId="164" fontId="29" fillId="0" borderId="0" xfId="1" applyFont="1"/>
    <xf numFmtId="3" fontId="17" fillId="4" borderId="13" xfId="0" applyNumberFormat="1" applyFont="1" applyFill="1" applyBorder="1" applyAlignment="1">
      <alignment horizontal="right" vertical="center"/>
    </xf>
    <xf numFmtId="167" fontId="17" fillId="4" borderId="13" xfId="0" applyNumberFormat="1" applyFont="1" applyFill="1" applyBorder="1" applyAlignment="1">
      <alignment horizontal="right" vertical="center"/>
    </xf>
    <xf numFmtId="0" fontId="30" fillId="0" borderId="0" xfId="0" applyFont="1" applyAlignment="1">
      <alignment vertical="center" wrapText="1"/>
    </xf>
    <xf numFmtId="3" fontId="7" fillId="5" borderId="4" xfId="9" applyNumberFormat="1" applyFont="1" applyFill="1" applyBorder="1" applyAlignment="1">
      <alignment horizontal="right"/>
    </xf>
    <xf numFmtId="3" fontId="17" fillId="6" borderId="10" xfId="2" applyNumberFormat="1" applyFont="1" applyFill="1" applyBorder="1" applyAlignment="1">
      <alignment horizontal="left" vertical="center" wrapText="1"/>
    </xf>
    <xf numFmtId="166" fontId="17" fillId="6" borderId="2" xfId="2" applyNumberFormat="1" applyFont="1" applyFill="1" applyBorder="1" applyAlignment="1">
      <alignment horizontal="left" vertical="center" wrapText="1"/>
    </xf>
    <xf numFmtId="0" fontId="18" fillId="5" borderId="10" xfId="10" applyFont="1" applyFill="1" applyBorder="1" applyAlignment="1">
      <alignment horizontal="right" vertical="center" wrapText="1"/>
    </xf>
    <xf numFmtId="3" fontId="20" fillId="0" borderId="2" xfId="0" applyNumberFormat="1" applyFont="1" applyBorder="1" applyAlignment="1">
      <alignment vertical="center" wrapText="1"/>
    </xf>
    <xf numFmtId="167" fontId="20" fillId="0" borderId="2" xfId="0" applyNumberFormat="1" applyFont="1" applyBorder="1" applyAlignment="1">
      <alignment vertical="center" wrapText="1"/>
    </xf>
    <xf numFmtId="168" fontId="17" fillId="4" borderId="30" xfId="0" applyNumberFormat="1" applyFont="1" applyFill="1" applyBorder="1" applyAlignment="1">
      <alignment vertical="center" wrapText="1"/>
    </xf>
    <xf numFmtId="168" fontId="20" fillId="0" borderId="2" xfId="0" applyNumberFormat="1" applyFont="1" applyBorder="1" applyAlignment="1">
      <alignment vertical="center" wrapText="1"/>
    </xf>
    <xf numFmtId="3" fontId="31" fillId="6" borderId="10" xfId="2" applyNumberFormat="1" applyFont="1" applyFill="1" applyBorder="1" applyAlignment="1">
      <alignment horizontal="right" vertical="center" wrapText="1"/>
    </xf>
    <xf numFmtId="0" fontId="26" fillId="0" borderId="0" xfId="11"/>
    <xf numFmtId="0" fontId="13" fillId="0" borderId="0" xfId="10" applyFont="1" applyAlignment="1">
      <alignment vertical="center"/>
    </xf>
    <xf numFmtId="0" fontId="13" fillId="2" borderId="0" xfId="10" applyFont="1" applyFill="1" applyAlignment="1">
      <alignment horizontal="justify" vertical="top"/>
    </xf>
    <xf numFmtId="0" fontId="13" fillId="2" borderId="0" xfId="10" applyFont="1" applyFill="1" applyAlignment="1">
      <alignment horizontal="right" wrapText="1"/>
    </xf>
    <xf numFmtId="0" fontId="13" fillId="0" borderId="0" xfId="10" applyFont="1" applyBorder="1" applyAlignment="1">
      <alignment vertical="center"/>
    </xf>
    <xf numFmtId="0" fontId="13" fillId="2" borderId="0" xfId="10" applyFont="1" applyFill="1" applyBorder="1" applyAlignment="1">
      <alignment horizontal="justify" vertical="top"/>
    </xf>
    <xf numFmtId="3" fontId="17" fillId="0" borderId="0" xfId="10" applyNumberFormat="1" applyFont="1" applyBorder="1" applyAlignment="1">
      <alignment horizontal="right" vertical="center" wrapText="1"/>
    </xf>
    <xf numFmtId="0" fontId="29" fillId="0" borderId="0" xfId="0" applyFont="1"/>
    <xf numFmtId="0" fontId="30" fillId="5" borderId="0" xfId="0" applyFont="1" applyFill="1" applyAlignment="1">
      <alignment vertical="center" wrapText="1"/>
    </xf>
    <xf numFmtId="0" fontId="30" fillId="0" borderId="0" xfId="0" applyFont="1" applyAlignment="1">
      <alignment horizontal="center" vertical="center" wrapText="1"/>
    </xf>
    <xf numFmtId="3" fontId="20" fillId="0" borderId="32" xfId="0" applyNumberFormat="1" applyFont="1" applyBorder="1" applyAlignment="1">
      <alignment horizontal="right" vertical="center" wrapText="1"/>
    </xf>
    <xf numFmtId="3" fontId="20" fillId="0" borderId="10" xfId="0" applyNumberFormat="1" applyFont="1" applyBorder="1" applyAlignment="1">
      <alignment horizontal="right" vertical="center" wrapText="1"/>
    </xf>
    <xf numFmtId="3" fontId="20" fillId="0" borderId="0" xfId="0" applyNumberFormat="1" applyFont="1" applyBorder="1" applyAlignment="1">
      <alignment horizontal="right" vertical="center" wrapText="1"/>
    </xf>
    <xf numFmtId="3" fontId="13" fillId="0" borderId="0" xfId="10" applyNumberFormat="1" applyFont="1" applyFill="1" applyAlignment="1">
      <alignment horizontal="right"/>
    </xf>
    <xf numFmtId="3" fontId="13" fillId="0" borderId="0" xfId="10" applyNumberFormat="1" applyFont="1" applyFill="1"/>
    <xf numFmtId="0" fontId="7" fillId="2" borderId="5" xfId="9" applyFont="1" applyFill="1" applyBorder="1" applyAlignment="1">
      <alignment horizontal="left" wrapText="1"/>
    </xf>
    <xf numFmtId="3" fontId="7" fillId="5" borderId="2" xfId="9" applyNumberFormat="1" applyFont="1" applyFill="1" applyBorder="1" applyAlignment="1">
      <alignment horizontal="right"/>
    </xf>
    <xf numFmtId="168" fontId="7" fillId="5" borderId="6" xfId="9" applyNumberFormat="1" applyFont="1" applyFill="1" applyBorder="1" applyAlignment="1">
      <alignment horizontal="right"/>
    </xf>
    <xf numFmtId="0" fontId="20" fillId="0" borderId="32" xfId="0" applyFont="1" applyBorder="1" applyAlignment="1">
      <alignment horizontal="justify" vertical="center" wrapText="1"/>
    </xf>
    <xf numFmtId="3" fontId="20" fillId="5" borderId="2" xfId="0" applyNumberFormat="1" applyFont="1" applyFill="1" applyBorder="1" applyAlignment="1">
      <alignment horizontal="right" vertical="center" wrapText="1"/>
    </xf>
    <xf numFmtId="4" fontId="32" fillId="7" borderId="0" xfId="0" applyNumberFormat="1" applyFont="1" applyFill="1" applyBorder="1" applyAlignment="1">
      <alignment horizontal="right" vertical="center" wrapText="1"/>
    </xf>
    <xf numFmtId="0" fontId="32" fillId="7" borderId="0" xfId="0" applyFont="1" applyFill="1" applyBorder="1" applyAlignment="1">
      <alignment horizontal="right" vertical="center" wrapText="1"/>
    </xf>
    <xf numFmtId="3" fontId="32" fillId="7" borderId="0" xfId="0" applyNumberFormat="1" applyFont="1" applyFill="1" applyBorder="1" applyAlignment="1">
      <alignment horizontal="right" vertical="center" wrapText="1"/>
    </xf>
    <xf numFmtId="0" fontId="7" fillId="5" borderId="5" xfId="9" applyFont="1" applyFill="1" applyBorder="1" applyAlignment="1">
      <alignment horizontal="left" wrapText="1"/>
    </xf>
    <xf numFmtId="0" fontId="18" fillId="0" borderId="10" xfId="0" applyFont="1" applyFill="1" applyBorder="1" applyAlignment="1">
      <alignment horizontal="center" vertical="center" wrapText="1"/>
    </xf>
    <xf numFmtId="0" fontId="20" fillId="0" borderId="10" xfId="0" applyFont="1" applyBorder="1" applyAlignment="1">
      <alignment horizontal="justify" vertical="center" wrapText="1"/>
    </xf>
    <xf numFmtId="3" fontId="20" fillId="0" borderId="10" xfId="0" applyNumberFormat="1" applyFont="1" applyBorder="1" applyAlignment="1">
      <alignment vertical="center" wrapText="1"/>
    </xf>
    <xf numFmtId="3" fontId="33" fillId="0" borderId="2" xfId="0" applyNumberFormat="1" applyFont="1" applyBorder="1" applyAlignment="1">
      <alignment horizontal="right" vertical="center" wrapText="1"/>
    </xf>
    <xf numFmtId="3" fontId="13" fillId="0" borderId="0" xfId="10" applyNumberFormat="1" applyFont="1" applyAlignment="1">
      <alignment horizontal="right"/>
    </xf>
    <xf numFmtId="3" fontId="13" fillId="0" borderId="0" xfId="10" applyNumberFormat="1" applyFont="1"/>
    <xf numFmtId="0" fontId="18" fillId="5" borderId="2" xfId="0" applyFont="1" applyFill="1" applyBorder="1" applyAlignment="1">
      <alignment horizontal="center" vertical="center" wrapText="1"/>
    </xf>
    <xf numFmtId="3" fontId="31" fillId="6" borderId="2" xfId="2" applyNumberFormat="1" applyFont="1" applyFill="1" applyBorder="1" applyAlignment="1">
      <alignment horizontal="right" vertical="center" wrapText="1"/>
    </xf>
    <xf numFmtId="0" fontId="13" fillId="2" borderId="36" xfId="9" applyFont="1" applyFill="1" applyBorder="1" applyAlignment="1">
      <alignment horizontal="left" wrapText="1"/>
    </xf>
    <xf numFmtId="3" fontId="7" fillId="5" borderId="37" xfId="9" applyNumberFormat="1" applyFont="1" applyFill="1" applyBorder="1" applyAlignment="1">
      <alignment horizontal="right"/>
    </xf>
    <xf numFmtId="0" fontId="7" fillId="2" borderId="0" xfId="9" applyFont="1" applyFill="1"/>
    <xf numFmtId="4" fontId="5" fillId="2" borderId="0" xfId="9" applyNumberFormat="1" applyFont="1" applyFill="1"/>
    <xf numFmtId="4" fontId="9" fillId="2" borderId="0" xfId="9" applyNumberFormat="1" applyFont="1" applyFill="1"/>
    <xf numFmtId="4" fontId="7" fillId="2" borderId="0" xfId="9" applyNumberFormat="1" applyFont="1" applyFill="1"/>
    <xf numFmtId="4" fontId="10" fillId="2" borderId="14" xfId="9" applyNumberFormat="1" applyFont="1" applyFill="1" applyBorder="1" applyAlignment="1">
      <alignment horizontal="right"/>
    </xf>
    <xf numFmtId="3" fontId="20" fillId="0" borderId="33" xfId="0" applyNumberFormat="1" applyFont="1" applyBorder="1" applyAlignment="1">
      <alignment horizontal="right" vertical="center" wrapText="1"/>
    </xf>
    <xf numFmtId="3" fontId="10" fillId="5" borderId="3" xfId="9" applyNumberFormat="1" applyFont="1" applyFill="1" applyBorder="1" applyAlignment="1">
      <alignment horizontal="right"/>
    </xf>
    <xf numFmtId="167" fontId="10" fillId="5" borderId="12" xfId="9" applyNumberFormat="1" applyFont="1" applyFill="1" applyBorder="1" applyAlignment="1">
      <alignment horizontal="right"/>
    </xf>
    <xf numFmtId="0" fontId="20" fillId="5" borderId="2" xfId="0" applyFont="1" applyFill="1" applyBorder="1" applyAlignment="1">
      <alignment horizontal="justify" vertical="center" wrapText="1"/>
    </xf>
    <xf numFmtId="3" fontId="13" fillId="2" borderId="0" xfId="10" applyNumberFormat="1" applyFont="1" applyFill="1" applyAlignment="1">
      <alignment horizontal="right" wrapText="1"/>
    </xf>
    <xf numFmtId="3" fontId="13" fillId="0" borderId="0" xfId="10" applyNumberFormat="1" applyFont="1" applyAlignment="1">
      <alignment vertical="center" wrapText="1"/>
    </xf>
    <xf numFmtId="3" fontId="23" fillId="0" borderId="0" xfId="0" applyNumberFormat="1" applyFont="1" applyBorder="1"/>
    <xf numFmtId="3" fontId="23" fillId="0" borderId="0" xfId="0" applyNumberFormat="1" applyFont="1"/>
    <xf numFmtId="0" fontId="13" fillId="0" borderId="0" xfId="10" applyFont="1" applyAlignment="1">
      <alignment horizontal="justify" vertical="top" wrapText="1"/>
    </xf>
    <xf numFmtId="3" fontId="34" fillId="7" borderId="0" xfId="0" applyNumberFormat="1" applyFont="1" applyFill="1" applyBorder="1" applyAlignment="1">
      <alignment horizontal="right" vertical="center" wrapText="1"/>
    </xf>
    <xf numFmtId="3" fontId="7" fillId="5" borderId="10" xfId="9" applyNumberFormat="1" applyFont="1" applyFill="1" applyBorder="1" applyAlignment="1">
      <alignment horizontal="right"/>
    </xf>
    <xf numFmtId="167" fontId="20" fillId="0" borderId="10" xfId="0" applyNumberFormat="1" applyFont="1" applyBorder="1" applyAlignment="1">
      <alignment horizontal="right" vertical="center" wrapText="1"/>
    </xf>
    <xf numFmtId="3" fontId="7" fillId="5" borderId="38" xfId="9" applyNumberFormat="1" applyFont="1" applyFill="1" applyBorder="1" applyAlignment="1">
      <alignment horizontal="right"/>
    </xf>
    <xf numFmtId="3" fontId="10" fillId="2" borderId="39" xfId="9" applyNumberFormat="1" applyFont="1" applyFill="1" applyBorder="1" applyAlignment="1">
      <alignment horizontal="right"/>
    </xf>
    <xf numFmtId="3" fontId="10" fillId="5" borderId="40" xfId="9" applyNumberFormat="1" applyFont="1" applyFill="1" applyBorder="1" applyAlignment="1">
      <alignment horizontal="right"/>
    </xf>
    <xf numFmtId="3" fontId="7" fillId="5" borderId="41" xfId="9" applyNumberFormat="1" applyFont="1" applyFill="1" applyBorder="1" applyAlignment="1">
      <alignment horizontal="right"/>
    </xf>
    <xf numFmtId="0" fontId="35" fillId="7" borderId="42" xfId="0" applyFont="1" applyFill="1" applyBorder="1" applyAlignment="1">
      <alignment horizontal="left" wrapText="1"/>
    </xf>
    <xf numFmtId="3" fontId="27" fillId="0" borderId="0" xfId="11" applyNumberFormat="1" applyFont="1" applyBorder="1" applyAlignment="1">
      <alignment horizontal="left" vertical="center" wrapText="1"/>
    </xf>
    <xf numFmtId="3" fontId="4" fillId="0" borderId="0" xfId="10" applyNumberFormat="1" applyFont="1" applyBorder="1" applyAlignment="1">
      <alignment horizontal="left" vertical="center" wrapText="1"/>
    </xf>
    <xf numFmtId="0" fontId="10" fillId="6" borderId="15" xfId="9" applyFont="1" applyFill="1" applyBorder="1" applyAlignment="1">
      <alignment horizontal="center" vertical="center" wrapText="1"/>
    </xf>
    <xf numFmtId="0" fontId="10" fillId="6" borderId="15" xfId="9" applyFont="1" applyFill="1" applyBorder="1" applyAlignment="1">
      <alignment horizontal="center" vertical="center"/>
    </xf>
    <xf numFmtId="0" fontId="10" fillId="6" borderId="16" xfId="9" applyFont="1" applyFill="1" applyBorder="1" applyAlignment="1">
      <alignment horizontal="center" vertical="center" wrapText="1"/>
    </xf>
    <xf numFmtId="0" fontId="10" fillId="6" borderId="17" xfId="9" applyFont="1" applyFill="1" applyBorder="1" applyAlignment="1">
      <alignment horizontal="center" vertical="center" wrapText="1"/>
    </xf>
    <xf numFmtId="0" fontId="4" fillId="2" borderId="0" xfId="9" applyFont="1" applyFill="1" applyAlignment="1">
      <alignment wrapText="1"/>
    </xf>
    <xf numFmtId="0" fontId="8" fillId="2" borderId="0" xfId="9" applyFont="1" applyFill="1" applyAlignment="1">
      <alignment wrapText="1"/>
    </xf>
    <xf numFmtId="0" fontId="12" fillId="0" borderId="0" xfId="0" applyFont="1" applyFill="1" applyBorder="1" applyAlignment="1">
      <alignment horizontal="center" vertical="center" wrapText="1"/>
    </xf>
    <xf numFmtId="0" fontId="9" fillId="2" borderId="0" xfId="9" applyFont="1" applyFill="1" applyAlignment="1">
      <alignment wrapText="1"/>
    </xf>
    <xf numFmtId="3" fontId="26" fillId="0" borderId="0" xfId="11" applyNumberFormat="1" applyBorder="1" applyAlignment="1">
      <alignment horizontal="left" vertical="center" wrapText="1"/>
    </xf>
    <xf numFmtId="3" fontId="17" fillId="0" borderId="0" xfId="10" applyNumberFormat="1" applyFont="1" applyBorder="1" applyAlignment="1">
      <alignment horizontal="left" vertical="center" wrapText="1"/>
    </xf>
    <xf numFmtId="0" fontId="11" fillId="3" borderId="27" xfId="10" applyFont="1" applyFill="1" applyBorder="1" applyAlignment="1">
      <alignment horizontal="center" vertical="center" wrapText="1"/>
    </xf>
    <xf numFmtId="0" fontId="14" fillId="3" borderId="19" xfId="10" applyFont="1" applyFill="1" applyBorder="1" applyAlignment="1">
      <alignment horizontal="center" vertical="center" wrapText="1"/>
    </xf>
    <xf numFmtId="0" fontId="14" fillId="3" borderId="28" xfId="10" applyFont="1" applyFill="1" applyBorder="1" applyAlignment="1">
      <alignment horizontal="center" vertical="center" wrapText="1"/>
    </xf>
    <xf numFmtId="0" fontId="3" fillId="0" borderId="0" xfId="0" applyFont="1" applyAlignment="1">
      <alignment horizontal="center" vertical="center" wrapText="1"/>
    </xf>
    <xf numFmtId="0" fontId="15" fillId="0" borderId="0" xfId="0" applyFont="1" applyAlignment="1">
      <alignment horizontal="center" vertical="center" wrapText="1"/>
    </xf>
    <xf numFmtId="3" fontId="11" fillId="3" borderId="20" xfId="10" applyNumberFormat="1" applyFont="1" applyFill="1" applyBorder="1" applyAlignment="1">
      <alignment horizontal="center" vertical="center" wrapText="1"/>
    </xf>
    <xf numFmtId="3" fontId="11" fillId="3" borderId="21" xfId="10" applyNumberFormat="1" applyFont="1" applyFill="1" applyBorder="1" applyAlignment="1">
      <alignment horizontal="center" vertical="center" wrapText="1"/>
    </xf>
    <xf numFmtId="168" fontId="11" fillId="3" borderId="22" xfId="10" applyNumberFormat="1" applyFont="1" applyFill="1" applyBorder="1" applyAlignment="1">
      <alignment horizontal="center" vertical="center" wrapText="1"/>
    </xf>
    <xf numFmtId="168" fontId="11" fillId="3" borderId="23" xfId="10" applyNumberFormat="1" applyFont="1" applyFill="1" applyBorder="1" applyAlignment="1">
      <alignment horizontal="center" vertical="center" wrapText="1"/>
    </xf>
    <xf numFmtId="0" fontId="11" fillId="3" borderId="19" xfId="10" applyFont="1" applyFill="1" applyBorder="1" applyAlignment="1">
      <alignment horizontal="center" vertical="center" wrapText="1"/>
    </xf>
    <xf numFmtId="0" fontId="11" fillId="3" borderId="25" xfId="10" applyFont="1" applyFill="1" applyBorder="1" applyAlignment="1">
      <alignment horizontal="center" vertical="center" wrapText="1"/>
    </xf>
    <xf numFmtId="3" fontId="11" fillId="3" borderId="19" xfId="10" applyNumberFormat="1" applyFont="1" applyFill="1" applyBorder="1" applyAlignment="1">
      <alignment horizontal="center" vertical="center" wrapText="1"/>
    </xf>
    <xf numFmtId="3" fontId="11" fillId="3" borderId="25" xfId="10" applyNumberFormat="1" applyFont="1" applyFill="1" applyBorder="1" applyAlignment="1">
      <alignment horizontal="center" vertical="center" wrapText="1"/>
    </xf>
    <xf numFmtId="0" fontId="11" fillId="3" borderId="34" xfId="10" applyFont="1" applyFill="1" applyBorder="1" applyAlignment="1">
      <alignment horizontal="center" vertical="center" wrapText="1"/>
    </xf>
    <xf numFmtId="0" fontId="11" fillId="3" borderId="35" xfId="10" applyFont="1" applyFill="1" applyBorder="1" applyAlignment="1">
      <alignment horizontal="center" vertical="center" wrapText="1"/>
    </xf>
    <xf numFmtId="4" fontId="11" fillId="3" borderId="20" xfId="10" applyNumberFormat="1" applyFont="1" applyFill="1" applyBorder="1" applyAlignment="1">
      <alignment horizontal="center" vertical="center" wrapText="1"/>
    </xf>
    <xf numFmtId="4" fontId="11" fillId="3" borderId="21" xfId="10" applyNumberFormat="1" applyFont="1" applyFill="1" applyBorder="1" applyAlignment="1">
      <alignment horizontal="center" vertical="center" wrapText="1"/>
    </xf>
    <xf numFmtId="0" fontId="3" fillId="0" borderId="0" xfId="0" applyFont="1" applyAlignment="1">
      <alignment horizontal="center" vertical="top" wrapText="1"/>
    </xf>
    <xf numFmtId="168" fontId="11" fillId="3" borderId="20" xfId="10" applyNumberFormat="1" applyFont="1" applyFill="1" applyBorder="1" applyAlignment="1">
      <alignment horizontal="center" vertical="center" wrapText="1"/>
    </xf>
    <xf numFmtId="168" fontId="11" fillId="3" borderId="27" xfId="10" applyNumberFormat="1" applyFont="1" applyFill="1" applyBorder="1" applyAlignment="1">
      <alignment horizontal="center" vertical="center" wrapText="1"/>
    </xf>
    <xf numFmtId="165" fontId="11" fillId="3" borderId="20" xfId="2" applyNumberFormat="1" applyFont="1" applyFill="1" applyBorder="1" applyAlignment="1">
      <alignment horizontal="center" vertical="center" wrapText="1"/>
    </xf>
    <xf numFmtId="0" fontId="11" fillId="3" borderId="24" xfId="0" applyFont="1" applyFill="1" applyBorder="1" applyAlignment="1">
      <alignment horizontal="center" vertical="center" wrapText="1"/>
    </xf>
    <xf numFmtId="0" fontId="11" fillId="3" borderId="19" xfId="0" applyFont="1" applyFill="1" applyBorder="1" applyAlignment="1">
      <alignment horizontal="center" vertical="center" wrapText="1"/>
    </xf>
    <xf numFmtId="165" fontId="11" fillId="3" borderId="26" xfId="2" applyNumberFormat="1" applyFont="1" applyFill="1" applyBorder="1" applyAlignment="1">
      <alignment horizontal="center" vertical="center" wrapText="1"/>
    </xf>
  </cellXfs>
  <cellStyles count="12">
    <cellStyle name="Hipervínculo" xfId="11" builtinId="8"/>
    <cellStyle name="Millares" xfId="1" builtinId="3"/>
    <cellStyle name="Millares 2" xfId="2"/>
    <cellStyle name="Millares 2 2" xfId="3"/>
    <cellStyle name="Millares 3" xfId="4"/>
    <cellStyle name="Millares 3 2" xfId="5"/>
    <cellStyle name="Millares 3 3" xfId="6"/>
    <cellStyle name="Normal" xfId="0" builtinId="0"/>
    <cellStyle name="Normal 2" xfId="7"/>
    <cellStyle name="Normal 4 2" xfId="8"/>
    <cellStyle name="Normal_opd" xfId="9"/>
    <cellStyle name="Normal_PROYECTOS EN EJECUCION EJERCICIO 2008 - DGIEM-transparencia" xfId="10"/>
  </cellStyles>
  <dxfs count="0"/>
  <tableStyles count="0" defaultTableStyle="TableStyleMedium9" defaultPivotStyle="PivotStyleLight16"/>
  <colors>
    <mruColors>
      <color rgb="FFDFD7E1"/>
      <color rgb="FFFFFF99"/>
      <color rgb="FFFCD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pps5.mineco.gob.pe/transparencia/Navegador/default.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apps5.mineco.gob.pe/transparencia/Navegador/default.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apps5.mineco.gob.pe/transparencia/Navegador/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B1:H39"/>
  <sheetViews>
    <sheetView tabSelected="1" workbookViewId="0">
      <selection activeCell="B38" sqref="B38:D38"/>
    </sheetView>
  </sheetViews>
  <sheetFormatPr baseColWidth="10" defaultColWidth="11.42578125" defaultRowHeight="9" x14ac:dyDescent="0.15"/>
  <cols>
    <col min="1" max="1" width="4.140625" style="1" customWidth="1"/>
    <col min="2" max="2" width="64.85546875" style="1" customWidth="1"/>
    <col min="3" max="3" width="16.28515625" style="1" customWidth="1"/>
    <col min="4" max="4" width="16.5703125" style="1" customWidth="1"/>
    <col min="5" max="5" width="10.7109375" style="3" customWidth="1"/>
    <col min="6" max="6" width="13.7109375" style="1" bestFit="1" customWidth="1"/>
    <col min="7" max="7" width="9.85546875" style="1" customWidth="1"/>
    <col min="8" max="8" width="13.7109375" style="1" bestFit="1" customWidth="1"/>
    <col min="9" max="9" width="11.42578125" style="1"/>
    <col min="10" max="10" width="14.7109375" style="1" customWidth="1"/>
    <col min="11" max="16384" width="11.42578125" style="1"/>
  </cols>
  <sheetData>
    <row r="1" spans="2:8" ht="6.75" customHeight="1" x14ac:dyDescent="0.2">
      <c r="B1" s="153"/>
      <c r="C1" s="153"/>
      <c r="D1" s="153"/>
    </row>
    <row r="2" spans="2:8" ht="15.75" customHeight="1" x14ac:dyDescent="0.15">
      <c r="B2" s="154" t="s">
        <v>18</v>
      </c>
      <c r="C2" s="154"/>
      <c r="D2" s="154"/>
      <c r="E2" s="154"/>
    </row>
    <row r="3" spans="2:8" ht="15" customHeight="1" x14ac:dyDescent="0.15">
      <c r="B3" s="154" t="s">
        <v>322</v>
      </c>
      <c r="C3" s="154"/>
      <c r="D3" s="154"/>
      <c r="E3" s="154"/>
    </row>
    <row r="4" spans="2:8" x14ac:dyDescent="0.15">
      <c r="B4" s="155" t="s">
        <v>315</v>
      </c>
      <c r="C4" s="155"/>
      <c r="D4" s="155"/>
    </row>
    <row r="5" spans="2:8" ht="12.75" customHeight="1" x14ac:dyDescent="0.2">
      <c r="B5" s="152" t="s">
        <v>134</v>
      </c>
      <c r="C5" s="152"/>
      <c r="D5" s="152"/>
    </row>
    <row r="6" spans="2:8" ht="12.75" customHeight="1" x14ac:dyDescent="0.2">
      <c r="B6" s="152" t="s">
        <v>4</v>
      </c>
      <c r="C6" s="152"/>
      <c r="D6" s="152"/>
    </row>
    <row r="7" spans="2:8" ht="12.75" customHeight="1" thickBot="1" x14ac:dyDescent="0.25">
      <c r="B7" s="2"/>
      <c r="C7" s="2"/>
      <c r="D7" s="2"/>
    </row>
    <row r="8" spans="2:8" ht="13.5" customHeight="1" thickBot="1" x14ac:dyDescent="0.2">
      <c r="B8" s="148" t="s">
        <v>1</v>
      </c>
      <c r="C8" s="149" t="s">
        <v>2</v>
      </c>
      <c r="D8" s="150" t="s">
        <v>147</v>
      </c>
      <c r="E8" s="148" t="s">
        <v>7</v>
      </c>
    </row>
    <row r="9" spans="2:8" ht="39" customHeight="1" thickBot="1" x14ac:dyDescent="0.2">
      <c r="B9" s="148"/>
      <c r="C9" s="149"/>
      <c r="D9" s="151"/>
      <c r="E9" s="148"/>
    </row>
    <row r="10" spans="2:8" s="8" customFormat="1" ht="27" customHeight="1" thickBot="1" x14ac:dyDescent="0.25">
      <c r="B10" s="4" t="s">
        <v>0</v>
      </c>
      <c r="C10" s="142">
        <v>848110426</v>
      </c>
      <c r="D10" s="7">
        <v>495130421</v>
      </c>
      <c r="E10" s="43">
        <f t="shared" ref="E10:E34" si="0">D10/C10%</f>
        <v>58.38041908471952</v>
      </c>
      <c r="F10" s="128"/>
      <c r="G10" s="125"/>
      <c r="H10" s="125"/>
    </row>
    <row r="11" spans="2:8" s="8" customFormat="1" ht="24.75" customHeight="1" thickBot="1" x14ac:dyDescent="0.25">
      <c r="B11" s="4" t="s">
        <v>17</v>
      </c>
      <c r="C11" s="142">
        <f>C12+C33+C34</f>
        <v>845995398</v>
      </c>
      <c r="D11" s="130">
        <f>D12+D33+D34</f>
        <v>495080437.64999998</v>
      </c>
      <c r="E11" s="131">
        <f>D11/C11%</f>
        <v>58.52046462905227</v>
      </c>
      <c r="F11" s="125"/>
      <c r="G11" s="125"/>
      <c r="H11" s="125"/>
    </row>
    <row r="12" spans="2:8" ht="18" customHeight="1" x14ac:dyDescent="0.2">
      <c r="B12" s="9" t="s">
        <v>3</v>
      </c>
      <c r="C12" s="143">
        <f>SUM(C13:C32)</f>
        <v>825656755</v>
      </c>
      <c r="D12" s="10">
        <f>SUM(D13:D32)</f>
        <v>491529665.91999996</v>
      </c>
      <c r="E12" s="75">
        <f t="shared" si="0"/>
        <v>59.531962034271729</v>
      </c>
      <c r="F12" s="126"/>
      <c r="G12" s="126"/>
      <c r="H12" s="127"/>
    </row>
    <row r="13" spans="2:8" ht="20.100000000000001" customHeight="1" x14ac:dyDescent="0.2">
      <c r="B13" s="113" t="s">
        <v>20</v>
      </c>
      <c r="C13" s="141">
        <f>'PLIEGO MINSA'!E7</f>
        <v>222290456</v>
      </c>
      <c r="D13" s="81">
        <f>'PLIEGO MINSA'!H7</f>
        <v>189984731.38999999</v>
      </c>
      <c r="E13" s="11">
        <f t="shared" si="0"/>
        <v>85.466886347113331</v>
      </c>
      <c r="H13" s="124"/>
    </row>
    <row r="14" spans="2:8" ht="20.100000000000001" customHeight="1" x14ac:dyDescent="0.2">
      <c r="B14" s="113" t="s">
        <v>279</v>
      </c>
      <c r="C14" s="141">
        <f>'PLIEGO MINSA'!E103</f>
        <v>2290674</v>
      </c>
      <c r="D14" s="81">
        <f>'PLIEGO MINSA'!H103</f>
        <v>890189</v>
      </c>
      <c r="E14" s="11">
        <f t="shared" si="0"/>
        <v>38.861444273606807</v>
      </c>
      <c r="H14" s="124"/>
    </row>
    <row r="15" spans="2:8" ht="19.5" customHeight="1" x14ac:dyDescent="0.2">
      <c r="B15" s="113" t="s">
        <v>224</v>
      </c>
      <c r="C15" s="141">
        <f>'PLIEGO MINSA'!E105</f>
        <v>2004397</v>
      </c>
      <c r="D15" s="81">
        <f>'PLIEGO MINSA'!H105</f>
        <v>558301</v>
      </c>
      <c r="E15" s="11">
        <f t="shared" si="0"/>
        <v>27.853813391259315</v>
      </c>
      <c r="H15" s="124"/>
    </row>
    <row r="16" spans="2:8" ht="20.100000000000001" customHeight="1" x14ac:dyDescent="0.2">
      <c r="B16" s="113" t="s">
        <v>200</v>
      </c>
      <c r="C16" s="141">
        <f>'PLIEGO MINSA'!E109</f>
        <v>1934333</v>
      </c>
      <c r="D16" s="81">
        <f>'PLIEGO MINSA'!H109</f>
        <v>723360</v>
      </c>
      <c r="E16" s="11">
        <f t="shared" si="0"/>
        <v>37.395836187461001</v>
      </c>
      <c r="H16" s="124"/>
    </row>
    <row r="17" spans="2:8" ht="20.100000000000001" customHeight="1" x14ac:dyDescent="0.2">
      <c r="B17" s="113" t="s">
        <v>280</v>
      </c>
      <c r="C17" s="141">
        <f>'PLIEGO MINSA'!E111</f>
        <v>1134324</v>
      </c>
      <c r="D17" s="81">
        <f>'PLIEGO MINSA'!H111</f>
        <v>97988</v>
      </c>
      <c r="E17" s="11">
        <f t="shared" si="0"/>
        <v>8.6384489793039734</v>
      </c>
      <c r="H17" s="124"/>
    </row>
    <row r="18" spans="2:8" ht="20.100000000000001" customHeight="1" x14ac:dyDescent="0.2">
      <c r="B18" s="113" t="s">
        <v>281</v>
      </c>
      <c r="C18" s="141">
        <f>'PLIEGO MINSA'!E114</f>
        <v>405307</v>
      </c>
      <c r="D18" s="81">
        <f>'PLIEGO MINSA'!H114</f>
        <v>8475</v>
      </c>
      <c r="E18" s="11">
        <f t="shared" si="0"/>
        <v>2.0910075572343927</v>
      </c>
      <c r="H18" s="124"/>
    </row>
    <row r="19" spans="2:8" ht="20.100000000000001" customHeight="1" thickBot="1" x14ac:dyDescent="0.25">
      <c r="B19" s="113" t="s">
        <v>258</v>
      </c>
      <c r="C19" s="141">
        <f>'PLIEGO MINSA'!E117</f>
        <v>1312009</v>
      </c>
      <c r="D19" s="81">
        <f>'PLIEGO MINSA'!H117</f>
        <v>0</v>
      </c>
      <c r="E19" s="11">
        <f t="shared" si="0"/>
        <v>0</v>
      </c>
      <c r="H19" s="124"/>
    </row>
    <row r="20" spans="2:8" ht="20.100000000000001" customHeight="1" thickBot="1" x14ac:dyDescent="0.25">
      <c r="B20" s="145" t="s">
        <v>311</v>
      </c>
      <c r="C20" s="141">
        <f>'PLIEGO MINSA'!E120</f>
        <v>2906672</v>
      </c>
      <c r="D20" s="81">
        <f>'PLIEGO MINSA'!H120</f>
        <v>198440</v>
      </c>
      <c r="E20" s="11">
        <f t="shared" si="0"/>
        <v>6.8270516934831313</v>
      </c>
      <c r="H20" s="124"/>
    </row>
    <row r="21" spans="2:8" ht="20.100000000000001" customHeight="1" thickBot="1" x14ac:dyDescent="0.25">
      <c r="B21" s="113" t="s">
        <v>213</v>
      </c>
      <c r="C21" s="141">
        <f>'PLIEGO MINSA'!E123</f>
        <v>5777611</v>
      </c>
      <c r="D21" s="81">
        <f>'PLIEGO MINSA'!H123</f>
        <v>5747865</v>
      </c>
      <c r="E21" s="11">
        <f t="shared" si="0"/>
        <v>99.485150523287217</v>
      </c>
      <c r="H21" s="124"/>
    </row>
    <row r="22" spans="2:8" ht="24.75" customHeight="1" thickBot="1" x14ac:dyDescent="0.25">
      <c r="B22" s="145" t="s">
        <v>312</v>
      </c>
      <c r="C22" s="141">
        <f>'PLIEGO MINSA'!E127</f>
        <v>783352</v>
      </c>
      <c r="D22" s="81">
        <f>'PLIEGO MINSA'!H127</f>
        <v>0</v>
      </c>
      <c r="E22" s="11">
        <f t="shared" si="0"/>
        <v>0</v>
      </c>
      <c r="H22" s="124"/>
    </row>
    <row r="23" spans="2:8" ht="20.100000000000001" customHeight="1" x14ac:dyDescent="0.2">
      <c r="B23" s="113" t="s">
        <v>214</v>
      </c>
      <c r="C23" s="141">
        <f>'PLIEGO MINSA'!E131</f>
        <v>1341060</v>
      </c>
      <c r="D23" s="81">
        <f>'PLIEGO MINSA'!H131</f>
        <v>533000</v>
      </c>
      <c r="E23" s="11">
        <f t="shared" si="0"/>
        <v>39.744679581823334</v>
      </c>
      <c r="H23" s="124"/>
    </row>
    <row r="24" spans="2:8" ht="20.100000000000001" customHeight="1" x14ac:dyDescent="0.2">
      <c r="B24" s="113" t="s">
        <v>225</v>
      </c>
      <c r="C24" s="141">
        <f>'PLIEGO MINSA'!E139</f>
        <v>3599284</v>
      </c>
      <c r="D24" s="81">
        <f>'PLIEGO MINSA'!H139</f>
        <v>1280814</v>
      </c>
      <c r="E24" s="11">
        <f t="shared" si="0"/>
        <v>35.585244176341746</v>
      </c>
      <c r="H24" s="124"/>
    </row>
    <row r="25" spans="2:8" ht="20.100000000000001" customHeight="1" x14ac:dyDescent="0.2">
      <c r="B25" s="113" t="s">
        <v>282</v>
      </c>
      <c r="C25" s="141">
        <f>'PLIEGO MINSA'!E143</f>
        <v>1961362</v>
      </c>
      <c r="D25" s="81">
        <f>'PLIEGO MINSA'!H143</f>
        <v>389536</v>
      </c>
      <c r="E25" s="11">
        <f t="shared" si="0"/>
        <v>19.860484703996509</v>
      </c>
      <c r="H25" s="124"/>
    </row>
    <row r="26" spans="2:8" ht="20.100000000000001" customHeight="1" x14ac:dyDescent="0.2">
      <c r="B26" s="113" t="s">
        <v>226</v>
      </c>
      <c r="C26" s="141">
        <f>'PLIEGO MINSA'!E147</f>
        <v>15900</v>
      </c>
      <c r="D26" s="81">
        <f>'PLIEGO MINSA'!H147</f>
        <v>15900</v>
      </c>
      <c r="E26" s="11">
        <f t="shared" si="0"/>
        <v>100</v>
      </c>
      <c r="H26" s="124"/>
    </row>
    <row r="27" spans="2:8" ht="27" customHeight="1" x14ac:dyDescent="0.2">
      <c r="B27" s="113" t="s">
        <v>259</v>
      </c>
      <c r="C27" s="141">
        <f>'PLIEGO MINSA'!E150</f>
        <v>2488557</v>
      </c>
      <c r="D27" s="81">
        <f>'PLIEGO MINSA'!H149</f>
        <v>178000</v>
      </c>
      <c r="E27" s="11">
        <f t="shared" si="0"/>
        <v>7.1527395193278673</v>
      </c>
      <c r="H27" s="124"/>
    </row>
    <row r="28" spans="2:8" ht="20.100000000000001" customHeight="1" x14ac:dyDescent="0.2">
      <c r="B28" s="105" t="s">
        <v>63</v>
      </c>
      <c r="C28" s="141">
        <f>'PLIEGO MINSA'!E151</f>
        <v>496361665</v>
      </c>
      <c r="D28" s="106">
        <f>'PLIEGO MINSA'!H151</f>
        <v>279503097.02999997</v>
      </c>
      <c r="E28" s="107">
        <f t="shared" si="0"/>
        <v>56.310371396227779</v>
      </c>
      <c r="H28" s="124"/>
    </row>
    <row r="29" spans="2:8" ht="23.25" customHeight="1" x14ac:dyDescent="0.2">
      <c r="B29" s="105" t="s">
        <v>260</v>
      </c>
      <c r="C29" s="144">
        <f>'PLIEGO MINSA'!E211</f>
        <v>2808003</v>
      </c>
      <c r="D29" s="139">
        <f>'PLIEGO MINSA'!H211</f>
        <v>23169</v>
      </c>
      <c r="E29" s="107">
        <f t="shared" si="0"/>
        <v>0.82510595608338033</v>
      </c>
      <c r="H29" s="124"/>
    </row>
    <row r="30" spans="2:8" ht="27.75" customHeight="1" x14ac:dyDescent="0.2">
      <c r="B30" s="105" t="s">
        <v>261</v>
      </c>
      <c r="C30" s="144">
        <f>'PLIEGO MINSA'!E215</f>
        <v>154400</v>
      </c>
      <c r="D30" s="139">
        <f>'PLIEGO MINSA'!H215</f>
        <v>0</v>
      </c>
      <c r="E30" s="107">
        <f t="shared" si="0"/>
        <v>0</v>
      </c>
      <c r="H30" s="124"/>
    </row>
    <row r="31" spans="2:8" ht="19.5" customHeight="1" x14ac:dyDescent="0.2">
      <c r="B31" s="113" t="s">
        <v>215</v>
      </c>
      <c r="C31" s="144">
        <f>'PLIEGO MINSA'!E219</f>
        <v>2177441</v>
      </c>
      <c r="D31" s="139">
        <f>'PLIEGO MINSA'!H219</f>
        <v>59391</v>
      </c>
      <c r="E31" s="107">
        <f t="shared" si="0"/>
        <v>2.7275595527042982</v>
      </c>
      <c r="H31" s="124"/>
    </row>
    <row r="32" spans="2:8" ht="22.5" customHeight="1" thickBot="1" x14ac:dyDescent="0.25">
      <c r="B32" s="122" t="s">
        <v>227</v>
      </c>
      <c r="C32" s="123">
        <f>'PLIEGO MINSA'!E240</f>
        <v>73909948</v>
      </c>
      <c r="D32" s="123">
        <f>'PLIEGO MINSA'!H240</f>
        <v>11337409.5</v>
      </c>
      <c r="E32" s="107">
        <f t="shared" si="0"/>
        <v>15.339490564923683</v>
      </c>
    </row>
    <row r="33" spans="2:5" ht="17.25" customHeight="1" thickBot="1" x14ac:dyDescent="0.25">
      <c r="B33" s="67" t="s">
        <v>12</v>
      </c>
      <c r="C33" s="68">
        <f>'UE ADSCRITAS AL PLIEGO MINSA'!E7</f>
        <v>8461166</v>
      </c>
      <c r="D33" s="68">
        <f>'UE ADSCRITAS AL PLIEGO MINSA'!H7</f>
        <v>818028</v>
      </c>
      <c r="E33" s="69">
        <f t="shared" si="0"/>
        <v>9.668029205431024</v>
      </c>
    </row>
    <row r="34" spans="2:5" ht="19.5" customHeight="1" thickBot="1" x14ac:dyDescent="0.25">
      <c r="B34" s="67" t="s">
        <v>19</v>
      </c>
      <c r="C34" s="68">
        <f>'UE ADSCRITAS AL PLIEGO MINSA'!E17</f>
        <v>11877477</v>
      </c>
      <c r="D34" s="68">
        <f>'UE ADSCRITAS AL PLIEGO MINSA'!H17</f>
        <v>2732743.73</v>
      </c>
      <c r="E34" s="69">
        <f t="shared" si="0"/>
        <v>23.007779598310314</v>
      </c>
    </row>
    <row r="35" spans="2:5" ht="12.75" x14ac:dyDescent="0.2">
      <c r="C35" s="5"/>
      <c r="D35" s="44"/>
    </row>
    <row r="36" spans="2:5" ht="11.25" x14ac:dyDescent="0.2">
      <c r="B36" s="60" t="s">
        <v>320</v>
      </c>
      <c r="C36" s="62"/>
      <c r="D36" s="62"/>
    </row>
    <row r="37" spans="2:5" ht="12.75" customHeight="1" x14ac:dyDescent="0.2">
      <c r="B37" s="63" t="s">
        <v>6</v>
      </c>
      <c r="C37" s="62"/>
      <c r="D37" s="62"/>
      <c r="E37" s="5"/>
    </row>
    <row r="38" spans="2:5" ht="15.75" customHeight="1" x14ac:dyDescent="0.15">
      <c r="B38" s="146" t="s">
        <v>27</v>
      </c>
      <c r="C38" s="147"/>
      <c r="D38" s="147"/>
      <c r="E38" s="6"/>
    </row>
    <row r="39" spans="2:5" x14ac:dyDescent="0.15">
      <c r="D39" s="5"/>
    </row>
  </sheetData>
  <mergeCells count="11">
    <mergeCell ref="B6:D6"/>
    <mergeCell ref="B1:D1"/>
    <mergeCell ref="B2:E2"/>
    <mergeCell ref="B3:E3"/>
    <mergeCell ref="B4:D4"/>
    <mergeCell ref="B5:D5"/>
    <mergeCell ref="B38:D38"/>
    <mergeCell ref="B8:B9"/>
    <mergeCell ref="C8:C9"/>
    <mergeCell ref="D8:D9"/>
    <mergeCell ref="E8:E9"/>
  </mergeCells>
  <hyperlinks>
    <hyperlink ref="B38" r:id="rId1" display="http://apps5.mineco.gob.pe/transparencia/Navegador/default.aspx"/>
  </hyperlinks>
  <pageMargins left="0.59055118110236227" right="0" top="0.98425196850393704" bottom="0.98425196850393704" header="0" footer="0"/>
  <pageSetup paperSize="9" scale="85"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A1:M1165"/>
  <sheetViews>
    <sheetView zoomScale="91" zoomScaleNormal="91" workbookViewId="0">
      <pane ySplit="7" topLeftCell="A8" activePane="bottomLeft" state="frozen"/>
      <selection pane="bottomLeft" activeCell="A8" sqref="A8"/>
    </sheetView>
  </sheetViews>
  <sheetFormatPr baseColWidth="10" defaultColWidth="11.42578125" defaultRowHeight="5.65" customHeight="1" x14ac:dyDescent="0.2"/>
  <cols>
    <col min="1" max="1" width="8.5703125" style="34" customWidth="1"/>
    <col min="2" max="2" width="41.42578125" style="42" customWidth="1"/>
    <col min="3" max="3" width="11.85546875" style="35" customWidth="1" collapsed="1"/>
    <col min="4" max="4" width="12.28515625" style="134" customWidth="1"/>
    <col min="5" max="5" width="13" style="36" customWidth="1"/>
    <col min="6" max="7" width="11.7109375" style="36" customWidth="1"/>
    <col min="8" max="8" width="11.28515625" style="19" customWidth="1"/>
    <col min="9" max="9" width="8.7109375" style="37" customWidth="1"/>
    <col min="10" max="10" width="13" style="104" customWidth="1"/>
    <col min="11" max="11" width="10.5703125" style="38" customWidth="1"/>
    <col min="12" max="12" width="11.42578125" style="19" customWidth="1"/>
    <col min="13" max="16384" width="11.42578125" style="19"/>
  </cols>
  <sheetData>
    <row r="1" spans="1:12" s="17" customFormat="1" ht="18.75" customHeight="1" x14ac:dyDescent="0.2">
      <c r="A1" s="161" t="s">
        <v>21</v>
      </c>
      <c r="B1" s="161"/>
      <c r="C1" s="161"/>
      <c r="D1" s="161"/>
      <c r="E1" s="161"/>
      <c r="F1" s="161"/>
      <c r="G1" s="161"/>
      <c r="H1" s="161"/>
      <c r="I1" s="161"/>
      <c r="J1" s="161"/>
      <c r="K1" s="161"/>
    </row>
    <row r="2" spans="1:12" s="17" customFormat="1" ht="18.75" customHeight="1" x14ac:dyDescent="0.2">
      <c r="A2" s="162" t="s">
        <v>317</v>
      </c>
      <c r="B2" s="162"/>
      <c r="C2" s="162"/>
      <c r="D2" s="162"/>
      <c r="E2" s="162"/>
      <c r="F2" s="162"/>
      <c r="G2" s="162"/>
      <c r="H2" s="162"/>
      <c r="I2" s="162"/>
      <c r="J2" s="162"/>
      <c r="K2" s="162"/>
    </row>
    <row r="3" spans="1:12" s="17" customFormat="1" ht="18.75" customHeight="1" x14ac:dyDescent="0.2">
      <c r="B3" s="110"/>
      <c r="C3" s="110"/>
      <c r="D3" s="112"/>
      <c r="E3" s="112"/>
      <c r="F3" s="112"/>
      <c r="G3" s="138"/>
      <c r="H3" s="112"/>
      <c r="I3" s="111"/>
      <c r="J3" s="112"/>
      <c r="K3" s="110"/>
    </row>
    <row r="4" spans="1:12" s="17" customFormat="1" ht="13.5" customHeight="1" x14ac:dyDescent="0.2">
      <c r="A4" s="159" t="s">
        <v>37</v>
      </c>
      <c r="B4" s="159" t="s">
        <v>5</v>
      </c>
      <c r="C4" s="167" t="s">
        <v>22</v>
      </c>
      <c r="D4" s="169" t="s">
        <v>130</v>
      </c>
      <c r="E4" s="158" t="s">
        <v>132</v>
      </c>
      <c r="F4" s="158"/>
      <c r="G4" s="158"/>
      <c r="H4" s="158"/>
      <c r="I4" s="158"/>
      <c r="J4" s="163" t="s">
        <v>8</v>
      </c>
      <c r="K4" s="165" t="s">
        <v>23</v>
      </c>
    </row>
    <row r="5" spans="1:12" s="18" customFormat="1" ht="63.75" customHeight="1" thickBot="1" x14ac:dyDescent="0.3">
      <c r="A5" s="160"/>
      <c r="B5" s="159"/>
      <c r="C5" s="168"/>
      <c r="D5" s="170"/>
      <c r="E5" s="45" t="s">
        <v>131</v>
      </c>
      <c r="F5" s="14" t="s">
        <v>318</v>
      </c>
      <c r="G5" s="14" t="s">
        <v>319</v>
      </c>
      <c r="H5" s="20" t="s">
        <v>133</v>
      </c>
      <c r="I5" s="16" t="s">
        <v>7</v>
      </c>
      <c r="J5" s="164"/>
      <c r="K5" s="166"/>
    </row>
    <row r="6" spans="1:12" s="53" customFormat="1" ht="21.75" customHeight="1" x14ac:dyDescent="0.2">
      <c r="A6" s="51"/>
      <c r="B6" s="52" t="s">
        <v>9</v>
      </c>
      <c r="C6" s="52"/>
      <c r="D6" s="49">
        <f>D7+D103+D105+D109+D111+D114+D117+D123+D131+D139+D143+D147+D149+D151+D211+D215+D219+D240</f>
        <v>1454148069.51</v>
      </c>
      <c r="E6" s="49">
        <f>E7+E103+E105+E109+E111+E114+E117+E120+E123+E127+E131+E139+E143+E147+E149+E151+E211+E215+E219+E240</f>
        <v>825656755</v>
      </c>
      <c r="F6" s="49">
        <f t="shared" ref="F6:G6" si="0">F7+F103+F105+F109+F111+F114+F117+F120+F123+F127+F131+F139+F143+F147+F149+F151+F211+F215+F219+F240</f>
        <v>397786593.4799999</v>
      </c>
      <c r="G6" s="49">
        <f t="shared" si="0"/>
        <v>93743072.439999998</v>
      </c>
      <c r="H6" s="49">
        <f>SUM(F6+G6)</f>
        <v>491529665.9199999</v>
      </c>
      <c r="I6" s="50">
        <f>H6/E6%</f>
        <v>59.531962034271722</v>
      </c>
      <c r="J6" s="49">
        <f>SUM(D6+H6)</f>
        <v>1945677735.4299998</v>
      </c>
      <c r="K6" s="52"/>
      <c r="L6" s="118"/>
    </row>
    <row r="7" spans="1:12" s="53" customFormat="1" ht="33.75" customHeight="1" x14ac:dyDescent="0.2">
      <c r="A7" s="84"/>
      <c r="B7" s="82" t="s">
        <v>33</v>
      </c>
      <c r="C7" s="89"/>
      <c r="D7" s="59">
        <f>SUM(D8:D102)</f>
        <v>719584765.81000006</v>
      </c>
      <c r="E7" s="59">
        <f>SUM(E8:E102)</f>
        <v>222290456</v>
      </c>
      <c r="F7" s="59">
        <f>SUM(F8:F102)</f>
        <v>180439831.38999999</v>
      </c>
      <c r="G7" s="59">
        <f>SUM(G8:G102)</f>
        <v>9544900</v>
      </c>
      <c r="H7" s="59">
        <f t="shared" ref="H7:H70" si="1">SUM(F7+G7)</f>
        <v>189984731.38999999</v>
      </c>
      <c r="I7" s="71">
        <f>H7/E7%</f>
        <v>85.466886347113331</v>
      </c>
      <c r="J7" s="59">
        <f t="shared" ref="J7:J101" si="2">SUM(D7+H7)</f>
        <v>909569497.20000005</v>
      </c>
      <c r="K7" s="82"/>
      <c r="L7" s="118"/>
    </row>
    <row r="8" spans="1:12" ht="48" x14ac:dyDescent="0.2">
      <c r="A8" s="120">
        <v>2063067</v>
      </c>
      <c r="B8" s="132" t="s">
        <v>129</v>
      </c>
      <c r="C8" s="26">
        <v>309614383.63</v>
      </c>
      <c r="D8" s="26">
        <v>305571826.80000001</v>
      </c>
      <c r="E8" s="26">
        <v>563982</v>
      </c>
      <c r="F8" s="26">
        <v>25981</v>
      </c>
      <c r="G8" s="26">
        <v>21500</v>
      </c>
      <c r="H8" s="26">
        <f t="shared" si="1"/>
        <v>47481</v>
      </c>
      <c r="I8" s="70">
        <f>H8/E8%</f>
        <v>8.418885709118376</v>
      </c>
      <c r="J8" s="26">
        <f t="shared" si="2"/>
        <v>305619307.80000001</v>
      </c>
      <c r="K8" s="70">
        <f>J8/C8%</f>
        <v>98.709660777654875</v>
      </c>
    </row>
    <row r="9" spans="1:12" ht="48" x14ac:dyDescent="0.2">
      <c r="A9" s="120">
        <v>2088781</v>
      </c>
      <c r="B9" s="132" t="s">
        <v>148</v>
      </c>
      <c r="C9" s="26">
        <v>307374423.68000001</v>
      </c>
      <c r="D9" s="26">
        <v>232224354.75999999</v>
      </c>
      <c r="E9" s="26">
        <v>153965</v>
      </c>
      <c r="F9" s="26">
        <v>2975</v>
      </c>
      <c r="G9" s="26"/>
      <c r="H9" s="26">
        <f t="shared" si="1"/>
        <v>2975</v>
      </c>
      <c r="I9" s="70">
        <f>H9/E9%</f>
        <v>1.9322573312116389</v>
      </c>
      <c r="J9" s="26">
        <f>SUM(D9+H9)</f>
        <v>232227329.75999999</v>
      </c>
      <c r="K9" s="70">
        <f>J9/C9%</f>
        <v>75.551936618437125</v>
      </c>
    </row>
    <row r="10" spans="1:12" ht="177.75" customHeight="1" x14ac:dyDescent="0.2">
      <c r="A10" s="120">
        <v>2449720</v>
      </c>
      <c r="B10" s="132" t="s">
        <v>204</v>
      </c>
      <c r="C10" s="26">
        <v>1555887.97</v>
      </c>
      <c r="D10" s="26">
        <v>0</v>
      </c>
      <c r="E10" s="26">
        <v>157031</v>
      </c>
      <c r="F10" s="26">
        <v>0</v>
      </c>
      <c r="G10" s="26">
        <v>76900</v>
      </c>
      <c r="H10" s="26">
        <f t="shared" si="1"/>
        <v>76900</v>
      </c>
      <c r="I10" s="70">
        <f>H10/E10%</f>
        <v>48.971222242741881</v>
      </c>
      <c r="J10" s="26">
        <f>SUM(D10+H10)</f>
        <v>76900</v>
      </c>
      <c r="K10" s="70">
        <f>J10/C10%</f>
        <v>4.942515237777692</v>
      </c>
    </row>
    <row r="11" spans="1:12" ht="67.5" customHeight="1" x14ac:dyDescent="0.2">
      <c r="A11" s="120">
        <v>2462622</v>
      </c>
      <c r="B11" s="132" t="s">
        <v>136</v>
      </c>
      <c r="C11" s="26">
        <v>5949613</v>
      </c>
      <c r="D11" s="26">
        <v>3040237.26</v>
      </c>
      <c r="E11" s="26">
        <v>893024</v>
      </c>
      <c r="F11" s="26">
        <v>346065.8</v>
      </c>
      <c r="G11" s="26"/>
      <c r="H11" s="26">
        <f t="shared" si="1"/>
        <v>346065.8</v>
      </c>
      <c r="I11" s="70">
        <f t="shared" ref="I11:I102" si="3">H11/E11%</f>
        <v>38.752127602393664</v>
      </c>
      <c r="J11" s="26">
        <f t="shared" si="2"/>
        <v>3386303.0599999996</v>
      </c>
      <c r="K11" s="70">
        <f t="shared" ref="K11:K102" si="4">J11/C11%</f>
        <v>56.916358425329506</v>
      </c>
    </row>
    <row r="12" spans="1:12" ht="67.5" customHeight="1" x14ac:dyDescent="0.2">
      <c r="A12" s="120">
        <v>2462766</v>
      </c>
      <c r="B12" s="132" t="s">
        <v>137</v>
      </c>
      <c r="C12" s="26">
        <v>6777556</v>
      </c>
      <c r="D12" s="26">
        <v>4188443.8</v>
      </c>
      <c r="E12" s="26">
        <v>1102701</v>
      </c>
      <c r="F12" s="26">
        <v>394300.8</v>
      </c>
      <c r="G12" s="26"/>
      <c r="H12" s="26">
        <f t="shared" si="1"/>
        <v>394300.8</v>
      </c>
      <c r="I12" s="70">
        <f t="shared" si="3"/>
        <v>35.757725802370722</v>
      </c>
      <c r="J12" s="26">
        <f t="shared" si="2"/>
        <v>4582744.5999999996</v>
      </c>
      <c r="K12" s="70">
        <f t="shared" si="4"/>
        <v>67.616477089971667</v>
      </c>
    </row>
    <row r="13" spans="1:12" ht="75.75" customHeight="1" x14ac:dyDescent="0.2">
      <c r="A13" s="120">
        <v>2462819</v>
      </c>
      <c r="B13" s="132" t="s">
        <v>138</v>
      </c>
      <c r="C13" s="26">
        <v>6154693</v>
      </c>
      <c r="D13" s="26">
        <v>4327624.3899999997</v>
      </c>
      <c r="E13" s="26">
        <v>1155818</v>
      </c>
      <c r="F13" s="26">
        <v>389115.8</v>
      </c>
      <c r="G13" s="26"/>
      <c r="H13" s="26">
        <f t="shared" si="1"/>
        <v>389115.8</v>
      </c>
      <c r="I13" s="70">
        <f t="shared" si="3"/>
        <v>33.665836662865608</v>
      </c>
      <c r="J13" s="26">
        <f t="shared" si="2"/>
        <v>4716740.1899999995</v>
      </c>
      <c r="K13" s="70">
        <f t="shared" si="4"/>
        <v>76.636481949627694</v>
      </c>
    </row>
    <row r="14" spans="1:12" ht="59.25" customHeight="1" x14ac:dyDescent="0.2">
      <c r="A14" s="120">
        <v>2463061</v>
      </c>
      <c r="B14" s="132" t="s">
        <v>139</v>
      </c>
      <c r="C14" s="26">
        <v>6642352</v>
      </c>
      <c r="D14" s="26">
        <v>4076155.22</v>
      </c>
      <c r="E14" s="26">
        <v>745594</v>
      </c>
      <c r="F14" s="26">
        <v>339872.8</v>
      </c>
      <c r="G14" s="26"/>
      <c r="H14" s="26">
        <f t="shared" si="1"/>
        <v>339872.8</v>
      </c>
      <c r="I14" s="70">
        <f t="shared" si="3"/>
        <v>45.584165108624802</v>
      </c>
      <c r="J14" s="26">
        <f t="shared" si="2"/>
        <v>4416028.0200000005</v>
      </c>
      <c r="K14" s="70">
        <f t="shared" si="4"/>
        <v>66.48289672092055</v>
      </c>
    </row>
    <row r="15" spans="1:12" ht="103.5" customHeight="1" x14ac:dyDescent="0.2">
      <c r="A15" s="120">
        <v>2484812</v>
      </c>
      <c r="B15" s="132" t="s">
        <v>159</v>
      </c>
      <c r="C15" s="26">
        <v>215493</v>
      </c>
      <c r="D15" s="26">
        <v>126993</v>
      </c>
      <c r="E15" s="26">
        <v>88500</v>
      </c>
      <c r="F15" s="26">
        <v>0</v>
      </c>
      <c r="G15" s="26"/>
      <c r="H15" s="26">
        <f t="shared" si="1"/>
        <v>0</v>
      </c>
      <c r="I15" s="70">
        <f t="shared" ref="I15:I43" si="5">H15/E15%</f>
        <v>0</v>
      </c>
      <c r="J15" s="26">
        <f t="shared" ref="J15:J43" si="6">SUM(D15+H15)</f>
        <v>126993</v>
      </c>
      <c r="K15" s="70">
        <f t="shared" ref="K15:K43" si="7">J15/C15%</f>
        <v>58.93138060169008</v>
      </c>
    </row>
    <row r="16" spans="1:12" ht="96" x14ac:dyDescent="0.2">
      <c r="A16" s="120">
        <v>2484814</v>
      </c>
      <c r="B16" s="132" t="s">
        <v>160</v>
      </c>
      <c r="C16" s="26">
        <v>215493</v>
      </c>
      <c r="D16" s="26">
        <v>114495</v>
      </c>
      <c r="E16" s="26">
        <v>100998</v>
      </c>
      <c r="F16" s="26">
        <v>0</v>
      </c>
      <c r="G16" s="26"/>
      <c r="H16" s="26">
        <f t="shared" si="1"/>
        <v>0</v>
      </c>
      <c r="I16" s="70">
        <f t="shared" si="5"/>
        <v>0</v>
      </c>
      <c r="J16" s="26">
        <f t="shared" si="6"/>
        <v>114495</v>
      </c>
      <c r="K16" s="70">
        <f t="shared" si="7"/>
        <v>53.13165624869486</v>
      </c>
    </row>
    <row r="17" spans="1:11" ht="84" x14ac:dyDescent="0.2">
      <c r="A17" s="120">
        <v>2484818</v>
      </c>
      <c r="B17" s="132" t="s">
        <v>161</v>
      </c>
      <c r="C17" s="26">
        <v>215493</v>
      </c>
      <c r="D17" s="26">
        <v>126993</v>
      </c>
      <c r="E17" s="26">
        <v>88500</v>
      </c>
      <c r="F17" s="26">
        <v>0</v>
      </c>
      <c r="G17" s="26"/>
      <c r="H17" s="26">
        <f t="shared" si="1"/>
        <v>0</v>
      </c>
      <c r="I17" s="70">
        <f t="shared" si="5"/>
        <v>0</v>
      </c>
      <c r="J17" s="26">
        <f t="shared" si="6"/>
        <v>126993</v>
      </c>
      <c r="K17" s="70">
        <f t="shared" si="7"/>
        <v>58.93138060169008</v>
      </c>
    </row>
    <row r="18" spans="1:11" ht="91.5" customHeight="1" x14ac:dyDescent="0.2">
      <c r="A18" s="120">
        <v>2484819</v>
      </c>
      <c r="B18" s="132" t="s">
        <v>162</v>
      </c>
      <c r="C18" s="26">
        <v>215493</v>
      </c>
      <c r="D18" s="26">
        <v>126993</v>
      </c>
      <c r="E18" s="26">
        <v>88500</v>
      </c>
      <c r="F18" s="26">
        <v>0</v>
      </c>
      <c r="G18" s="26"/>
      <c r="H18" s="26">
        <f t="shared" si="1"/>
        <v>0</v>
      </c>
      <c r="I18" s="70">
        <f t="shared" si="5"/>
        <v>0</v>
      </c>
      <c r="J18" s="26">
        <f t="shared" si="6"/>
        <v>126993</v>
      </c>
      <c r="K18" s="70">
        <f t="shared" si="7"/>
        <v>58.93138060169008</v>
      </c>
    </row>
    <row r="19" spans="1:11" ht="84" customHeight="1" x14ac:dyDescent="0.2">
      <c r="A19" s="120">
        <v>2484820</v>
      </c>
      <c r="B19" s="132" t="s">
        <v>163</v>
      </c>
      <c r="C19" s="26">
        <v>289603</v>
      </c>
      <c r="D19" s="26">
        <v>201103</v>
      </c>
      <c r="E19" s="26">
        <v>88500</v>
      </c>
      <c r="F19" s="26">
        <v>0</v>
      </c>
      <c r="G19" s="26"/>
      <c r="H19" s="26">
        <f t="shared" si="1"/>
        <v>0</v>
      </c>
      <c r="I19" s="70">
        <f t="shared" si="5"/>
        <v>0</v>
      </c>
      <c r="J19" s="26">
        <f t="shared" si="6"/>
        <v>201103</v>
      </c>
      <c r="K19" s="70">
        <f t="shared" si="7"/>
        <v>69.440924299817326</v>
      </c>
    </row>
    <row r="20" spans="1:11" ht="93.75" customHeight="1" x14ac:dyDescent="0.2">
      <c r="A20" s="120">
        <v>2484822</v>
      </c>
      <c r="B20" s="132" t="s">
        <v>164</v>
      </c>
      <c r="C20" s="26">
        <v>215493</v>
      </c>
      <c r="D20" s="26">
        <v>114495</v>
      </c>
      <c r="E20" s="26">
        <v>100998</v>
      </c>
      <c r="F20" s="26">
        <v>0</v>
      </c>
      <c r="G20" s="26"/>
      <c r="H20" s="26">
        <f t="shared" si="1"/>
        <v>0</v>
      </c>
      <c r="I20" s="70">
        <f t="shared" si="5"/>
        <v>0</v>
      </c>
      <c r="J20" s="26">
        <f t="shared" si="6"/>
        <v>114495</v>
      </c>
      <c r="K20" s="70">
        <f t="shared" si="7"/>
        <v>53.13165624869486</v>
      </c>
    </row>
    <row r="21" spans="1:11" ht="102" customHeight="1" x14ac:dyDescent="0.2">
      <c r="A21" s="120">
        <v>2484833</v>
      </c>
      <c r="B21" s="132" t="s">
        <v>165</v>
      </c>
      <c r="C21" s="26">
        <v>289603</v>
      </c>
      <c r="D21" s="26">
        <v>277105</v>
      </c>
      <c r="E21" s="26">
        <v>12498</v>
      </c>
      <c r="F21" s="26">
        <v>0</v>
      </c>
      <c r="G21" s="26"/>
      <c r="H21" s="26">
        <f t="shared" si="1"/>
        <v>0</v>
      </c>
      <c r="I21" s="70">
        <f t="shared" si="5"/>
        <v>0</v>
      </c>
      <c r="J21" s="26">
        <f t="shared" si="6"/>
        <v>277105</v>
      </c>
      <c r="K21" s="70">
        <f t="shared" si="7"/>
        <v>95.684436970611486</v>
      </c>
    </row>
    <row r="22" spans="1:11" ht="114" customHeight="1" x14ac:dyDescent="0.2">
      <c r="A22" s="120">
        <v>2484834</v>
      </c>
      <c r="B22" s="132" t="s">
        <v>166</v>
      </c>
      <c r="C22" s="26">
        <v>363713</v>
      </c>
      <c r="D22" s="26">
        <v>275213</v>
      </c>
      <c r="E22" s="26">
        <v>88500</v>
      </c>
      <c r="F22" s="26">
        <v>0</v>
      </c>
      <c r="G22" s="26"/>
      <c r="H22" s="26">
        <f t="shared" si="1"/>
        <v>0</v>
      </c>
      <c r="I22" s="70">
        <f t="shared" si="5"/>
        <v>0</v>
      </c>
      <c r="J22" s="26">
        <f t="shared" si="6"/>
        <v>275213</v>
      </c>
      <c r="K22" s="70">
        <f t="shared" si="7"/>
        <v>75.667628047389016</v>
      </c>
    </row>
    <row r="23" spans="1:11" ht="115.5" customHeight="1" x14ac:dyDescent="0.2">
      <c r="A23" s="120">
        <v>2484839</v>
      </c>
      <c r="B23" s="132" t="s">
        <v>167</v>
      </c>
      <c r="C23" s="26">
        <v>289603</v>
      </c>
      <c r="D23" s="26">
        <v>201103</v>
      </c>
      <c r="E23" s="26">
        <v>88500</v>
      </c>
      <c r="F23" s="26">
        <v>0</v>
      </c>
      <c r="G23" s="26"/>
      <c r="H23" s="26">
        <f t="shared" si="1"/>
        <v>0</v>
      </c>
      <c r="I23" s="70">
        <f t="shared" si="5"/>
        <v>0</v>
      </c>
      <c r="J23" s="26">
        <f t="shared" si="6"/>
        <v>201103</v>
      </c>
      <c r="K23" s="70">
        <f t="shared" si="7"/>
        <v>69.440924299817326</v>
      </c>
    </row>
    <row r="24" spans="1:11" ht="90" customHeight="1" x14ac:dyDescent="0.2">
      <c r="A24" s="120">
        <v>2484841</v>
      </c>
      <c r="B24" s="132" t="s">
        <v>168</v>
      </c>
      <c r="C24" s="26">
        <v>215493</v>
      </c>
      <c r="D24" s="26">
        <v>202995</v>
      </c>
      <c r="E24" s="26">
        <v>12498</v>
      </c>
      <c r="F24" s="26">
        <v>0</v>
      </c>
      <c r="G24" s="26"/>
      <c r="H24" s="26">
        <f t="shared" si="1"/>
        <v>0</v>
      </c>
      <c r="I24" s="70">
        <f t="shared" si="5"/>
        <v>0</v>
      </c>
      <c r="J24" s="26">
        <f t="shared" si="6"/>
        <v>202995</v>
      </c>
      <c r="K24" s="70">
        <f t="shared" si="7"/>
        <v>94.200275647004787</v>
      </c>
    </row>
    <row r="25" spans="1:11" ht="103.5" customHeight="1" x14ac:dyDescent="0.2">
      <c r="A25" s="120">
        <v>2484842</v>
      </c>
      <c r="B25" s="132" t="s">
        <v>169</v>
      </c>
      <c r="C25" s="26">
        <v>358713</v>
      </c>
      <c r="D25" s="26">
        <v>346215</v>
      </c>
      <c r="E25" s="26">
        <v>12498</v>
      </c>
      <c r="F25" s="26">
        <v>0</v>
      </c>
      <c r="G25" s="26"/>
      <c r="H25" s="26">
        <f t="shared" si="1"/>
        <v>0</v>
      </c>
      <c r="I25" s="70">
        <f t="shared" si="5"/>
        <v>0</v>
      </c>
      <c r="J25" s="26">
        <f t="shared" si="6"/>
        <v>346215</v>
      </c>
      <c r="K25" s="70">
        <f t="shared" si="7"/>
        <v>96.51587759573809</v>
      </c>
    </row>
    <row r="26" spans="1:11" ht="103.5" customHeight="1" x14ac:dyDescent="0.2">
      <c r="A26" s="120">
        <v>2484843</v>
      </c>
      <c r="B26" s="132" t="s">
        <v>170</v>
      </c>
      <c r="C26" s="26">
        <v>215493</v>
      </c>
      <c r="D26" s="26">
        <v>126993</v>
      </c>
      <c r="E26" s="26">
        <v>88500</v>
      </c>
      <c r="F26" s="26">
        <v>0</v>
      </c>
      <c r="G26" s="26"/>
      <c r="H26" s="26">
        <f t="shared" si="1"/>
        <v>0</v>
      </c>
      <c r="I26" s="70">
        <f t="shared" si="5"/>
        <v>0</v>
      </c>
      <c r="J26" s="26">
        <f t="shared" si="6"/>
        <v>126993</v>
      </c>
      <c r="K26" s="70">
        <f t="shared" si="7"/>
        <v>58.93138060169008</v>
      </c>
    </row>
    <row r="27" spans="1:11" ht="101.25" customHeight="1" x14ac:dyDescent="0.2">
      <c r="A27" s="120">
        <v>2484844</v>
      </c>
      <c r="B27" s="132" t="s">
        <v>171</v>
      </c>
      <c r="C27" s="26">
        <v>358713</v>
      </c>
      <c r="D27" s="26">
        <v>346215</v>
      </c>
      <c r="E27" s="26">
        <v>12498</v>
      </c>
      <c r="F27" s="26">
        <v>0</v>
      </c>
      <c r="G27" s="26"/>
      <c r="H27" s="26">
        <f t="shared" si="1"/>
        <v>0</v>
      </c>
      <c r="I27" s="70">
        <f t="shared" si="5"/>
        <v>0</v>
      </c>
      <c r="J27" s="26">
        <f t="shared" si="6"/>
        <v>346215</v>
      </c>
      <c r="K27" s="70">
        <f t="shared" si="7"/>
        <v>96.51587759573809</v>
      </c>
    </row>
    <row r="28" spans="1:11" ht="111.75" customHeight="1" x14ac:dyDescent="0.2">
      <c r="A28" s="120">
        <v>2484851</v>
      </c>
      <c r="B28" s="132" t="s">
        <v>172</v>
      </c>
      <c r="C28" s="26">
        <v>363713</v>
      </c>
      <c r="D28" s="26">
        <v>351215</v>
      </c>
      <c r="E28" s="26">
        <v>12498</v>
      </c>
      <c r="F28" s="26">
        <v>0</v>
      </c>
      <c r="G28" s="26"/>
      <c r="H28" s="26">
        <f t="shared" si="1"/>
        <v>0</v>
      </c>
      <c r="I28" s="70">
        <f t="shared" si="5"/>
        <v>0</v>
      </c>
      <c r="J28" s="26">
        <f t="shared" si="6"/>
        <v>351215</v>
      </c>
      <c r="K28" s="70">
        <f t="shared" si="7"/>
        <v>96.563774184590599</v>
      </c>
    </row>
    <row r="29" spans="1:11" ht="96" x14ac:dyDescent="0.2">
      <c r="A29" s="120">
        <v>2484853</v>
      </c>
      <c r="B29" s="132" t="s">
        <v>173</v>
      </c>
      <c r="C29" s="26">
        <v>215493</v>
      </c>
      <c r="D29" s="26">
        <v>202995</v>
      </c>
      <c r="E29" s="26">
        <v>12498</v>
      </c>
      <c r="F29" s="26">
        <v>0</v>
      </c>
      <c r="G29" s="26"/>
      <c r="H29" s="26">
        <f t="shared" si="1"/>
        <v>0</v>
      </c>
      <c r="I29" s="70">
        <f t="shared" si="5"/>
        <v>0</v>
      </c>
      <c r="J29" s="26">
        <f t="shared" si="6"/>
        <v>202995</v>
      </c>
      <c r="K29" s="70">
        <f t="shared" si="7"/>
        <v>94.200275647004787</v>
      </c>
    </row>
    <row r="30" spans="1:11" ht="113.25" customHeight="1" x14ac:dyDescent="0.2">
      <c r="A30" s="120">
        <v>2484854</v>
      </c>
      <c r="B30" s="132" t="s">
        <v>174</v>
      </c>
      <c r="C30" s="26">
        <v>437823</v>
      </c>
      <c r="D30" s="26">
        <v>425325</v>
      </c>
      <c r="E30" s="26">
        <v>12498</v>
      </c>
      <c r="F30" s="26">
        <v>0</v>
      </c>
      <c r="G30" s="26"/>
      <c r="H30" s="26">
        <f t="shared" si="1"/>
        <v>0</v>
      </c>
      <c r="I30" s="70">
        <f t="shared" si="5"/>
        <v>0</v>
      </c>
      <c r="J30" s="26">
        <f t="shared" si="6"/>
        <v>425325</v>
      </c>
      <c r="K30" s="70">
        <f t="shared" si="7"/>
        <v>97.145421780034411</v>
      </c>
    </row>
    <row r="31" spans="1:11" ht="101.25" customHeight="1" x14ac:dyDescent="0.2">
      <c r="A31" s="120">
        <v>2484855</v>
      </c>
      <c r="B31" s="132" t="s">
        <v>175</v>
      </c>
      <c r="C31" s="26">
        <v>215493</v>
      </c>
      <c r="D31" s="26">
        <v>114405</v>
      </c>
      <c r="E31" s="26">
        <v>100998</v>
      </c>
      <c r="F31" s="26">
        <v>0</v>
      </c>
      <c r="G31" s="26"/>
      <c r="H31" s="26">
        <f t="shared" si="1"/>
        <v>0</v>
      </c>
      <c r="I31" s="70">
        <f t="shared" si="5"/>
        <v>0</v>
      </c>
      <c r="J31" s="26">
        <f t="shared" si="6"/>
        <v>114405</v>
      </c>
      <c r="K31" s="70">
        <f t="shared" si="7"/>
        <v>53.089891551001664</v>
      </c>
    </row>
    <row r="32" spans="1:11" ht="93.75" customHeight="1" x14ac:dyDescent="0.2">
      <c r="A32" s="120">
        <v>2484856</v>
      </c>
      <c r="B32" s="132" t="s">
        <v>176</v>
      </c>
      <c r="C32" s="26">
        <v>363713</v>
      </c>
      <c r="D32" s="26">
        <v>351215</v>
      </c>
      <c r="E32" s="26">
        <v>12498</v>
      </c>
      <c r="F32" s="26">
        <v>0</v>
      </c>
      <c r="G32" s="26"/>
      <c r="H32" s="26">
        <f t="shared" si="1"/>
        <v>0</v>
      </c>
      <c r="I32" s="70">
        <f t="shared" si="5"/>
        <v>0</v>
      </c>
      <c r="J32" s="26">
        <f t="shared" si="6"/>
        <v>351215</v>
      </c>
      <c r="K32" s="70">
        <f t="shared" si="7"/>
        <v>96.563774184590599</v>
      </c>
    </row>
    <row r="33" spans="1:11" ht="96" x14ac:dyDescent="0.2">
      <c r="A33" s="120">
        <v>2484857</v>
      </c>
      <c r="B33" s="132" t="s">
        <v>177</v>
      </c>
      <c r="C33" s="26">
        <v>215493</v>
      </c>
      <c r="D33" s="26">
        <v>126993</v>
      </c>
      <c r="E33" s="26">
        <v>88500</v>
      </c>
      <c r="F33" s="26">
        <v>0</v>
      </c>
      <c r="G33" s="26"/>
      <c r="H33" s="26">
        <f t="shared" si="1"/>
        <v>0</v>
      </c>
      <c r="I33" s="70">
        <f t="shared" si="5"/>
        <v>0</v>
      </c>
      <c r="J33" s="26">
        <f t="shared" si="6"/>
        <v>126993</v>
      </c>
      <c r="K33" s="70">
        <f t="shared" si="7"/>
        <v>58.93138060169008</v>
      </c>
    </row>
    <row r="34" spans="1:11" ht="102" customHeight="1" x14ac:dyDescent="0.2">
      <c r="A34" s="120">
        <v>2484858</v>
      </c>
      <c r="B34" s="132" t="s">
        <v>178</v>
      </c>
      <c r="C34" s="26">
        <v>215493</v>
      </c>
      <c r="D34" s="26">
        <v>202995</v>
      </c>
      <c r="E34" s="26">
        <v>12498</v>
      </c>
      <c r="F34" s="26">
        <v>0</v>
      </c>
      <c r="G34" s="26"/>
      <c r="H34" s="26">
        <f t="shared" si="1"/>
        <v>0</v>
      </c>
      <c r="I34" s="70">
        <f t="shared" si="5"/>
        <v>0</v>
      </c>
      <c r="J34" s="26">
        <f t="shared" si="6"/>
        <v>202995</v>
      </c>
      <c r="K34" s="70">
        <f t="shared" si="7"/>
        <v>94.200275647004787</v>
      </c>
    </row>
    <row r="35" spans="1:11" ht="96" x14ac:dyDescent="0.2">
      <c r="A35" s="120">
        <v>2484860</v>
      </c>
      <c r="B35" s="132" t="s">
        <v>179</v>
      </c>
      <c r="C35" s="26">
        <v>215493</v>
      </c>
      <c r="D35" s="26">
        <v>114495</v>
      </c>
      <c r="E35" s="26">
        <v>100998</v>
      </c>
      <c r="F35" s="26">
        <v>0</v>
      </c>
      <c r="G35" s="26"/>
      <c r="H35" s="26">
        <f t="shared" si="1"/>
        <v>0</v>
      </c>
      <c r="I35" s="70">
        <f t="shared" si="5"/>
        <v>0</v>
      </c>
      <c r="J35" s="26">
        <f t="shared" si="6"/>
        <v>114495</v>
      </c>
      <c r="K35" s="70">
        <f t="shared" si="7"/>
        <v>53.13165624869486</v>
      </c>
    </row>
    <row r="36" spans="1:11" ht="105.75" customHeight="1" x14ac:dyDescent="0.2">
      <c r="A36" s="120">
        <v>2484863</v>
      </c>
      <c r="B36" s="132" t="s">
        <v>180</v>
      </c>
      <c r="C36" s="26">
        <v>289603</v>
      </c>
      <c r="D36" s="26">
        <v>201103</v>
      </c>
      <c r="E36" s="26">
        <v>88500</v>
      </c>
      <c r="F36" s="26">
        <v>0</v>
      </c>
      <c r="G36" s="26"/>
      <c r="H36" s="26">
        <f t="shared" si="1"/>
        <v>0</v>
      </c>
      <c r="I36" s="70">
        <f t="shared" si="5"/>
        <v>0</v>
      </c>
      <c r="J36" s="26">
        <f t="shared" si="6"/>
        <v>201103</v>
      </c>
      <c r="K36" s="70">
        <f t="shared" si="7"/>
        <v>69.440924299817326</v>
      </c>
    </row>
    <row r="37" spans="1:11" ht="120" x14ac:dyDescent="0.2">
      <c r="A37" s="120">
        <v>2484864</v>
      </c>
      <c r="B37" s="132" t="s">
        <v>181</v>
      </c>
      <c r="C37" s="26">
        <v>215493</v>
      </c>
      <c r="D37" s="26">
        <v>114495</v>
      </c>
      <c r="E37" s="26">
        <v>100998</v>
      </c>
      <c r="F37" s="26">
        <v>0</v>
      </c>
      <c r="G37" s="26"/>
      <c r="H37" s="26">
        <f t="shared" si="1"/>
        <v>0</v>
      </c>
      <c r="I37" s="70">
        <f t="shared" si="5"/>
        <v>0</v>
      </c>
      <c r="J37" s="26">
        <f t="shared" si="6"/>
        <v>114495</v>
      </c>
      <c r="K37" s="70">
        <f t="shared" si="7"/>
        <v>53.13165624869486</v>
      </c>
    </row>
    <row r="38" spans="1:11" ht="98.25" customHeight="1" x14ac:dyDescent="0.2">
      <c r="A38" s="120">
        <v>2484866</v>
      </c>
      <c r="B38" s="132" t="s">
        <v>182</v>
      </c>
      <c r="C38" s="26">
        <v>363713</v>
      </c>
      <c r="D38" s="26">
        <v>351215</v>
      </c>
      <c r="E38" s="26">
        <v>12498</v>
      </c>
      <c r="F38" s="26">
        <v>0</v>
      </c>
      <c r="G38" s="26"/>
      <c r="H38" s="26">
        <f t="shared" si="1"/>
        <v>0</v>
      </c>
      <c r="I38" s="70">
        <f t="shared" si="5"/>
        <v>0</v>
      </c>
      <c r="J38" s="26">
        <f t="shared" si="6"/>
        <v>351215</v>
      </c>
      <c r="K38" s="70">
        <f t="shared" si="7"/>
        <v>96.563774184590599</v>
      </c>
    </row>
    <row r="39" spans="1:11" ht="102.75" customHeight="1" x14ac:dyDescent="0.2">
      <c r="A39" s="120">
        <v>2484868</v>
      </c>
      <c r="B39" s="26" t="s">
        <v>183</v>
      </c>
      <c r="C39" s="26">
        <v>215493</v>
      </c>
      <c r="D39" s="26">
        <v>202995</v>
      </c>
      <c r="E39" s="26">
        <v>12498</v>
      </c>
      <c r="F39" s="26">
        <v>0</v>
      </c>
      <c r="G39" s="26"/>
      <c r="H39" s="26">
        <f t="shared" si="1"/>
        <v>0</v>
      </c>
      <c r="I39" s="70">
        <f t="shared" si="5"/>
        <v>0</v>
      </c>
      <c r="J39" s="26">
        <f t="shared" si="6"/>
        <v>202995</v>
      </c>
      <c r="K39" s="70">
        <f t="shared" si="7"/>
        <v>94.200275647004787</v>
      </c>
    </row>
    <row r="40" spans="1:11" ht="90" customHeight="1" x14ac:dyDescent="0.2">
      <c r="A40" s="120">
        <v>2484870</v>
      </c>
      <c r="B40" s="132" t="s">
        <v>184</v>
      </c>
      <c r="C40" s="26">
        <v>215493</v>
      </c>
      <c r="D40" s="26">
        <v>202995</v>
      </c>
      <c r="E40" s="26">
        <v>12498</v>
      </c>
      <c r="F40" s="26">
        <v>0</v>
      </c>
      <c r="G40" s="26"/>
      <c r="H40" s="26">
        <f t="shared" si="1"/>
        <v>0</v>
      </c>
      <c r="I40" s="70">
        <f t="shared" si="5"/>
        <v>0</v>
      </c>
      <c r="J40" s="26">
        <f t="shared" si="6"/>
        <v>202995</v>
      </c>
      <c r="K40" s="70">
        <f t="shared" si="7"/>
        <v>94.200275647004787</v>
      </c>
    </row>
    <row r="41" spans="1:11" ht="96" x14ac:dyDescent="0.2">
      <c r="A41" s="120">
        <v>2484874</v>
      </c>
      <c r="B41" s="132" t="s">
        <v>185</v>
      </c>
      <c r="C41" s="26">
        <v>289603</v>
      </c>
      <c r="D41" s="26">
        <v>277105</v>
      </c>
      <c r="E41" s="26">
        <v>12498</v>
      </c>
      <c r="F41" s="26">
        <v>0</v>
      </c>
      <c r="G41" s="26"/>
      <c r="H41" s="26">
        <f t="shared" si="1"/>
        <v>0</v>
      </c>
      <c r="I41" s="70">
        <f t="shared" si="5"/>
        <v>0</v>
      </c>
      <c r="J41" s="26">
        <f t="shared" si="6"/>
        <v>277105</v>
      </c>
      <c r="K41" s="70">
        <f t="shared" si="7"/>
        <v>95.684436970611486</v>
      </c>
    </row>
    <row r="42" spans="1:11" ht="93" customHeight="1" x14ac:dyDescent="0.2">
      <c r="A42" s="120">
        <v>2501868</v>
      </c>
      <c r="B42" s="132" t="s">
        <v>186</v>
      </c>
      <c r="C42" s="26">
        <v>686914</v>
      </c>
      <c r="D42" s="26">
        <v>429758</v>
      </c>
      <c r="E42" s="26">
        <v>257156</v>
      </c>
      <c r="F42" s="26">
        <v>0</v>
      </c>
      <c r="G42" s="26"/>
      <c r="H42" s="26">
        <f t="shared" si="1"/>
        <v>0</v>
      </c>
      <c r="I42" s="70">
        <f t="shared" si="5"/>
        <v>0</v>
      </c>
      <c r="J42" s="26">
        <f t="shared" si="6"/>
        <v>429758</v>
      </c>
      <c r="K42" s="70">
        <f t="shared" si="7"/>
        <v>62.563581467257904</v>
      </c>
    </row>
    <row r="43" spans="1:11" ht="96.75" customHeight="1" x14ac:dyDescent="0.2">
      <c r="A43" s="120">
        <v>2501880</v>
      </c>
      <c r="B43" s="132" t="s">
        <v>187</v>
      </c>
      <c r="C43" s="26">
        <v>961656</v>
      </c>
      <c r="D43" s="26">
        <v>781637</v>
      </c>
      <c r="E43" s="26">
        <v>180019</v>
      </c>
      <c r="F43" s="26">
        <v>0</v>
      </c>
      <c r="G43" s="26"/>
      <c r="H43" s="26">
        <f t="shared" si="1"/>
        <v>0</v>
      </c>
      <c r="I43" s="70">
        <f t="shared" si="5"/>
        <v>0</v>
      </c>
      <c r="J43" s="26">
        <f t="shared" si="6"/>
        <v>781637</v>
      </c>
      <c r="K43" s="70">
        <f t="shared" si="7"/>
        <v>81.280312294625105</v>
      </c>
    </row>
    <row r="44" spans="1:11" ht="116.25" customHeight="1" x14ac:dyDescent="0.2">
      <c r="A44" s="27">
        <v>2509291</v>
      </c>
      <c r="B44" s="25" t="s">
        <v>64</v>
      </c>
      <c r="C44" s="26">
        <v>1526382.77</v>
      </c>
      <c r="D44" s="26">
        <v>211454.40999999997</v>
      </c>
      <c r="E44" s="26">
        <v>441654</v>
      </c>
      <c r="F44" s="26">
        <v>89638.200000000012</v>
      </c>
      <c r="G44" s="26"/>
      <c r="H44" s="26">
        <f t="shared" si="1"/>
        <v>89638.200000000012</v>
      </c>
      <c r="I44" s="70">
        <f t="shared" si="3"/>
        <v>20.296023584072604</v>
      </c>
      <c r="J44" s="26">
        <f t="shared" si="2"/>
        <v>301092.61</v>
      </c>
      <c r="K44" s="70">
        <f t="shared" si="4"/>
        <v>19.725891559952554</v>
      </c>
    </row>
    <row r="45" spans="1:11" ht="112.5" customHeight="1" x14ac:dyDescent="0.2">
      <c r="A45" s="120">
        <v>2509292</v>
      </c>
      <c r="B45" s="25" t="s">
        <v>65</v>
      </c>
      <c r="C45" s="26">
        <v>975280.33</v>
      </c>
      <c r="D45" s="26">
        <v>217918.47</v>
      </c>
      <c r="E45" s="26">
        <v>213351</v>
      </c>
      <c r="F45" s="26">
        <v>57791.740000000005</v>
      </c>
      <c r="G45" s="26"/>
      <c r="H45" s="26">
        <f t="shared" si="1"/>
        <v>57791.740000000005</v>
      </c>
      <c r="I45" s="70">
        <f t="shared" si="3"/>
        <v>27.08763493023234</v>
      </c>
      <c r="J45" s="26">
        <f t="shared" si="2"/>
        <v>275710.21000000002</v>
      </c>
      <c r="K45" s="70">
        <f t="shared" si="4"/>
        <v>28.269842169379139</v>
      </c>
    </row>
    <row r="46" spans="1:11" ht="117.75" customHeight="1" x14ac:dyDescent="0.2">
      <c r="A46" s="120">
        <v>2509293</v>
      </c>
      <c r="B46" s="25" t="s">
        <v>66</v>
      </c>
      <c r="C46" s="26">
        <v>1057216.42</v>
      </c>
      <c r="D46" s="26">
        <v>191433.21000000002</v>
      </c>
      <c r="E46" s="26">
        <v>267634</v>
      </c>
      <c r="F46" s="26">
        <v>61460.65</v>
      </c>
      <c r="G46" s="26"/>
      <c r="H46" s="26">
        <f t="shared" si="1"/>
        <v>61460.65</v>
      </c>
      <c r="I46" s="70">
        <f t="shared" si="3"/>
        <v>22.964440243018451</v>
      </c>
      <c r="J46" s="26">
        <f t="shared" si="2"/>
        <v>252893.86000000002</v>
      </c>
      <c r="K46" s="70">
        <f t="shared" si="4"/>
        <v>23.92072760277409</v>
      </c>
    </row>
    <row r="47" spans="1:11" ht="120.75" customHeight="1" x14ac:dyDescent="0.2">
      <c r="A47" s="27">
        <v>2509299</v>
      </c>
      <c r="B47" s="25" t="s">
        <v>67</v>
      </c>
      <c r="C47" s="26">
        <v>1046169.97</v>
      </c>
      <c r="D47" s="26">
        <v>196682.98</v>
      </c>
      <c r="E47" s="26">
        <v>266162</v>
      </c>
      <c r="F47" s="26">
        <v>63845.55</v>
      </c>
      <c r="G47" s="26"/>
      <c r="H47" s="26">
        <f t="shared" si="1"/>
        <v>63845.55</v>
      </c>
      <c r="I47" s="70">
        <f t="shared" si="3"/>
        <v>23.987477551265773</v>
      </c>
      <c r="J47" s="26">
        <f t="shared" si="2"/>
        <v>260528.53000000003</v>
      </c>
      <c r="K47" s="70">
        <f t="shared" si="4"/>
        <v>24.903078607771551</v>
      </c>
    </row>
    <row r="48" spans="1:11" ht="120.75" customHeight="1" x14ac:dyDescent="0.2">
      <c r="A48" s="27">
        <v>2509300</v>
      </c>
      <c r="B48" s="25" t="s">
        <v>68</v>
      </c>
      <c r="C48" s="26">
        <v>597925.22</v>
      </c>
      <c r="D48" s="26">
        <v>123691.26999999999</v>
      </c>
      <c r="E48" s="26">
        <v>167770</v>
      </c>
      <c r="F48" s="26">
        <v>25869.17</v>
      </c>
      <c r="G48" s="26"/>
      <c r="H48" s="26">
        <f t="shared" si="1"/>
        <v>25869.17</v>
      </c>
      <c r="I48" s="70">
        <f t="shared" si="3"/>
        <v>15.419425403826667</v>
      </c>
      <c r="J48" s="26">
        <f t="shared" si="2"/>
        <v>149560.44</v>
      </c>
      <c r="K48" s="70">
        <f t="shared" si="4"/>
        <v>25.013234932622513</v>
      </c>
    </row>
    <row r="49" spans="1:11" ht="120.75" customHeight="1" x14ac:dyDescent="0.2">
      <c r="A49" s="27">
        <v>2509303</v>
      </c>
      <c r="B49" s="25" t="s">
        <v>69</v>
      </c>
      <c r="C49" s="26">
        <v>1342670.84</v>
      </c>
      <c r="D49" s="26">
        <v>246011.41</v>
      </c>
      <c r="E49" s="26">
        <v>305476</v>
      </c>
      <c r="F49" s="26">
        <v>68875.06</v>
      </c>
      <c r="G49" s="26"/>
      <c r="H49" s="26">
        <f t="shared" si="1"/>
        <v>68875.06</v>
      </c>
      <c r="I49" s="70">
        <f t="shared" si="3"/>
        <v>22.546799093873165</v>
      </c>
      <c r="J49" s="26">
        <f t="shared" si="2"/>
        <v>314886.46999999997</v>
      </c>
      <c r="K49" s="70">
        <f t="shared" si="4"/>
        <v>23.452246121618305</v>
      </c>
    </row>
    <row r="50" spans="1:11" ht="117.75" customHeight="1" x14ac:dyDescent="0.2">
      <c r="A50" s="27">
        <v>2509304</v>
      </c>
      <c r="B50" s="25" t="s">
        <v>70</v>
      </c>
      <c r="C50" s="26">
        <v>1123768.28</v>
      </c>
      <c r="D50" s="26">
        <v>145083.94</v>
      </c>
      <c r="E50" s="26">
        <v>292791</v>
      </c>
      <c r="F50" s="26">
        <v>54046.33</v>
      </c>
      <c r="G50" s="26"/>
      <c r="H50" s="26">
        <f t="shared" si="1"/>
        <v>54046.33</v>
      </c>
      <c r="I50" s="70">
        <f t="shared" si="3"/>
        <v>18.459013425959132</v>
      </c>
      <c r="J50" s="26">
        <f t="shared" si="2"/>
        <v>199130.27000000002</v>
      </c>
      <c r="K50" s="70">
        <f t="shared" si="4"/>
        <v>17.719869259879804</v>
      </c>
    </row>
    <row r="51" spans="1:11" ht="127.5" customHeight="1" x14ac:dyDescent="0.2">
      <c r="A51" s="27">
        <v>2509306</v>
      </c>
      <c r="B51" s="25" t="s">
        <v>71</v>
      </c>
      <c r="C51" s="26">
        <v>1228581.56</v>
      </c>
      <c r="D51" s="26">
        <v>208711.55</v>
      </c>
      <c r="E51" s="26">
        <v>310717</v>
      </c>
      <c r="F51" s="26">
        <v>72500.790000000008</v>
      </c>
      <c r="G51" s="26"/>
      <c r="H51" s="26">
        <f t="shared" si="1"/>
        <v>72500.790000000008</v>
      </c>
      <c r="I51" s="70">
        <f t="shared" si="3"/>
        <v>23.333383754348816</v>
      </c>
      <c r="J51" s="26">
        <f t="shared" si="2"/>
        <v>281212.33999999997</v>
      </c>
      <c r="K51" s="70">
        <f t="shared" si="4"/>
        <v>22.889187755674925</v>
      </c>
    </row>
    <row r="52" spans="1:11" ht="120.75" customHeight="1" x14ac:dyDescent="0.2">
      <c r="A52" s="27">
        <v>2509308</v>
      </c>
      <c r="B52" s="25" t="s">
        <v>72</v>
      </c>
      <c r="C52" s="26">
        <v>1135607.28</v>
      </c>
      <c r="D52" s="26">
        <v>192804.81</v>
      </c>
      <c r="E52" s="26">
        <v>335572</v>
      </c>
      <c r="F52" s="26">
        <v>78598.559999999998</v>
      </c>
      <c r="G52" s="26"/>
      <c r="H52" s="26">
        <f t="shared" si="1"/>
        <v>78598.559999999998</v>
      </c>
      <c r="I52" s="70">
        <f t="shared" si="3"/>
        <v>23.422264074475819</v>
      </c>
      <c r="J52" s="26">
        <f t="shared" si="2"/>
        <v>271403.37</v>
      </c>
      <c r="K52" s="70">
        <f t="shared" si="4"/>
        <v>23.899403850246539</v>
      </c>
    </row>
    <row r="53" spans="1:11" ht="118.5" customHeight="1" x14ac:dyDescent="0.2">
      <c r="A53" s="27">
        <v>2509309</v>
      </c>
      <c r="B53" s="25" t="s">
        <v>73</v>
      </c>
      <c r="C53" s="26">
        <v>1334790.57</v>
      </c>
      <c r="D53" s="26">
        <v>240132.28</v>
      </c>
      <c r="E53" s="26">
        <v>285516</v>
      </c>
      <c r="F53" s="26">
        <v>79872.510000000009</v>
      </c>
      <c r="G53" s="26"/>
      <c r="H53" s="26">
        <f t="shared" si="1"/>
        <v>79872.510000000009</v>
      </c>
      <c r="I53" s="70">
        <f t="shared" si="3"/>
        <v>27.97479300634641</v>
      </c>
      <c r="J53" s="26">
        <f t="shared" si="2"/>
        <v>320004.79000000004</v>
      </c>
      <c r="K53" s="70">
        <f t="shared" si="4"/>
        <v>23.974157234269345</v>
      </c>
    </row>
    <row r="54" spans="1:11" ht="117" customHeight="1" x14ac:dyDescent="0.2">
      <c r="A54" s="27">
        <v>2509310</v>
      </c>
      <c r="B54" s="25" t="s">
        <v>74</v>
      </c>
      <c r="C54" s="26">
        <v>818563.15</v>
      </c>
      <c r="D54" s="26">
        <v>228732.77000000002</v>
      </c>
      <c r="E54" s="26">
        <v>310987</v>
      </c>
      <c r="F54" s="26">
        <v>32128.719999999998</v>
      </c>
      <c r="G54" s="26"/>
      <c r="H54" s="26">
        <f t="shared" si="1"/>
        <v>32128.719999999998</v>
      </c>
      <c r="I54" s="70">
        <f t="shared" si="3"/>
        <v>10.331209986269522</v>
      </c>
      <c r="J54" s="26">
        <f t="shared" si="2"/>
        <v>260861.49000000002</v>
      </c>
      <c r="K54" s="70">
        <f t="shared" si="4"/>
        <v>31.868218108767785</v>
      </c>
    </row>
    <row r="55" spans="1:11" ht="115.5" customHeight="1" x14ac:dyDescent="0.2">
      <c r="A55" s="27">
        <v>2509312</v>
      </c>
      <c r="B55" s="25" t="s">
        <v>75</v>
      </c>
      <c r="C55" s="26">
        <v>1513476.06</v>
      </c>
      <c r="D55" s="26">
        <v>292910.74</v>
      </c>
      <c r="E55" s="26">
        <v>529174</v>
      </c>
      <c r="F55" s="26">
        <v>82386.63</v>
      </c>
      <c r="G55" s="26"/>
      <c r="H55" s="26">
        <f t="shared" si="1"/>
        <v>82386.63</v>
      </c>
      <c r="I55" s="70">
        <f t="shared" si="3"/>
        <v>15.568911170994797</v>
      </c>
      <c r="J55" s="26">
        <f t="shared" si="2"/>
        <v>375297.37</v>
      </c>
      <c r="K55" s="70">
        <f t="shared" si="4"/>
        <v>24.797047004496388</v>
      </c>
    </row>
    <row r="56" spans="1:11" ht="128.25" customHeight="1" x14ac:dyDescent="0.2">
      <c r="A56" s="27">
        <v>2509313</v>
      </c>
      <c r="B56" s="25" t="s">
        <v>76</v>
      </c>
      <c r="C56" s="26">
        <v>980314.29</v>
      </c>
      <c r="D56" s="26">
        <v>187083.13</v>
      </c>
      <c r="E56" s="26">
        <v>217162</v>
      </c>
      <c r="F56" s="26">
        <v>63845.91</v>
      </c>
      <c r="G56" s="26"/>
      <c r="H56" s="26">
        <f t="shared" si="1"/>
        <v>63845.91</v>
      </c>
      <c r="I56" s="70">
        <f t="shared" si="3"/>
        <v>29.400129856973138</v>
      </c>
      <c r="J56" s="26">
        <f t="shared" si="2"/>
        <v>250929.04</v>
      </c>
      <c r="K56" s="70">
        <f t="shared" si="4"/>
        <v>25.596795084972186</v>
      </c>
    </row>
    <row r="57" spans="1:11" ht="114.75" customHeight="1" x14ac:dyDescent="0.2">
      <c r="A57" s="27">
        <v>2509315</v>
      </c>
      <c r="B57" s="25" t="s">
        <v>77</v>
      </c>
      <c r="C57" s="26">
        <v>772356.56</v>
      </c>
      <c r="D57" s="26">
        <v>166476.94999999998</v>
      </c>
      <c r="E57" s="26">
        <v>407530</v>
      </c>
      <c r="F57" s="109">
        <v>22243.32</v>
      </c>
      <c r="G57" s="109"/>
      <c r="H57" s="109">
        <f t="shared" si="1"/>
        <v>22243.32</v>
      </c>
      <c r="I57" s="70">
        <f t="shared" si="3"/>
        <v>5.4580816136235368</v>
      </c>
      <c r="J57" s="26">
        <f t="shared" si="2"/>
        <v>188720.27</v>
      </c>
      <c r="K57" s="70">
        <f t="shared" si="4"/>
        <v>24.434345453089694</v>
      </c>
    </row>
    <row r="58" spans="1:11" ht="129" customHeight="1" x14ac:dyDescent="0.2">
      <c r="A58" s="27">
        <v>2509316</v>
      </c>
      <c r="B58" s="25" t="s">
        <v>78</v>
      </c>
      <c r="C58" s="26">
        <v>1148906.74</v>
      </c>
      <c r="D58" s="26">
        <v>160990.82</v>
      </c>
      <c r="E58" s="26">
        <v>384874</v>
      </c>
      <c r="F58" s="26">
        <v>65086.829999999994</v>
      </c>
      <c r="G58" s="26"/>
      <c r="H58" s="26">
        <f t="shared" si="1"/>
        <v>65086.829999999994</v>
      </c>
      <c r="I58" s="70">
        <f t="shared" si="3"/>
        <v>16.911204705955715</v>
      </c>
      <c r="J58" s="26">
        <f t="shared" si="2"/>
        <v>226077.65</v>
      </c>
      <c r="K58" s="70">
        <f t="shared" si="4"/>
        <v>19.677632842505563</v>
      </c>
    </row>
    <row r="59" spans="1:11" ht="132" customHeight="1" x14ac:dyDescent="0.2">
      <c r="A59" s="27">
        <v>2509318</v>
      </c>
      <c r="B59" s="25" t="s">
        <v>79</v>
      </c>
      <c r="C59" s="26">
        <v>1515392.51</v>
      </c>
      <c r="D59" s="26">
        <v>276611.03000000003</v>
      </c>
      <c r="E59" s="26">
        <v>431131</v>
      </c>
      <c r="F59" s="26">
        <v>82343.17</v>
      </c>
      <c r="G59" s="26"/>
      <c r="H59" s="26">
        <f t="shared" si="1"/>
        <v>82343.17</v>
      </c>
      <c r="I59" s="70">
        <f t="shared" si="3"/>
        <v>19.099338716074694</v>
      </c>
      <c r="J59" s="26">
        <f t="shared" si="2"/>
        <v>358954.2</v>
      </c>
      <c r="K59" s="70">
        <f t="shared" si="4"/>
        <v>23.687209592978654</v>
      </c>
    </row>
    <row r="60" spans="1:11" ht="107.25" customHeight="1" x14ac:dyDescent="0.2">
      <c r="A60" s="27">
        <v>2509322</v>
      </c>
      <c r="B60" s="25" t="s">
        <v>80</v>
      </c>
      <c r="C60" s="26">
        <v>1222763.49</v>
      </c>
      <c r="D60" s="26">
        <v>207340.12</v>
      </c>
      <c r="E60" s="26">
        <v>264186</v>
      </c>
      <c r="F60" s="26">
        <v>81069.64</v>
      </c>
      <c r="G60" s="26"/>
      <c r="H60" s="26">
        <f t="shared" si="1"/>
        <v>81069.64</v>
      </c>
      <c r="I60" s="70">
        <f t="shared" si="3"/>
        <v>30.686576881439589</v>
      </c>
      <c r="J60" s="26">
        <f t="shared" si="2"/>
        <v>288409.76</v>
      </c>
      <c r="K60" s="70">
        <f t="shared" si="4"/>
        <v>23.58671667568354</v>
      </c>
    </row>
    <row r="61" spans="1:11" ht="118.5" customHeight="1" x14ac:dyDescent="0.2">
      <c r="A61" s="120">
        <v>2509329</v>
      </c>
      <c r="B61" s="25" t="s">
        <v>81</v>
      </c>
      <c r="C61" s="26">
        <v>1535023.82</v>
      </c>
      <c r="D61" s="26">
        <v>215568.71</v>
      </c>
      <c r="E61" s="26">
        <v>378654</v>
      </c>
      <c r="F61" s="26">
        <v>89638.11</v>
      </c>
      <c r="G61" s="26"/>
      <c r="H61" s="26">
        <f t="shared" si="1"/>
        <v>89638.11</v>
      </c>
      <c r="I61" s="70">
        <f t="shared" si="3"/>
        <v>23.672827964315708</v>
      </c>
      <c r="J61" s="26">
        <f t="shared" si="2"/>
        <v>305206.82</v>
      </c>
      <c r="K61" s="70">
        <f t="shared" si="4"/>
        <v>19.882871915303568</v>
      </c>
    </row>
    <row r="62" spans="1:11" ht="114" customHeight="1" x14ac:dyDescent="0.2">
      <c r="A62" s="120">
        <v>2509332</v>
      </c>
      <c r="B62" s="25" t="s">
        <v>82</v>
      </c>
      <c r="C62" s="26">
        <v>824308.69</v>
      </c>
      <c r="D62" s="26">
        <v>230103.71000000002</v>
      </c>
      <c r="E62" s="26">
        <v>289987</v>
      </c>
      <c r="F62" s="26">
        <v>32128.719999999998</v>
      </c>
      <c r="G62" s="26"/>
      <c r="H62" s="26">
        <f t="shared" si="1"/>
        <v>32128.719999999998</v>
      </c>
      <c r="I62" s="70">
        <f t="shared" si="3"/>
        <v>11.07936562673499</v>
      </c>
      <c r="J62" s="26">
        <f t="shared" si="2"/>
        <v>262232.43</v>
      </c>
      <c r="K62" s="70">
        <f t="shared" si="4"/>
        <v>31.812406345006504</v>
      </c>
    </row>
    <row r="63" spans="1:11" ht="116.25" customHeight="1" x14ac:dyDescent="0.2">
      <c r="A63" s="27">
        <v>2509337</v>
      </c>
      <c r="B63" s="25" t="s">
        <v>83</v>
      </c>
      <c r="C63" s="26">
        <v>1897420.93</v>
      </c>
      <c r="D63" s="26">
        <v>352187.39</v>
      </c>
      <c r="E63" s="26">
        <v>429096</v>
      </c>
      <c r="F63" s="26">
        <v>111794.92</v>
      </c>
      <c r="G63" s="26"/>
      <c r="H63" s="26">
        <f t="shared" si="1"/>
        <v>111794.92</v>
      </c>
      <c r="I63" s="70">
        <f t="shared" si="3"/>
        <v>26.053591737047189</v>
      </c>
      <c r="J63" s="26">
        <f t="shared" si="2"/>
        <v>463982.31</v>
      </c>
      <c r="K63" s="70">
        <f t="shared" si="4"/>
        <v>24.453314636937204</v>
      </c>
    </row>
    <row r="64" spans="1:11" ht="116.25" customHeight="1" x14ac:dyDescent="0.2">
      <c r="A64" s="27">
        <v>2509338</v>
      </c>
      <c r="B64" s="25" t="s">
        <v>84</v>
      </c>
      <c r="C64" s="26">
        <v>1115563.02</v>
      </c>
      <c r="D64" s="26">
        <v>196919.1</v>
      </c>
      <c r="E64" s="26">
        <v>365634</v>
      </c>
      <c r="F64" s="26">
        <v>61460.44</v>
      </c>
      <c r="G64" s="26"/>
      <c r="H64" s="26">
        <f t="shared" si="1"/>
        <v>61460.44</v>
      </c>
      <c r="I64" s="70">
        <f t="shared" si="3"/>
        <v>16.809279224579772</v>
      </c>
      <c r="J64" s="26">
        <f t="shared" si="2"/>
        <v>258379.54</v>
      </c>
      <c r="K64" s="70">
        <f t="shared" si="4"/>
        <v>23.161357571712983</v>
      </c>
    </row>
    <row r="65" spans="1:11" ht="118.5" customHeight="1" x14ac:dyDescent="0.2">
      <c r="A65" s="27">
        <v>2509339</v>
      </c>
      <c r="B65" s="25" t="s">
        <v>85</v>
      </c>
      <c r="C65" s="26">
        <v>1211400.43</v>
      </c>
      <c r="D65" s="26">
        <v>247382.84</v>
      </c>
      <c r="E65" s="26">
        <v>307945</v>
      </c>
      <c r="F65" s="26">
        <v>77444.510000000009</v>
      </c>
      <c r="G65" s="26"/>
      <c r="H65" s="26">
        <f t="shared" si="1"/>
        <v>77444.510000000009</v>
      </c>
      <c r="I65" s="70">
        <f t="shared" si="3"/>
        <v>25.148812287908559</v>
      </c>
      <c r="J65" s="26">
        <f t="shared" si="2"/>
        <v>324827.34999999998</v>
      </c>
      <c r="K65" s="70">
        <f t="shared" si="4"/>
        <v>26.814201312442989</v>
      </c>
    </row>
    <row r="66" spans="1:11" ht="131.25" customHeight="1" x14ac:dyDescent="0.2">
      <c r="A66" s="27">
        <v>2509340</v>
      </c>
      <c r="B66" s="25" t="s">
        <v>86</v>
      </c>
      <c r="C66" s="26">
        <v>1251633.69</v>
      </c>
      <c r="D66" s="26">
        <v>116834.12</v>
      </c>
      <c r="E66" s="26">
        <v>343582</v>
      </c>
      <c r="F66" s="26">
        <v>77281.2</v>
      </c>
      <c r="G66" s="26"/>
      <c r="H66" s="26">
        <f t="shared" si="1"/>
        <v>77281.2</v>
      </c>
      <c r="I66" s="70">
        <f t="shared" si="3"/>
        <v>22.492796479443044</v>
      </c>
      <c r="J66" s="26">
        <f t="shared" si="2"/>
        <v>194115.32</v>
      </c>
      <c r="K66" s="70">
        <f t="shared" si="4"/>
        <v>15.50895613875654</v>
      </c>
    </row>
    <row r="67" spans="1:11" ht="141.75" customHeight="1" x14ac:dyDescent="0.2">
      <c r="A67" s="27">
        <v>2509341</v>
      </c>
      <c r="B67" s="25" t="s">
        <v>87</v>
      </c>
      <c r="C67" s="26">
        <v>1171879.8999999999</v>
      </c>
      <c r="D67" s="26">
        <v>119576.97999999998</v>
      </c>
      <c r="E67" s="26">
        <v>203582</v>
      </c>
      <c r="F67" s="26">
        <v>77281.2</v>
      </c>
      <c r="G67" s="26"/>
      <c r="H67" s="26">
        <f t="shared" si="1"/>
        <v>77281.2</v>
      </c>
      <c r="I67" s="70">
        <f t="shared" si="3"/>
        <v>37.960723443133482</v>
      </c>
      <c r="J67" s="26">
        <f t="shared" si="2"/>
        <v>196858.18</v>
      </c>
      <c r="K67" s="70">
        <f t="shared" si="4"/>
        <v>16.798494453228528</v>
      </c>
    </row>
    <row r="68" spans="1:11" ht="143.25" customHeight="1" x14ac:dyDescent="0.2">
      <c r="A68" s="27">
        <v>2509342</v>
      </c>
      <c r="B68" s="25" t="s">
        <v>88</v>
      </c>
      <c r="C68" s="26">
        <v>1316599.1399999999</v>
      </c>
      <c r="D68" s="26">
        <v>181833.44</v>
      </c>
      <c r="E68" s="26">
        <v>254040</v>
      </c>
      <c r="F68" s="26">
        <v>87167.290000000008</v>
      </c>
      <c r="G68" s="26"/>
      <c r="H68" s="26">
        <f t="shared" si="1"/>
        <v>87167.290000000008</v>
      </c>
      <c r="I68" s="70">
        <f t="shared" si="3"/>
        <v>34.312427176822553</v>
      </c>
      <c r="J68" s="26">
        <f t="shared" si="2"/>
        <v>269000.73</v>
      </c>
      <c r="K68" s="70">
        <f t="shared" si="4"/>
        <v>20.431483040464389</v>
      </c>
    </row>
    <row r="69" spans="1:11" ht="115.5" customHeight="1" x14ac:dyDescent="0.2">
      <c r="A69" s="27">
        <v>2509343</v>
      </c>
      <c r="B69" s="25" t="s">
        <v>89</v>
      </c>
      <c r="C69" s="26">
        <v>1570481.22</v>
      </c>
      <c r="D69" s="26">
        <v>222425.40999999997</v>
      </c>
      <c r="E69" s="26">
        <v>525654</v>
      </c>
      <c r="F69" s="26">
        <v>89638.28</v>
      </c>
      <c r="G69" s="26"/>
      <c r="H69" s="26">
        <f t="shared" si="1"/>
        <v>89638.28</v>
      </c>
      <c r="I69" s="70">
        <f t="shared" si="3"/>
        <v>17.052715284198349</v>
      </c>
      <c r="J69" s="26">
        <f t="shared" si="2"/>
        <v>312063.68999999994</v>
      </c>
      <c r="K69" s="70">
        <f t="shared" si="4"/>
        <v>19.870577630976062</v>
      </c>
    </row>
    <row r="70" spans="1:11" ht="120.75" customHeight="1" x14ac:dyDescent="0.2">
      <c r="A70" s="27">
        <v>2509351</v>
      </c>
      <c r="B70" s="25" t="s">
        <v>90</v>
      </c>
      <c r="C70" s="26">
        <v>1057267.33</v>
      </c>
      <c r="D70" s="26">
        <v>235589.79</v>
      </c>
      <c r="E70" s="26">
        <v>436987</v>
      </c>
      <c r="F70" s="26">
        <v>32128</v>
      </c>
      <c r="G70" s="26"/>
      <c r="H70" s="26">
        <f t="shared" si="1"/>
        <v>32128</v>
      </c>
      <c r="I70" s="70">
        <f t="shared" si="3"/>
        <v>7.3521637943462848</v>
      </c>
      <c r="J70" s="26">
        <f t="shared" si="2"/>
        <v>267717.79000000004</v>
      </c>
      <c r="K70" s="70">
        <f t="shared" si="4"/>
        <v>25.321674320533486</v>
      </c>
    </row>
    <row r="71" spans="1:11" ht="127.5" customHeight="1" x14ac:dyDescent="0.2">
      <c r="A71" s="27">
        <v>2509352</v>
      </c>
      <c r="B71" s="25" t="s">
        <v>91</v>
      </c>
      <c r="C71" s="26">
        <v>1097181.0900000001</v>
      </c>
      <c r="D71" s="26">
        <v>212825.84</v>
      </c>
      <c r="E71" s="26">
        <v>282717</v>
      </c>
      <c r="F71" s="26">
        <v>72500.510000000009</v>
      </c>
      <c r="G71" s="26"/>
      <c r="H71" s="26">
        <f t="shared" ref="H71:H134" si="8">SUM(F71+G71)</f>
        <v>72500.510000000009</v>
      </c>
      <c r="I71" s="70">
        <f t="shared" si="3"/>
        <v>25.644198969287313</v>
      </c>
      <c r="J71" s="26">
        <f t="shared" si="2"/>
        <v>285326.34999999998</v>
      </c>
      <c r="K71" s="70">
        <f t="shared" si="4"/>
        <v>26.005401715408709</v>
      </c>
    </row>
    <row r="72" spans="1:11" ht="127.5" customHeight="1" x14ac:dyDescent="0.2">
      <c r="A72" s="27">
        <v>2509354</v>
      </c>
      <c r="B72" s="25" t="s">
        <v>92</v>
      </c>
      <c r="C72" s="26">
        <v>965061.62</v>
      </c>
      <c r="D72" s="26">
        <v>228732.77000000002</v>
      </c>
      <c r="E72" s="26">
        <v>212987</v>
      </c>
      <c r="F72" s="26">
        <v>32128</v>
      </c>
      <c r="G72" s="26"/>
      <c r="H72" s="26">
        <f t="shared" si="8"/>
        <v>32128</v>
      </c>
      <c r="I72" s="70">
        <f t="shared" si="3"/>
        <v>15.084488724663947</v>
      </c>
      <c r="J72" s="26">
        <f t="shared" si="2"/>
        <v>260860.77000000002</v>
      </c>
      <c r="K72" s="70">
        <f t="shared" si="4"/>
        <v>27.030478115998438</v>
      </c>
    </row>
    <row r="73" spans="1:11" ht="120.75" customHeight="1" x14ac:dyDescent="0.2">
      <c r="A73" s="27">
        <v>2509355</v>
      </c>
      <c r="B73" s="25" t="s">
        <v>93</v>
      </c>
      <c r="C73" s="26">
        <v>1550483.62</v>
      </c>
      <c r="D73" s="26">
        <v>231475.64</v>
      </c>
      <c r="E73" s="26">
        <v>391268</v>
      </c>
      <c r="F73" s="26">
        <v>92108.92</v>
      </c>
      <c r="G73" s="26"/>
      <c r="H73" s="26">
        <f t="shared" si="8"/>
        <v>92108.92</v>
      </c>
      <c r="I73" s="70">
        <f t="shared" si="3"/>
        <v>23.541132931903451</v>
      </c>
      <c r="J73" s="26">
        <f t="shared" si="2"/>
        <v>323584.56</v>
      </c>
      <c r="K73" s="70">
        <f t="shared" si="4"/>
        <v>20.869911544115503</v>
      </c>
    </row>
    <row r="74" spans="1:11" ht="120.75" customHeight="1" x14ac:dyDescent="0.2">
      <c r="A74" s="27">
        <v>2509360</v>
      </c>
      <c r="B74" s="25" t="s">
        <v>94</v>
      </c>
      <c r="C74" s="26">
        <v>1112268.1399999999</v>
      </c>
      <c r="D74" s="26">
        <v>212432.97999999998</v>
      </c>
      <c r="E74" s="26">
        <v>229819</v>
      </c>
      <c r="F74" s="26">
        <v>66359.37</v>
      </c>
      <c r="G74" s="26"/>
      <c r="H74" s="26">
        <f t="shared" si="8"/>
        <v>66359.37</v>
      </c>
      <c r="I74" s="70">
        <f t="shared" si="3"/>
        <v>28.874623072940008</v>
      </c>
      <c r="J74" s="26">
        <f t="shared" si="2"/>
        <v>278792.34999999998</v>
      </c>
      <c r="K74" s="70">
        <f t="shared" si="4"/>
        <v>25.065210444668494</v>
      </c>
    </row>
    <row r="75" spans="1:11" ht="118.5" customHeight="1" x14ac:dyDescent="0.2">
      <c r="A75" s="27">
        <v>2509361</v>
      </c>
      <c r="B75" s="25" t="s">
        <v>95</v>
      </c>
      <c r="C75" s="26">
        <v>1408427.46</v>
      </c>
      <c r="D75" s="26">
        <v>225989.71000000002</v>
      </c>
      <c r="E75" s="26">
        <v>370268</v>
      </c>
      <c r="F75" s="26">
        <v>92109</v>
      </c>
      <c r="G75" s="26"/>
      <c r="H75" s="26">
        <f t="shared" si="8"/>
        <v>92109</v>
      </c>
      <c r="I75" s="70">
        <f t="shared" si="3"/>
        <v>24.876305810926141</v>
      </c>
      <c r="J75" s="26">
        <f t="shared" si="2"/>
        <v>318098.71000000002</v>
      </c>
      <c r="K75" s="70">
        <f t="shared" si="4"/>
        <v>22.585381145579202</v>
      </c>
    </row>
    <row r="76" spans="1:11" ht="121.5" customHeight="1" x14ac:dyDescent="0.2">
      <c r="A76" s="27">
        <v>2509366</v>
      </c>
      <c r="B76" s="25" t="s">
        <v>96</v>
      </c>
      <c r="C76" s="26">
        <v>1638745.96</v>
      </c>
      <c r="D76" s="26">
        <v>361788.06</v>
      </c>
      <c r="E76" s="26">
        <v>445159</v>
      </c>
      <c r="F76" s="26">
        <v>94657.459999999992</v>
      </c>
      <c r="G76" s="26"/>
      <c r="H76" s="26">
        <f t="shared" si="8"/>
        <v>94657.459999999992</v>
      </c>
      <c r="I76" s="70">
        <f t="shared" si="3"/>
        <v>21.263741719250874</v>
      </c>
      <c r="J76" s="26">
        <f t="shared" si="2"/>
        <v>456445.52</v>
      </c>
      <c r="K76" s="70">
        <f t="shared" si="4"/>
        <v>27.853342198323411</v>
      </c>
    </row>
    <row r="77" spans="1:11" ht="127.5" customHeight="1" x14ac:dyDescent="0.2">
      <c r="A77" s="27">
        <v>2509371</v>
      </c>
      <c r="B77" s="25" t="s">
        <v>97</v>
      </c>
      <c r="C77" s="26">
        <v>1696416.56</v>
      </c>
      <c r="D77" s="26">
        <v>234218.42</v>
      </c>
      <c r="E77" s="26">
        <v>440268</v>
      </c>
      <c r="F77" s="26">
        <v>92109</v>
      </c>
      <c r="G77" s="26"/>
      <c r="H77" s="26">
        <f t="shared" si="8"/>
        <v>92109</v>
      </c>
      <c r="I77" s="70">
        <f t="shared" si="3"/>
        <v>20.921120771893481</v>
      </c>
      <c r="J77" s="26">
        <f t="shared" si="2"/>
        <v>326327.42000000004</v>
      </c>
      <c r="K77" s="70">
        <f t="shared" si="4"/>
        <v>19.23627885358535</v>
      </c>
    </row>
    <row r="78" spans="1:11" ht="120.75" customHeight="1" x14ac:dyDescent="0.2">
      <c r="A78" s="27">
        <v>2509380</v>
      </c>
      <c r="B78" s="25" t="s">
        <v>98</v>
      </c>
      <c r="C78" s="26">
        <v>1358144.74</v>
      </c>
      <c r="D78" s="26">
        <v>224618.40000000002</v>
      </c>
      <c r="E78" s="26">
        <v>293268</v>
      </c>
      <c r="F78" s="26">
        <v>92108.64</v>
      </c>
      <c r="G78" s="26"/>
      <c r="H78" s="26">
        <f t="shared" si="8"/>
        <v>92108.64</v>
      </c>
      <c r="I78" s="70">
        <f t="shared" si="3"/>
        <v>31.407668071525023</v>
      </c>
      <c r="J78" s="26">
        <f t="shared" si="2"/>
        <v>316727.04000000004</v>
      </c>
      <c r="K78" s="70">
        <f t="shared" si="4"/>
        <v>23.320565965598046</v>
      </c>
    </row>
    <row r="79" spans="1:11" ht="115.5" customHeight="1" x14ac:dyDescent="0.2">
      <c r="A79" s="27">
        <v>2509386</v>
      </c>
      <c r="B79" s="25" t="s">
        <v>99</v>
      </c>
      <c r="C79" s="26">
        <v>1723106.54</v>
      </c>
      <c r="D79" s="26">
        <v>218311.12</v>
      </c>
      <c r="E79" s="26">
        <v>537186</v>
      </c>
      <c r="F79" s="26">
        <v>81070</v>
      </c>
      <c r="G79" s="26"/>
      <c r="H79" s="26">
        <f t="shared" si="8"/>
        <v>81070</v>
      </c>
      <c r="I79" s="70">
        <f t="shared" si="3"/>
        <v>15.091607003905539</v>
      </c>
      <c r="J79" s="26">
        <f t="shared" si="2"/>
        <v>299381.12</v>
      </c>
      <c r="K79" s="70">
        <f t="shared" si="4"/>
        <v>17.374498503151177</v>
      </c>
    </row>
    <row r="80" spans="1:11" ht="117.75" customHeight="1" x14ac:dyDescent="0.2">
      <c r="A80" s="27">
        <v>2509395</v>
      </c>
      <c r="B80" s="25" t="s">
        <v>100</v>
      </c>
      <c r="C80" s="26">
        <v>1559154.86</v>
      </c>
      <c r="D80" s="26">
        <v>262075.16999999998</v>
      </c>
      <c r="E80" s="26">
        <v>467516</v>
      </c>
      <c r="F80" s="26">
        <v>79872</v>
      </c>
      <c r="G80" s="26"/>
      <c r="H80" s="26">
        <f t="shared" si="8"/>
        <v>79872</v>
      </c>
      <c r="I80" s="70">
        <f t="shared" si="3"/>
        <v>17.084335081580097</v>
      </c>
      <c r="J80" s="26">
        <f t="shared" si="2"/>
        <v>341947.17</v>
      </c>
      <c r="K80" s="70">
        <f t="shared" si="4"/>
        <v>21.931571954308627</v>
      </c>
    </row>
    <row r="81" spans="1:11" ht="107.25" customHeight="1" x14ac:dyDescent="0.2">
      <c r="A81" s="27">
        <v>2509397</v>
      </c>
      <c r="B81" s="25" t="s">
        <v>101</v>
      </c>
      <c r="C81" s="26">
        <v>1064134.5</v>
      </c>
      <c r="D81" s="26">
        <v>200639.88</v>
      </c>
      <c r="E81" s="26">
        <v>266205</v>
      </c>
      <c r="F81" s="26">
        <v>63888.1</v>
      </c>
      <c r="G81" s="26"/>
      <c r="H81" s="26">
        <f t="shared" si="8"/>
        <v>63888.1</v>
      </c>
      <c r="I81" s="70">
        <f t="shared" si="3"/>
        <v>23.999586784620874</v>
      </c>
      <c r="J81" s="26">
        <f t="shared" si="2"/>
        <v>264527.98</v>
      </c>
      <c r="K81" s="70">
        <f t="shared" si="4"/>
        <v>24.858509897010197</v>
      </c>
    </row>
    <row r="82" spans="1:11" ht="107.25" customHeight="1" x14ac:dyDescent="0.2">
      <c r="A82" s="27">
        <v>2509403</v>
      </c>
      <c r="B82" s="25" t="s">
        <v>102</v>
      </c>
      <c r="C82" s="26">
        <v>1097498.46</v>
      </c>
      <c r="D82" s="26">
        <v>227361.26</v>
      </c>
      <c r="E82" s="26">
        <v>278862</v>
      </c>
      <c r="F82" s="26">
        <v>66402</v>
      </c>
      <c r="G82" s="26"/>
      <c r="H82" s="26">
        <f t="shared" si="8"/>
        <v>66402</v>
      </c>
      <c r="I82" s="70">
        <f t="shared" si="3"/>
        <v>23.811777868623192</v>
      </c>
      <c r="J82" s="26">
        <f t="shared" si="2"/>
        <v>293763.26</v>
      </c>
      <c r="K82" s="70">
        <f t="shared" si="4"/>
        <v>26.76662161330049</v>
      </c>
    </row>
    <row r="83" spans="1:11" ht="117" customHeight="1" x14ac:dyDescent="0.2">
      <c r="A83" s="27">
        <v>2509405</v>
      </c>
      <c r="B83" s="25" t="s">
        <v>103</v>
      </c>
      <c r="C83" s="26">
        <v>908165.32</v>
      </c>
      <c r="D83" s="26">
        <v>182383.24</v>
      </c>
      <c r="E83" s="26">
        <v>385144</v>
      </c>
      <c r="F83" s="26">
        <v>24715</v>
      </c>
      <c r="G83" s="26"/>
      <c r="H83" s="26">
        <f t="shared" si="8"/>
        <v>24715</v>
      </c>
      <c r="I83" s="70">
        <f t="shared" si="3"/>
        <v>6.4170803647466919</v>
      </c>
      <c r="J83" s="26">
        <f t="shared" si="2"/>
        <v>207098.23999999999</v>
      </c>
      <c r="K83" s="70">
        <f t="shared" si="4"/>
        <v>22.80402427170419</v>
      </c>
    </row>
    <row r="84" spans="1:11" ht="119.25" customHeight="1" x14ac:dyDescent="0.2">
      <c r="A84" s="27">
        <v>2509408</v>
      </c>
      <c r="B84" s="25" t="s">
        <v>104</v>
      </c>
      <c r="C84" s="26">
        <v>1372488.19</v>
      </c>
      <c r="D84" s="26">
        <v>248753.84</v>
      </c>
      <c r="E84" s="26">
        <v>317415</v>
      </c>
      <c r="F84" s="26">
        <v>86014</v>
      </c>
      <c r="G84" s="26"/>
      <c r="H84" s="26">
        <f t="shared" si="8"/>
        <v>86014</v>
      </c>
      <c r="I84" s="70">
        <f t="shared" si="3"/>
        <v>27.09827827922436</v>
      </c>
      <c r="J84" s="26">
        <f t="shared" si="2"/>
        <v>334767.83999999997</v>
      </c>
      <c r="K84" s="70">
        <f t="shared" si="4"/>
        <v>24.391309334326582</v>
      </c>
    </row>
    <row r="85" spans="1:11" ht="105.75" customHeight="1" x14ac:dyDescent="0.2">
      <c r="A85" s="27">
        <v>2509412</v>
      </c>
      <c r="B85" s="25" t="s">
        <v>105</v>
      </c>
      <c r="C85" s="26">
        <v>1265323.1100000001</v>
      </c>
      <c r="D85" s="26">
        <v>190062.44</v>
      </c>
      <c r="E85" s="26">
        <v>279572</v>
      </c>
      <c r="F85" s="26">
        <v>78599.010000000009</v>
      </c>
      <c r="G85" s="26"/>
      <c r="H85" s="26">
        <f t="shared" si="8"/>
        <v>78599.010000000009</v>
      </c>
      <c r="I85" s="70">
        <f t="shared" si="3"/>
        <v>28.11404933255119</v>
      </c>
      <c r="J85" s="26">
        <f t="shared" si="2"/>
        <v>268661.45</v>
      </c>
      <c r="K85" s="70">
        <f t="shared" si="4"/>
        <v>21.232635986550502</v>
      </c>
    </row>
    <row r="86" spans="1:11" ht="108.75" customHeight="1" x14ac:dyDescent="0.2">
      <c r="A86" s="27">
        <v>2509419</v>
      </c>
      <c r="B86" s="25" t="s">
        <v>106</v>
      </c>
      <c r="C86" s="26">
        <v>1233551.08</v>
      </c>
      <c r="D86" s="26">
        <v>172783.31</v>
      </c>
      <c r="E86" s="26">
        <v>236488</v>
      </c>
      <c r="F86" s="26">
        <v>67558.459999999992</v>
      </c>
      <c r="G86" s="26"/>
      <c r="H86" s="26">
        <f t="shared" si="8"/>
        <v>67558.459999999992</v>
      </c>
      <c r="I86" s="70">
        <f t="shared" si="3"/>
        <v>28.567394540103511</v>
      </c>
      <c r="J86" s="26">
        <f t="shared" si="2"/>
        <v>240341.77</v>
      </c>
      <c r="K86" s="70">
        <f t="shared" si="4"/>
        <v>19.483730661562873</v>
      </c>
    </row>
    <row r="87" spans="1:11" ht="114" customHeight="1" x14ac:dyDescent="0.2">
      <c r="A87" s="27">
        <v>2509420</v>
      </c>
      <c r="B87" s="25" t="s">
        <v>107</v>
      </c>
      <c r="C87" s="26">
        <v>654138.87</v>
      </c>
      <c r="D87" s="26">
        <v>139598.04999999999</v>
      </c>
      <c r="E87" s="26">
        <v>150323</v>
      </c>
      <c r="F87" s="26">
        <v>45477</v>
      </c>
      <c r="G87" s="26"/>
      <c r="H87" s="26">
        <f t="shared" si="8"/>
        <v>45477</v>
      </c>
      <c r="I87" s="70">
        <f t="shared" si="3"/>
        <v>30.252855517785036</v>
      </c>
      <c r="J87" s="26">
        <f t="shared" si="2"/>
        <v>185075.05</v>
      </c>
      <c r="K87" s="70">
        <f t="shared" si="4"/>
        <v>28.292929603770528</v>
      </c>
    </row>
    <row r="88" spans="1:11" ht="120" customHeight="1" x14ac:dyDescent="0.2">
      <c r="A88" s="27">
        <v>2509423</v>
      </c>
      <c r="B88" s="25" t="s">
        <v>108</v>
      </c>
      <c r="C88" s="26">
        <v>1411704.71</v>
      </c>
      <c r="D88" s="26">
        <v>279196.09999999998</v>
      </c>
      <c r="E88" s="26">
        <v>421705</v>
      </c>
      <c r="F88" s="26">
        <v>73817</v>
      </c>
      <c r="G88" s="26"/>
      <c r="H88" s="26">
        <f t="shared" si="8"/>
        <v>73817</v>
      </c>
      <c r="I88" s="70">
        <f t="shared" si="3"/>
        <v>17.504416594538835</v>
      </c>
      <c r="J88" s="26">
        <f t="shared" si="2"/>
        <v>353013.1</v>
      </c>
      <c r="K88" s="70">
        <f t="shared" si="4"/>
        <v>25.006157272082771</v>
      </c>
    </row>
    <row r="89" spans="1:11" ht="127.5" customHeight="1" x14ac:dyDescent="0.2">
      <c r="A89" s="27">
        <v>2509431</v>
      </c>
      <c r="B89" s="25" t="s">
        <v>109</v>
      </c>
      <c r="C89" s="26">
        <v>1444758.03</v>
      </c>
      <c r="D89" s="26">
        <v>203540.19</v>
      </c>
      <c r="E89" s="26">
        <v>495100</v>
      </c>
      <c r="F89" s="26">
        <v>80984.010000000009</v>
      </c>
      <c r="G89" s="26"/>
      <c r="H89" s="26">
        <f t="shared" si="8"/>
        <v>80984.010000000009</v>
      </c>
      <c r="I89" s="70">
        <f t="shared" si="3"/>
        <v>16.357101595637246</v>
      </c>
      <c r="J89" s="26">
        <f t="shared" si="2"/>
        <v>284524.2</v>
      </c>
      <c r="K89" s="70">
        <f t="shared" si="4"/>
        <v>19.69355380568468</v>
      </c>
    </row>
    <row r="90" spans="1:11" ht="127.5" customHeight="1" x14ac:dyDescent="0.2">
      <c r="A90" s="27">
        <v>2509436</v>
      </c>
      <c r="B90" s="25" t="s">
        <v>110</v>
      </c>
      <c r="C90" s="26">
        <v>1218850.22</v>
      </c>
      <c r="D90" s="26">
        <v>179247.75</v>
      </c>
      <c r="E90" s="26">
        <v>237528</v>
      </c>
      <c r="F90" s="26">
        <v>78556</v>
      </c>
      <c r="G90" s="26"/>
      <c r="H90" s="26">
        <f t="shared" si="8"/>
        <v>78556</v>
      </c>
      <c r="I90" s="70">
        <f t="shared" si="3"/>
        <v>33.072311474857699</v>
      </c>
      <c r="J90" s="26">
        <f t="shared" si="2"/>
        <v>257803.75</v>
      </c>
      <c r="K90" s="70">
        <f t="shared" si="4"/>
        <v>21.151388888455877</v>
      </c>
    </row>
    <row r="91" spans="1:11" ht="127.5" customHeight="1" x14ac:dyDescent="0.2">
      <c r="A91" s="27">
        <v>2509438</v>
      </c>
      <c r="B91" s="25" t="s">
        <v>111</v>
      </c>
      <c r="C91" s="26">
        <v>1298204.3999999999</v>
      </c>
      <c r="D91" s="26">
        <v>194176.44</v>
      </c>
      <c r="E91" s="26">
        <v>237572</v>
      </c>
      <c r="F91" s="26">
        <v>78599.010000000009</v>
      </c>
      <c r="G91" s="26"/>
      <c r="H91" s="26">
        <f t="shared" si="8"/>
        <v>78599.010000000009</v>
      </c>
      <c r="I91" s="70">
        <f t="shared" si="3"/>
        <v>33.084290236223133</v>
      </c>
      <c r="J91" s="26">
        <f t="shared" si="2"/>
        <v>272775.45</v>
      </c>
      <c r="K91" s="70">
        <f t="shared" si="4"/>
        <v>21.011748997307357</v>
      </c>
    </row>
    <row r="92" spans="1:11" ht="127.5" customHeight="1" x14ac:dyDescent="0.2">
      <c r="A92" s="27">
        <v>2509440</v>
      </c>
      <c r="B92" s="25" t="s">
        <v>112</v>
      </c>
      <c r="C92" s="26">
        <v>1489257.54</v>
      </c>
      <c r="D92" s="26">
        <v>205968.56999999998</v>
      </c>
      <c r="E92" s="26">
        <v>376186</v>
      </c>
      <c r="F92" s="26">
        <v>81070</v>
      </c>
      <c r="G92" s="26"/>
      <c r="H92" s="26">
        <f t="shared" si="8"/>
        <v>81070</v>
      </c>
      <c r="I92" s="70">
        <f t="shared" si="3"/>
        <v>21.550509588341935</v>
      </c>
      <c r="J92" s="26">
        <f t="shared" si="2"/>
        <v>287038.56999999995</v>
      </c>
      <c r="K92" s="70">
        <f t="shared" si="4"/>
        <v>19.273937669639057</v>
      </c>
    </row>
    <row r="93" spans="1:11" ht="145.5" customHeight="1" x14ac:dyDescent="0.2">
      <c r="A93" s="27">
        <v>2509442</v>
      </c>
      <c r="B93" s="25" t="s">
        <v>113</v>
      </c>
      <c r="C93" s="26">
        <v>1733971.76</v>
      </c>
      <c r="D93" s="26">
        <v>196919.44</v>
      </c>
      <c r="E93" s="26">
        <v>566572</v>
      </c>
      <c r="F93" s="26">
        <v>78599.010000000009</v>
      </c>
      <c r="G93" s="26"/>
      <c r="H93" s="26">
        <f t="shared" si="8"/>
        <v>78599.010000000009</v>
      </c>
      <c r="I93" s="70">
        <f t="shared" si="3"/>
        <v>13.87273109154706</v>
      </c>
      <c r="J93" s="26">
        <f t="shared" si="2"/>
        <v>275518.45</v>
      </c>
      <c r="K93" s="70">
        <f t="shared" si="4"/>
        <v>15.889442743865679</v>
      </c>
    </row>
    <row r="94" spans="1:11" ht="120" customHeight="1" x14ac:dyDescent="0.2">
      <c r="A94" s="27">
        <v>2509444</v>
      </c>
      <c r="B94" s="25" t="s">
        <v>114</v>
      </c>
      <c r="C94" s="26">
        <v>997598.92</v>
      </c>
      <c r="D94" s="26">
        <v>168669.31</v>
      </c>
      <c r="E94" s="26">
        <v>192019</v>
      </c>
      <c r="F94" s="26">
        <v>58989</v>
      </c>
      <c r="G94" s="26"/>
      <c r="H94" s="26">
        <f t="shared" si="8"/>
        <v>58989</v>
      </c>
      <c r="I94" s="70">
        <f t="shared" si="3"/>
        <v>30.720397460667954</v>
      </c>
      <c r="J94" s="26">
        <f t="shared" si="2"/>
        <v>227658.31</v>
      </c>
      <c r="K94" s="70">
        <f t="shared" si="4"/>
        <v>22.820625146627062</v>
      </c>
    </row>
    <row r="95" spans="1:11" ht="125.25" customHeight="1" x14ac:dyDescent="0.2">
      <c r="A95" s="27">
        <v>2509445</v>
      </c>
      <c r="B95" s="25" t="s">
        <v>115</v>
      </c>
      <c r="C95" s="26">
        <v>1016567.57</v>
      </c>
      <c r="D95" s="26">
        <v>168590.37</v>
      </c>
      <c r="E95" s="26">
        <v>269973</v>
      </c>
      <c r="F95" s="26">
        <v>69900</v>
      </c>
      <c r="G95" s="26"/>
      <c r="H95" s="26">
        <f t="shared" si="8"/>
        <v>69900</v>
      </c>
      <c r="I95" s="70">
        <f t="shared" si="3"/>
        <v>25.891478036692558</v>
      </c>
      <c r="J95" s="26">
        <f t="shared" si="2"/>
        <v>238490.37</v>
      </c>
      <c r="K95" s="70">
        <f t="shared" si="4"/>
        <v>23.460355911216016</v>
      </c>
    </row>
    <row r="96" spans="1:11" ht="130.5" customHeight="1" x14ac:dyDescent="0.2">
      <c r="A96" s="27">
        <v>2509446</v>
      </c>
      <c r="B96" s="25" t="s">
        <v>116</v>
      </c>
      <c r="C96" s="26">
        <v>1228467.28</v>
      </c>
      <c r="D96" s="26">
        <v>215568.56999999998</v>
      </c>
      <c r="E96" s="26">
        <v>233717</v>
      </c>
      <c r="F96" s="26">
        <v>72500.19</v>
      </c>
      <c r="G96" s="26"/>
      <c r="H96" s="26">
        <f t="shared" si="8"/>
        <v>72500.19</v>
      </c>
      <c r="I96" s="70">
        <f t="shared" si="3"/>
        <v>31.020503429361149</v>
      </c>
      <c r="J96" s="26">
        <f t="shared" si="2"/>
        <v>288068.76</v>
      </c>
      <c r="K96" s="70">
        <f t="shared" si="4"/>
        <v>23.449445067840962</v>
      </c>
    </row>
    <row r="97" spans="1:12" ht="130.5" customHeight="1" x14ac:dyDescent="0.2">
      <c r="A97" s="120">
        <v>2509447</v>
      </c>
      <c r="B97" s="25" t="s">
        <v>117</v>
      </c>
      <c r="C97" s="26">
        <v>1627416.27</v>
      </c>
      <c r="D97" s="26">
        <v>234218.71000000002</v>
      </c>
      <c r="E97" s="26">
        <v>528800</v>
      </c>
      <c r="F97" s="26">
        <v>83541.37</v>
      </c>
      <c r="G97" s="26"/>
      <c r="H97" s="26">
        <f t="shared" si="8"/>
        <v>83541.37</v>
      </c>
      <c r="I97" s="70">
        <f t="shared" si="3"/>
        <v>15.798292360060513</v>
      </c>
      <c r="J97" s="26">
        <f t="shared" si="2"/>
        <v>317760.08</v>
      </c>
      <c r="K97" s="70">
        <f t="shared" si="4"/>
        <v>19.525433403710533</v>
      </c>
    </row>
    <row r="98" spans="1:12" ht="131.25" customHeight="1" x14ac:dyDescent="0.2">
      <c r="A98" s="27">
        <v>2509449</v>
      </c>
      <c r="B98" s="25" t="s">
        <v>118</v>
      </c>
      <c r="C98" s="26">
        <v>1015782.89</v>
      </c>
      <c r="D98" s="26">
        <v>175526.31</v>
      </c>
      <c r="E98" s="26">
        <v>304023</v>
      </c>
      <c r="F98" s="26">
        <v>58989</v>
      </c>
      <c r="G98" s="26"/>
      <c r="H98" s="26">
        <f t="shared" si="8"/>
        <v>58989</v>
      </c>
      <c r="I98" s="70">
        <f t="shared" si="3"/>
        <v>19.402808340158476</v>
      </c>
      <c r="J98" s="26">
        <f t="shared" si="2"/>
        <v>234515.31</v>
      </c>
      <c r="K98" s="70">
        <f t="shared" si="4"/>
        <v>23.087149065879618</v>
      </c>
    </row>
    <row r="99" spans="1:12" ht="114" customHeight="1" x14ac:dyDescent="0.2">
      <c r="A99" s="27">
        <v>2509452</v>
      </c>
      <c r="B99" s="25" t="s">
        <v>119</v>
      </c>
      <c r="C99" s="26">
        <v>990781.34</v>
      </c>
      <c r="D99" s="26">
        <v>170040.31</v>
      </c>
      <c r="E99" s="26">
        <v>206019</v>
      </c>
      <c r="F99" s="26">
        <v>58989</v>
      </c>
      <c r="G99" s="26"/>
      <c r="H99" s="26">
        <f t="shared" si="8"/>
        <v>58989</v>
      </c>
      <c r="I99" s="70">
        <f t="shared" si="3"/>
        <v>28.632796004252036</v>
      </c>
      <c r="J99" s="26">
        <f t="shared" si="2"/>
        <v>229029.31</v>
      </c>
      <c r="K99" s="70">
        <f t="shared" si="4"/>
        <v>23.116029819455424</v>
      </c>
    </row>
    <row r="100" spans="1:12" ht="112.5" customHeight="1" x14ac:dyDescent="0.2">
      <c r="A100" s="27">
        <v>2509549</v>
      </c>
      <c r="B100" s="25" t="s">
        <v>53</v>
      </c>
      <c r="C100" s="26">
        <v>134955020</v>
      </c>
      <c r="D100" s="26">
        <v>129647766</v>
      </c>
      <c r="E100" s="26">
        <v>5265594</v>
      </c>
      <c r="F100" s="26">
        <v>5237353.9800000004</v>
      </c>
      <c r="G100" s="26"/>
      <c r="H100" s="26">
        <f t="shared" si="8"/>
        <v>5237353.9800000004</v>
      </c>
      <c r="I100" s="70">
        <f t="shared" si="3"/>
        <v>99.463687857438316</v>
      </c>
      <c r="J100" s="26">
        <f t="shared" si="2"/>
        <v>134885119.97999999</v>
      </c>
      <c r="K100" s="70">
        <f t="shared" si="4"/>
        <v>99.948204950064095</v>
      </c>
    </row>
    <row r="101" spans="1:12" ht="71.25" customHeight="1" x14ac:dyDescent="0.2">
      <c r="A101" s="27">
        <v>2520497</v>
      </c>
      <c r="B101" s="25" t="s">
        <v>122</v>
      </c>
      <c r="C101" s="101">
        <v>18981102</v>
      </c>
      <c r="D101" s="26">
        <v>17692302</v>
      </c>
      <c r="E101" s="26">
        <v>1288800</v>
      </c>
      <c r="F101" s="26">
        <v>1288800</v>
      </c>
      <c r="G101" s="26"/>
      <c r="H101" s="26">
        <f t="shared" si="8"/>
        <v>1288800</v>
      </c>
      <c r="I101" s="70">
        <f t="shared" si="3"/>
        <v>100</v>
      </c>
      <c r="J101" s="26">
        <f t="shared" si="2"/>
        <v>18981102</v>
      </c>
      <c r="K101" s="70">
        <f t="shared" si="4"/>
        <v>100</v>
      </c>
    </row>
    <row r="102" spans="1:12" ht="114" customHeight="1" x14ac:dyDescent="0.2">
      <c r="A102" s="120">
        <v>2540498</v>
      </c>
      <c r="B102" s="25" t="s">
        <v>135</v>
      </c>
      <c r="C102" s="101">
        <v>210000000</v>
      </c>
      <c r="D102" s="26">
        <v>0</v>
      </c>
      <c r="E102" s="26">
        <v>190442281</v>
      </c>
      <c r="F102" s="26">
        <v>168495590.69999999</v>
      </c>
      <c r="G102" s="26">
        <v>9446500</v>
      </c>
      <c r="H102" s="26">
        <f t="shared" si="8"/>
        <v>177942090.69999999</v>
      </c>
      <c r="I102" s="70">
        <f t="shared" si="3"/>
        <v>93.436231579267826</v>
      </c>
      <c r="J102" s="26">
        <f t="shared" ref="J102:J134" si="9">SUM(D102+H102)</f>
        <v>177942090.69999999</v>
      </c>
      <c r="K102" s="70">
        <f t="shared" si="4"/>
        <v>84.734328904761895</v>
      </c>
    </row>
    <row r="103" spans="1:12" s="53" customFormat="1" ht="33.75" customHeight="1" x14ac:dyDescent="0.2">
      <c r="A103" s="84"/>
      <c r="B103" s="82" t="s">
        <v>263</v>
      </c>
      <c r="C103" s="89"/>
      <c r="D103" s="59">
        <f>D104</f>
        <v>0</v>
      </c>
      <c r="E103" s="59">
        <f>E104</f>
        <v>2290674</v>
      </c>
      <c r="F103" s="59">
        <f>F104</f>
        <v>601699</v>
      </c>
      <c r="G103" s="59">
        <f>G104</f>
        <v>288490</v>
      </c>
      <c r="H103" s="59">
        <f t="shared" si="8"/>
        <v>890189</v>
      </c>
      <c r="I103" s="71">
        <f t="shared" ref="I103:I134" si="10">H103/E103%</f>
        <v>38.861444273606807</v>
      </c>
      <c r="J103" s="29">
        <f t="shared" si="9"/>
        <v>890189</v>
      </c>
      <c r="K103" s="82"/>
      <c r="L103" s="118"/>
    </row>
    <row r="104" spans="1:12" ht="114" customHeight="1" x14ac:dyDescent="0.2">
      <c r="A104" s="120">
        <v>2553686</v>
      </c>
      <c r="B104" s="25" t="s">
        <v>264</v>
      </c>
      <c r="C104" s="101">
        <v>2290674.4500000002</v>
      </c>
      <c r="D104" s="101">
        <v>0</v>
      </c>
      <c r="E104" s="26">
        <v>2290674</v>
      </c>
      <c r="F104" s="101">
        <v>601699</v>
      </c>
      <c r="G104" s="101">
        <v>288490</v>
      </c>
      <c r="H104" s="101">
        <f t="shared" si="8"/>
        <v>890189</v>
      </c>
      <c r="I104" s="70">
        <f t="shared" si="10"/>
        <v>38.861444273606807</v>
      </c>
      <c r="J104" s="26">
        <f t="shared" si="9"/>
        <v>890189</v>
      </c>
      <c r="K104" s="70">
        <f>J104/C104%</f>
        <v>38.861436639326904</v>
      </c>
    </row>
    <row r="105" spans="1:12" s="53" customFormat="1" ht="33.75" customHeight="1" x14ac:dyDescent="0.2">
      <c r="A105" s="84"/>
      <c r="B105" s="82" t="s">
        <v>216</v>
      </c>
      <c r="C105" s="89"/>
      <c r="D105" s="59">
        <f>SUM(D106:D108)</f>
        <v>1402496.23</v>
      </c>
      <c r="E105" s="59">
        <f>SUM(E106:E108)</f>
        <v>2004397</v>
      </c>
      <c r="F105" s="59">
        <f>SUM(F106:F108)</f>
        <v>137251</v>
      </c>
      <c r="G105" s="59">
        <f>SUM(G106:G108)</f>
        <v>421050</v>
      </c>
      <c r="H105" s="59">
        <f t="shared" si="8"/>
        <v>558301</v>
      </c>
      <c r="I105" s="71">
        <f t="shared" si="10"/>
        <v>27.853813391259315</v>
      </c>
      <c r="J105" s="29">
        <f t="shared" si="9"/>
        <v>1960797.23</v>
      </c>
      <c r="K105" s="82"/>
      <c r="L105" s="118"/>
    </row>
    <row r="106" spans="1:12" ht="180" customHeight="1" x14ac:dyDescent="0.2">
      <c r="A106" s="120">
        <v>2467261</v>
      </c>
      <c r="B106" s="25" t="s">
        <v>217</v>
      </c>
      <c r="C106" s="26">
        <v>1487393.23</v>
      </c>
      <c r="D106" s="26">
        <v>1200393.23</v>
      </c>
      <c r="E106" s="26">
        <v>287000</v>
      </c>
      <c r="F106" s="26">
        <v>29995</v>
      </c>
      <c r="G106" s="26">
        <v>31800</v>
      </c>
      <c r="H106" s="26">
        <f t="shared" si="8"/>
        <v>61795</v>
      </c>
      <c r="I106" s="70">
        <f t="shared" si="10"/>
        <v>21.531358885017422</v>
      </c>
      <c r="J106" s="26">
        <f t="shared" si="9"/>
        <v>1262188.23</v>
      </c>
      <c r="K106" s="70">
        <f>J106/C106%</f>
        <v>84.859081280072786</v>
      </c>
    </row>
    <row r="107" spans="1:12" ht="82.5" customHeight="1" x14ac:dyDescent="0.2">
      <c r="A107" s="120">
        <v>2470042</v>
      </c>
      <c r="B107" s="25" t="s">
        <v>265</v>
      </c>
      <c r="C107" s="26">
        <v>395000</v>
      </c>
      <c r="D107" s="26">
        <v>0</v>
      </c>
      <c r="E107" s="26">
        <v>395000</v>
      </c>
      <c r="F107" s="26">
        <v>0</v>
      </c>
      <c r="G107" s="26">
        <v>389250</v>
      </c>
      <c r="H107" s="26">
        <f t="shared" si="8"/>
        <v>389250</v>
      </c>
      <c r="I107" s="70">
        <f t="shared" si="10"/>
        <v>98.544303797468359</v>
      </c>
      <c r="J107" s="26">
        <f t="shared" si="9"/>
        <v>389250</v>
      </c>
      <c r="K107" s="70">
        <f>J107/C107%</f>
        <v>98.544303797468359</v>
      </c>
    </row>
    <row r="108" spans="1:12" ht="111" customHeight="1" x14ac:dyDescent="0.2">
      <c r="A108" s="120">
        <v>2481767</v>
      </c>
      <c r="B108" s="25" t="s">
        <v>228</v>
      </c>
      <c r="C108" s="26">
        <v>1524500</v>
      </c>
      <c r="D108" s="26">
        <v>202103</v>
      </c>
      <c r="E108" s="26">
        <v>1322397</v>
      </c>
      <c r="F108" s="26">
        <v>107256</v>
      </c>
      <c r="G108" s="26"/>
      <c r="H108" s="26">
        <f t="shared" si="8"/>
        <v>107256</v>
      </c>
      <c r="I108" s="70">
        <f t="shared" si="10"/>
        <v>8.1107262040068147</v>
      </c>
      <c r="J108" s="26">
        <f t="shared" si="9"/>
        <v>309359</v>
      </c>
      <c r="K108" s="70">
        <f>J108/C108%</f>
        <v>20.292489340767464</v>
      </c>
    </row>
    <row r="109" spans="1:12" ht="28.5" customHeight="1" x14ac:dyDescent="0.2">
      <c r="A109" s="30"/>
      <c r="B109" s="83" t="s">
        <v>188</v>
      </c>
      <c r="C109" s="28"/>
      <c r="D109" s="28">
        <f>D110</f>
        <v>932620.37</v>
      </c>
      <c r="E109" s="28">
        <f>E110</f>
        <v>1934333</v>
      </c>
      <c r="F109" s="28">
        <f>F110</f>
        <v>466125</v>
      </c>
      <c r="G109" s="28">
        <f>G110</f>
        <v>257235</v>
      </c>
      <c r="H109" s="28">
        <f t="shared" si="8"/>
        <v>723360</v>
      </c>
      <c r="I109" s="71">
        <f t="shared" si="10"/>
        <v>37.395836187461001</v>
      </c>
      <c r="J109" s="29">
        <f t="shared" si="9"/>
        <v>1655980.37</v>
      </c>
      <c r="K109" s="66"/>
      <c r="L109" s="119"/>
    </row>
    <row r="110" spans="1:12" ht="114.75" customHeight="1" x14ac:dyDescent="0.2">
      <c r="A110" s="120">
        <v>2481822</v>
      </c>
      <c r="B110" s="25" t="s">
        <v>189</v>
      </c>
      <c r="C110" s="101">
        <v>2654480.37</v>
      </c>
      <c r="D110" s="26">
        <v>932620.37</v>
      </c>
      <c r="E110" s="26">
        <v>1934333</v>
      </c>
      <c r="F110" s="26">
        <v>466125</v>
      </c>
      <c r="G110" s="26">
        <v>257235</v>
      </c>
      <c r="H110" s="26">
        <f t="shared" si="8"/>
        <v>723360</v>
      </c>
      <c r="I110" s="70">
        <f t="shared" si="10"/>
        <v>37.395836187461001</v>
      </c>
      <c r="J110" s="26">
        <f t="shared" si="9"/>
        <v>1655980.37</v>
      </c>
      <c r="K110" s="70">
        <f>J110/C110%</f>
        <v>62.384351706469772</v>
      </c>
    </row>
    <row r="111" spans="1:12" ht="28.5" customHeight="1" x14ac:dyDescent="0.2">
      <c r="A111" s="30"/>
      <c r="B111" s="83" t="s">
        <v>266</v>
      </c>
      <c r="C111" s="28"/>
      <c r="D111" s="28">
        <f>SUM(D112:D113)</f>
        <v>39300</v>
      </c>
      <c r="E111" s="28">
        <f>SUM(E112:E113)</f>
        <v>1134324</v>
      </c>
      <c r="F111" s="28">
        <f>SUM(F112:F113)</f>
        <v>53128</v>
      </c>
      <c r="G111" s="28">
        <f>SUM(G112:G113)</f>
        <v>44860</v>
      </c>
      <c r="H111" s="28">
        <f t="shared" si="8"/>
        <v>97988</v>
      </c>
      <c r="I111" s="71">
        <f t="shared" si="10"/>
        <v>8.6384489793039734</v>
      </c>
      <c r="J111" s="29">
        <f t="shared" si="9"/>
        <v>137288</v>
      </c>
      <c r="K111" s="66"/>
      <c r="L111" s="119"/>
    </row>
    <row r="112" spans="1:12" ht="99" customHeight="1" x14ac:dyDescent="0.2">
      <c r="A112" s="120">
        <v>2462605</v>
      </c>
      <c r="B112" s="25" t="s">
        <v>267</v>
      </c>
      <c r="C112" s="26">
        <v>532636.43000000005</v>
      </c>
      <c r="D112" s="26">
        <v>20000</v>
      </c>
      <c r="E112" s="26">
        <v>512637</v>
      </c>
      <c r="F112" s="26">
        <v>0</v>
      </c>
      <c r="G112" s="26">
        <v>44860</v>
      </c>
      <c r="H112" s="26">
        <f t="shared" si="8"/>
        <v>44860</v>
      </c>
      <c r="I112" s="70">
        <f t="shared" si="10"/>
        <v>8.7508314850469251</v>
      </c>
      <c r="J112" s="26">
        <f t="shared" si="9"/>
        <v>64860</v>
      </c>
      <c r="K112" s="70">
        <f>J112/C112%</f>
        <v>12.177161821244558</v>
      </c>
    </row>
    <row r="113" spans="1:12" ht="110.25" customHeight="1" x14ac:dyDescent="0.2">
      <c r="A113" s="120">
        <v>2462677</v>
      </c>
      <c r="B113" s="25" t="s">
        <v>268</v>
      </c>
      <c r="C113" s="26">
        <v>640986.64</v>
      </c>
      <c r="D113" s="26">
        <v>19300</v>
      </c>
      <c r="E113" s="26">
        <v>621687</v>
      </c>
      <c r="F113" s="26">
        <v>53128</v>
      </c>
      <c r="G113" s="26"/>
      <c r="H113" s="26">
        <f t="shared" si="8"/>
        <v>53128</v>
      </c>
      <c r="I113" s="70">
        <f t="shared" si="10"/>
        <v>8.5457794678029302</v>
      </c>
      <c r="J113" s="26">
        <f t="shared" si="9"/>
        <v>72428</v>
      </c>
      <c r="K113" s="70">
        <f>J113/C113%</f>
        <v>11.299455476950346</v>
      </c>
    </row>
    <row r="114" spans="1:12" ht="28.5" customHeight="1" x14ac:dyDescent="0.2">
      <c r="A114" s="30"/>
      <c r="B114" s="83" t="s">
        <v>269</v>
      </c>
      <c r="C114" s="28"/>
      <c r="D114" s="28">
        <f>SUM(D115:D116)</f>
        <v>3363479.1900000004</v>
      </c>
      <c r="E114" s="28">
        <f>SUM(E115:E116)</f>
        <v>405307</v>
      </c>
      <c r="F114" s="28">
        <f>SUM(F115:F116)</f>
        <v>8475</v>
      </c>
      <c r="G114" s="28">
        <f>SUM(G115:G116)</f>
        <v>0</v>
      </c>
      <c r="H114" s="28">
        <f t="shared" si="8"/>
        <v>8475</v>
      </c>
      <c r="I114" s="71">
        <f t="shared" si="10"/>
        <v>2.0910075572343927</v>
      </c>
      <c r="J114" s="29">
        <f t="shared" si="9"/>
        <v>3371954.1900000004</v>
      </c>
      <c r="K114" s="66"/>
      <c r="L114" s="119"/>
    </row>
    <row r="115" spans="1:12" ht="72" x14ac:dyDescent="0.2">
      <c r="A115" s="120">
        <v>2414546</v>
      </c>
      <c r="B115" s="25" t="s">
        <v>270</v>
      </c>
      <c r="C115" s="26">
        <v>1379630.45</v>
      </c>
      <c r="D115" s="26">
        <v>1263136.2</v>
      </c>
      <c r="E115" s="26">
        <v>116495</v>
      </c>
      <c r="F115" s="26">
        <v>8475</v>
      </c>
      <c r="G115" s="26"/>
      <c r="H115" s="26">
        <f t="shared" si="8"/>
        <v>8475</v>
      </c>
      <c r="I115" s="70">
        <f t="shared" si="10"/>
        <v>7.2749903429331724</v>
      </c>
      <c r="J115" s="26">
        <f t="shared" si="9"/>
        <v>1271611.2</v>
      </c>
      <c r="K115" s="70">
        <f>J115/C115%</f>
        <v>92.170421434232622</v>
      </c>
    </row>
    <row r="116" spans="1:12" ht="182.25" customHeight="1" x14ac:dyDescent="0.2">
      <c r="A116" s="120">
        <v>2426525</v>
      </c>
      <c r="B116" s="25" t="s">
        <v>271</v>
      </c>
      <c r="C116" s="26">
        <v>2389155</v>
      </c>
      <c r="D116" s="26">
        <v>2100342.9900000002</v>
      </c>
      <c r="E116" s="26">
        <v>288812</v>
      </c>
      <c r="F116" s="26">
        <v>0</v>
      </c>
      <c r="G116" s="26"/>
      <c r="H116" s="26">
        <f t="shared" si="8"/>
        <v>0</v>
      </c>
      <c r="I116" s="70">
        <f t="shared" si="10"/>
        <v>0</v>
      </c>
      <c r="J116" s="26">
        <f t="shared" si="9"/>
        <v>2100342.9900000002</v>
      </c>
      <c r="K116" s="70">
        <f>J116/C116%</f>
        <v>87.911541528280935</v>
      </c>
    </row>
    <row r="117" spans="1:12" ht="28.5" customHeight="1" x14ac:dyDescent="0.2">
      <c r="A117" s="30"/>
      <c r="B117" s="83" t="s">
        <v>229</v>
      </c>
      <c r="C117" s="28"/>
      <c r="D117" s="28">
        <f>SUM(D118:D119)</f>
        <v>643093.90999999992</v>
      </c>
      <c r="E117" s="28">
        <f>SUM(E118:E119)</f>
        <v>1312009</v>
      </c>
      <c r="F117" s="28">
        <f>SUM(F118:F119)</f>
        <v>0</v>
      </c>
      <c r="G117" s="28">
        <f>SUM(G118:G119)</f>
        <v>0</v>
      </c>
      <c r="H117" s="28">
        <f t="shared" si="8"/>
        <v>0</v>
      </c>
      <c r="I117" s="71">
        <f t="shared" si="10"/>
        <v>0</v>
      </c>
      <c r="J117" s="29">
        <f t="shared" si="9"/>
        <v>643093.90999999992</v>
      </c>
      <c r="K117" s="66"/>
      <c r="L117" s="119"/>
    </row>
    <row r="118" spans="1:12" ht="187.5" customHeight="1" x14ac:dyDescent="0.2">
      <c r="A118" s="120">
        <v>2467269</v>
      </c>
      <c r="B118" s="25" t="s">
        <v>230</v>
      </c>
      <c r="C118" s="26">
        <v>1004604</v>
      </c>
      <c r="D118" s="26">
        <v>479908.8</v>
      </c>
      <c r="E118" s="26">
        <v>524695</v>
      </c>
      <c r="F118" s="26">
        <v>0</v>
      </c>
      <c r="G118" s="26"/>
      <c r="H118" s="26">
        <f t="shared" si="8"/>
        <v>0</v>
      </c>
      <c r="I118" s="70">
        <f t="shared" si="10"/>
        <v>0</v>
      </c>
      <c r="J118" s="26">
        <f t="shared" si="9"/>
        <v>479908.8</v>
      </c>
      <c r="K118" s="70">
        <f>J118/C118%</f>
        <v>47.770942580360014</v>
      </c>
    </row>
    <row r="119" spans="1:12" ht="114" customHeight="1" x14ac:dyDescent="0.2">
      <c r="A119" s="120">
        <v>2525356</v>
      </c>
      <c r="B119" s="25" t="s">
        <v>272</v>
      </c>
      <c r="C119" s="26">
        <v>950527.2</v>
      </c>
      <c r="D119" s="26">
        <v>163185.10999999999</v>
      </c>
      <c r="E119" s="26">
        <v>787314</v>
      </c>
      <c r="F119" s="26">
        <v>0</v>
      </c>
      <c r="G119" s="26"/>
      <c r="H119" s="26">
        <f t="shared" si="8"/>
        <v>0</v>
      </c>
      <c r="I119" s="70">
        <f t="shared" si="10"/>
        <v>0</v>
      </c>
      <c r="J119" s="26">
        <f t="shared" si="9"/>
        <v>163185.10999999999</v>
      </c>
      <c r="K119" s="70">
        <f>J119/C119%</f>
        <v>17.167852745297559</v>
      </c>
    </row>
    <row r="120" spans="1:12" ht="28.5" customHeight="1" x14ac:dyDescent="0.2">
      <c r="A120" s="30"/>
      <c r="B120" s="83" t="s">
        <v>287</v>
      </c>
      <c r="C120" s="28"/>
      <c r="D120" s="29">
        <f>SUM(D121:D122)</f>
        <v>0</v>
      </c>
      <c r="E120" s="29">
        <f>SUM(E121:E122)</f>
        <v>2906672</v>
      </c>
      <c r="F120" s="29">
        <f>SUM(F121:F122)</f>
        <v>0</v>
      </c>
      <c r="G120" s="29">
        <f>SUM(G121:G122)</f>
        <v>198440</v>
      </c>
      <c r="H120" s="29">
        <f t="shared" si="8"/>
        <v>198440</v>
      </c>
      <c r="I120" s="71">
        <f t="shared" si="10"/>
        <v>6.8270516934831313</v>
      </c>
      <c r="J120" s="29">
        <f t="shared" si="9"/>
        <v>198440</v>
      </c>
      <c r="K120" s="66"/>
      <c r="L120" s="119"/>
    </row>
    <row r="121" spans="1:12" ht="114" customHeight="1" x14ac:dyDescent="0.2">
      <c r="A121" s="120">
        <v>2512419</v>
      </c>
      <c r="B121" s="25" t="s">
        <v>288</v>
      </c>
      <c r="C121" s="26">
        <v>1962190</v>
      </c>
      <c r="D121" s="26">
        <v>0</v>
      </c>
      <c r="E121" s="26">
        <v>2080482</v>
      </c>
      <c r="F121" s="26">
        <v>0</v>
      </c>
      <c r="G121" s="26">
        <v>119600</v>
      </c>
      <c r="H121" s="26">
        <f t="shared" si="8"/>
        <v>119600</v>
      </c>
      <c r="I121" s="70">
        <f t="shared" si="10"/>
        <v>5.748667856775497</v>
      </c>
      <c r="J121" s="26">
        <f t="shared" si="9"/>
        <v>119600</v>
      </c>
      <c r="K121" s="70">
        <f>J121/C121%</f>
        <v>6.0952303293768697</v>
      </c>
    </row>
    <row r="122" spans="1:12" ht="114" customHeight="1" x14ac:dyDescent="0.2">
      <c r="A122" s="120">
        <v>2557899</v>
      </c>
      <c r="B122" s="25" t="s">
        <v>289</v>
      </c>
      <c r="C122" s="26">
        <v>726590</v>
      </c>
      <c r="D122" s="26">
        <v>0</v>
      </c>
      <c r="E122" s="26">
        <v>826190</v>
      </c>
      <c r="F122" s="26">
        <v>0</v>
      </c>
      <c r="G122" s="26">
        <v>78840</v>
      </c>
      <c r="H122" s="26">
        <f t="shared" si="8"/>
        <v>78840</v>
      </c>
      <c r="I122" s="70">
        <f t="shared" si="10"/>
        <v>9.5425991599995168</v>
      </c>
      <c r="J122" s="26">
        <f t="shared" si="9"/>
        <v>78840</v>
      </c>
      <c r="K122" s="70">
        <f>J122/C122%</f>
        <v>10.850686081559065</v>
      </c>
    </row>
    <row r="123" spans="1:12" ht="28.5" customHeight="1" x14ac:dyDescent="0.2">
      <c r="A123" s="30"/>
      <c r="B123" s="83" t="s">
        <v>205</v>
      </c>
      <c r="C123" s="28"/>
      <c r="D123" s="29">
        <f>SUM(D124:D126)</f>
        <v>0</v>
      </c>
      <c r="E123" s="29">
        <f>SUM(E124:E126)</f>
        <v>5777611</v>
      </c>
      <c r="F123" s="29">
        <f>SUM(F124:F126)</f>
        <v>5747865</v>
      </c>
      <c r="G123" s="29">
        <f>SUM(G124:G126)</f>
        <v>0</v>
      </c>
      <c r="H123" s="29">
        <f t="shared" si="8"/>
        <v>5747865</v>
      </c>
      <c r="I123" s="48">
        <f t="shared" si="10"/>
        <v>99.485150523287217</v>
      </c>
      <c r="J123" s="29">
        <f t="shared" si="9"/>
        <v>5747865</v>
      </c>
      <c r="K123" s="66"/>
      <c r="L123" s="119"/>
    </row>
    <row r="124" spans="1:12" ht="76.5" customHeight="1" x14ac:dyDescent="0.2">
      <c r="A124" s="120">
        <v>2461197</v>
      </c>
      <c r="B124" s="25" t="s">
        <v>218</v>
      </c>
      <c r="C124" s="101">
        <v>700000</v>
      </c>
      <c r="D124" s="26">
        <v>0</v>
      </c>
      <c r="E124" s="26">
        <v>700000</v>
      </c>
      <c r="F124" s="26">
        <v>700000</v>
      </c>
      <c r="G124" s="26"/>
      <c r="H124" s="26">
        <f t="shared" si="8"/>
        <v>700000</v>
      </c>
      <c r="I124" s="70">
        <f t="shared" si="10"/>
        <v>100</v>
      </c>
      <c r="J124" s="26">
        <f t="shared" si="9"/>
        <v>700000</v>
      </c>
      <c r="K124" s="70">
        <f>J124/C124%</f>
        <v>100</v>
      </c>
    </row>
    <row r="125" spans="1:12" ht="79.5" customHeight="1" x14ac:dyDescent="0.2">
      <c r="A125" s="120">
        <v>2479704</v>
      </c>
      <c r="B125" s="25" t="s">
        <v>219</v>
      </c>
      <c r="C125" s="101">
        <v>4985000</v>
      </c>
      <c r="D125" s="26">
        <v>0</v>
      </c>
      <c r="E125" s="26">
        <v>4985000</v>
      </c>
      <c r="F125" s="26">
        <v>4985000</v>
      </c>
      <c r="G125" s="26"/>
      <c r="H125" s="26">
        <f t="shared" si="8"/>
        <v>4985000</v>
      </c>
      <c r="I125" s="70">
        <f t="shared" si="10"/>
        <v>100</v>
      </c>
      <c r="J125" s="26">
        <f t="shared" si="9"/>
        <v>4985000</v>
      </c>
      <c r="K125" s="70">
        <f>J125/C125%</f>
        <v>100</v>
      </c>
    </row>
    <row r="126" spans="1:12" ht="103.5" customHeight="1" x14ac:dyDescent="0.2">
      <c r="A126" s="120">
        <v>2547220</v>
      </c>
      <c r="B126" s="25" t="s">
        <v>206</v>
      </c>
      <c r="C126" s="101">
        <v>92610.31</v>
      </c>
      <c r="D126" s="26">
        <v>0</v>
      </c>
      <c r="E126" s="26">
        <v>92611</v>
      </c>
      <c r="F126" s="26">
        <v>62865</v>
      </c>
      <c r="G126" s="26"/>
      <c r="H126" s="26">
        <f t="shared" si="8"/>
        <v>62865</v>
      </c>
      <c r="I126" s="70">
        <f t="shared" si="10"/>
        <v>67.880705315783217</v>
      </c>
      <c r="J126" s="26">
        <f t="shared" si="9"/>
        <v>62865</v>
      </c>
      <c r="K126" s="70">
        <f>J126/C126%</f>
        <v>67.881211066024946</v>
      </c>
    </row>
    <row r="127" spans="1:12" s="53" customFormat="1" ht="33.75" customHeight="1" x14ac:dyDescent="0.2">
      <c r="A127" s="84"/>
      <c r="B127" s="82" t="s">
        <v>290</v>
      </c>
      <c r="C127" s="89"/>
      <c r="D127" s="59">
        <f>SUM(D128:D130)</f>
        <v>0</v>
      </c>
      <c r="E127" s="59">
        <f>SUM(E128:E130)</f>
        <v>783352</v>
      </c>
      <c r="F127" s="59">
        <f t="shared" ref="F127:G127" si="11">SUM(F128:F130)</f>
        <v>0</v>
      </c>
      <c r="G127" s="59">
        <f t="shared" si="11"/>
        <v>0</v>
      </c>
      <c r="H127" s="29">
        <f t="shared" si="8"/>
        <v>0</v>
      </c>
      <c r="I127" s="48">
        <f t="shared" si="10"/>
        <v>0</v>
      </c>
      <c r="J127" s="29">
        <f t="shared" si="9"/>
        <v>0</v>
      </c>
      <c r="K127" s="82"/>
      <c r="L127" s="118"/>
    </row>
    <row r="128" spans="1:12" ht="103.5" customHeight="1" x14ac:dyDescent="0.2">
      <c r="A128" s="120">
        <v>2520322</v>
      </c>
      <c r="B128" s="25" t="s">
        <v>291</v>
      </c>
      <c r="C128" s="101">
        <v>151799.98000000001</v>
      </c>
      <c r="D128" s="26">
        <v>0</v>
      </c>
      <c r="E128" s="26">
        <v>151800</v>
      </c>
      <c r="F128" s="26">
        <v>0</v>
      </c>
      <c r="G128" s="26"/>
      <c r="H128" s="26">
        <f t="shared" si="8"/>
        <v>0</v>
      </c>
      <c r="I128" s="70">
        <f t="shared" si="10"/>
        <v>0</v>
      </c>
      <c r="J128" s="26">
        <f t="shared" si="9"/>
        <v>0</v>
      </c>
      <c r="K128" s="70">
        <f>J128/C128%</f>
        <v>0</v>
      </c>
    </row>
    <row r="129" spans="1:12" ht="103.5" customHeight="1" x14ac:dyDescent="0.2">
      <c r="A129" s="120">
        <v>2522335</v>
      </c>
      <c r="B129" s="25" t="s">
        <v>292</v>
      </c>
      <c r="C129" s="101">
        <v>250000</v>
      </c>
      <c r="D129" s="26">
        <v>0</v>
      </c>
      <c r="E129" s="26">
        <v>250000</v>
      </c>
      <c r="F129" s="26">
        <v>0</v>
      </c>
      <c r="G129" s="26"/>
      <c r="H129" s="26">
        <f t="shared" si="8"/>
        <v>0</v>
      </c>
      <c r="I129" s="70">
        <f t="shared" si="10"/>
        <v>0</v>
      </c>
      <c r="J129" s="26">
        <f t="shared" si="9"/>
        <v>0</v>
      </c>
      <c r="K129" s="70">
        <f>J129/C129%</f>
        <v>0</v>
      </c>
    </row>
    <row r="130" spans="1:12" ht="114" customHeight="1" x14ac:dyDescent="0.2">
      <c r="A130" s="120">
        <v>2523817</v>
      </c>
      <c r="B130" s="25" t="s">
        <v>293</v>
      </c>
      <c r="C130" s="101">
        <v>576016</v>
      </c>
      <c r="D130" s="26">
        <v>0</v>
      </c>
      <c r="E130" s="26">
        <v>381552</v>
      </c>
      <c r="F130" s="26">
        <v>0</v>
      </c>
      <c r="G130" s="26"/>
      <c r="H130" s="26">
        <f t="shared" si="8"/>
        <v>0</v>
      </c>
      <c r="I130" s="70">
        <f t="shared" si="10"/>
        <v>0</v>
      </c>
      <c r="J130" s="26">
        <f t="shared" si="9"/>
        <v>0</v>
      </c>
      <c r="K130" s="70">
        <f>J130/C130%</f>
        <v>0</v>
      </c>
    </row>
    <row r="131" spans="1:12" ht="29.25" customHeight="1" x14ac:dyDescent="0.2">
      <c r="A131" s="30"/>
      <c r="B131" s="83" t="s">
        <v>207</v>
      </c>
      <c r="C131" s="28"/>
      <c r="D131" s="29">
        <f>SUM(D132:D138)</f>
        <v>3819571.44</v>
      </c>
      <c r="E131" s="29">
        <f>SUM(E132:E138)</f>
        <v>1341060</v>
      </c>
      <c r="F131" s="29">
        <f t="shared" ref="F131:G131" si="12">SUM(F132:F138)</f>
        <v>80000</v>
      </c>
      <c r="G131" s="29">
        <f t="shared" si="12"/>
        <v>453000</v>
      </c>
      <c r="H131" s="29">
        <f t="shared" si="8"/>
        <v>533000</v>
      </c>
      <c r="I131" s="71">
        <f t="shared" si="10"/>
        <v>39.744679581823334</v>
      </c>
      <c r="J131" s="29">
        <f t="shared" si="9"/>
        <v>4352571.4399999995</v>
      </c>
      <c r="K131" s="66"/>
      <c r="L131" s="119"/>
    </row>
    <row r="132" spans="1:12" ht="45" customHeight="1" x14ac:dyDescent="0.2">
      <c r="A132" s="120">
        <v>2134963</v>
      </c>
      <c r="B132" s="25" t="s">
        <v>231</v>
      </c>
      <c r="C132" s="101">
        <v>1447816</v>
      </c>
      <c r="D132" s="26">
        <v>1412816</v>
      </c>
      <c r="E132" s="26">
        <v>54130</v>
      </c>
      <c r="F132" s="26">
        <v>35000</v>
      </c>
      <c r="G132" s="26"/>
      <c r="H132" s="26">
        <f t="shared" si="8"/>
        <v>35000</v>
      </c>
      <c r="I132" s="70">
        <f t="shared" si="10"/>
        <v>64.659153888786264</v>
      </c>
      <c r="J132" s="26">
        <f t="shared" si="9"/>
        <v>1447816</v>
      </c>
      <c r="K132" s="70">
        <f t="shared" ref="K132:K137" si="13">J132/C132%</f>
        <v>100</v>
      </c>
    </row>
    <row r="133" spans="1:12" ht="52.5" customHeight="1" x14ac:dyDescent="0.2">
      <c r="A133" s="120">
        <v>2170440</v>
      </c>
      <c r="B133" s="25" t="s">
        <v>232</v>
      </c>
      <c r="C133" s="101">
        <v>1034908</v>
      </c>
      <c r="D133" s="109">
        <v>1014908</v>
      </c>
      <c r="E133" s="26">
        <v>54361</v>
      </c>
      <c r="F133" s="26">
        <v>20000</v>
      </c>
      <c r="G133" s="26"/>
      <c r="H133" s="26">
        <f t="shared" si="8"/>
        <v>20000</v>
      </c>
      <c r="I133" s="70">
        <f t="shared" si="10"/>
        <v>36.791081841761553</v>
      </c>
      <c r="J133" s="26">
        <f t="shared" si="9"/>
        <v>1034908</v>
      </c>
      <c r="K133" s="70">
        <f t="shared" si="13"/>
        <v>100</v>
      </c>
    </row>
    <row r="134" spans="1:12" ht="131.25" customHeight="1" x14ac:dyDescent="0.2">
      <c r="A134" s="120">
        <v>2467162</v>
      </c>
      <c r="B134" s="25" t="s">
        <v>233</v>
      </c>
      <c r="C134" s="101">
        <v>1458945.94</v>
      </c>
      <c r="D134" s="26">
        <v>1120307.44</v>
      </c>
      <c r="E134" s="26">
        <v>338639</v>
      </c>
      <c r="F134" s="26">
        <v>0</v>
      </c>
      <c r="G134" s="26"/>
      <c r="H134" s="26">
        <f t="shared" si="8"/>
        <v>0</v>
      </c>
      <c r="I134" s="70">
        <f t="shared" si="10"/>
        <v>0</v>
      </c>
      <c r="J134" s="26">
        <f t="shared" si="9"/>
        <v>1120307.44</v>
      </c>
      <c r="K134" s="70">
        <f t="shared" si="13"/>
        <v>76.788824677081593</v>
      </c>
    </row>
    <row r="135" spans="1:12" ht="69.75" customHeight="1" x14ac:dyDescent="0.2">
      <c r="A135" s="120">
        <v>2516061</v>
      </c>
      <c r="B135" s="25" t="s">
        <v>208</v>
      </c>
      <c r="C135" s="101">
        <v>37000</v>
      </c>
      <c r="D135" s="26">
        <v>12000</v>
      </c>
      <c r="E135" s="26">
        <v>25000</v>
      </c>
      <c r="F135" s="26">
        <v>25000</v>
      </c>
      <c r="G135" s="26"/>
      <c r="H135" s="26">
        <f t="shared" ref="H135:H198" si="14">SUM(F135+G135)</f>
        <v>25000</v>
      </c>
      <c r="I135" s="70">
        <f t="shared" ref="I135:I167" si="15">H135/E135%</f>
        <v>100</v>
      </c>
      <c r="J135" s="26">
        <f t="shared" ref="J135:J141" si="16">SUM(D135+H135)</f>
        <v>37000</v>
      </c>
      <c r="K135" s="70">
        <f t="shared" si="13"/>
        <v>100</v>
      </c>
    </row>
    <row r="136" spans="1:12" ht="88.5" customHeight="1" x14ac:dyDescent="0.2">
      <c r="A136" s="120">
        <v>2523807</v>
      </c>
      <c r="B136" s="25" t="s">
        <v>234</v>
      </c>
      <c r="C136" s="101">
        <v>504800</v>
      </c>
      <c r="D136" s="26">
        <v>87000</v>
      </c>
      <c r="E136" s="26">
        <v>410800</v>
      </c>
      <c r="F136" s="26">
        <v>0</v>
      </c>
      <c r="G136" s="26">
        <v>261000</v>
      </c>
      <c r="H136" s="26">
        <f t="shared" si="14"/>
        <v>261000</v>
      </c>
      <c r="I136" s="70">
        <f t="shared" si="15"/>
        <v>63.534566699123658</v>
      </c>
      <c r="J136" s="26">
        <f>SUM(D136+H136)</f>
        <v>348000</v>
      </c>
      <c r="K136" s="70">
        <f t="shared" si="13"/>
        <v>68.938193343898575</v>
      </c>
    </row>
    <row r="137" spans="1:12" ht="103.5" customHeight="1" x14ac:dyDescent="0.2">
      <c r="A137" s="120">
        <v>2528552</v>
      </c>
      <c r="B137" s="25" t="s">
        <v>235</v>
      </c>
      <c r="C137" s="101">
        <v>404540</v>
      </c>
      <c r="D137" s="26">
        <v>172540</v>
      </c>
      <c r="E137" s="26">
        <v>232000</v>
      </c>
      <c r="F137" s="26">
        <v>0</v>
      </c>
      <c r="G137" s="26">
        <v>192000</v>
      </c>
      <c r="H137" s="26">
        <f t="shared" si="14"/>
        <v>192000</v>
      </c>
      <c r="I137" s="70">
        <f t="shared" si="15"/>
        <v>82.758620689655174</v>
      </c>
      <c r="J137" s="26">
        <f>SUM(D137+H137)</f>
        <v>364540</v>
      </c>
      <c r="K137" s="70">
        <f t="shared" si="13"/>
        <v>90.112226232263808</v>
      </c>
    </row>
    <row r="138" spans="1:12" ht="103.5" customHeight="1" x14ac:dyDescent="0.2">
      <c r="A138" s="120">
        <v>2532272</v>
      </c>
      <c r="B138" s="25" t="s">
        <v>316</v>
      </c>
      <c r="C138" s="101">
        <v>4446229.3</v>
      </c>
      <c r="D138" s="26">
        <v>0</v>
      </c>
      <c r="E138" s="26">
        <v>226130</v>
      </c>
      <c r="F138" s="26"/>
      <c r="G138" s="26"/>
      <c r="H138" s="26">
        <f t="shared" si="14"/>
        <v>0</v>
      </c>
      <c r="I138" s="70">
        <f t="shared" ref="I138" si="17">H138/E138%</f>
        <v>0</v>
      </c>
      <c r="J138" s="26">
        <f>SUM(D138+H138)</f>
        <v>0</v>
      </c>
      <c r="K138" s="70">
        <f t="shared" ref="K138" si="18">J138/C138%</f>
        <v>0</v>
      </c>
    </row>
    <row r="139" spans="1:12" ht="29.25" customHeight="1" x14ac:dyDescent="0.2">
      <c r="A139" s="30"/>
      <c r="B139" s="83" t="s">
        <v>220</v>
      </c>
      <c r="C139" s="28"/>
      <c r="D139" s="29">
        <f>SUM(D140:D142)</f>
        <v>2552909</v>
      </c>
      <c r="E139" s="29">
        <f>SUM(E140:E142)</f>
        <v>3599284</v>
      </c>
      <c r="F139" s="29">
        <f>SUM(F140:F142)</f>
        <v>353950</v>
      </c>
      <c r="G139" s="29">
        <f>SUM(G140:G142)</f>
        <v>926864</v>
      </c>
      <c r="H139" s="29">
        <f t="shared" si="14"/>
        <v>1280814</v>
      </c>
      <c r="I139" s="71">
        <f t="shared" si="15"/>
        <v>35.585244176341746</v>
      </c>
      <c r="J139" s="29">
        <f t="shared" si="16"/>
        <v>3833723</v>
      </c>
      <c r="K139" s="66"/>
      <c r="L139" s="119"/>
    </row>
    <row r="140" spans="1:12" ht="183" customHeight="1" x14ac:dyDescent="0.2">
      <c r="A140" s="120">
        <v>2426382</v>
      </c>
      <c r="B140" s="25" t="s">
        <v>236</v>
      </c>
      <c r="C140" s="101">
        <v>2852613</v>
      </c>
      <c r="D140" s="26">
        <v>1409909</v>
      </c>
      <c r="E140" s="26">
        <v>1442704</v>
      </c>
      <c r="F140" s="26">
        <v>207400</v>
      </c>
      <c r="G140" s="26">
        <v>495364</v>
      </c>
      <c r="H140" s="26">
        <f t="shared" si="14"/>
        <v>702764</v>
      </c>
      <c r="I140" s="70">
        <f t="shared" si="15"/>
        <v>48.711586021803498</v>
      </c>
      <c r="J140" s="26">
        <f t="shared" si="16"/>
        <v>2112673</v>
      </c>
      <c r="K140" s="70">
        <f>J140/C140%</f>
        <v>74.06097497277058</v>
      </c>
    </row>
    <row r="141" spans="1:12" ht="120.75" customHeight="1" x14ac:dyDescent="0.2">
      <c r="A141" s="120">
        <v>2467266</v>
      </c>
      <c r="B141" s="25" t="s">
        <v>237</v>
      </c>
      <c r="C141" s="101">
        <v>2840592.73</v>
      </c>
      <c r="D141" s="26">
        <v>1143000</v>
      </c>
      <c r="E141" s="26">
        <v>1697593</v>
      </c>
      <c r="F141" s="26">
        <v>0</v>
      </c>
      <c r="G141" s="26">
        <v>179000</v>
      </c>
      <c r="H141" s="26">
        <f t="shared" si="14"/>
        <v>179000</v>
      </c>
      <c r="I141" s="70">
        <f t="shared" si="15"/>
        <v>10.544341311492213</v>
      </c>
      <c r="J141" s="26">
        <f t="shared" si="16"/>
        <v>1322000</v>
      </c>
      <c r="K141" s="70">
        <f>J141/C141%</f>
        <v>46.539582603240696</v>
      </c>
    </row>
    <row r="142" spans="1:12" ht="81.75" customHeight="1" x14ac:dyDescent="0.2">
      <c r="A142" s="120">
        <v>2536786</v>
      </c>
      <c r="B142" s="25" t="s">
        <v>222</v>
      </c>
      <c r="C142" s="101">
        <v>458987</v>
      </c>
      <c r="D142" s="26">
        <v>0</v>
      </c>
      <c r="E142" s="26">
        <v>458987</v>
      </c>
      <c r="F142" s="26">
        <v>146550</v>
      </c>
      <c r="G142" s="26">
        <v>252500</v>
      </c>
      <c r="H142" s="26">
        <f t="shared" si="14"/>
        <v>399050</v>
      </c>
      <c r="I142" s="70">
        <f t="shared" si="15"/>
        <v>86.941460215648817</v>
      </c>
      <c r="J142" s="26">
        <f t="shared" ref="J142:J173" si="19">SUM(D142+H142)</f>
        <v>399050</v>
      </c>
      <c r="K142" s="70">
        <f>J142/C142%</f>
        <v>86.941460215648817</v>
      </c>
    </row>
    <row r="143" spans="1:12" ht="29.25" customHeight="1" x14ac:dyDescent="0.2">
      <c r="A143" s="30"/>
      <c r="B143" s="83" t="s">
        <v>273</v>
      </c>
      <c r="C143" s="28"/>
      <c r="D143" s="29">
        <f>SUM(D144:D146)</f>
        <v>0</v>
      </c>
      <c r="E143" s="29">
        <f>SUM(E144:E146)</f>
        <v>1961362</v>
      </c>
      <c r="F143" s="29">
        <f>SUM(F144:F146)</f>
        <v>0</v>
      </c>
      <c r="G143" s="29">
        <f>SUM(G144:G146)</f>
        <v>389536</v>
      </c>
      <c r="H143" s="29">
        <f t="shared" si="14"/>
        <v>389536</v>
      </c>
      <c r="I143" s="71">
        <f t="shared" si="15"/>
        <v>19.860484703996509</v>
      </c>
      <c r="J143" s="29">
        <f t="shared" si="19"/>
        <v>389536</v>
      </c>
      <c r="K143" s="66"/>
      <c r="L143" s="119"/>
    </row>
    <row r="144" spans="1:12" ht="66" customHeight="1" x14ac:dyDescent="0.2">
      <c r="A144" s="120">
        <v>2514615</v>
      </c>
      <c r="B144" s="25" t="s">
        <v>274</v>
      </c>
      <c r="C144" s="101">
        <v>329500</v>
      </c>
      <c r="D144" s="26">
        <v>0</v>
      </c>
      <c r="E144" s="26">
        <v>329500</v>
      </c>
      <c r="F144" s="26">
        <v>0</v>
      </c>
      <c r="G144" s="26"/>
      <c r="H144" s="26">
        <f t="shared" si="14"/>
        <v>0</v>
      </c>
      <c r="I144" s="70">
        <f t="shared" si="15"/>
        <v>0</v>
      </c>
      <c r="J144" s="26">
        <f t="shared" si="19"/>
        <v>0</v>
      </c>
      <c r="K144" s="70">
        <f>J144/C144%</f>
        <v>0</v>
      </c>
    </row>
    <row r="145" spans="1:13" ht="99" customHeight="1" x14ac:dyDescent="0.2">
      <c r="A145" s="120">
        <v>2523590</v>
      </c>
      <c r="B145" s="25" t="s">
        <v>275</v>
      </c>
      <c r="C145" s="101">
        <v>936861.6</v>
      </c>
      <c r="D145" s="26">
        <v>0</v>
      </c>
      <c r="E145" s="26">
        <v>936862</v>
      </c>
      <c r="F145" s="26">
        <v>0</v>
      </c>
      <c r="G145" s="26">
        <v>389536</v>
      </c>
      <c r="H145" s="26">
        <f t="shared" si="14"/>
        <v>389536</v>
      </c>
      <c r="I145" s="70">
        <f t="shared" si="15"/>
        <v>41.578802427678781</v>
      </c>
      <c r="J145" s="26">
        <f t="shared" si="19"/>
        <v>389536</v>
      </c>
      <c r="K145" s="70">
        <f>J145/C145%</f>
        <v>41.578820180056475</v>
      </c>
    </row>
    <row r="146" spans="1:13" ht="73.5" customHeight="1" x14ac:dyDescent="0.2">
      <c r="A146" s="120">
        <v>2531173</v>
      </c>
      <c r="B146" s="25" t="s">
        <v>276</v>
      </c>
      <c r="C146" s="101">
        <v>695000</v>
      </c>
      <c r="D146" s="26">
        <v>0</v>
      </c>
      <c r="E146" s="26">
        <v>695000</v>
      </c>
      <c r="F146" s="26">
        <v>0</v>
      </c>
      <c r="G146" s="26"/>
      <c r="H146" s="26">
        <f t="shared" si="14"/>
        <v>0</v>
      </c>
      <c r="I146" s="70">
        <f t="shared" si="15"/>
        <v>0</v>
      </c>
      <c r="J146" s="26">
        <f t="shared" si="19"/>
        <v>0</v>
      </c>
      <c r="K146" s="70">
        <f>J146/C146%</f>
        <v>0</v>
      </c>
    </row>
    <row r="147" spans="1:13" ht="29.25" customHeight="1" x14ac:dyDescent="0.2">
      <c r="A147" s="30"/>
      <c r="B147" s="83" t="s">
        <v>221</v>
      </c>
      <c r="C147" s="28"/>
      <c r="D147" s="29">
        <f>D148</f>
        <v>0</v>
      </c>
      <c r="E147" s="29">
        <f>E148</f>
        <v>15900</v>
      </c>
      <c r="F147" s="29">
        <f>F148</f>
        <v>15900</v>
      </c>
      <c r="G147" s="29">
        <f>G148</f>
        <v>0</v>
      </c>
      <c r="H147" s="29">
        <f t="shared" si="14"/>
        <v>15900</v>
      </c>
      <c r="I147" s="71">
        <f t="shared" si="15"/>
        <v>100</v>
      </c>
      <c r="J147" s="29">
        <f t="shared" si="19"/>
        <v>15900</v>
      </c>
      <c r="K147" s="66"/>
      <c r="L147" s="119"/>
    </row>
    <row r="148" spans="1:13" ht="66.75" customHeight="1" x14ac:dyDescent="0.2">
      <c r="A148" s="120">
        <v>2547707</v>
      </c>
      <c r="B148" s="25" t="s">
        <v>223</v>
      </c>
      <c r="C148" s="101">
        <v>15900</v>
      </c>
      <c r="D148" s="26">
        <v>0</v>
      </c>
      <c r="E148" s="26">
        <v>15900</v>
      </c>
      <c r="F148" s="129">
        <v>15900</v>
      </c>
      <c r="G148" s="129"/>
      <c r="H148" s="129">
        <f t="shared" si="14"/>
        <v>15900</v>
      </c>
      <c r="I148" s="70">
        <f t="shared" si="15"/>
        <v>100</v>
      </c>
      <c r="J148" s="26">
        <f t="shared" si="19"/>
        <v>15900</v>
      </c>
      <c r="K148" s="70">
        <f>J148/C148%</f>
        <v>100</v>
      </c>
    </row>
    <row r="149" spans="1:13" ht="29.25" customHeight="1" x14ac:dyDescent="0.2">
      <c r="A149" s="30"/>
      <c r="B149" s="83" t="s">
        <v>238</v>
      </c>
      <c r="C149" s="28"/>
      <c r="D149" s="29">
        <f>D150</f>
        <v>408091.79</v>
      </c>
      <c r="E149" s="29">
        <f>E150</f>
        <v>2488557</v>
      </c>
      <c r="F149" s="29">
        <f>F150</f>
        <v>178000</v>
      </c>
      <c r="G149" s="29">
        <f>G150</f>
        <v>0</v>
      </c>
      <c r="H149" s="29">
        <f t="shared" si="14"/>
        <v>178000</v>
      </c>
      <c r="I149" s="71">
        <f t="shared" si="15"/>
        <v>7.1527395193278673</v>
      </c>
      <c r="J149" s="29">
        <f t="shared" si="19"/>
        <v>586091.79</v>
      </c>
      <c r="K149" s="66"/>
      <c r="L149" s="119"/>
    </row>
    <row r="150" spans="1:13" ht="108.75" customHeight="1" x14ac:dyDescent="0.2">
      <c r="A150" s="120">
        <v>2482101</v>
      </c>
      <c r="B150" s="25" t="s">
        <v>239</v>
      </c>
      <c r="C150" s="101">
        <v>2896648.96</v>
      </c>
      <c r="D150" s="26">
        <v>408091.79</v>
      </c>
      <c r="E150" s="26">
        <v>2488557</v>
      </c>
      <c r="F150" s="129">
        <v>178000</v>
      </c>
      <c r="G150" s="129"/>
      <c r="H150" s="129">
        <f t="shared" si="14"/>
        <v>178000</v>
      </c>
      <c r="I150" s="70">
        <f t="shared" si="15"/>
        <v>7.1527395193278673</v>
      </c>
      <c r="J150" s="26">
        <f t="shared" si="19"/>
        <v>586091.79</v>
      </c>
      <c r="K150" s="70">
        <f>J150/C150%</f>
        <v>20.233442094412435</v>
      </c>
    </row>
    <row r="151" spans="1:13" ht="29.25" customHeight="1" x14ac:dyDescent="0.2">
      <c r="A151" s="30"/>
      <c r="B151" s="83" t="s">
        <v>34</v>
      </c>
      <c r="C151" s="28"/>
      <c r="D151" s="29">
        <f>SUM(D152:D210)</f>
        <v>715550580.18000007</v>
      </c>
      <c r="E151" s="29">
        <f>SUM(E152:E210)</f>
        <v>496361665</v>
      </c>
      <c r="F151" s="29">
        <f>SUM(F152:F210)</f>
        <v>200948271.58999994</v>
      </c>
      <c r="G151" s="29">
        <f>SUM(G152:G210)</f>
        <v>78554825.439999998</v>
      </c>
      <c r="H151" s="29">
        <f t="shared" si="14"/>
        <v>279503097.02999997</v>
      </c>
      <c r="I151" s="71">
        <f t="shared" si="15"/>
        <v>56.310371396227779</v>
      </c>
      <c r="J151" s="29">
        <f t="shared" si="19"/>
        <v>995053677.21000004</v>
      </c>
      <c r="K151" s="66"/>
      <c r="L151" s="119"/>
    </row>
    <row r="152" spans="1:13" ht="28.5" customHeight="1" x14ac:dyDescent="0.2">
      <c r="A152" s="27"/>
      <c r="B152" s="25" t="s">
        <v>28</v>
      </c>
      <c r="C152" s="26"/>
      <c r="D152" s="26">
        <v>925654</v>
      </c>
      <c r="E152" s="26">
        <v>1040779</v>
      </c>
      <c r="F152" s="26">
        <v>637312</v>
      </c>
      <c r="G152" s="26">
        <v>-34</v>
      </c>
      <c r="H152" s="26">
        <f t="shared" si="14"/>
        <v>637278</v>
      </c>
      <c r="I152" s="70">
        <f t="shared" si="15"/>
        <v>61.230866495192537</v>
      </c>
      <c r="J152" s="26">
        <f t="shared" si="19"/>
        <v>1562932</v>
      </c>
      <c r="K152" s="70"/>
    </row>
    <row r="153" spans="1:13" ht="51.75" customHeight="1" x14ac:dyDescent="0.2">
      <c r="A153" s="120">
        <v>2089754</v>
      </c>
      <c r="B153" s="25" t="s">
        <v>190</v>
      </c>
      <c r="C153" s="26"/>
      <c r="D153" s="26">
        <v>10409409.380000001</v>
      </c>
      <c r="E153" s="26">
        <v>1651752</v>
      </c>
      <c r="F153" s="26">
        <v>0</v>
      </c>
      <c r="G153" s="26"/>
      <c r="H153" s="26">
        <f t="shared" si="14"/>
        <v>0</v>
      </c>
      <c r="I153" s="70">
        <f t="shared" si="15"/>
        <v>0</v>
      </c>
      <c r="J153" s="26">
        <f t="shared" si="19"/>
        <v>10409409.380000001</v>
      </c>
      <c r="K153" s="70"/>
    </row>
    <row r="154" spans="1:13" ht="52.5" customHeight="1" x14ac:dyDescent="0.2">
      <c r="A154" s="120">
        <v>2094808</v>
      </c>
      <c r="B154" s="25" t="s">
        <v>262</v>
      </c>
      <c r="C154" s="26"/>
      <c r="D154" s="26">
        <v>26283984.780000001</v>
      </c>
      <c r="E154" s="26">
        <v>34068980</v>
      </c>
      <c r="F154" s="26">
        <v>18009868.759999998</v>
      </c>
      <c r="G154" s="26">
        <v>532438</v>
      </c>
      <c r="H154" s="26">
        <f t="shared" si="14"/>
        <v>18542306.759999998</v>
      </c>
      <c r="I154" s="70">
        <f t="shared" si="15"/>
        <v>54.425776057868475</v>
      </c>
      <c r="J154" s="26">
        <f t="shared" si="19"/>
        <v>44826291.539999999</v>
      </c>
      <c r="K154" s="70"/>
    </row>
    <row r="155" spans="1:13" ht="67.5" customHeight="1" x14ac:dyDescent="0.2">
      <c r="A155" s="120">
        <v>2183907</v>
      </c>
      <c r="B155" s="25" t="s">
        <v>121</v>
      </c>
      <c r="C155" s="117">
        <v>217817862.84</v>
      </c>
      <c r="D155" s="26">
        <v>65993593.469999999</v>
      </c>
      <c r="E155" s="26">
        <v>31887830</v>
      </c>
      <c r="F155" s="26">
        <v>23505096.359999999</v>
      </c>
      <c r="G155" s="26">
        <v>1758890.87</v>
      </c>
      <c r="H155" s="26">
        <f t="shared" si="14"/>
        <v>25263987.23</v>
      </c>
      <c r="I155" s="70">
        <f t="shared" si="15"/>
        <v>79.227677863310234</v>
      </c>
      <c r="J155" s="26">
        <f t="shared" si="19"/>
        <v>91257580.700000003</v>
      </c>
      <c r="K155" s="70">
        <f t="shared" ref="K155:K191" si="20">J155/C155%</f>
        <v>41.896279538393074</v>
      </c>
    </row>
    <row r="156" spans="1:13" ht="78" customHeight="1" x14ac:dyDescent="0.2">
      <c r="A156" s="120">
        <v>2194033</v>
      </c>
      <c r="B156" s="25" t="s">
        <v>140</v>
      </c>
      <c r="C156" s="117">
        <v>9064460.4900000002</v>
      </c>
      <c r="D156" s="26">
        <v>118596.26</v>
      </c>
      <c r="E156" s="26">
        <v>0</v>
      </c>
      <c r="F156" s="26">
        <v>0</v>
      </c>
      <c r="G156" s="26"/>
      <c r="H156" s="26">
        <f t="shared" si="14"/>
        <v>0</v>
      </c>
      <c r="I156" s="70" t="e">
        <f t="shared" si="15"/>
        <v>#DIV/0!</v>
      </c>
      <c r="J156" s="26">
        <f t="shared" si="19"/>
        <v>118596.26</v>
      </c>
      <c r="K156" s="70">
        <f t="shared" si="20"/>
        <v>1.3083653476214776</v>
      </c>
    </row>
    <row r="157" spans="1:13" ht="57" customHeight="1" x14ac:dyDescent="0.2">
      <c r="A157" s="120">
        <v>2194935</v>
      </c>
      <c r="B157" s="25" t="s">
        <v>123</v>
      </c>
      <c r="C157" s="117">
        <v>188678634.5</v>
      </c>
      <c r="D157" s="26">
        <v>7622988.5700000003</v>
      </c>
      <c r="E157" s="26">
        <v>70348653</v>
      </c>
      <c r="F157" s="26">
        <v>45828167.810000002</v>
      </c>
      <c r="G157" s="26">
        <v>24363243</v>
      </c>
      <c r="H157" s="26">
        <f t="shared" si="14"/>
        <v>70191410.810000002</v>
      </c>
      <c r="I157" s="70">
        <f t="shared" si="15"/>
        <v>99.776481590912624</v>
      </c>
      <c r="J157" s="26">
        <f t="shared" si="19"/>
        <v>77814399.379999995</v>
      </c>
      <c r="K157" s="70">
        <f t="shared" si="20"/>
        <v>41.241765177180142</v>
      </c>
    </row>
    <row r="158" spans="1:13" ht="60.75" customHeight="1" x14ac:dyDescent="0.2">
      <c r="A158" s="27">
        <v>2250037</v>
      </c>
      <c r="B158" s="108" t="s">
        <v>52</v>
      </c>
      <c r="C158" s="26">
        <v>40719194.479999997</v>
      </c>
      <c r="D158" s="26">
        <v>36543316.140000001</v>
      </c>
      <c r="E158" s="26">
        <v>2291987</v>
      </c>
      <c r="F158" s="26">
        <v>106343.2</v>
      </c>
      <c r="G158" s="26">
        <v>46521</v>
      </c>
      <c r="H158" s="26">
        <f t="shared" si="14"/>
        <v>152864.20000000001</v>
      </c>
      <c r="I158" s="70">
        <f t="shared" si="15"/>
        <v>6.6695055425707048</v>
      </c>
      <c r="J158" s="26">
        <f t="shared" si="19"/>
        <v>36696180.340000004</v>
      </c>
      <c r="K158" s="70">
        <f t="shared" si="20"/>
        <v>90.120103819892677</v>
      </c>
    </row>
    <row r="159" spans="1:13" ht="53.25" customHeight="1" x14ac:dyDescent="0.2">
      <c r="A159" s="27">
        <v>2284722</v>
      </c>
      <c r="B159" s="108" t="s">
        <v>14</v>
      </c>
      <c r="C159" s="26">
        <v>72180765.040000007</v>
      </c>
      <c r="D159" s="26">
        <v>68838127.870000005</v>
      </c>
      <c r="E159" s="26">
        <v>2472573</v>
      </c>
      <c r="F159" s="26">
        <v>573456.16999999993</v>
      </c>
      <c r="G159" s="26">
        <v>1087</v>
      </c>
      <c r="H159" s="26">
        <f t="shared" si="14"/>
        <v>574543.16999999993</v>
      </c>
      <c r="I159" s="70">
        <f t="shared" si="15"/>
        <v>23.23665145579119</v>
      </c>
      <c r="J159" s="26">
        <f t="shared" si="19"/>
        <v>69412671.040000007</v>
      </c>
      <c r="K159" s="70">
        <f t="shared" si="20"/>
        <v>96.165053115652043</v>
      </c>
      <c r="M159" s="26"/>
    </row>
    <row r="160" spans="1:13" ht="63" customHeight="1" x14ac:dyDescent="0.2">
      <c r="A160" s="27">
        <v>2285573</v>
      </c>
      <c r="B160" s="25" t="s">
        <v>13</v>
      </c>
      <c r="C160" s="100">
        <v>76393859.920000002</v>
      </c>
      <c r="D160" s="26">
        <v>23708404.52</v>
      </c>
      <c r="E160" s="26">
        <v>10749176</v>
      </c>
      <c r="F160" s="26">
        <v>3920430.4299999997</v>
      </c>
      <c r="G160" s="26">
        <v>10000</v>
      </c>
      <c r="H160" s="26">
        <f t="shared" si="14"/>
        <v>3930430.4299999997</v>
      </c>
      <c r="I160" s="70">
        <f t="shared" si="15"/>
        <v>36.564946280533505</v>
      </c>
      <c r="J160" s="26">
        <f t="shared" si="19"/>
        <v>27638834.949999999</v>
      </c>
      <c r="K160" s="70">
        <f t="shared" si="20"/>
        <v>36.179393185451701</v>
      </c>
    </row>
    <row r="161" spans="1:11" ht="68.25" customHeight="1" x14ac:dyDescent="0.2">
      <c r="A161" s="27">
        <v>2285839</v>
      </c>
      <c r="B161" s="25" t="s">
        <v>39</v>
      </c>
      <c r="C161" s="100">
        <v>148982585.53999999</v>
      </c>
      <c r="D161" s="26">
        <v>41332872.759999998</v>
      </c>
      <c r="E161" s="26">
        <v>68677578</v>
      </c>
      <c r="F161" s="26">
        <v>29333361.850000001</v>
      </c>
      <c r="G161" s="26">
        <v>25867038</v>
      </c>
      <c r="H161" s="26">
        <f t="shared" si="14"/>
        <v>55200399.850000001</v>
      </c>
      <c r="I161" s="70">
        <f t="shared" si="15"/>
        <v>80.376159814488503</v>
      </c>
      <c r="J161" s="26">
        <f t="shared" si="19"/>
        <v>96533272.609999999</v>
      </c>
      <c r="K161" s="70">
        <f t="shared" si="20"/>
        <v>64.795004234962747</v>
      </c>
    </row>
    <row r="162" spans="1:11" ht="58.5" customHeight="1" x14ac:dyDescent="0.2">
      <c r="A162" s="27">
        <v>2286124</v>
      </c>
      <c r="B162" s="25" t="s">
        <v>124</v>
      </c>
      <c r="C162" s="100">
        <v>192589831.56999999</v>
      </c>
      <c r="D162" s="26">
        <v>224253.08</v>
      </c>
      <c r="E162" s="26">
        <v>37742967</v>
      </c>
      <c r="F162" s="26">
        <v>16373586.859999999</v>
      </c>
      <c r="G162" s="26">
        <v>18545763</v>
      </c>
      <c r="H162" s="26">
        <f t="shared" si="14"/>
        <v>34919349.859999999</v>
      </c>
      <c r="I162" s="70">
        <f t="shared" si="15"/>
        <v>92.518825719239302</v>
      </c>
      <c r="J162" s="26">
        <f t="shared" si="19"/>
        <v>35143602.939999998</v>
      </c>
      <c r="K162" s="70">
        <f t="shared" si="20"/>
        <v>18.247901591432914</v>
      </c>
    </row>
    <row r="163" spans="1:11" ht="93" customHeight="1" x14ac:dyDescent="0.2">
      <c r="A163" s="27">
        <v>2327370</v>
      </c>
      <c r="B163" s="132" t="s">
        <v>125</v>
      </c>
      <c r="C163" s="100">
        <v>7154778.21</v>
      </c>
      <c r="D163" s="26">
        <v>5280271.7</v>
      </c>
      <c r="E163" s="26">
        <v>924839</v>
      </c>
      <c r="F163" s="26">
        <v>821122.27</v>
      </c>
      <c r="G163" s="26"/>
      <c r="H163" s="26">
        <f t="shared" si="14"/>
        <v>821122.27</v>
      </c>
      <c r="I163" s="70">
        <f t="shared" si="15"/>
        <v>88.785428598923716</v>
      </c>
      <c r="J163" s="26">
        <f t="shared" si="19"/>
        <v>6101393.9700000007</v>
      </c>
      <c r="K163" s="70">
        <f t="shared" si="20"/>
        <v>85.277192261142091</v>
      </c>
    </row>
    <row r="164" spans="1:11" ht="54.75" customHeight="1" x14ac:dyDescent="0.2">
      <c r="A164" s="27">
        <v>2335179</v>
      </c>
      <c r="B164" s="25" t="s">
        <v>15</v>
      </c>
      <c r="C164" s="100">
        <v>130822648.76000001</v>
      </c>
      <c r="D164" s="26">
        <v>46422660.760000005</v>
      </c>
      <c r="E164" s="26">
        <v>31537352</v>
      </c>
      <c r="F164" s="26">
        <v>12004826.98</v>
      </c>
      <c r="G164" s="26">
        <v>3652300.85</v>
      </c>
      <c r="H164" s="26">
        <f t="shared" si="14"/>
        <v>15657127.83</v>
      </c>
      <c r="I164" s="70">
        <f t="shared" si="15"/>
        <v>49.646298237087244</v>
      </c>
      <c r="J164" s="26">
        <f t="shared" si="19"/>
        <v>62079788.590000004</v>
      </c>
      <c r="K164" s="70">
        <f t="shared" si="20"/>
        <v>47.453395248011027</v>
      </c>
    </row>
    <row r="165" spans="1:11" ht="60.75" customHeight="1" x14ac:dyDescent="0.2">
      <c r="A165" s="27">
        <v>2335476</v>
      </c>
      <c r="B165" s="25" t="s">
        <v>51</v>
      </c>
      <c r="C165" s="100">
        <v>31572595.120000001</v>
      </c>
      <c r="D165" s="26">
        <v>1318072.9099999999</v>
      </c>
      <c r="E165" s="26">
        <v>14399704</v>
      </c>
      <c r="F165" s="26">
        <v>12208049.780000001</v>
      </c>
      <c r="G165" s="26">
        <v>2142934.7200000002</v>
      </c>
      <c r="H165" s="26">
        <f t="shared" si="14"/>
        <v>14350984.500000002</v>
      </c>
      <c r="I165" s="70">
        <f t="shared" si="15"/>
        <v>99.661663184187688</v>
      </c>
      <c r="J165" s="26">
        <f t="shared" si="19"/>
        <v>15669057.410000002</v>
      </c>
      <c r="K165" s="70">
        <f t="shared" si="20"/>
        <v>49.628664829247022</v>
      </c>
    </row>
    <row r="166" spans="1:11" ht="60.75" customHeight="1" x14ac:dyDescent="0.2">
      <c r="A166" s="120">
        <v>2335905</v>
      </c>
      <c r="B166" s="25" t="s">
        <v>141</v>
      </c>
      <c r="C166" s="100">
        <v>176404167.08000001</v>
      </c>
      <c r="D166" s="26">
        <v>2303427.9500000002</v>
      </c>
      <c r="E166" s="26">
        <v>14102589</v>
      </c>
      <c r="F166" s="26">
        <v>3973.3</v>
      </c>
      <c r="G166" s="26">
        <v>-138</v>
      </c>
      <c r="H166" s="26">
        <f t="shared" si="14"/>
        <v>3835.3</v>
      </c>
      <c r="I166" s="70">
        <f t="shared" si="15"/>
        <v>2.7195715623563869E-2</v>
      </c>
      <c r="J166" s="26">
        <f t="shared" si="19"/>
        <v>2307263.25</v>
      </c>
      <c r="K166" s="70">
        <f t="shared" si="20"/>
        <v>1.307941466571845</v>
      </c>
    </row>
    <row r="167" spans="1:11" ht="51.75" customHeight="1" x14ac:dyDescent="0.2">
      <c r="A167" s="27">
        <v>2343128</v>
      </c>
      <c r="B167" s="25" t="s">
        <v>16</v>
      </c>
      <c r="C167" s="100">
        <v>41697728.850000001</v>
      </c>
      <c r="D167" s="26">
        <v>5887811.0299999993</v>
      </c>
      <c r="E167" s="26">
        <v>18713721</v>
      </c>
      <c r="F167" s="26">
        <v>7089363.9399999995</v>
      </c>
      <c r="G167" s="26">
        <v>387746</v>
      </c>
      <c r="H167" s="26">
        <f t="shared" si="14"/>
        <v>7477109.9399999995</v>
      </c>
      <c r="I167" s="70">
        <f t="shared" si="15"/>
        <v>39.955228252040307</v>
      </c>
      <c r="J167" s="26">
        <f t="shared" si="19"/>
        <v>13364920.969999999</v>
      </c>
      <c r="K167" s="70">
        <f t="shared" si="20"/>
        <v>32.05191586831473</v>
      </c>
    </row>
    <row r="168" spans="1:11" ht="70.5" customHeight="1" x14ac:dyDescent="0.2">
      <c r="A168" s="27">
        <v>2343407</v>
      </c>
      <c r="B168" s="25" t="s">
        <v>29</v>
      </c>
      <c r="C168" s="100">
        <v>85246573.370000005</v>
      </c>
      <c r="D168" s="26">
        <v>59051926.430000007</v>
      </c>
      <c r="E168" s="26">
        <v>8461122</v>
      </c>
      <c r="F168" s="26">
        <v>588564.27</v>
      </c>
      <c r="G168" s="26">
        <v>29963</v>
      </c>
      <c r="H168" s="26">
        <f t="shared" si="14"/>
        <v>618527.27</v>
      </c>
      <c r="I168" s="70">
        <f t="shared" ref="I168:I191" si="21">H168/E168%</f>
        <v>7.3102275324714618</v>
      </c>
      <c r="J168" s="26">
        <f t="shared" si="19"/>
        <v>59670453.70000001</v>
      </c>
      <c r="K168" s="70">
        <f t="shared" si="20"/>
        <v>69.997480650640725</v>
      </c>
    </row>
    <row r="169" spans="1:11" ht="54.75" customHeight="1" x14ac:dyDescent="0.2">
      <c r="A169" s="27">
        <v>2344420</v>
      </c>
      <c r="B169" s="25" t="s">
        <v>30</v>
      </c>
      <c r="C169" s="100">
        <v>42360132.240000002</v>
      </c>
      <c r="D169" s="26">
        <v>19756142.98</v>
      </c>
      <c r="E169" s="26">
        <v>4565369</v>
      </c>
      <c r="F169" s="26">
        <v>1367770.8900000001</v>
      </c>
      <c r="G169" s="26">
        <v>1760</v>
      </c>
      <c r="H169" s="26">
        <f t="shared" si="14"/>
        <v>1369530.8900000001</v>
      </c>
      <c r="I169" s="70">
        <f t="shared" si="21"/>
        <v>29.998251839007978</v>
      </c>
      <c r="J169" s="26">
        <f t="shared" si="19"/>
        <v>21125673.870000001</v>
      </c>
      <c r="K169" s="70">
        <f t="shared" si="20"/>
        <v>49.871595655811866</v>
      </c>
    </row>
    <row r="170" spans="1:11" ht="79.5" customHeight="1" x14ac:dyDescent="0.2">
      <c r="A170" s="120">
        <v>2344910</v>
      </c>
      <c r="B170" s="25" t="s">
        <v>240</v>
      </c>
      <c r="C170" s="100">
        <v>162372097.30000001</v>
      </c>
      <c r="D170" s="26">
        <v>104000</v>
      </c>
      <c r="E170" s="26">
        <v>2427863</v>
      </c>
      <c r="F170" s="26">
        <v>200366.7</v>
      </c>
      <c r="G170" s="26">
        <v>172782</v>
      </c>
      <c r="H170" s="26">
        <f t="shared" si="14"/>
        <v>373148.7</v>
      </c>
      <c r="I170" s="70">
        <f t="shared" si="21"/>
        <v>15.369429823676212</v>
      </c>
      <c r="J170" s="26">
        <f t="shared" si="19"/>
        <v>477148.7</v>
      </c>
      <c r="K170" s="70">
        <f t="shared" si="20"/>
        <v>0.29386126553407521</v>
      </c>
    </row>
    <row r="171" spans="1:11" ht="72.75" customHeight="1" x14ac:dyDescent="0.2">
      <c r="A171" s="120">
        <v>2346750</v>
      </c>
      <c r="B171" s="25" t="s">
        <v>241</v>
      </c>
      <c r="C171" s="100">
        <v>175297876.44</v>
      </c>
      <c r="D171" s="26">
        <v>2180279.56</v>
      </c>
      <c r="E171" s="26">
        <v>4185848</v>
      </c>
      <c r="F171" s="26">
        <v>0</v>
      </c>
      <c r="G171" s="26"/>
      <c r="H171" s="26">
        <f t="shared" si="14"/>
        <v>0</v>
      </c>
      <c r="I171" s="70">
        <f t="shared" si="21"/>
        <v>0</v>
      </c>
      <c r="J171" s="26">
        <f t="shared" si="19"/>
        <v>2180279.56</v>
      </c>
      <c r="K171" s="70">
        <f t="shared" si="20"/>
        <v>1.2437569720054504</v>
      </c>
    </row>
    <row r="172" spans="1:11" ht="90.75" customHeight="1" x14ac:dyDescent="0.2">
      <c r="A172" s="120">
        <v>2347056</v>
      </c>
      <c r="B172" s="25" t="s">
        <v>242</v>
      </c>
      <c r="C172" s="100">
        <v>42117050.240000002</v>
      </c>
      <c r="D172" s="26">
        <v>4044594.42</v>
      </c>
      <c r="E172" s="26">
        <v>7071323</v>
      </c>
      <c r="F172" s="26">
        <v>0</v>
      </c>
      <c r="G172" s="26">
        <v>105460</v>
      </c>
      <c r="H172" s="26">
        <f t="shared" si="14"/>
        <v>105460</v>
      </c>
      <c r="I172" s="70">
        <f t="shared" si="21"/>
        <v>1.4913758005397293</v>
      </c>
      <c r="J172" s="26">
        <f t="shared" si="19"/>
        <v>4150054.42</v>
      </c>
      <c r="K172" s="70">
        <f t="shared" si="20"/>
        <v>9.85362079336352</v>
      </c>
    </row>
    <row r="173" spans="1:11" ht="69" customHeight="1" x14ac:dyDescent="0.2">
      <c r="A173" s="27">
        <v>2354781</v>
      </c>
      <c r="B173" s="25" t="s">
        <v>31</v>
      </c>
      <c r="C173" s="100">
        <v>342912239.07999998</v>
      </c>
      <c r="D173" s="26">
        <v>184803755.88999999</v>
      </c>
      <c r="E173" s="26">
        <v>22453129</v>
      </c>
      <c r="F173" s="26">
        <v>15699449.800000001</v>
      </c>
      <c r="G173" s="26">
        <v>157611</v>
      </c>
      <c r="H173" s="26">
        <f t="shared" si="14"/>
        <v>15857060.800000001</v>
      </c>
      <c r="I173" s="70">
        <f t="shared" si="21"/>
        <v>70.62294435666405</v>
      </c>
      <c r="J173" s="26">
        <f t="shared" si="19"/>
        <v>200660816.69</v>
      </c>
      <c r="K173" s="70">
        <f t="shared" si="20"/>
        <v>58.51666806304533</v>
      </c>
    </row>
    <row r="174" spans="1:11" ht="57.75" customHeight="1" x14ac:dyDescent="0.2">
      <c r="A174" s="27">
        <v>2372478</v>
      </c>
      <c r="B174" s="25" t="s">
        <v>32</v>
      </c>
      <c r="C174" s="100">
        <v>35921226.950000003</v>
      </c>
      <c r="D174" s="26">
        <v>28913724.100000001</v>
      </c>
      <c r="E174" s="26">
        <v>5235889</v>
      </c>
      <c r="F174" s="26">
        <v>476426</v>
      </c>
      <c r="G174" s="26">
        <v>26917</v>
      </c>
      <c r="H174" s="26">
        <f t="shared" si="14"/>
        <v>503343</v>
      </c>
      <c r="I174" s="70">
        <f t="shared" si="21"/>
        <v>9.613324499430755</v>
      </c>
      <c r="J174" s="26">
        <f t="shared" ref="J174:J205" si="22">SUM(D174+H174)</f>
        <v>29417067.100000001</v>
      </c>
      <c r="K174" s="70">
        <f t="shared" si="20"/>
        <v>81.893269238677817</v>
      </c>
    </row>
    <row r="175" spans="1:11" ht="57.75" customHeight="1" x14ac:dyDescent="0.2">
      <c r="A175" s="27">
        <v>2380648</v>
      </c>
      <c r="B175" s="25" t="s">
        <v>209</v>
      </c>
      <c r="C175" s="100">
        <v>21219758.27</v>
      </c>
      <c r="D175" s="26">
        <v>405304.3</v>
      </c>
      <c r="E175" s="26">
        <v>18057657</v>
      </c>
      <c r="F175" s="26">
        <v>21440</v>
      </c>
      <c r="G175" s="26"/>
      <c r="H175" s="26">
        <f t="shared" si="14"/>
        <v>21440</v>
      </c>
      <c r="I175" s="70">
        <f t="shared" si="21"/>
        <v>0.11873079658119544</v>
      </c>
      <c r="J175" s="26">
        <f t="shared" si="22"/>
        <v>426744.3</v>
      </c>
      <c r="K175" s="70">
        <f t="shared" si="20"/>
        <v>2.0110705059412535</v>
      </c>
    </row>
    <row r="176" spans="1:11" ht="67.5" customHeight="1" x14ac:dyDescent="0.2">
      <c r="A176" s="120">
        <v>2381374</v>
      </c>
      <c r="B176" s="25" t="s">
        <v>243</v>
      </c>
      <c r="C176" s="100">
        <v>130827934.83</v>
      </c>
      <c r="D176" s="26">
        <v>1517516.94</v>
      </c>
      <c r="E176" s="26">
        <v>12497132</v>
      </c>
      <c r="F176" s="26">
        <v>0</v>
      </c>
      <c r="G176" s="26"/>
      <c r="H176" s="26">
        <f t="shared" si="14"/>
        <v>0</v>
      </c>
      <c r="I176" s="70">
        <f t="shared" si="21"/>
        <v>0</v>
      </c>
      <c r="J176" s="26">
        <f t="shared" si="22"/>
        <v>1517516.94</v>
      </c>
      <c r="K176" s="70">
        <f t="shared" si="20"/>
        <v>1.1599334209256509</v>
      </c>
    </row>
    <row r="177" spans="1:11" ht="64.5" customHeight="1" x14ac:dyDescent="0.2">
      <c r="A177" s="27">
        <v>2409087</v>
      </c>
      <c r="B177" s="25" t="s">
        <v>55</v>
      </c>
      <c r="C177" s="100">
        <v>6026581.2699999996</v>
      </c>
      <c r="D177" s="26">
        <v>4455411.79</v>
      </c>
      <c r="E177" s="26">
        <v>1461475</v>
      </c>
      <c r="F177" s="26">
        <v>136516</v>
      </c>
      <c r="G177" s="26"/>
      <c r="H177" s="26">
        <f t="shared" si="14"/>
        <v>136516</v>
      </c>
      <c r="I177" s="70">
        <f t="shared" si="21"/>
        <v>9.3409740159770092</v>
      </c>
      <c r="J177" s="26">
        <f t="shared" si="22"/>
        <v>4591927.79</v>
      </c>
      <c r="K177" s="70">
        <f t="shared" si="20"/>
        <v>76.194571752618216</v>
      </c>
    </row>
    <row r="178" spans="1:11" ht="64.5" customHeight="1" x14ac:dyDescent="0.2">
      <c r="A178" s="27">
        <v>2412981</v>
      </c>
      <c r="B178" s="25" t="s">
        <v>56</v>
      </c>
      <c r="C178" s="100">
        <v>8359718.7800000003</v>
      </c>
      <c r="D178" s="26">
        <v>3690636.9699999997</v>
      </c>
      <c r="E178" s="26">
        <v>4669082</v>
      </c>
      <c r="F178" s="26">
        <v>35000</v>
      </c>
      <c r="G178" s="26">
        <v>22626</v>
      </c>
      <c r="H178" s="26">
        <f t="shared" si="14"/>
        <v>57626</v>
      </c>
      <c r="I178" s="70">
        <f t="shared" si="21"/>
        <v>1.234204068380037</v>
      </c>
      <c r="J178" s="26">
        <f t="shared" si="22"/>
        <v>3748262.9699999997</v>
      </c>
      <c r="K178" s="70">
        <f t="shared" si="20"/>
        <v>44.83718972661422</v>
      </c>
    </row>
    <row r="179" spans="1:11" ht="64.5" customHeight="1" x14ac:dyDescent="0.2">
      <c r="A179" s="120">
        <v>2414624</v>
      </c>
      <c r="B179" s="25" t="s">
        <v>191</v>
      </c>
      <c r="C179" s="100">
        <v>997279140.64999998</v>
      </c>
      <c r="D179" s="26">
        <v>16721962.17</v>
      </c>
      <c r="E179" s="26">
        <v>2757557</v>
      </c>
      <c r="F179" s="26">
        <v>2146897.0099999998</v>
      </c>
      <c r="G179" s="26">
        <v>109640</v>
      </c>
      <c r="H179" s="26">
        <f t="shared" si="14"/>
        <v>2256537.0099999998</v>
      </c>
      <c r="I179" s="70">
        <f t="shared" si="21"/>
        <v>81.831019630781881</v>
      </c>
      <c r="J179" s="26">
        <f t="shared" si="22"/>
        <v>18978499.18</v>
      </c>
      <c r="K179" s="70">
        <f t="shared" si="20"/>
        <v>1.9030277889528822</v>
      </c>
    </row>
    <row r="180" spans="1:11" ht="60" x14ac:dyDescent="0.2">
      <c r="A180" s="27">
        <v>2426613</v>
      </c>
      <c r="B180" s="25" t="s">
        <v>60</v>
      </c>
      <c r="C180" s="26">
        <v>704573.7</v>
      </c>
      <c r="D180" s="26">
        <v>55818</v>
      </c>
      <c r="E180" s="26">
        <v>343898</v>
      </c>
      <c r="F180" s="26">
        <v>3000</v>
      </c>
      <c r="G180" s="26"/>
      <c r="H180" s="26">
        <f t="shared" si="14"/>
        <v>3000</v>
      </c>
      <c r="I180" s="70">
        <f t="shared" si="21"/>
        <v>0.8723516856742406</v>
      </c>
      <c r="J180" s="26">
        <f t="shared" si="22"/>
        <v>58818</v>
      </c>
      <c r="K180" s="70">
        <f t="shared" si="20"/>
        <v>8.3480266152426648</v>
      </c>
    </row>
    <row r="181" spans="1:11" ht="54.75" customHeight="1" x14ac:dyDescent="0.2">
      <c r="A181" s="120">
        <v>2426642</v>
      </c>
      <c r="B181" s="25" t="s">
        <v>61</v>
      </c>
      <c r="C181" s="26">
        <v>2311285.27</v>
      </c>
      <c r="D181" s="26">
        <v>59900</v>
      </c>
      <c r="E181" s="26">
        <v>423000</v>
      </c>
      <c r="F181" s="26">
        <v>6000</v>
      </c>
      <c r="G181" s="26"/>
      <c r="H181" s="26">
        <f t="shared" si="14"/>
        <v>6000</v>
      </c>
      <c r="I181" s="70">
        <f t="shared" si="21"/>
        <v>1.4184397163120568</v>
      </c>
      <c r="J181" s="26">
        <f t="shared" si="22"/>
        <v>65900</v>
      </c>
      <c r="K181" s="70">
        <f t="shared" si="20"/>
        <v>2.851227447142429</v>
      </c>
    </row>
    <row r="182" spans="1:11" ht="63" customHeight="1" x14ac:dyDescent="0.2">
      <c r="A182" s="120">
        <v>2427358</v>
      </c>
      <c r="B182" s="25" t="s">
        <v>244</v>
      </c>
      <c r="C182" s="26">
        <v>133834299.09999999</v>
      </c>
      <c r="D182" s="26">
        <v>1858257.31</v>
      </c>
      <c r="E182" s="26">
        <v>12590969</v>
      </c>
      <c r="F182" s="26">
        <v>0</v>
      </c>
      <c r="G182" s="26"/>
      <c r="H182" s="26">
        <f t="shared" si="14"/>
        <v>0</v>
      </c>
      <c r="I182" s="70">
        <f t="shared" si="21"/>
        <v>0</v>
      </c>
      <c r="J182" s="26">
        <f t="shared" si="22"/>
        <v>1858257.31</v>
      </c>
      <c r="K182" s="70">
        <f t="shared" si="20"/>
        <v>1.3884761398955914</v>
      </c>
    </row>
    <row r="183" spans="1:11" ht="73.5" customHeight="1" x14ac:dyDescent="0.2">
      <c r="A183" s="120">
        <v>2427376</v>
      </c>
      <c r="B183" s="25" t="s">
        <v>245</v>
      </c>
      <c r="C183" s="26">
        <v>163197445.93000001</v>
      </c>
      <c r="D183" s="26">
        <v>1240361.33</v>
      </c>
      <c r="E183" s="26">
        <v>1215925</v>
      </c>
      <c r="F183" s="26">
        <v>94346.32</v>
      </c>
      <c r="G183" s="26">
        <v>173010</v>
      </c>
      <c r="H183" s="26">
        <f t="shared" si="14"/>
        <v>267356.32</v>
      </c>
      <c r="I183" s="70">
        <f t="shared" si="21"/>
        <v>21.987895635010382</v>
      </c>
      <c r="J183" s="26">
        <f t="shared" si="22"/>
        <v>1507717.6500000001</v>
      </c>
      <c r="K183" s="70">
        <f t="shared" si="20"/>
        <v>0.92386105763364879</v>
      </c>
    </row>
    <row r="184" spans="1:11" ht="79.5" customHeight="1" x14ac:dyDescent="0.2">
      <c r="A184" s="120">
        <v>2427400</v>
      </c>
      <c r="B184" s="25" t="s">
        <v>246</v>
      </c>
      <c r="C184" s="26">
        <v>138062730.03</v>
      </c>
      <c r="D184" s="26">
        <v>0</v>
      </c>
      <c r="E184" s="26">
        <v>1124453</v>
      </c>
      <c r="F184" s="26">
        <v>0</v>
      </c>
      <c r="G184" s="26">
        <v>4950</v>
      </c>
      <c r="H184" s="26">
        <f t="shared" si="14"/>
        <v>4950</v>
      </c>
      <c r="I184" s="70">
        <f t="shared" si="21"/>
        <v>0.44021404184968155</v>
      </c>
      <c r="J184" s="26">
        <f t="shared" si="22"/>
        <v>4950</v>
      </c>
      <c r="K184" s="70">
        <f t="shared" si="20"/>
        <v>3.5853267561233955E-3</v>
      </c>
    </row>
    <row r="185" spans="1:11" ht="57.75" customHeight="1" x14ac:dyDescent="0.2">
      <c r="A185" s="120">
        <v>2427402</v>
      </c>
      <c r="B185" s="25" t="s">
        <v>247</v>
      </c>
      <c r="C185" s="26">
        <v>41741868.460000001</v>
      </c>
      <c r="D185" s="26">
        <v>0</v>
      </c>
      <c r="E185" s="26">
        <v>1211617</v>
      </c>
      <c r="F185" s="26">
        <v>0</v>
      </c>
      <c r="G185" s="26">
        <v>10890</v>
      </c>
      <c r="H185" s="26">
        <f t="shared" si="14"/>
        <v>10890</v>
      </c>
      <c r="I185" s="70">
        <f t="shared" si="21"/>
        <v>0.8987988778632191</v>
      </c>
      <c r="J185" s="26">
        <f t="shared" si="22"/>
        <v>10890</v>
      </c>
      <c r="K185" s="70">
        <f t="shared" si="20"/>
        <v>2.6088913605857304E-2</v>
      </c>
    </row>
    <row r="186" spans="1:11" ht="57.75" customHeight="1" x14ac:dyDescent="0.2">
      <c r="A186" s="27">
        <v>2428425</v>
      </c>
      <c r="B186" s="25" t="s">
        <v>57</v>
      </c>
      <c r="C186" s="26">
        <v>1410518.55</v>
      </c>
      <c r="D186" s="26">
        <v>1352448.49</v>
      </c>
      <c r="E186" s="26">
        <v>7638</v>
      </c>
      <c r="F186" s="26">
        <v>0</v>
      </c>
      <c r="G186" s="26"/>
      <c r="H186" s="26">
        <f t="shared" si="14"/>
        <v>0</v>
      </c>
      <c r="I186" s="70">
        <f t="shared" si="21"/>
        <v>0</v>
      </c>
      <c r="J186" s="26">
        <f t="shared" si="22"/>
        <v>1352448.49</v>
      </c>
      <c r="K186" s="70">
        <f t="shared" si="20"/>
        <v>95.883070095037041</v>
      </c>
    </row>
    <row r="187" spans="1:11" ht="51" customHeight="1" x14ac:dyDescent="0.2">
      <c r="A187" s="120">
        <v>2447725</v>
      </c>
      <c r="B187" s="25" t="s">
        <v>192</v>
      </c>
      <c r="C187" s="26">
        <v>2172962.84</v>
      </c>
      <c r="D187" s="26">
        <v>1810775.64</v>
      </c>
      <c r="E187" s="26">
        <v>239000</v>
      </c>
      <c r="F187" s="26">
        <v>0</v>
      </c>
      <c r="G187" s="26"/>
      <c r="H187" s="26">
        <f t="shared" si="14"/>
        <v>0</v>
      </c>
      <c r="I187" s="70">
        <f t="shared" si="21"/>
        <v>0</v>
      </c>
      <c r="J187" s="26">
        <f t="shared" si="22"/>
        <v>1810775.64</v>
      </c>
      <c r="K187" s="70">
        <f t="shared" si="20"/>
        <v>83.332103369057151</v>
      </c>
    </row>
    <row r="188" spans="1:11" ht="70.5" customHeight="1" x14ac:dyDescent="0.2">
      <c r="A188" s="120">
        <v>2451590</v>
      </c>
      <c r="B188" s="25" t="s">
        <v>142</v>
      </c>
      <c r="C188" s="26">
        <v>5664119.8600000003</v>
      </c>
      <c r="D188" s="26">
        <v>42068</v>
      </c>
      <c r="E188" s="26">
        <v>0</v>
      </c>
      <c r="F188" s="26">
        <v>0</v>
      </c>
      <c r="G188" s="26"/>
      <c r="H188" s="26">
        <f t="shared" si="14"/>
        <v>0</v>
      </c>
      <c r="I188" s="70" t="e">
        <f t="shared" si="21"/>
        <v>#DIV/0!</v>
      </c>
      <c r="J188" s="26">
        <f t="shared" si="22"/>
        <v>42068</v>
      </c>
      <c r="K188" s="70">
        <f t="shared" si="20"/>
        <v>0.74271027167140491</v>
      </c>
    </row>
    <row r="189" spans="1:11" ht="45" customHeight="1" x14ac:dyDescent="0.2">
      <c r="A189" s="27">
        <v>2451748</v>
      </c>
      <c r="B189" s="25" t="s">
        <v>58</v>
      </c>
      <c r="C189" s="26">
        <v>6070393.6100000003</v>
      </c>
      <c r="D189" s="26">
        <v>2495003.2599999998</v>
      </c>
      <c r="E189" s="26">
        <v>3575389</v>
      </c>
      <c r="F189" s="26">
        <v>824465</v>
      </c>
      <c r="G189" s="26"/>
      <c r="H189" s="26">
        <f t="shared" si="14"/>
        <v>824465</v>
      </c>
      <c r="I189" s="70">
        <f t="shared" si="21"/>
        <v>23.05944891590817</v>
      </c>
      <c r="J189" s="26">
        <f t="shared" si="22"/>
        <v>3319468.26</v>
      </c>
      <c r="K189" s="70">
        <f t="shared" si="20"/>
        <v>54.682916352107839</v>
      </c>
    </row>
    <row r="190" spans="1:11" ht="52.5" customHeight="1" x14ac:dyDescent="0.2">
      <c r="A190" s="120">
        <v>2468105</v>
      </c>
      <c r="B190" s="25" t="s">
        <v>193</v>
      </c>
      <c r="C190" s="26">
        <v>3540000.52</v>
      </c>
      <c r="D190" s="26">
        <v>2471715.73</v>
      </c>
      <c r="E190" s="26">
        <v>660445</v>
      </c>
      <c r="F190" s="26">
        <v>245820</v>
      </c>
      <c r="G190" s="26"/>
      <c r="H190" s="26">
        <f t="shared" si="14"/>
        <v>245820</v>
      </c>
      <c r="I190" s="70">
        <f t="shared" si="21"/>
        <v>37.220359000370962</v>
      </c>
      <c r="J190" s="26">
        <f t="shared" si="22"/>
        <v>2717535.73</v>
      </c>
      <c r="K190" s="70">
        <f t="shared" si="20"/>
        <v>76.766534768757609</v>
      </c>
    </row>
    <row r="191" spans="1:11" ht="55.5" customHeight="1" x14ac:dyDescent="0.2">
      <c r="A191" s="27">
        <v>2469055</v>
      </c>
      <c r="B191" s="25" t="s">
        <v>59</v>
      </c>
      <c r="C191" s="26">
        <v>18114724.609999999</v>
      </c>
      <c r="D191" s="26">
        <v>8706424.5</v>
      </c>
      <c r="E191" s="26">
        <v>3837692</v>
      </c>
      <c r="F191" s="26">
        <v>43494.33</v>
      </c>
      <c r="G191" s="26">
        <v>14493</v>
      </c>
      <c r="H191" s="26">
        <f t="shared" si="14"/>
        <v>57987.33</v>
      </c>
      <c r="I191" s="70">
        <f t="shared" si="21"/>
        <v>1.5109948896367922</v>
      </c>
      <c r="J191" s="26">
        <f t="shared" si="22"/>
        <v>8764411.8300000001</v>
      </c>
      <c r="K191" s="70">
        <f t="shared" si="20"/>
        <v>48.382804700004769</v>
      </c>
    </row>
    <row r="192" spans="1:11" ht="69.75" customHeight="1" x14ac:dyDescent="0.2">
      <c r="A192" s="120">
        <v>2469195</v>
      </c>
      <c r="B192" s="25" t="s">
        <v>149</v>
      </c>
      <c r="C192" s="26">
        <v>32915795.510000002</v>
      </c>
      <c r="D192" s="26">
        <v>97079.35</v>
      </c>
      <c r="E192" s="26">
        <v>13824296</v>
      </c>
      <c r="F192" s="26">
        <v>104980</v>
      </c>
      <c r="G192" s="26">
        <v>5828</v>
      </c>
      <c r="H192" s="26">
        <f t="shared" si="14"/>
        <v>110808</v>
      </c>
      <c r="I192" s="70">
        <f t="shared" ref="I192:I237" si="23">H192/E192%</f>
        <v>0.80154533728155131</v>
      </c>
      <c r="J192" s="26">
        <f t="shared" si="22"/>
        <v>207887.35</v>
      </c>
      <c r="K192" s="70">
        <f t="shared" ref="K192:K207" si="24">J192/C192%</f>
        <v>0.63157322124219262</v>
      </c>
    </row>
    <row r="193" spans="1:11" ht="69.75" customHeight="1" x14ac:dyDescent="0.2">
      <c r="A193" s="120">
        <v>2474925</v>
      </c>
      <c r="B193" s="25" t="s">
        <v>150</v>
      </c>
      <c r="C193" s="26">
        <v>29851833.640000001</v>
      </c>
      <c r="D193" s="26">
        <v>282506.62</v>
      </c>
      <c r="E193" s="26">
        <v>380445</v>
      </c>
      <c r="F193" s="26">
        <v>337440.7</v>
      </c>
      <c r="G193" s="26"/>
      <c r="H193" s="26">
        <f t="shared" si="14"/>
        <v>337440.7</v>
      </c>
      <c r="I193" s="70">
        <f t="shared" si="23"/>
        <v>88.696316156080385</v>
      </c>
      <c r="J193" s="26">
        <f t="shared" si="22"/>
        <v>619947.32000000007</v>
      </c>
      <c r="K193" s="70">
        <f t="shared" si="24"/>
        <v>2.076747872429856</v>
      </c>
    </row>
    <row r="194" spans="1:11" ht="78" customHeight="1" x14ac:dyDescent="0.2">
      <c r="A194" s="120">
        <v>2475091</v>
      </c>
      <c r="B194" s="25" t="s">
        <v>151</v>
      </c>
      <c r="C194" s="26">
        <v>4894744.22</v>
      </c>
      <c r="D194" s="26">
        <v>135176.79999999999</v>
      </c>
      <c r="E194" s="26">
        <v>447355</v>
      </c>
      <c r="F194" s="26">
        <v>275360.98</v>
      </c>
      <c r="G194" s="26">
        <v>1647</v>
      </c>
      <c r="H194" s="26">
        <f t="shared" si="14"/>
        <v>277007.98</v>
      </c>
      <c r="I194" s="70">
        <f t="shared" si="23"/>
        <v>61.92128846218327</v>
      </c>
      <c r="J194" s="26">
        <f t="shared" si="22"/>
        <v>412184.77999999997</v>
      </c>
      <c r="K194" s="70">
        <f t="shared" si="24"/>
        <v>8.4209666833214012</v>
      </c>
    </row>
    <row r="195" spans="1:11" ht="69.75" customHeight="1" x14ac:dyDescent="0.2">
      <c r="A195" s="120">
        <v>2475435</v>
      </c>
      <c r="B195" s="25" t="s">
        <v>152</v>
      </c>
      <c r="C195" s="26">
        <v>23471037.690000001</v>
      </c>
      <c r="D195" s="26">
        <v>238000</v>
      </c>
      <c r="E195" s="26">
        <v>439000</v>
      </c>
      <c r="F195" s="26">
        <v>415169.98</v>
      </c>
      <c r="G195" s="26">
        <v>1945</v>
      </c>
      <c r="H195" s="26">
        <f t="shared" si="14"/>
        <v>417114.98</v>
      </c>
      <c r="I195" s="70">
        <f t="shared" si="23"/>
        <v>95.014801822323463</v>
      </c>
      <c r="J195" s="26">
        <f t="shared" si="22"/>
        <v>655114.98</v>
      </c>
      <c r="K195" s="70">
        <f t="shared" si="24"/>
        <v>2.7911632568299964</v>
      </c>
    </row>
    <row r="196" spans="1:11" ht="69.75" customHeight="1" x14ac:dyDescent="0.2">
      <c r="A196" s="120">
        <v>2479465</v>
      </c>
      <c r="B196" s="25" t="s">
        <v>153</v>
      </c>
      <c r="C196" s="26">
        <v>11572070.92</v>
      </c>
      <c r="D196" s="26">
        <v>419077.89</v>
      </c>
      <c r="E196" s="26">
        <v>74473</v>
      </c>
      <c r="F196" s="26">
        <v>9111.2800000000007</v>
      </c>
      <c r="G196" s="26">
        <v>1205</v>
      </c>
      <c r="H196" s="26">
        <f t="shared" si="14"/>
        <v>10316.280000000001</v>
      </c>
      <c r="I196" s="70">
        <f t="shared" si="23"/>
        <v>13.85237602889638</v>
      </c>
      <c r="J196" s="26">
        <f t="shared" si="22"/>
        <v>429394.17000000004</v>
      </c>
      <c r="K196" s="70">
        <f t="shared" si="24"/>
        <v>3.7106078330187078</v>
      </c>
    </row>
    <row r="197" spans="1:11" ht="69.75" customHeight="1" x14ac:dyDescent="0.2">
      <c r="A197" s="120">
        <v>2479733</v>
      </c>
      <c r="B197" s="25" t="s">
        <v>154</v>
      </c>
      <c r="C197" s="26">
        <v>10572488.199999999</v>
      </c>
      <c r="D197" s="26">
        <v>485545.6</v>
      </c>
      <c r="E197" s="26">
        <v>147822</v>
      </c>
      <c r="F197" s="26">
        <v>16842.28</v>
      </c>
      <c r="G197" s="26">
        <v>-623</v>
      </c>
      <c r="H197" s="26">
        <f t="shared" si="14"/>
        <v>16219.279999999999</v>
      </c>
      <c r="I197" s="70">
        <f t="shared" si="23"/>
        <v>10.972169230561079</v>
      </c>
      <c r="J197" s="26">
        <f t="shared" si="22"/>
        <v>501764.88</v>
      </c>
      <c r="K197" s="70">
        <f t="shared" si="24"/>
        <v>4.7459488297182491</v>
      </c>
    </row>
    <row r="198" spans="1:11" ht="69.75" customHeight="1" x14ac:dyDescent="0.2">
      <c r="A198" s="120">
        <v>2479767</v>
      </c>
      <c r="B198" s="25" t="s">
        <v>155</v>
      </c>
      <c r="C198" s="26">
        <v>6110489.0199999996</v>
      </c>
      <c r="D198" s="26">
        <v>228866.13</v>
      </c>
      <c r="E198" s="26">
        <v>200000</v>
      </c>
      <c r="F198" s="26">
        <v>178976.16</v>
      </c>
      <c r="G198" s="26">
        <v>6000</v>
      </c>
      <c r="H198" s="26">
        <f t="shared" si="14"/>
        <v>184976.16</v>
      </c>
      <c r="I198" s="70">
        <f t="shared" si="23"/>
        <v>92.488079999999997</v>
      </c>
      <c r="J198" s="26">
        <f t="shared" si="22"/>
        <v>413842.29000000004</v>
      </c>
      <c r="K198" s="70">
        <f t="shared" si="24"/>
        <v>6.7726541794849684</v>
      </c>
    </row>
    <row r="199" spans="1:11" ht="69.75" customHeight="1" x14ac:dyDescent="0.2">
      <c r="A199" s="120">
        <v>2479930</v>
      </c>
      <c r="B199" s="25" t="s">
        <v>156</v>
      </c>
      <c r="C199" s="26">
        <v>9979274.3599999994</v>
      </c>
      <c r="D199" s="26">
        <v>106298.96</v>
      </c>
      <c r="E199" s="26">
        <v>455864</v>
      </c>
      <c r="F199" s="26">
        <v>144916.26</v>
      </c>
      <c r="G199" s="26">
        <v>1191</v>
      </c>
      <c r="H199" s="26">
        <f t="shared" ref="H199:H252" si="25">SUM(F199+G199)</f>
        <v>146107.26</v>
      </c>
      <c r="I199" s="70">
        <f t="shared" si="23"/>
        <v>32.050624747731781</v>
      </c>
      <c r="J199" s="26">
        <f t="shared" si="22"/>
        <v>252406.22000000003</v>
      </c>
      <c r="K199" s="70">
        <f t="shared" si="24"/>
        <v>2.5293043451307624</v>
      </c>
    </row>
    <row r="200" spans="1:11" ht="77.25" customHeight="1" x14ac:dyDescent="0.2">
      <c r="A200" s="120">
        <v>2498098</v>
      </c>
      <c r="B200" s="25" t="s">
        <v>157</v>
      </c>
      <c r="C200" s="26">
        <v>28530630.609999999</v>
      </c>
      <c r="D200" s="26">
        <v>23071805.84</v>
      </c>
      <c r="E200" s="26">
        <v>5018378</v>
      </c>
      <c r="F200" s="26">
        <v>4902399.92</v>
      </c>
      <c r="G200" s="26"/>
      <c r="H200" s="26">
        <f t="shared" si="25"/>
        <v>4902399.92</v>
      </c>
      <c r="I200" s="70">
        <f t="shared" si="23"/>
        <v>97.688932958019507</v>
      </c>
      <c r="J200" s="26">
        <f t="shared" si="22"/>
        <v>27974205.759999998</v>
      </c>
      <c r="K200" s="70">
        <f t="shared" si="24"/>
        <v>98.049728175987198</v>
      </c>
    </row>
    <row r="201" spans="1:11" ht="81" customHeight="1" x14ac:dyDescent="0.2">
      <c r="A201" s="120">
        <v>2509736</v>
      </c>
      <c r="B201" s="25" t="s">
        <v>194</v>
      </c>
      <c r="C201" s="26">
        <v>5132259.4400000004</v>
      </c>
      <c r="D201" s="26">
        <v>471300</v>
      </c>
      <c r="E201" s="26">
        <v>95160</v>
      </c>
      <c r="F201" s="26">
        <v>0</v>
      </c>
      <c r="G201" s="26">
        <v>81480</v>
      </c>
      <c r="H201" s="26">
        <f t="shared" si="25"/>
        <v>81480</v>
      </c>
      <c r="I201" s="70">
        <f t="shared" ref="I201:I206" si="26">H201/E201%</f>
        <v>85.624211853720055</v>
      </c>
      <c r="J201" s="26">
        <f t="shared" si="22"/>
        <v>552780</v>
      </c>
      <c r="K201" s="70">
        <f t="shared" ref="K201:K206" si="27">J201/C201%</f>
        <v>10.770694787791165</v>
      </c>
    </row>
    <row r="202" spans="1:11" ht="103.5" customHeight="1" x14ac:dyDescent="0.2">
      <c r="A202" s="120">
        <v>2514769</v>
      </c>
      <c r="B202" s="25" t="s">
        <v>195</v>
      </c>
      <c r="C202" s="26">
        <v>1689946.51</v>
      </c>
      <c r="D202" s="26">
        <v>157100</v>
      </c>
      <c r="E202" s="26">
        <v>31720</v>
      </c>
      <c r="F202" s="26">
        <v>0</v>
      </c>
      <c r="G202" s="26">
        <v>27160</v>
      </c>
      <c r="H202" s="26">
        <f t="shared" si="25"/>
        <v>27160</v>
      </c>
      <c r="I202" s="70">
        <f t="shared" si="26"/>
        <v>85.624211853720055</v>
      </c>
      <c r="J202" s="26">
        <f t="shared" si="22"/>
        <v>184260</v>
      </c>
      <c r="K202" s="70">
        <f t="shared" si="27"/>
        <v>10.903303679120588</v>
      </c>
    </row>
    <row r="203" spans="1:11" ht="92.25" customHeight="1" x14ac:dyDescent="0.2">
      <c r="A203" s="120">
        <v>2515506</v>
      </c>
      <c r="B203" s="25" t="s">
        <v>196</v>
      </c>
      <c r="C203" s="26">
        <v>1885119.6</v>
      </c>
      <c r="D203" s="26">
        <v>157100</v>
      </c>
      <c r="E203" s="26">
        <v>226894</v>
      </c>
      <c r="F203" s="26">
        <v>0</v>
      </c>
      <c r="G203" s="26">
        <v>27160</v>
      </c>
      <c r="H203" s="26">
        <f t="shared" si="25"/>
        <v>27160</v>
      </c>
      <c r="I203" s="70">
        <f t="shared" si="26"/>
        <v>11.970347386885505</v>
      </c>
      <c r="J203" s="26">
        <f t="shared" si="22"/>
        <v>184260</v>
      </c>
      <c r="K203" s="70">
        <f t="shared" si="27"/>
        <v>9.7744461412421799</v>
      </c>
    </row>
    <row r="204" spans="1:11" ht="102.75" customHeight="1" x14ac:dyDescent="0.2">
      <c r="A204" s="120">
        <v>2515622</v>
      </c>
      <c r="B204" s="25" t="s">
        <v>197</v>
      </c>
      <c r="C204" s="26">
        <v>2031296.94</v>
      </c>
      <c r="D204" s="26">
        <v>157100</v>
      </c>
      <c r="E204" s="26">
        <v>310651</v>
      </c>
      <c r="F204" s="26">
        <v>0</v>
      </c>
      <c r="G204" s="26">
        <v>27160</v>
      </c>
      <c r="H204" s="26">
        <f t="shared" si="25"/>
        <v>27160</v>
      </c>
      <c r="I204" s="70">
        <f t="shared" si="26"/>
        <v>8.7429301692252714</v>
      </c>
      <c r="J204" s="26">
        <f t="shared" si="22"/>
        <v>184260</v>
      </c>
      <c r="K204" s="70">
        <f t="shared" si="27"/>
        <v>9.0710519162205809</v>
      </c>
    </row>
    <row r="205" spans="1:11" ht="102.75" customHeight="1" x14ac:dyDescent="0.2">
      <c r="A205" s="120">
        <v>2515844</v>
      </c>
      <c r="B205" s="25" t="s">
        <v>198</v>
      </c>
      <c r="C205" s="26">
        <v>2846118.29</v>
      </c>
      <c r="D205" s="26">
        <v>390550</v>
      </c>
      <c r="E205" s="26">
        <v>64200</v>
      </c>
      <c r="F205" s="26">
        <v>0</v>
      </c>
      <c r="G205" s="26">
        <v>54320</v>
      </c>
      <c r="H205" s="26">
        <f t="shared" si="25"/>
        <v>54320</v>
      </c>
      <c r="I205" s="70">
        <f t="shared" si="26"/>
        <v>84.610591900311533</v>
      </c>
      <c r="J205" s="26">
        <f t="shared" si="22"/>
        <v>444870</v>
      </c>
      <c r="K205" s="70">
        <f t="shared" si="27"/>
        <v>15.63076283804072</v>
      </c>
    </row>
    <row r="206" spans="1:11" ht="105.75" customHeight="1" x14ac:dyDescent="0.2">
      <c r="A206" s="120">
        <v>2516519</v>
      </c>
      <c r="B206" s="25" t="s">
        <v>199</v>
      </c>
      <c r="C206" s="26">
        <v>1689946.51</v>
      </c>
      <c r="D206" s="26">
        <v>157100</v>
      </c>
      <c r="E206" s="26">
        <v>31720</v>
      </c>
      <c r="F206" s="26">
        <v>0</v>
      </c>
      <c r="G206" s="26">
        <v>27160</v>
      </c>
      <c r="H206" s="26">
        <f t="shared" si="25"/>
        <v>27160</v>
      </c>
      <c r="I206" s="70">
        <f t="shared" si="26"/>
        <v>85.624211853720055</v>
      </c>
      <c r="J206" s="26">
        <f t="shared" ref="J206:J219" si="28">SUM(D206+H206)</f>
        <v>184260</v>
      </c>
      <c r="K206" s="70">
        <f t="shared" si="27"/>
        <v>10.903303679120588</v>
      </c>
    </row>
    <row r="207" spans="1:11" ht="69.75" customHeight="1" x14ac:dyDescent="0.2">
      <c r="A207" s="120">
        <v>2521713</v>
      </c>
      <c r="B207" s="25" t="s">
        <v>158</v>
      </c>
      <c r="C207" s="26">
        <v>8459089.4800000004</v>
      </c>
      <c r="D207" s="26">
        <v>44500</v>
      </c>
      <c r="E207" s="26">
        <v>8040851</v>
      </c>
      <c r="F207" s="26">
        <v>2041548</v>
      </c>
      <c r="G207" s="26">
        <v>16670</v>
      </c>
      <c r="H207" s="26">
        <f t="shared" si="25"/>
        <v>2058218</v>
      </c>
      <c r="I207" s="70">
        <f t="shared" si="23"/>
        <v>25.597017032152444</v>
      </c>
      <c r="J207" s="26">
        <f t="shared" si="28"/>
        <v>2102718</v>
      </c>
      <c r="K207" s="70">
        <f t="shared" si="24"/>
        <v>24.85749801998784</v>
      </c>
    </row>
    <row r="208" spans="1:11" ht="69.75" customHeight="1" x14ac:dyDescent="0.2">
      <c r="A208" s="120">
        <v>2522255</v>
      </c>
      <c r="B208" s="25" t="s">
        <v>248</v>
      </c>
      <c r="C208" s="26">
        <v>279795019.13</v>
      </c>
      <c r="D208" s="26">
        <v>0</v>
      </c>
      <c r="E208" s="26">
        <v>1611995</v>
      </c>
      <c r="F208" s="26">
        <v>11000</v>
      </c>
      <c r="G208" s="26"/>
      <c r="H208" s="26">
        <f t="shared" si="25"/>
        <v>11000</v>
      </c>
      <c r="I208" s="70">
        <f t="shared" ref="I208:I213" si="29">H208/E208%</f>
        <v>0.68238425057149676</v>
      </c>
      <c r="J208" s="26">
        <f t="shared" si="28"/>
        <v>11000</v>
      </c>
      <c r="K208" s="70">
        <f>J208/C208%</f>
        <v>3.9314495426700626E-3</v>
      </c>
    </row>
    <row r="209" spans="1:12" ht="69.75" customHeight="1" x14ac:dyDescent="0.2">
      <c r="A209" s="120">
        <v>2525722</v>
      </c>
      <c r="B209" s="25" t="s">
        <v>249</v>
      </c>
      <c r="C209" s="26">
        <v>219808394.75999999</v>
      </c>
      <c r="D209" s="26">
        <v>0</v>
      </c>
      <c r="E209" s="26">
        <v>1773866</v>
      </c>
      <c r="F209" s="26">
        <v>11000</v>
      </c>
      <c r="G209" s="26"/>
      <c r="H209" s="26">
        <f t="shared" si="25"/>
        <v>11000</v>
      </c>
      <c r="I209" s="70">
        <f t="shared" si="29"/>
        <v>0.6201144844086306</v>
      </c>
      <c r="J209" s="26">
        <f t="shared" si="28"/>
        <v>11000</v>
      </c>
      <c r="K209" s="70">
        <f>J209/C209%</f>
        <v>5.0043584604721122E-3</v>
      </c>
    </row>
    <row r="210" spans="1:12" ht="69.75" customHeight="1" x14ac:dyDescent="0.2">
      <c r="A210" s="120">
        <v>2531607</v>
      </c>
      <c r="B210" s="25" t="s">
        <v>250</v>
      </c>
      <c r="C210" s="26">
        <v>620260548.19000006</v>
      </c>
      <c r="D210" s="26">
        <v>0</v>
      </c>
      <c r="E210" s="26">
        <v>3503023</v>
      </c>
      <c r="F210" s="26">
        <v>195010</v>
      </c>
      <c r="G210" s="26">
        <v>138630</v>
      </c>
      <c r="H210" s="26">
        <f t="shared" si="25"/>
        <v>333640</v>
      </c>
      <c r="I210" s="70">
        <f t="shared" si="29"/>
        <v>9.5243451156329826</v>
      </c>
      <c r="J210" s="26">
        <f t="shared" si="28"/>
        <v>333640</v>
      </c>
      <c r="K210" s="70">
        <f>J210/C210%</f>
        <v>5.3790298443711172E-2</v>
      </c>
    </row>
    <row r="211" spans="1:12" s="53" customFormat="1" ht="33.75" customHeight="1" x14ac:dyDescent="0.2">
      <c r="A211" s="120"/>
      <c r="B211" s="47" t="s">
        <v>251</v>
      </c>
      <c r="C211" s="121"/>
      <c r="D211" s="29">
        <f>SUM(D212:D214)</f>
        <v>1285200</v>
      </c>
      <c r="E211" s="29">
        <f>SUM(E212:E214)</f>
        <v>2808003</v>
      </c>
      <c r="F211" s="29">
        <f t="shared" ref="F211:G211" si="30">SUM(F212:F214)</f>
        <v>0</v>
      </c>
      <c r="G211" s="29">
        <f t="shared" si="30"/>
        <v>23169</v>
      </c>
      <c r="H211" s="29">
        <f t="shared" si="25"/>
        <v>23169</v>
      </c>
      <c r="I211" s="71">
        <f t="shared" si="29"/>
        <v>0.82510595608338033</v>
      </c>
      <c r="J211" s="59">
        <f t="shared" si="28"/>
        <v>1308369</v>
      </c>
      <c r="K211" s="47"/>
      <c r="L211" s="118"/>
    </row>
    <row r="212" spans="1:12" ht="104.25" customHeight="1" x14ac:dyDescent="0.2">
      <c r="A212" s="120">
        <v>2534477</v>
      </c>
      <c r="B212" s="25" t="s">
        <v>252</v>
      </c>
      <c r="C212" s="26">
        <v>1694200</v>
      </c>
      <c r="D212" s="26">
        <v>1250200</v>
      </c>
      <c r="E212" s="26">
        <v>444000</v>
      </c>
      <c r="F212" s="26">
        <v>0</v>
      </c>
      <c r="G212" s="26"/>
      <c r="H212" s="26">
        <f t="shared" si="25"/>
        <v>0</v>
      </c>
      <c r="I212" s="70">
        <f t="shared" si="29"/>
        <v>0</v>
      </c>
      <c r="J212" s="26">
        <f t="shared" si="28"/>
        <v>1250200</v>
      </c>
      <c r="K212" s="70">
        <f>J212/C212%</f>
        <v>73.792940620942034</v>
      </c>
    </row>
    <row r="213" spans="1:12" ht="104.25" customHeight="1" x14ac:dyDescent="0.2">
      <c r="A213" s="120">
        <v>2534704</v>
      </c>
      <c r="B213" s="25" t="s">
        <v>277</v>
      </c>
      <c r="C213" s="26">
        <v>1972600</v>
      </c>
      <c r="D213" s="26">
        <v>35000</v>
      </c>
      <c r="E213" s="26">
        <v>1937600</v>
      </c>
      <c r="F213" s="26">
        <v>0</v>
      </c>
      <c r="G213" s="26"/>
      <c r="H213" s="26">
        <f t="shared" si="25"/>
        <v>0</v>
      </c>
      <c r="I213" s="70">
        <f t="shared" si="29"/>
        <v>0</v>
      </c>
      <c r="J213" s="26">
        <f t="shared" si="28"/>
        <v>35000</v>
      </c>
      <c r="K213" s="70">
        <f>J213/C213%</f>
        <v>1.7743080198722498</v>
      </c>
    </row>
    <row r="214" spans="1:12" ht="104.25" customHeight="1" x14ac:dyDescent="0.2">
      <c r="A214" s="120">
        <v>2547709</v>
      </c>
      <c r="B214" s="25" t="s">
        <v>294</v>
      </c>
      <c r="C214" s="26">
        <v>426403</v>
      </c>
      <c r="D214" s="26">
        <v>0</v>
      </c>
      <c r="E214" s="26">
        <v>426403</v>
      </c>
      <c r="F214" s="26">
        <v>0</v>
      </c>
      <c r="G214" s="26">
        <v>23169</v>
      </c>
      <c r="H214" s="26">
        <f t="shared" si="25"/>
        <v>23169</v>
      </c>
      <c r="I214" s="140"/>
      <c r="J214" s="26">
        <f t="shared" si="28"/>
        <v>23169</v>
      </c>
      <c r="K214" s="70">
        <f>J214/C214%</f>
        <v>5.4335921651583128</v>
      </c>
    </row>
    <row r="215" spans="1:12" s="53" customFormat="1" ht="33.75" customHeight="1" x14ac:dyDescent="0.2">
      <c r="A215" s="51"/>
      <c r="B215" s="47" t="s">
        <v>253</v>
      </c>
      <c r="C215" s="121"/>
      <c r="D215" s="29">
        <f>SUM(D216:D218)</f>
        <v>45600</v>
      </c>
      <c r="E215" s="29">
        <f>SUM(E216:E218)</f>
        <v>154400</v>
      </c>
      <c r="F215" s="29">
        <f>SUM(F216:F218)</f>
        <v>0</v>
      </c>
      <c r="G215" s="29">
        <f>SUM(G216:G218)</f>
        <v>0</v>
      </c>
      <c r="H215" s="29">
        <f t="shared" si="25"/>
        <v>0</v>
      </c>
      <c r="I215" s="71">
        <f>H215/E215%</f>
        <v>0</v>
      </c>
      <c r="J215" s="29">
        <f t="shared" si="28"/>
        <v>45600</v>
      </c>
      <c r="K215" s="47"/>
      <c r="L215" s="118"/>
    </row>
    <row r="216" spans="1:12" ht="78" customHeight="1" x14ac:dyDescent="0.2">
      <c r="A216" s="120">
        <v>2426387</v>
      </c>
      <c r="B216" s="25" t="s">
        <v>254</v>
      </c>
      <c r="C216" s="26">
        <v>75000</v>
      </c>
      <c r="D216" s="26">
        <v>22800</v>
      </c>
      <c r="E216" s="26">
        <v>52200</v>
      </c>
      <c r="F216" s="26">
        <v>0</v>
      </c>
      <c r="G216" s="26"/>
      <c r="H216" s="26">
        <f t="shared" si="25"/>
        <v>0</v>
      </c>
      <c r="I216" s="70">
        <f>H216/E216%</f>
        <v>0</v>
      </c>
      <c r="J216" s="26">
        <f t="shared" si="28"/>
        <v>22800</v>
      </c>
      <c r="K216" s="70">
        <f>J216/C216%</f>
        <v>30.4</v>
      </c>
    </row>
    <row r="217" spans="1:12" ht="69.75" customHeight="1" x14ac:dyDescent="0.2">
      <c r="A217" s="120">
        <v>2426448</v>
      </c>
      <c r="B217" s="25" t="s">
        <v>255</v>
      </c>
      <c r="C217" s="26">
        <v>50000</v>
      </c>
      <c r="D217" s="26">
        <v>0</v>
      </c>
      <c r="E217" s="26">
        <v>50000</v>
      </c>
      <c r="F217" s="26">
        <v>0</v>
      </c>
      <c r="G217" s="26"/>
      <c r="H217" s="26">
        <f t="shared" si="25"/>
        <v>0</v>
      </c>
      <c r="I217" s="70">
        <f>H217/E217%</f>
        <v>0</v>
      </c>
      <c r="J217" s="26">
        <f t="shared" si="28"/>
        <v>0</v>
      </c>
      <c r="K217" s="70">
        <f>J217/C217%</f>
        <v>0</v>
      </c>
    </row>
    <row r="218" spans="1:12" ht="69.75" customHeight="1" x14ac:dyDescent="0.2">
      <c r="A218" s="120">
        <v>2426631</v>
      </c>
      <c r="B218" s="25" t="s">
        <v>256</v>
      </c>
      <c r="C218" s="26">
        <v>75000</v>
      </c>
      <c r="D218" s="26">
        <v>22800</v>
      </c>
      <c r="E218" s="26">
        <v>52200</v>
      </c>
      <c r="F218" s="26">
        <v>0</v>
      </c>
      <c r="G218" s="26"/>
      <c r="H218" s="26">
        <f t="shared" si="25"/>
        <v>0</v>
      </c>
      <c r="I218" s="70">
        <f>H218/E218%</f>
        <v>0</v>
      </c>
      <c r="J218" s="26">
        <f t="shared" si="28"/>
        <v>22800</v>
      </c>
      <c r="K218" s="70">
        <f>J218/C218%</f>
        <v>30.4</v>
      </c>
    </row>
    <row r="219" spans="1:12" s="53" customFormat="1" ht="33.75" customHeight="1" x14ac:dyDescent="0.2">
      <c r="A219" s="51"/>
      <c r="B219" s="47" t="s">
        <v>210</v>
      </c>
      <c r="C219" s="121"/>
      <c r="D219" s="29">
        <f>SUM(D220:D239)</f>
        <v>1850485.59</v>
      </c>
      <c r="E219" s="29">
        <f>SUM(E220:E239)</f>
        <v>2177441</v>
      </c>
      <c r="F219" s="29">
        <f>SUM(F220:F239)</f>
        <v>59391</v>
      </c>
      <c r="G219" s="29">
        <f>SUM(G220:G239)</f>
        <v>0</v>
      </c>
      <c r="H219" s="29">
        <f t="shared" si="25"/>
        <v>59391</v>
      </c>
      <c r="I219" s="71">
        <f t="shared" si="23"/>
        <v>2.7275595527042982</v>
      </c>
      <c r="J219" s="29">
        <f t="shared" si="28"/>
        <v>1909876.59</v>
      </c>
      <c r="K219" s="47"/>
      <c r="L219" s="118"/>
    </row>
    <row r="220" spans="1:12" ht="104.25" customHeight="1" x14ac:dyDescent="0.2">
      <c r="A220" s="120">
        <v>2481800</v>
      </c>
      <c r="B220" s="25" t="s">
        <v>295</v>
      </c>
      <c r="C220" s="26">
        <v>26658.25</v>
      </c>
      <c r="D220" s="26">
        <v>0</v>
      </c>
      <c r="E220" s="26">
        <v>26659</v>
      </c>
      <c r="F220" s="26">
        <v>0</v>
      </c>
      <c r="G220" s="26"/>
      <c r="H220" s="26">
        <f t="shared" si="25"/>
        <v>0</v>
      </c>
      <c r="I220" s="70">
        <f t="shared" si="23"/>
        <v>0</v>
      </c>
      <c r="J220" s="26">
        <f t="shared" ref="J220:J237" si="31">SUM(D220+H220)</f>
        <v>0</v>
      </c>
      <c r="K220" s="70">
        <f t="shared" ref="K220:K237" si="32">J220/C220%</f>
        <v>0</v>
      </c>
    </row>
    <row r="221" spans="1:12" ht="110.25" customHeight="1" x14ac:dyDescent="0.2">
      <c r="A221" s="120">
        <v>2481814</v>
      </c>
      <c r="B221" s="25" t="s">
        <v>296</v>
      </c>
      <c r="C221" s="26">
        <v>48828.92</v>
      </c>
      <c r="D221" s="26">
        <v>0</v>
      </c>
      <c r="E221" s="26">
        <v>48829</v>
      </c>
      <c r="F221" s="26">
        <v>0</v>
      </c>
      <c r="G221" s="26"/>
      <c r="H221" s="26">
        <f t="shared" si="25"/>
        <v>0</v>
      </c>
      <c r="I221" s="70">
        <f t="shared" si="23"/>
        <v>0</v>
      </c>
      <c r="J221" s="26">
        <f t="shared" si="31"/>
        <v>0</v>
      </c>
      <c r="K221" s="70">
        <f t="shared" si="32"/>
        <v>0</v>
      </c>
    </row>
    <row r="222" spans="1:12" ht="87" customHeight="1" x14ac:dyDescent="0.2">
      <c r="A222" s="120">
        <v>2481819</v>
      </c>
      <c r="B222" s="25" t="s">
        <v>297</v>
      </c>
      <c r="C222" s="26">
        <v>2872.15</v>
      </c>
      <c r="D222" s="26">
        <v>0</v>
      </c>
      <c r="E222" s="26">
        <v>2873</v>
      </c>
      <c r="F222" s="26">
        <v>0</v>
      </c>
      <c r="G222" s="26"/>
      <c r="H222" s="26">
        <f t="shared" si="25"/>
        <v>0</v>
      </c>
      <c r="I222" s="70">
        <f t="shared" si="23"/>
        <v>0</v>
      </c>
      <c r="J222" s="26">
        <f t="shared" si="31"/>
        <v>0</v>
      </c>
      <c r="K222" s="70">
        <f t="shared" si="32"/>
        <v>0</v>
      </c>
    </row>
    <row r="223" spans="1:12" ht="78.75" customHeight="1" x14ac:dyDescent="0.2">
      <c r="A223" s="120">
        <v>2481824</v>
      </c>
      <c r="B223" s="25" t="s">
        <v>298</v>
      </c>
      <c r="C223" s="26">
        <v>15183.05</v>
      </c>
      <c r="D223" s="26">
        <v>0</v>
      </c>
      <c r="E223" s="26">
        <v>15184</v>
      </c>
      <c r="F223" s="26">
        <v>0</v>
      </c>
      <c r="G223" s="26"/>
      <c r="H223" s="26">
        <f t="shared" si="25"/>
        <v>0</v>
      </c>
      <c r="I223" s="70">
        <f t="shared" si="23"/>
        <v>0</v>
      </c>
      <c r="J223" s="26">
        <f t="shared" si="31"/>
        <v>0</v>
      </c>
      <c r="K223" s="70">
        <f t="shared" si="32"/>
        <v>0</v>
      </c>
    </row>
    <row r="224" spans="1:12" ht="96.75" customHeight="1" x14ac:dyDescent="0.2">
      <c r="A224" s="120">
        <v>2481828</v>
      </c>
      <c r="B224" s="25" t="s">
        <v>299</v>
      </c>
      <c r="C224" s="26">
        <v>258479</v>
      </c>
      <c r="D224" s="26">
        <v>0</v>
      </c>
      <c r="E224" s="26">
        <v>258479</v>
      </c>
      <c r="F224" s="26">
        <v>0</v>
      </c>
      <c r="G224" s="26"/>
      <c r="H224" s="26">
        <f t="shared" si="25"/>
        <v>0</v>
      </c>
      <c r="I224" s="70">
        <f t="shared" si="23"/>
        <v>0</v>
      </c>
      <c r="J224" s="26">
        <f t="shared" si="31"/>
        <v>0</v>
      </c>
      <c r="K224" s="70">
        <f t="shared" si="32"/>
        <v>0</v>
      </c>
    </row>
    <row r="225" spans="1:12" ht="63" customHeight="1" x14ac:dyDescent="0.2">
      <c r="A225" s="120">
        <v>2481833</v>
      </c>
      <c r="B225" s="25" t="s">
        <v>300</v>
      </c>
      <c r="C225" s="26">
        <v>14785.05</v>
      </c>
      <c r="D225" s="26">
        <v>0</v>
      </c>
      <c r="E225" s="26">
        <v>14786</v>
      </c>
      <c r="F225" s="26">
        <v>0</v>
      </c>
      <c r="G225" s="26"/>
      <c r="H225" s="26">
        <f t="shared" si="25"/>
        <v>0</v>
      </c>
      <c r="I225" s="70">
        <f t="shared" si="23"/>
        <v>0</v>
      </c>
      <c r="J225" s="26">
        <f t="shared" si="31"/>
        <v>0</v>
      </c>
      <c r="K225" s="70">
        <f t="shared" si="32"/>
        <v>0</v>
      </c>
    </row>
    <row r="226" spans="1:12" ht="96.75" customHeight="1" x14ac:dyDescent="0.2">
      <c r="A226" s="120">
        <v>2481836</v>
      </c>
      <c r="B226" s="25" t="s">
        <v>301</v>
      </c>
      <c r="C226" s="26">
        <v>25048.75</v>
      </c>
      <c r="D226" s="26">
        <v>0</v>
      </c>
      <c r="E226" s="26">
        <v>25049</v>
      </c>
      <c r="F226" s="26">
        <v>0</v>
      </c>
      <c r="G226" s="26"/>
      <c r="H226" s="26">
        <f t="shared" si="25"/>
        <v>0</v>
      </c>
      <c r="I226" s="70">
        <f t="shared" si="23"/>
        <v>0</v>
      </c>
      <c r="J226" s="26">
        <f t="shared" si="31"/>
        <v>0</v>
      </c>
      <c r="K226" s="70">
        <f t="shared" si="32"/>
        <v>0</v>
      </c>
    </row>
    <row r="227" spans="1:12" ht="67.5" customHeight="1" x14ac:dyDescent="0.2">
      <c r="A227" s="120">
        <v>2481843</v>
      </c>
      <c r="B227" s="25" t="s">
        <v>302</v>
      </c>
      <c r="C227" s="26">
        <v>30366.1</v>
      </c>
      <c r="D227" s="26">
        <v>0</v>
      </c>
      <c r="E227" s="26">
        <v>30367</v>
      </c>
      <c r="F227" s="26">
        <v>0</v>
      </c>
      <c r="G227" s="26"/>
      <c r="H227" s="26">
        <f t="shared" si="25"/>
        <v>0</v>
      </c>
      <c r="I227" s="70">
        <f t="shared" si="23"/>
        <v>0</v>
      </c>
      <c r="J227" s="26">
        <f t="shared" si="31"/>
        <v>0</v>
      </c>
      <c r="K227" s="70">
        <f t="shared" si="32"/>
        <v>0</v>
      </c>
    </row>
    <row r="228" spans="1:12" ht="75" customHeight="1" x14ac:dyDescent="0.2">
      <c r="A228" s="120">
        <v>2481850</v>
      </c>
      <c r="B228" s="25" t="s">
        <v>303</v>
      </c>
      <c r="C228" s="26">
        <v>2872.15</v>
      </c>
      <c r="D228" s="26">
        <v>0</v>
      </c>
      <c r="E228" s="26">
        <v>2873</v>
      </c>
      <c r="F228" s="26">
        <v>0</v>
      </c>
      <c r="G228" s="26"/>
      <c r="H228" s="26">
        <f t="shared" si="25"/>
        <v>0</v>
      </c>
      <c r="I228" s="70">
        <f t="shared" si="23"/>
        <v>0</v>
      </c>
      <c r="J228" s="26">
        <f t="shared" si="31"/>
        <v>0</v>
      </c>
      <c r="K228" s="70">
        <f t="shared" si="32"/>
        <v>0</v>
      </c>
    </row>
    <row r="229" spans="1:12" ht="79.5" customHeight="1" x14ac:dyDescent="0.2">
      <c r="A229" s="120">
        <v>2481851</v>
      </c>
      <c r="B229" s="25" t="s">
        <v>304</v>
      </c>
      <c r="C229" s="26">
        <v>29694.33</v>
      </c>
      <c r="D229" s="26">
        <v>0</v>
      </c>
      <c r="E229" s="26">
        <v>29695</v>
      </c>
      <c r="F229" s="26">
        <v>0</v>
      </c>
      <c r="G229" s="26"/>
      <c r="H229" s="26">
        <f t="shared" si="25"/>
        <v>0</v>
      </c>
      <c r="I229" s="70">
        <f t="shared" si="23"/>
        <v>0</v>
      </c>
      <c r="J229" s="26">
        <f t="shared" si="31"/>
        <v>0</v>
      </c>
      <c r="K229" s="70">
        <f t="shared" si="32"/>
        <v>0</v>
      </c>
    </row>
    <row r="230" spans="1:12" ht="96.75" customHeight="1" x14ac:dyDescent="0.2">
      <c r="A230" s="120">
        <v>2481855</v>
      </c>
      <c r="B230" s="25" t="s">
        <v>305</v>
      </c>
      <c r="C230" s="26">
        <v>97536.7</v>
      </c>
      <c r="D230" s="26">
        <v>0</v>
      </c>
      <c r="E230" s="26">
        <v>97537</v>
      </c>
      <c r="F230" s="26">
        <v>0</v>
      </c>
      <c r="G230" s="26"/>
      <c r="H230" s="26">
        <f t="shared" si="25"/>
        <v>0</v>
      </c>
      <c r="I230" s="70">
        <f t="shared" si="23"/>
        <v>0</v>
      </c>
      <c r="J230" s="26">
        <f t="shared" si="31"/>
        <v>0</v>
      </c>
      <c r="K230" s="70">
        <f t="shared" si="32"/>
        <v>0</v>
      </c>
    </row>
    <row r="231" spans="1:12" ht="96.75" customHeight="1" x14ac:dyDescent="0.2">
      <c r="A231" s="120">
        <v>2481859</v>
      </c>
      <c r="B231" s="25" t="s">
        <v>306</v>
      </c>
      <c r="C231" s="26">
        <v>70423.63</v>
      </c>
      <c r="D231" s="26">
        <v>0</v>
      </c>
      <c r="E231" s="26">
        <v>70424</v>
      </c>
      <c r="F231" s="26">
        <v>0</v>
      </c>
      <c r="G231" s="26"/>
      <c r="H231" s="26">
        <f t="shared" si="25"/>
        <v>0</v>
      </c>
      <c r="I231" s="70">
        <f t="shared" si="23"/>
        <v>0</v>
      </c>
      <c r="J231" s="26">
        <f t="shared" si="31"/>
        <v>0</v>
      </c>
      <c r="K231" s="70">
        <f t="shared" si="32"/>
        <v>0</v>
      </c>
    </row>
    <row r="232" spans="1:12" ht="96.75" customHeight="1" x14ac:dyDescent="0.2">
      <c r="A232" s="120">
        <v>2481862</v>
      </c>
      <c r="B232" s="25" t="s">
        <v>307</v>
      </c>
      <c r="C232" s="26">
        <v>26923.3</v>
      </c>
      <c r="D232" s="26">
        <v>0</v>
      </c>
      <c r="E232" s="26">
        <v>26924</v>
      </c>
      <c r="F232" s="26">
        <v>0</v>
      </c>
      <c r="G232" s="26"/>
      <c r="H232" s="26">
        <f t="shared" si="25"/>
        <v>0</v>
      </c>
      <c r="I232" s="70">
        <f t="shared" si="23"/>
        <v>0</v>
      </c>
      <c r="J232" s="26">
        <f t="shared" si="31"/>
        <v>0</v>
      </c>
      <c r="K232" s="70">
        <f t="shared" si="32"/>
        <v>0</v>
      </c>
    </row>
    <row r="233" spans="1:12" ht="84.75" customHeight="1" x14ac:dyDescent="0.2">
      <c r="A233" s="120">
        <v>2481864</v>
      </c>
      <c r="B233" s="25" t="s">
        <v>308</v>
      </c>
      <c r="C233" s="26">
        <v>12000</v>
      </c>
      <c r="D233" s="26">
        <v>0</v>
      </c>
      <c r="E233" s="26">
        <v>12000</v>
      </c>
      <c r="F233" s="26">
        <v>0</v>
      </c>
      <c r="G233" s="26"/>
      <c r="H233" s="26">
        <f t="shared" si="25"/>
        <v>0</v>
      </c>
      <c r="I233" s="70">
        <f t="shared" si="23"/>
        <v>0</v>
      </c>
      <c r="J233" s="26">
        <f t="shared" si="31"/>
        <v>0</v>
      </c>
      <c r="K233" s="70">
        <f t="shared" si="32"/>
        <v>0</v>
      </c>
    </row>
    <row r="234" spans="1:12" ht="54.75" customHeight="1" x14ac:dyDescent="0.2">
      <c r="A234" s="120">
        <v>2481865</v>
      </c>
      <c r="B234" s="25" t="s">
        <v>309</v>
      </c>
      <c r="C234" s="26">
        <v>4602</v>
      </c>
      <c r="D234" s="26">
        <v>0</v>
      </c>
      <c r="E234" s="26">
        <v>4602</v>
      </c>
      <c r="F234" s="26">
        <v>0</v>
      </c>
      <c r="G234" s="26"/>
      <c r="H234" s="26">
        <f t="shared" si="25"/>
        <v>0</v>
      </c>
      <c r="I234" s="70">
        <f t="shared" si="23"/>
        <v>0</v>
      </c>
      <c r="J234" s="26">
        <f t="shared" si="31"/>
        <v>0</v>
      </c>
      <c r="K234" s="70">
        <f t="shared" si="32"/>
        <v>0</v>
      </c>
    </row>
    <row r="235" spans="1:12" ht="87" customHeight="1" x14ac:dyDescent="0.2">
      <c r="A235" s="120">
        <v>2493591</v>
      </c>
      <c r="B235" s="25" t="s">
        <v>310</v>
      </c>
      <c r="C235" s="26">
        <v>20000</v>
      </c>
      <c r="D235" s="26">
        <v>0</v>
      </c>
      <c r="E235" s="26">
        <v>20000</v>
      </c>
      <c r="F235" s="26">
        <v>0</v>
      </c>
      <c r="G235" s="26"/>
      <c r="H235" s="26">
        <f t="shared" si="25"/>
        <v>0</v>
      </c>
      <c r="I235" s="70">
        <f t="shared" si="23"/>
        <v>0</v>
      </c>
      <c r="J235" s="26">
        <f t="shared" si="31"/>
        <v>0</v>
      </c>
      <c r="K235" s="70">
        <f t="shared" si="32"/>
        <v>0</v>
      </c>
    </row>
    <row r="236" spans="1:12" ht="96.75" customHeight="1" x14ac:dyDescent="0.2">
      <c r="A236" s="120">
        <v>2511458</v>
      </c>
      <c r="B236" s="25" t="s">
        <v>257</v>
      </c>
      <c r="C236" s="26">
        <v>3198830.21</v>
      </c>
      <c r="D236" s="26">
        <v>1850485.59</v>
      </c>
      <c r="E236" s="26">
        <v>65990</v>
      </c>
      <c r="F236" s="26">
        <v>59391</v>
      </c>
      <c r="G236" s="26"/>
      <c r="H236" s="26">
        <f t="shared" si="25"/>
        <v>59391</v>
      </c>
      <c r="I236" s="70">
        <f t="shared" si="23"/>
        <v>90</v>
      </c>
      <c r="J236" s="26">
        <f t="shared" si="31"/>
        <v>1909876.59</v>
      </c>
      <c r="K236" s="70">
        <f t="shared" si="32"/>
        <v>59.705469331552926</v>
      </c>
    </row>
    <row r="237" spans="1:12" ht="78.75" customHeight="1" x14ac:dyDescent="0.2">
      <c r="A237" s="120">
        <v>2513327</v>
      </c>
      <c r="B237" s="25" t="s">
        <v>278</v>
      </c>
      <c r="C237" s="26">
        <v>1003096.21</v>
      </c>
      <c r="D237" s="26">
        <v>0</v>
      </c>
      <c r="E237" s="26">
        <v>945170</v>
      </c>
      <c r="F237" s="26">
        <v>0</v>
      </c>
      <c r="G237" s="26"/>
      <c r="H237" s="26">
        <f t="shared" si="25"/>
        <v>0</v>
      </c>
      <c r="I237" s="70">
        <f t="shared" si="23"/>
        <v>0</v>
      </c>
      <c r="J237" s="26">
        <f t="shared" si="31"/>
        <v>0</v>
      </c>
      <c r="K237" s="70">
        <f t="shared" si="32"/>
        <v>0</v>
      </c>
    </row>
    <row r="238" spans="1:12" ht="80.25" customHeight="1" x14ac:dyDescent="0.2">
      <c r="A238" s="120">
        <v>2536673</v>
      </c>
      <c r="B238" s="25" t="s">
        <v>211</v>
      </c>
      <c r="C238" s="26">
        <v>240000</v>
      </c>
      <c r="D238" s="26">
        <v>0</v>
      </c>
      <c r="E238" s="26">
        <v>240000</v>
      </c>
      <c r="F238" s="26">
        <v>0</v>
      </c>
      <c r="G238" s="26"/>
      <c r="H238" s="26">
        <f t="shared" si="25"/>
        <v>0</v>
      </c>
      <c r="I238" s="70">
        <f t="shared" ref="I238:I252" si="33">H238/E238%</f>
        <v>0</v>
      </c>
      <c r="J238" s="26">
        <f t="shared" ref="J238:J252" si="34">SUM(D238+H238)</f>
        <v>0</v>
      </c>
      <c r="K238" s="70">
        <f>J238/C238%</f>
        <v>0</v>
      </c>
    </row>
    <row r="239" spans="1:12" ht="75.75" customHeight="1" x14ac:dyDescent="0.2">
      <c r="A239" s="120">
        <v>2536683</v>
      </c>
      <c r="B239" s="25" t="s">
        <v>212</v>
      </c>
      <c r="C239" s="26">
        <v>240000</v>
      </c>
      <c r="D239" s="26">
        <v>0</v>
      </c>
      <c r="E239" s="26">
        <v>240000</v>
      </c>
      <c r="F239" s="26">
        <v>0</v>
      </c>
      <c r="G239" s="26"/>
      <c r="H239" s="26">
        <f t="shared" si="25"/>
        <v>0</v>
      </c>
      <c r="I239" s="70">
        <f t="shared" si="33"/>
        <v>0</v>
      </c>
      <c r="J239" s="26">
        <f t="shared" si="34"/>
        <v>0</v>
      </c>
      <c r="K239" s="70">
        <f>J239/C239%</f>
        <v>0</v>
      </c>
    </row>
    <row r="240" spans="1:12" s="53" customFormat="1" ht="33.75" customHeight="1" x14ac:dyDescent="0.2">
      <c r="A240" s="51"/>
      <c r="B240" s="47" t="s">
        <v>128</v>
      </c>
      <c r="C240" s="121"/>
      <c r="D240" s="29">
        <f>SUM(D241:D252)</f>
        <v>2669876</v>
      </c>
      <c r="E240" s="29">
        <f>SUM(E241:E252)</f>
        <v>73909948</v>
      </c>
      <c r="F240" s="29">
        <v>8696706.5</v>
      </c>
      <c r="G240" s="29">
        <f>SUM(G241:G252)</f>
        <v>2640703</v>
      </c>
      <c r="H240" s="29">
        <f t="shared" si="25"/>
        <v>11337409.5</v>
      </c>
      <c r="I240" s="71">
        <f t="shared" si="33"/>
        <v>15.339490564923683</v>
      </c>
      <c r="J240" s="29">
        <f t="shared" si="34"/>
        <v>14007285.5</v>
      </c>
      <c r="K240" s="47"/>
      <c r="L240" s="118"/>
    </row>
    <row r="241" spans="1:11" ht="36" customHeight="1" x14ac:dyDescent="0.2">
      <c r="A241" s="27">
        <v>2416127</v>
      </c>
      <c r="B241" s="25" t="s">
        <v>35</v>
      </c>
      <c r="C241" s="26">
        <v>69177499</v>
      </c>
      <c r="D241" s="26">
        <v>2186031</v>
      </c>
      <c r="E241" s="26">
        <v>14424224</v>
      </c>
      <c r="F241" s="26">
        <v>8690706.5</v>
      </c>
      <c r="G241" s="26">
        <v>1152487</v>
      </c>
      <c r="H241" s="26">
        <f t="shared" si="25"/>
        <v>9843193.5</v>
      </c>
      <c r="I241" s="70">
        <f t="shared" si="33"/>
        <v>68.240714370492313</v>
      </c>
      <c r="J241" s="26">
        <f t="shared" si="34"/>
        <v>12029224.5</v>
      </c>
      <c r="K241" s="70">
        <f t="shared" ref="K241:K252" si="35">J241/C241%</f>
        <v>17.388926564112992</v>
      </c>
    </row>
    <row r="242" spans="1:11" ht="90.75" customHeight="1" x14ac:dyDescent="0.2">
      <c r="A242" s="27">
        <v>2430241</v>
      </c>
      <c r="B242" s="25" t="s">
        <v>40</v>
      </c>
      <c r="C242" s="26">
        <v>55223616</v>
      </c>
      <c r="D242" s="26">
        <v>0</v>
      </c>
      <c r="E242" s="26">
        <v>1049175</v>
      </c>
      <c r="F242" s="26">
        <v>6000</v>
      </c>
      <c r="G242" s="26">
        <v>30000</v>
      </c>
      <c r="H242" s="26">
        <f t="shared" si="25"/>
        <v>36000</v>
      </c>
      <c r="I242" s="70">
        <f t="shared" si="33"/>
        <v>3.4312674244048895</v>
      </c>
      <c r="J242" s="26">
        <f t="shared" si="34"/>
        <v>36000</v>
      </c>
      <c r="K242" s="70">
        <f t="shared" si="35"/>
        <v>6.5189501534995462E-2</v>
      </c>
    </row>
    <row r="243" spans="1:11" ht="38.25" customHeight="1" x14ac:dyDescent="0.2">
      <c r="A243" s="27">
        <v>2430242</v>
      </c>
      <c r="B243" s="25" t="s">
        <v>41</v>
      </c>
      <c r="C243" s="26">
        <v>238695018.91999999</v>
      </c>
      <c r="D243" s="26">
        <v>0</v>
      </c>
      <c r="E243" s="26">
        <v>2247323</v>
      </c>
      <c r="F243" s="26">
        <v>0</v>
      </c>
      <c r="G243" s="26"/>
      <c r="H243" s="26">
        <f t="shared" si="25"/>
        <v>0</v>
      </c>
      <c r="I243" s="70">
        <f t="shared" si="33"/>
        <v>0</v>
      </c>
      <c r="J243" s="26">
        <f t="shared" si="34"/>
        <v>0</v>
      </c>
      <c r="K243" s="70">
        <f t="shared" si="35"/>
        <v>0</v>
      </c>
    </row>
    <row r="244" spans="1:11" ht="58.5" customHeight="1" x14ac:dyDescent="0.2">
      <c r="A244" s="27">
        <v>2430246</v>
      </c>
      <c r="B244" s="25" t="s">
        <v>42</v>
      </c>
      <c r="C244" s="26">
        <v>235321882.36000001</v>
      </c>
      <c r="D244" s="26">
        <v>452345</v>
      </c>
      <c r="E244" s="26">
        <v>12218977</v>
      </c>
      <c r="F244" s="26">
        <v>0</v>
      </c>
      <c r="G244" s="26"/>
      <c r="H244" s="26">
        <f t="shared" si="25"/>
        <v>0</v>
      </c>
      <c r="I244" s="70">
        <f t="shared" si="33"/>
        <v>0</v>
      </c>
      <c r="J244" s="26">
        <f t="shared" si="34"/>
        <v>452345</v>
      </c>
      <c r="K244" s="70">
        <f t="shared" si="35"/>
        <v>0.19222394256901013</v>
      </c>
    </row>
    <row r="245" spans="1:11" ht="82.5" customHeight="1" x14ac:dyDescent="0.2">
      <c r="A245" s="27">
        <v>2430247</v>
      </c>
      <c r="B245" s="25" t="s">
        <v>43</v>
      </c>
      <c r="C245" s="26">
        <v>73288325</v>
      </c>
      <c r="D245" s="26">
        <v>31500</v>
      </c>
      <c r="E245" s="26">
        <v>1572552</v>
      </c>
      <c r="F245" s="26">
        <v>0</v>
      </c>
      <c r="G245" s="26"/>
      <c r="H245" s="26">
        <f t="shared" si="25"/>
        <v>0</v>
      </c>
      <c r="I245" s="70">
        <f t="shared" si="33"/>
        <v>0</v>
      </c>
      <c r="J245" s="26">
        <f t="shared" si="34"/>
        <v>31500</v>
      </c>
      <c r="K245" s="70">
        <f t="shared" si="35"/>
        <v>4.2980924997262526E-2</v>
      </c>
    </row>
    <row r="246" spans="1:11" ht="60.75" customHeight="1" x14ac:dyDescent="0.2">
      <c r="A246" s="27">
        <v>2466074</v>
      </c>
      <c r="B246" s="25" t="s">
        <v>44</v>
      </c>
      <c r="C246" s="26">
        <v>54748220.420000002</v>
      </c>
      <c r="D246" s="26">
        <v>0</v>
      </c>
      <c r="E246" s="26">
        <v>9288874</v>
      </c>
      <c r="F246" s="26">
        <v>0</v>
      </c>
      <c r="G246" s="26">
        <v>376094</v>
      </c>
      <c r="H246" s="26">
        <f t="shared" si="25"/>
        <v>376094</v>
      </c>
      <c r="I246" s="70">
        <f t="shared" si="33"/>
        <v>4.048865341482724</v>
      </c>
      <c r="J246" s="26">
        <f t="shared" si="34"/>
        <v>376094</v>
      </c>
      <c r="K246" s="70">
        <f t="shared" si="35"/>
        <v>0.68695200887773433</v>
      </c>
    </row>
    <row r="247" spans="1:11" ht="70.5" customHeight="1" x14ac:dyDescent="0.2">
      <c r="A247" s="27">
        <v>2466086</v>
      </c>
      <c r="B247" s="25" t="s">
        <v>45</v>
      </c>
      <c r="C247" s="26">
        <v>87960875.530000001</v>
      </c>
      <c r="D247" s="26">
        <v>0</v>
      </c>
      <c r="E247" s="26">
        <v>8543845</v>
      </c>
      <c r="F247" s="26">
        <v>0</v>
      </c>
      <c r="G247" s="26">
        <v>355925</v>
      </c>
      <c r="H247" s="26">
        <f t="shared" si="25"/>
        <v>355925</v>
      </c>
      <c r="I247" s="70">
        <f t="shared" si="33"/>
        <v>4.1658644322316238</v>
      </c>
      <c r="J247" s="26">
        <f t="shared" si="34"/>
        <v>355925</v>
      </c>
      <c r="K247" s="70">
        <f t="shared" si="35"/>
        <v>0.40464012875657196</v>
      </c>
    </row>
    <row r="248" spans="1:11" ht="82.5" customHeight="1" x14ac:dyDescent="0.2">
      <c r="A248" s="120">
        <v>2466354</v>
      </c>
      <c r="B248" s="25" t="s">
        <v>46</v>
      </c>
      <c r="C248" s="26">
        <v>62726537.840000004</v>
      </c>
      <c r="D248" s="26">
        <v>0</v>
      </c>
      <c r="E248" s="26">
        <v>6023630</v>
      </c>
      <c r="F248" s="26">
        <v>0</v>
      </c>
      <c r="G248" s="26">
        <v>260850</v>
      </c>
      <c r="H248" s="26">
        <f t="shared" si="25"/>
        <v>260850</v>
      </c>
      <c r="I248" s="70">
        <f t="shared" si="33"/>
        <v>4.3304452630722672</v>
      </c>
      <c r="J248" s="26">
        <f t="shared" si="34"/>
        <v>260850</v>
      </c>
      <c r="K248" s="70">
        <f t="shared" si="35"/>
        <v>0.41585269804841501</v>
      </c>
    </row>
    <row r="249" spans="1:11" ht="82.5" customHeight="1" x14ac:dyDescent="0.2">
      <c r="A249" s="27">
        <v>2466581</v>
      </c>
      <c r="B249" s="25" t="s">
        <v>47</v>
      </c>
      <c r="C249" s="26">
        <v>66030835.219999999</v>
      </c>
      <c r="D249" s="26">
        <v>0</v>
      </c>
      <c r="E249" s="26">
        <v>3923281</v>
      </c>
      <c r="F249" s="26">
        <v>0</v>
      </c>
      <c r="G249" s="26">
        <v>22371</v>
      </c>
      <c r="H249" s="26">
        <f t="shared" si="25"/>
        <v>22371</v>
      </c>
      <c r="I249" s="70">
        <f t="shared" si="33"/>
        <v>0.57021151429122718</v>
      </c>
      <c r="J249" s="26">
        <f t="shared" si="34"/>
        <v>22371</v>
      </c>
      <c r="K249" s="70">
        <f t="shared" si="35"/>
        <v>3.3879625973932972E-2</v>
      </c>
    </row>
    <row r="250" spans="1:11" ht="115.5" customHeight="1" x14ac:dyDescent="0.2">
      <c r="A250" s="27">
        <v>2466660</v>
      </c>
      <c r="B250" s="25" t="s">
        <v>54</v>
      </c>
      <c r="C250" s="26">
        <v>62271852.899999999</v>
      </c>
      <c r="D250" s="26">
        <v>0</v>
      </c>
      <c r="E250" s="26">
        <v>103527</v>
      </c>
      <c r="F250" s="26">
        <v>0</v>
      </c>
      <c r="G250" s="26"/>
      <c r="H250" s="26">
        <f t="shared" si="25"/>
        <v>0</v>
      </c>
      <c r="I250" s="70">
        <f t="shared" si="33"/>
        <v>0</v>
      </c>
      <c r="J250" s="26">
        <f t="shared" si="34"/>
        <v>0</v>
      </c>
      <c r="K250" s="70">
        <f t="shared" si="35"/>
        <v>0</v>
      </c>
    </row>
    <row r="251" spans="1:11" ht="70.5" customHeight="1" x14ac:dyDescent="0.2">
      <c r="A251" s="27">
        <v>2466669</v>
      </c>
      <c r="B251" s="25" t="s">
        <v>48</v>
      </c>
      <c r="C251" s="26">
        <v>54440554.649999999</v>
      </c>
      <c r="D251" s="26">
        <v>0</v>
      </c>
      <c r="E251" s="26">
        <v>5344208</v>
      </c>
      <c r="F251" s="26">
        <v>0</v>
      </c>
      <c r="G251" s="26">
        <v>92595</v>
      </c>
      <c r="H251" s="26">
        <f t="shared" si="25"/>
        <v>92595</v>
      </c>
      <c r="I251" s="70">
        <f t="shared" si="33"/>
        <v>1.7326234308245487</v>
      </c>
      <c r="J251" s="26">
        <f t="shared" si="34"/>
        <v>92595</v>
      </c>
      <c r="K251" s="70">
        <f t="shared" si="35"/>
        <v>0.17008460070860063</v>
      </c>
    </row>
    <row r="252" spans="1:11" ht="72.75" customHeight="1" x14ac:dyDescent="0.2">
      <c r="A252" s="27">
        <v>2466824</v>
      </c>
      <c r="B252" s="25" t="s">
        <v>49</v>
      </c>
      <c r="C252" s="26">
        <v>52332280.579999998</v>
      </c>
      <c r="D252" s="26">
        <v>0</v>
      </c>
      <c r="E252" s="26">
        <v>9170332</v>
      </c>
      <c r="F252" s="26">
        <v>0</v>
      </c>
      <c r="G252" s="26">
        <v>350381</v>
      </c>
      <c r="H252" s="26">
        <f t="shared" si="25"/>
        <v>350381</v>
      </c>
      <c r="I252" s="70">
        <f t="shared" si="33"/>
        <v>3.8208104134070608</v>
      </c>
      <c r="J252" s="26">
        <f t="shared" si="34"/>
        <v>350381</v>
      </c>
      <c r="K252" s="70">
        <f t="shared" si="35"/>
        <v>0.66953130289129092</v>
      </c>
    </row>
    <row r="253" spans="1:11" s="33" customFormat="1" ht="12" x14ac:dyDescent="0.2">
      <c r="A253" s="91" t="s">
        <v>320</v>
      </c>
      <c r="B253" s="92"/>
      <c r="C253" s="93"/>
      <c r="D253" s="133"/>
      <c r="E253" s="23"/>
      <c r="F253" s="40"/>
      <c r="G253" s="40"/>
      <c r="H253" s="102"/>
      <c r="I253" s="39"/>
      <c r="J253" s="103"/>
      <c r="K253" s="39"/>
    </row>
    <row r="254" spans="1:11" s="33" customFormat="1" ht="12" x14ac:dyDescent="0.2">
      <c r="A254" s="94" t="s">
        <v>6</v>
      </c>
      <c r="B254" s="95"/>
      <c r="C254" s="93"/>
      <c r="D254" s="133"/>
      <c r="E254" s="46"/>
      <c r="F254" s="40"/>
      <c r="G254" s="40"/>
      <c r="H254" s="102"/>
      <c r="I254" s="39"/>
      <c r="J254" s="103"/>
      <c r="K254" s="39"/>
    </row>
    <row r="255" spans="1:11" ht="20.25" customHeight="1" x14ac:dyDescent="0.2">
      <c r="A255" s="96"/>
      <c r="B255" s="156" t="s">
        <v>11</v>
      </c>
      <c r="C255" s="157"/>
      <c r="D255" s="157"/>
      <c r="H255" s="102"/>
    </row>
    <row r="256" spans="1:11" ht="91.5" customHeight="1" x14ac:dyDescent="0.2">
      <c r="A256" s="80"/>
      <c r="B256" s="80" t="s">
        <v>321</v>
      </c>
      <c r="H256" s="102"/>
    </row>
    <row r="257" spans="2:2" ht="71.25" customHeight="1" x14ac:dyDescent="0.2">
      <c r="B257" s="80"/>
    </row>
    <row r="258" spans="2:2" ht="20.25" customHeight="1" x14ac:dyDescent="0.2">
      <c r="B258" s="137"/>
    </row>
    <row r="259" spans="2:2" ht="20.25" customHeight="1" x14ac:dyDescent="0.2">
      <c r="B259" s="137"/>
    </row>
    <row r="260" spans="2:2" ht="20.25" customHeight="1" x14ac:dyDescent="0.2"/>
    <row r="261" spans="2:2" ht="20.25" customHeight="1" x14ac:dyDescent="0.2"/>
    <row r="262" spans="2:2" ht="20.25" customHeight="1" x14ac:dyDescent="0.2"/>
    <row r="263" spans="2:2" ht="20.25" customHeight="1" x14ac:dyDescent="0.2"/>
    <row r="264" spans="2:2" ht="20.25" customHeight="1" x14ac:dyDescent="0.2"/>
    <row r="265" spans="2:2" ht="20.25" customHeight="1" x14ac:dyDescent="0.2"/>
    <row r="266" spans="2:2" ht="20.25" customHeight="1" x14ac:dyDescent="0.2"/>
    <row r="267" spans="2:2" ht="20.25" customHeight="1" x14ac:dyDescent="0.2"/>
    <row r="268" spans="2:2" ht="20.25" customHeight="1" x14ac:dyDescent="0.2"/>
    <row r="269" spans="2:2" ht="20.25" customHeight="1" x14ac:dyDescent="0.2"/>
    <row r="270" spans="2:2" ht="20.25" customHeight="1" x14ac:dyDescent="0.2"/>
    <row r="271" spans="2:2" ht="20.25" customHeight="1" x14ac:dyDescent="0.2"/>
    <row r="272" spans="2:2" ht="20.25" customHeight="1" x14ac:dyDescent="0.2"/>
    <row r="273" ht="20.25" customHeight="1" x14ac:dyDescent="0.2"/>
    <row r="274" ht="20.25" customHeight="1" x14ac:dyDescent="0.2"/>
    <row r="275" ht="20.25" customHeight="1" x14ac:dyDescent="0.2"/>
    <row r="276" ht="20.25" customHeight="1" x14ac:dyDescent="0.2"/>
    <row r="277" ht="20.25" customHeight="1" x14ac:dyDescent="0.2"/>
    <row r="278" ht="20.25" customHeight="1" x14ac:dyDescent="0.2"/>
    <row r="279" ht="20.25" customHeight="1" x14ac:dyDescent="0.2"/>
    <row r="280" ht="20.25" customHeight="1" x14ac:dyDescent="0.2"/>
    <row r="281" ht="20.25" customHeight="1" x14ac:dyDescent="0.2"/>
    <row r="282" ht="20.25" customHeight="1" x14ac:dyDescent="0.2"/>
    <row r="283" ht="20.25" customHeight="1" x14ac:dyDescent="0.2"/>
    <row r="284" ht="20.25" customHeight="1" x14ac:dyDescent="0.2"/>
    <row r="285" ht="20.25" customHeight="1" x14ac:dyDescent="0.2"/>
    <row r="286" ht="20.25" customHeight="1" x14ac:dyDescent="0.2"/>
    <row r="287" ht="20.25" customHeight="1" x14ac:dyDescent="0.2"/>
    <row r="288" ht="20.25" customHeight="1" x14ac:dyDescent="0.2"/>
    <row r="289" ht="20.25" customHeight="1" x14ac:dyDescent="0.2"/>
    <row r="290" ht="20.25" customHeight="1" x14ac:dyDescent="0.2"/>
    <row r="291" ht="20.25" customHeight="1" x14ac:dyDescent="0.2"/>
    <row r="292" ht="20.25" customHeight="1" x14ac:dyDescent="0.2"/>
    <row r="293" ht="20.25" customHeight="1" x14ac:dyDescent="0.2"/>
    <row r="294" ht="20.25" customHeight="1" x14ac:dyDescent="0.2"/>
    <row r="295" ht="20.25" customHeight="1" x14ac:dyDescent="0.2"/>
    <row r="296" ht="20.25" customHeight="1" x14ac:dyDescent="0.2"/>
    <row r="297" ht="20.25" customHeight="1" x14ac:dyDescent="0.2"/>
    <row r="298" ht="20.25" customHeight="1" x14ac:dyDescent="0.2"/>
    <row r="299" ht="20.25" customHeight="1" x14ac:dyDescent="0.2"/>
    <row r="300" ht="20.25" customHeight="1" x14ac:dyDescent="0.2"/>
    <row r="301" ht="20.25" customHeight="1" x14ac:dyDescent="0.2"/>
    <row r="302" ht="20.25" customHeight="1" x14ac:dyDescent="0.2"/>
    <row r="303" ht="20.25" customHeight="1" x14ac:dyDescent="0.2"/>
    <row r="304" ht="20.25" customHeight="1" x14ac:dyDescent="0.2"/>
    <row r="305" ht="20.25" customHeight="1" x14ac:dyDescent="0.2"/>
    <row r="306" ht="20.25" customHeight="1" x14ac:dyDescent="0.2"/>
    <row r="307" ht="20.25" customHeight="1" x14ac:dyDescent="0.2"/>
    <row r="308" ht="20.25" customHeight="1" x14ac:dyDescent="0.2"/>
    <row r="309" ht="20.25" customHeight="1" x14ac:dyDescent="0.2"/>
    <row r="310" ht="20.25" customHeight="1" x14ac:dyDescent="0.2"/>
    <row r="311" ht="20.25" customHeight="1" x14ac:dyDescent="0.2"/>
    <row r="312" ht="20.25" customHeight="1" x14ac:dyDescent="0.2"/>
    <row r="313" ht="20.25" customHeight="1" x14ac:dyDescent="0.2"/>
    <row r="314" ht="20.25" customHeight="1" x14ac:dyDescent="0.2"/>
    <row r="315" ht="20.25" customHeight="1" x14ac:dyDescent="0.2"/>
    <row r="316" ht="20.25" customHeight="1" x14ac:dyDescent="0.2"/>
    <row r="317" ht="20.25" customHeight="1" x14ac:dyDescent="0.2"/>
    <row r="318" ht="20.25" customHeight="1" x14ac:dyDescent="0.2"/>
    <row r="319" ht="20.25" customHeight="1" x14ac:dyDescent="0.2"/>
    <row r="320" ht="20.25" customHeight="1" x14ac:dyDescent="0.2"/>
    <row r="321" ht="20.25" customHeight="1" x14ac:dyDescent="0.2"/>
    <row r="322" ht="20.25" customHeight="1" x14ac:dyDescent="0.2"/>
    <row r="323" ht="20.25" customHeight="1" x14ac:dyDescent="0.2"/>
    <row r="324" ht="20.25" customHeight="1" x14ac:dyDescent="0.2"/>
    <row r="325" ht="20.25" customHeight="1" x14ac:dyDescent="0.2"/>
    <row r="326" ht="20.25" customHeight="1" x14ac:dyDescent="0.2"/>
    <row r="327" ht="20.25" customHeight="1" x14ac:dyDescent="0.2"/>
    <row r="328" ht="20.25" customHeight="1" x14ac:dyDescent="0.2"/>
    <row r="329" ht="20.25" customHeight="1" x14ac:dyDescent="0.2"/>
    <row r="330" ht="20.25" customHeight="1" x14ac:dyDescent="0.2"/>
    <row r="331" ht="20.25" customHeight="1" x14ac:dyDescent="0.2"/>
    <row r="332" ht="20.25" customHeight="1" x14ac:dyDescent="0.2"/>
    <row r="333" ht="20.25" customHeight="1" x14ac:dyDescent="0.2"/>
    <row r="334" ht="20.25" customHeight="1" x14ac:dyDescent="0.2"/>
    <row r="335" ht="20.25" customHeight="1" x14ac:dyDescent="0.2"/>
    <row r="336" ht="20.25" customHeight="1" x14ac:dyDescent="0.2"/>
    <row r="337" ht="20.25" customHeight="1" x14ac:dyDescent="0.2"/>
    <row r="338" ht="20.25" customHeight="1" x14ac:dyDescent="0.2"/>
    <row r="339" ht="20.25" customHeight="1" x14ac:dyDescent="0.2"/>
    <row r="340" ht="20.25" customHeight="1" x14ac:dyDescent="0.2"/>
    <row r="341" ht="20.25" customHeight="1" x14ac:dyDescent="0.2"/>
    <row r="342" ht="20.25" customHeight="1" x14ac:dyDescent="0.2"/>
    <row r="343" ht="20.25" customHeight="1" x14ac:dyDescent="0.2"/>
    <row r="344" ht="20.25" customHeight="1" x14ac:dyDescent="0.2"/>
    <row r="345" ht="20.25" customHeight="1" x14ac:dyDescent="0.2"/>
    <row r="346" ht="20.25" customHeight="1" x14ac:dyDescent="0.2"/>
    <row r="347" ht="20.25" customHeight="1" x14ac:dyDescent="0.2"/>
    <row r="348" ht="20.25" customHeight="1" x14ac:dyDescent="0.2"/>
    <row r="349" ht="20.25" customHeight="1" x14ac:dyDescent="0.2"/>
    <row r="350" ht="20.25" customHeight="1" x14ac:dyDescent="0.2"/>
    <row r="351" ht="20.25" customHeight="1" x14ac:dyDescent="0.2"/>
    <row r="352" ht="20.25" customHeight="1" x14ac:dyDescent="0.2"/>
    <row r="353" ht="20.25" customHeight="1" x14ac:dyDescent="0.2"/>
    <row r="354" ht="20.25" customHeight="1" x14ac:dyDescent="0.2"/>
    <row r="355" ht="20.25" customHeight="1" x14ac:dyDescent="0.2"/>
    <row r="356" ht="20.25" customHeight="1" x14ac:dyDescent="0.2"/>
    <row r="357" ht="20.25" customHeight="1" x14ac:dyDescent="0.2"/>
    <row r="358" ht="20.25" customHeight="1" x14ac:dyDescent="0.2"/>
    <row r="359" ht="20.25" customHeight="1" x14ac:dyDescent="0.2"/>
    <row r="360" ht="20.25" customHeight="1" x14ac:dyDescent="0.2"/>
    <row r="361" ht="20.25" customHeight="1" x14ac:dyDescent="0.2"/>
    <row r="362" ht="20.25" customHeight="1" x14ac:dyDescent="0.2"/>
    <row r="363" ht="20.25" customHeight="1" x14ac:dyDescent="0.2"/>
    <row r="364" ht="20.25" customHeight="1" x14ac:dyDescent="0.2"/>
    <row r="365" ht="20.25" customHeight="1" x14ac:dyDescent="0.2"/>
    <row r="366" ht="20.25" customHeight="1" x14ac:dyDescent="0.2"/>
    <row r="367" ht="20.25" customHeight="1" x14ac:dyDescent="0.2"/>
    <row r="368" ht="20.25" customHeight="1" x14ac:dyDescent="0.2"/>
    <row r="369" ht="20.25" customHeight="1" x14ac:dyDescent="0.2"/>
    <row r="370" ht="20.25" customHeight="1" x14ac:dyDescent="0.2"/>
    <row r="371" ht="20.25" customHeight="1" x14ac:dyDescent="0.2"/>
    <row r="372" ht="20.25" customHeight="1" x14ac:dyDescent="0.2"/>
    <row r="373" ht="20.25" customHeight="1" x14ac:dyDescent="0.2"/>
    <row r="374" ht="20.25" customHeight="1" x14ac:dyDescent="0.2"/>
    <row r="375" ht="20.25" customHeight="1" x14ac:dyDescent="0.2"/>
    <row r="376" ht="20.25" customHeight="1" x14ac:dyDescent="0.2"/>
    <row r="377" ht="20.25" customHeight="1" x14ac:dyDescent="0.2"/>
    <row r="378" ht="20.25" customHeight="1" x14ac:dyDescent="0.2"/>
    <row r="379" ht="20.25" customHeight="1" x14ac:dyDescent="0.2"/>
    <row r="380" ht="20.25" customHeight="1" x14ac:dyDescent="0.2"/>
    <row r="381" ht="20.25" customHeight="1" x14ac:dyDescent="0.2"/>
    <row r="382" ht="20.25" customHeight="1" x14ac:dyDescent="0.2"/>
    <row r="383" ht="20.25" customHeight="1" x14ac:dyDescent="0.2"/>
    <row r="384" ht="20.25" customHeight="1" x14ac:dyDescent="0.2"/>
    <row r="385" ht="20.25" customHeight="1" x14ac:dyDescent="0.2"/>
    <row r="386" ht="20.25" customHeight="1" x14ac:dyDescent="0.2"/>
    <row r="387" ht="20.25" customHeight="1" x14ac:dyDescent="0.2"/>
    <row r="388" ht="20.25" customHeight="1" x14ac:dyDescent="0.2"/>
    <row r="389" ht="20.25" customHeight="1" x14ac:dyDescent="0.2"/>
    <row r="390" ht="20.25" customHeight="1" x14ac:dyDescent="0.2"/>
    <row r="391" ht="20.25" customHeight="1" x14ac:dyDescent="0.2"/>
    <row r="392" ht="20.25" customHeight="1" x14ac:dyDescent="0.2"/>
    <row r="393" ht="20.25" customHeight="1" x14ac:dyDescent="0.2"/>
    <row r="394" ht="20.25" customHeight="1" x14ac:dyDescent="0.2"/>
    <row r="395" ht="20.25" customHeight="1" x14ac:dyDescent="0.2"/>
    <row r="396" ht="20.25" customHeight="1" x14ac:dyDescent="0.2"/>
    <row r="397" ht="20.25" customHeight="1" x14ac:dyDescent="0.2"/>
    <row r="398" ht="20.25" customHeight="1" x14ac:dyDescent="0.2"/>
    <row r="399" ht="20.25" customHeight="1" x14ac:dyDescent="0.2"/>
    <row r="400" ht="20.25" customHeight="1" x14ac:dyDescent="0.2"/>
    <row r="401" ht="20.25" customHeight="1" x14ac:dyDescent="0.2"/>
    <row r="402" ht="20.25" customHeight="1" x14ac:dyDescent="0.2"/>
    <row r="403" ht="20.25" customHeight="1" x14ac:dyDescent="0.2"/>
    <row r="404" ht="20.25" customHeight="1" x14ac:dyDescent="0.2"/>
    <row r="405" ht="20.25" customHeight="1" x14ac:dyDescent="0.2"/>
    <row r="406" ht="20.25" customHeight="1" x14ac:dyDescent="0.2"/>
    <row r="407" ht="20.25" customHeight="1" x14ac:dyDescent="0.2"/>
    <row r="408" ht="20.25" customHeight="1" x14ac:dyDescent="0.2"/>
    <row r="409" ht="20.25" customHeight="1" x14ac:dyDescent="0.2"/>
    <row r="410" ht="20.25" customHeight="1" x14ac:dyDescent="0.2"/>
    <row r="411" ht="20.25" customHeight="1" x14ac:dyDescent="0.2"/>
    <row r="412" ht="20.25" customHeight="1" x14ac:dyDescent="0.2"/>
    <row r="413" ht="20.25" customHeight="1" x14ac:dyDescent="0.2"/>
    <row r="414" ht="20.25" customHeight="1" x14ac:dyDescent="0.2"/>
    <row r="415" ht="20.25" customHeight="1" x14ac:dyDescent="0.2"/>
    <row r="416" ht="20.25" customHeight="1" x14ac:dyDescent="0.2"/>
    <row r="417" ht="20.25" customHeight="1" x14ac:dyDescent="0.2"/>
    <row r="418" ht="20.25" customHeight="1" x14ac:dyDescent="0.2"/>
    <row r="419" ht="20.25" customHeight="1" x14ac:dyDescent="0.2"/>
    <row r="420" ht="20.25" customHeight="1" x14ac:dyDescent="0.2"/>
    <row r="421" ht="20.25" customHeight="1" x14ac:dyDescent="0.2"/>
    <row r="422" ht="20.25" customHeight="1" x14ac:dyDescent="0.2"/>
    <row r="423" ht="20.25" customHeight="1" x14ac:dyDescent="0.2"/>
    <row r="424" ht="20.25" customHeight="1" x14ac:dyDescent="0.2"/>
    <row r="425" ht="20.25" customHeight="1" x14ac:dyDescent="0.2"/>
    <row r="426" ht="20.25" customHeight="1" x14ac:dyDescent="0.2"/>
    <row r="427" ht="20.25" customHeight="1" x14ac:dyDescent="0.2"/>
    <row r="428" ht="20.25" customHeight="1" x14ac:dyDescent="0.2"/>
    <row r="429" ht="20.25" customHeight="1" x14ac:dyDescent="0.2"/>
    <row r="430" ht="20.25" customHeight="1" x14ac:dyDescent="0.2"/>
    <row r="431" ht="20.25" customHeight="1" x14ac:dyDescent="0.2"/>
    <row r="432" ht="20.25" customHeight="1" x14ac:dyDescent="0.2"/>
    <row r="433" ht="20.25" customHeight="1" x14ac:dyDescent="0.2"/>
    <row r="434" ht="20.25" customHeight="1" x14ac:dyDescent="0.2"/>
    <row r="435" ht="20.25" customHeight="1" x14ac:dyDescent="0.2"/>
    <row r="436" ht="20.25" customHeight="1" x14ac:dyDescent="0.2"/>
    <row r="437" ht="20.25" customHeight="1" x14ac:dyDescent="0.2"/>
    <row r="438" ht="20.25" customHeight="1" x14ac:dyDescent="0.2"/>
    <row r="439" ht="20.25" customHeight="1" x14ac:dyDescent="0.2"/>
    <row r="440" ht="20.25" customHeight="1" x14ac:dyDescent="0.2"/>
    <row r="441" ht="20.25" customHeight="1" x14ac:dyDescent="0.2"/>
    <row r="442" ht="20.25" customHeight="1" x14ac:dyDescent="0.2"/>
    <row r="443" ht="20.25" customHeight="1" x14ac:dyDescent="0.2"/>
    <row r="444" ht="20.25" customHeight="1" x14ac:dyDescent="0.2"/>
    <row r="445" ht="20.25" customHeight="1" x14ac:dyDescent="0.2"/>
    <row r="446" ht="20.25" customHeight="1" x14ac:dyDescent="0.2"/>
    <row r="447" ht="20.25" customHeight="1" x14ac:dyDescent="0.2"/>
    <row r="448"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row r="575" ht="20.25" customHeight="1" x14ac:dyDescent="0.2"/>
    <row r="576" ht="20.25" customHeight="1" x14ac:dyDescent="0.2"/>
    <row r="577" ht="20.25" customHeight="1" x14ac:dyDescent="0.2"/>
    <row r="578" ht="20.25" customHeight="1" x14ac:dyDescent="0.2"/>
    <row r="579" ht="20.25" customHeight="1" x14ac:dyDescent="0.2"/>
    <row r="580" ht="20.25" customHeight="1" x14ac:dyDescent="0.2"/>
    <row r="581" ht="20.25" customHeight="1" x14ac:dyDescent="0.2"/>
    <row r="582" ht="20.25" customHeight="1" x14ac:dyDescent="0.2"/>
    <row r="583" ht="20.25" customHeight="1" x14ac:dyDescent="0.2"/>
    <row r="584" ht="20.25" customHeight="1" x14ac:dyDescent="0.2"/>
    <row r="585" ht="20.25" customHeight="1" x14ac:dyDescent="0.2"/>
    <row r="586" ht="20.25" customHeight="1" x14ac:dyDescent="0.2"/>
    <row r="587" ht="20.25" customHeight="1" x14ac:dyDescent="0.2"/>
    <row r="588" ht="20.25" customHeight="1" x14ac:dyDescent="0.2"/>
    <row r="589" ht="20.25" customHeight="1" x14ac:dyDescent="0.2"/>
    <row r="590" ht="20.25" customHeight="1" x14ac:dyDescent="0.2"/>
    <row r="591" ht="20.25" customHeight="1" x14ac:dyDescent="0.2"/>
    <row r="592" ht="20.25" customHeight="1" x14ac:dyDescent="0.2"/>
    <row r="593" ht="20.25" customHeight="1" x14ac:dyDescent="0.2"/>
    <row r="594" ht="20.25" customHeight="1" x14ac:dyDescent="0.2"/>
    <row r="595" ht="20.25" customHeight="1" x14ac:dyDescent="0.2"/>
    <row r="596" ht="20.25" customHeight="1" x14ac:dyDescent="0.2"/>
    <row r="597" ht="20.25" customHeight="1" x14ac:dyDescent="0.2"/>
    <row r="598" ht="20.25" customHeight="1" x14ac:dyDescent="0.2"/>
    <row r="599" ht="20.25" customHeight="1" x14ac:dyDescent="0.2"/>
    <row r="600" ht="20.25" customHeight="1" x14ac:dyDescent="0.2"/>
    <row r="601" ht="20.25" customHeight="1" x14ac:dyDescent="0.2"/>
    <row r="602" ht="20.25" customHeight="1" x14ac:dyDescent="0.2"/>
    <row r="603" ht="20.25" customHeight="1" x14ac:dyDescent="0.2"/>
    <row r="604" ht="20.25" customHeight="1" x14ac:dyDescent="0.2"/>
    <row r="605" ht="20.25" customHeight="1" x14ac:dyDescent="0.2"/>
    <row r="606" ht="20.25" customHeight="1" x14ac:dyDescent="0.2"/>
    <row r="607" ht="20.25" customHeight="1" x14ac:dyDescent="0.2"/>
    <row r="608" ht="20.25" customHeight="1" x14ac:dyDescent="0.2"/>
    <row r="609" ht="20.25" customHeight="1" x14ac:dyDescent="0.2"/>
    <row r="610" ht="20.25" customHeight="1" x14ac:dyDescent="0.2"/>
    <row r="611" ht="20.25" customHeight="1" x14ac:dyDescent="0.2"/>
    <row r="612" ht="20.25" customHeight="1" x14ac:dyDescent="0.2"/>
    <row r="613" ht="20.25" customHeight="1" x14ac:dyDescent="0.2"/>
    <row r="614" ht="20.25" customHeight="1" x14ac:dyDescent="0.2"/>
    <row r="615" ht="20.25" customHeight="1" x14ac:dyDescent="0.2"/>
    <row r="616" ht="20.25" customHeight="1" x14ac:dyDescent="0.2"/>
    <row r="617" ht="20.25" customHeight="1" x14ac:dyDescent="0.2"/>
    <row r="618" ht="20.25" customHeight="1" x14ac:dyDescent="0.2"/>
    <row r="619" ht="20.25" customHeight="1" x14ac:dyDescent="0.2"/>
    <row r="620" ht="20.25" customHeight="1" x14ac:dyDescent="0.2"/>
    <row r="621" ht="20.25" customHeight="1" x14ac:dyDescent="0.2"/>
    <row r="622" ht="20.25" customHeight="1" x14ac:dyDescent="0.2"/>
    <row r="623" ht="20.25" customHeight="1" x14ac:dyDescent="0.2"/>
    <row r="624" ht="20.25" customHeight="1" x14ac:dyDescent="0.2"/>
    <row r="625" ht="20.25" customHeight="1" x14ac:dyDescent="0.2"/>
    <row r="626" ht="20.25" customHeight="1" x14ac:dyDescent="0.2"/>
    <row r="627" ht="20.25" customHeight="1" x14ac:dyDescent="0.2"/>
    <row r="628" ht="20.25" customHeight="1" x14ac:dyDescent="0.2"/>
    <row r="629" ht="20.25" customHeight="1" x14ac:dyDescent="0.2"/>
    <row r="630" ht="20.25" customHeight="1" x14ac:dyDescent="0.2"/>
    <row r="631" ht="20.25" customHeight="1" x14ac:dyDescent="0.2"/>
    <row r="632" ht="20.25" customHeight="1" x14ac:dyDescent="0.2"/>
    <row r="633" ht="20.25" customHeight="1" x14ac:dyDescent="0.2"/>
    <row r="634" ht="20.25" customHeight="1" x14ac:dyDescent="0.2"/>
    <row r="635" ht="20.25" customHeight="1" x14ac:dyDescent="0.2"/>
    <row r="636" ht="20.25" customHeight="1" x14ac:dyDescent="0.2"/>
    <row r="637" ht="20.25" customHeight="1" x14ac:dyDescent="0.2"/>
    <row r="638" ht="20.25" customHeight="1" x14ac:dyDescent="0.2"/>
    <row r="639" ht="20.25" customHeight="1" x14ac:dyDescent="0.2"/>
    <row r="640" ht="20.25" customHeight="1" x14ac:dyDescent="0.2"/>
    <row r="641" ht="20.25" customHeight="1" x14ac:dyDescent="0.2"/>
    <row r="642" ht="20.25" customHeight="1" x14ac:dyDescent="0.2"/>
    <row r="643" ht="20.25" customHeight="1" x14ac:dyDescent="0.2"/>
    <row r="644" ht="20.25" customHeight="1" x14ac:dyDescent="0.2"/>
    <row r="645" ht="20.25" customHeight="1" x14ac:dyDescent="0.2"/>
    <row r="646" ht="20.25" customHeight="1" x14ac:dyDescent="0.2"/>
    <row r="647" ht="20.25" customHeight="1" x14ac:dyDescent="0.2"/>
    <row r="648" ht="20.25" customHeight="1" x14ac:dyDescent="0.2"/>
    <row r="649" ht="20.25" customHeight="1" x14ac:dyDescent="0.2"/>
    <row r="650" ht="20.25" customHeight="1" x14ac:dyDescent="0.2"/>
    <row r="651" ht="20.25" customHeight="1" x14ac:dyDescent="0.2"/>
    <row r="652" ht="20.25" customHeight="1" x14ac:dyDescent="0.2"/>
    <row r="653" ht="20.25" customHeight="1" x14ac:dyDescent="0.2"/>
    <row r="654" ht="20.25" customHeight="1" x14ac:dyDescent="0.2"/>
    <row r="655" ht="20.25" customHeight="1" x14ac:dyDescent="0.2"/>
    <row r="656" ht="20.25" customHeight="1" x14ac:dyDescent="0.2"/>
    <row r="657" ht="20.25" customHeight="1" x14ac:dyDescent="0.2"/>
    <row r="658" ht="20.25" customHeight="1" x14ac:dyDescent="0.2"/>
    <row r="659" ht="20.25" customHeight="1" x14ac:dyDescent="0.2"/>
    <row r="660" ht="20.25" customHeight="1" x14ac:dyDescent="0.2"/>
    <row r="661" ht="20.25" customHeight="1" x14ac:dyDescent="0.2"/>
    <row r="662" ht="20.25" customHeight="1" x14ac:dyDescent="0.2"/>
    <row r="663" ht="20.25" customHeight="1" x14ac:dyDescent="0.2"/>
    <row r="664" ht="20.25" customHeight="1" x14ac:dyDescent="0.2"/>
    <row r="665" ht="20.25" customHeight="1" x14ac:dyDescent="0.2"/>
    <row r="666" ht="20.25" customHeight="1" x14ac:dyDescent="0.2"/>
    <row r="667" ht="20.25" customHeight="1" x14ac:dyDescent="0.2"/>
    <row r="668" ht="20.25" customHeight="1" x14ac:dyDescent="0.2"/>
    <row r="669" ht="20.25" customHeight="1" x14ac:dyDescent="0.2"/>
    <row r="670" ht="20.25" customHeight="1" x14ac:dyDescent="0.2"/>
    <row r="671" ht="20.25" customHeight="1" x14ac:dyDescent="0.2"/>
    <row r="672" ht="20.25" customHeight="1" x14ac:dyDescent="0.2"/>
    <row r="673" ht="20.25" customHeight="1" x14ac:dyDescent="0.2"/>
    <row r="674" ht="20.25" customHeight="1" x14ac:dyDescent="0.2"/>
    <row r="675" ht="20.25" customHeight="1" x14ac:dyDescent="0.2"/>
    <row r="676" ht="20.25" customHeight="1" x14ac:dyDescent="0.2"/>
    <row r="677" ht="20.25" customHeight="1" x14ac:dyDescent="0.2"/>
    <row r="678" ht="20.25" customHeight="1" x14ac:dyDescent="0.2"/>
    <row r="679" ht="20.25" customHeight="1" x14ac:dyDescent="0.2"/>
    <row r="680" ht="20.25" customHeight="1" x14ac:dyDescent="0.2"/>
    <row r="681" ht="20.25" customHeight="1" x14ac:dyDescent="0.2"/>
    <row r="682" ht="20.25" customHeight="1" x14ac:dyDescent="0.2"/>
    <row r="683" ht="20.25" customHeight="1" x14ac:dyDescent="0.2"/>
    <row r="684" ht="20.25" customHeight="1" x14ac:dyDescent="0.2"/>
    <row r="685" ht="20.25" customHeight="1" x14ac:dyDescent="0.2"/>
    <row r="686" ht="20.25" customHeight="1" x14ac:dyDescent="0.2"/>
    <row r="687" ht="20.25" customHeight="1" x14ac:dyDescent="0.2"/>
    <row r="688" ht="20.25" customHeight="1" x14ac:dyDescent="0.2"/>
    <row r="689" ht="20.25" customHeight="1" x14ac:dyDescent="0.2"/>
    <row r="690" ht="20.25" customHeight="1" x14ac:dyDescent="0.2"/>
    <row r="691" ht="20.25" customHeight="1" x14ac:dyDescent="0.2"/>
    <row r="692" ht="20.25" customHeight="1" x14ac:dyDescent="0.2"/>
    <row r="693" ht="20.25" customHeight="1" x14ac:dyDescent="0.2"/>
    <row r="694" ht="20.25" customHeight="1" x14ac:dyDescent="0.2"/>
    <row r="695" ht="20.25" customHeight="1" x14ac:dyDescent="0.2"/>
    <row r="696" ht="20.25" customHeight="1" x14ac:dyDescent="0.2"/>
    <row r="697" ht="20.25" customHeight="1" x14ac:dyDescent="0.2"/>
    <row r="698" ht="20.25" customHeight="1" x14ac:dyDescent="0.2"/>
    <row r="699" ht="20.25" customHeight="1" x14ac:dyDescent="0.2"/>
    <row r="700" ht="20.25" customHeight="1" x14ac:dyDescent="0.2"/>
    <row r="701" ht="20.25" customHeight="1" x14ac:dyDescent="0.2"/>
    <row r="702" ht="20.25" customHeight="1" x14ac:dyDescent="0.2"/>
    <row r="703" ht="20.25" customHeight="1" x14ac:dyDescent="0.2"/>
    <row r="704" ht="20.25" customHeight="1" x14ac:dyDescent="0.2"/>
    <row r="705" ht="20.25" customHeight="1" x14ac:dyDescent="0.2"/>
    <row r="706" ht="20.25" customHeight="1" x14ac:dyDescent="0.2"/>
    <row r="707" ht="20.25" customHeight="1" x14ac:dyDescent="0.2"/>
    <row r="708" ht="20.25" customHeight="1" x14ac:dyDescent="0.2"/>
    <row r="709" ht="20.25" customHeight="1" x14ac:dyDescent="0.2"/>
    <row r="710" ht="20.25" customHeight="1" x14ac:dyDescent="0.2"/>
    <row r="711" ht="20.25" customHeight="1" x14ac:dyDescent="0.2"/>
    <row r="712" ht="20.25" customHeight="1" x14ac:dyDescent="0.2"/>
    <row r="713" ht="20.25" customHeight="1" x14ac:dyDescent="0.2"/>
    <row r="714" ht="20.25" customHeight="1" x14ac:dyDescent="0.2"/>
    <row r="715" ht="20.25" customHeight="1" x14ac:dyDescent="0.2"/>
    <row r="716" ht="20.25" customHeight="1" x14ac:dyDescent="0.2"/>
    <row r="717" ht="20.25" customHeight="1" x14ac:dyDescent="0.2"/>
    <row r="718" ht="20.25" customHeight="1" x14ac:dyDescent="0.2"/>
    <row r="719" ht="20.25" customHeight="1" x14ac:dyDescent="0.2"/>
    <row r="720" ht="20.25" customHeight="1" x14ac:dyDescent="0.2"/>
    <row r="721" ht="20.25" customHeight="1" x14ac:dyDescent="0.2"/>
    <row r="722" ht="20.25" customHeight="1" x14ac:dyDescent="0.2"/>
    <row r="723" ht="20.25" customHeight="1" x14ac:dyDescent="0.2"/>
    <row r="724" ht="20.25" customHeight="1" x14ac:dyDescent="0.2"/>
    <row r="725" ht="20.25" customHeight="1" x14ac:dyDescent="0.2"/>
    <row r="726" ht="20.25" customHeight="1" x14ac:dyDescent="0.2"/>
    <row r="727" ht="20.25" customHeight="1" x14ac:dyDescent="0.2"/>
    <row r="728" ht="20.25" customHeight="1" x14ac:dyDescent="0.2"/>
    <row r="729" ht="20.25" customHeight="1" x14ac:dyDescent="0.2"/>
    <row r="730" ht="20.25" customHeight="1" x14ac:dyDescent="0.2"/>
    <row r="731" ht="20.25" customHeight="1" x14ac:dyDescent="0.2"/>
    <row r="732" ht="20.25" customHeight="1" x14ac:dyDescent="0.2"/>
    <row r="733" ht="20.25" customHeight="1" x14ac:dyDescent="0.2"/>
    <row r="734" ht="20.25" customHeight="1" x14ac:dyDescent="0.2"/>
    <row r="735" ht="20.25" customHeight="1" x14ac:dyDescent="0.2"/>
    <row r="736" ht="20.25" customHeight="1" x14ac:dyDescent="0.2"/>
    <row r="737" ht="20.25" customHeight="1" x14ac:dyDescent="0.2"/>
    <row r="738" ht="20.25" customHeight="1" x14ac:dyDescent="0.2"/>
    <row r="739" ht="20.25" customHeight="1" x14ac:dyDescent="0.2"/>
    <row r="740" ht="20.25" customHeight="1" x14ac:dyDescent="0.2"/>
    <row r="741" ht="20.25" customHeight="1" x14ac:dyDescent="0.2"/>
    <row r="742" ht="20.25" customHeight="1" x14ac:dyDescent="0.2"/>
    <row r="743" ht="20.25" customHeight="1" x14ac:dyDescent="0.2"/>
    <row r="744" ht="20.25" customHeight="1" x14ac:dyDescent="0.2"/>
    <row r="745" ht="20.25" customHeight="1" x14ac:dyDescent="0.2"/>
    <row r="746" ht="20.25" customHeight="1" x14ac:dyDescent="0.2"/>
    <row r="747" ht="20.25" customHeight="1" x14ac:dyDescent="0.2"/>
    <row r="748" ht="20.25" customHeight="1" x14ac:dyDescent="0.2"/>
    <row r="749" ht="20.25" customHeight="1" x14ac:dyDescent="0.2"/>
    <row r="750" ht="20.25" customHeight="1" x14ac:dyDescent="0.2"/>
    <row r="751" ht="20.25" customHeight="1" x14ac:dyDescent="0.2"/>
    <row r="752" ht="20.25" customHeight="1" x14ac:dyDescent="0.2"/>
    <row r="753" ht="20.25" customHeight="1" x14ac:dyDescent="0.2"/>
    <row r="754" ht="20.25" customHeight="1" x14ac:dyDescent="0.2"/>
    <row r="755" ht="20.25" customHeight="1" x14ac:dyDescent="0.2"/>
    <row r="756" ht="20.25" customHeight="1" x14ac:dyDescent="0.2"/>
    <row r="757" ht="20.25" customHeight="1" x14ac:dyDescent="0.2"/>
    <row r="758" ht="20.25" customHeight="1" x14ac:dyDescent="0.2"/>
    <row r="759" ht="20.25" customHeight="1" x14ac:dyDescent="0.2"/>
    <row r="760" ht="20.25" customHeight="1" x14ac:dyDescent="0.2"/>
    <row r="761" ht="20.25" customHeight="1" x14ac:dyDescent="0.2"/>
    <row r="762" ht="20.25" customHeight="1" x14ac:dyDescent="0.2"/>
    <row r="763" ht="20.25" customHeight="1" x14ac:dyDescent="0.2"/>
    <row r="764" ht="20.25" customHeight="1" x14ac:dyDescent="0.2"/>
    <row r="765" ht="20.25" customHeight="1" x14ac:dyDescent="0.2"/>
    <row r="766" ht="20.25" customHeight="1" x14ac:dyDescent="0.2"/>
    <row r="767" ht="20.25" customHeight="1" x14ac:dyDescent="0.2"/>
    <row r="768" ht="20.25" customHeight="1" x14ac:dyDescent="0.2"/>
    <row r="769" ht="20.25" customHeight="1" x14ac:dyDescent="0.2"/>
    <row r="770" ht="20.25" customHeight="1" x14ac:dyDescent="0.2"/>
    <row r="771" ht="20.25" customHeight="1" x14ac:dyDescent="0.2"/>
    <row r="772" ht="20.25" customHeight="1" x14ac:dyDescent="0.2"/>
    <row r="773" ht="20.25" customHeight="1" x14ac:dyDescent="0.2"/>
    <row r="774" ht="20.25" customHeight="1" x14ac:dyDescent="0.2"/>
    <row r="775" ht="20.25" customHeight="1" x14ac:dyDescent="0.2"/>
    <row r="776" ht="20.25" customHeight="1" x14ac:dyDescent="0.2"/>
    <row r="777" ht="20.25" customHeight="1" x14ac:dyDescent="0.2"/>
    <row r="778" ht="20.25" customHeight="1" x14ac:dyDescent="0.2"/>
    <row r="779" ht="20.25" customHeight="1" x14ac:dyDescent="0.2"/>
    <row r="780" ht="20.25" customHeight="1" x14ac:dyDescent="0.2"/>
    <row r="781" ht="20.25" customHeight="1" x14ac:dyDescent="0.2"/>
    <row r="782" ht="20.25" customHeight="1" x14ac:dyDescent="0.2"/>
    <row r="783" ht="20.25" customHeight="1" x14ac:dyDescent="0.2"/>
    <row r="784" ht="20.25" customHeight="1" x14ac:dyDescent="0.2"/>
    <row r="785" ht="20.25" customHeight="1" x14ac:dyDescent="0.2"/>
    <row r="786" ht="20.25" customHeight="1" x14ac:dyDescent="0.2"/>
    <row r="787" ht="20.25" customHeight="1" x14ac:dyDescent="0.2"/>
    <row r="788" ht="20.25" customHeight="1" x14ac:dyDescent="0.2"/>
    <row r="789" ht="20.25" customHeight="1" x14ac:dyDescent="0.2"/>
    <row r="790" ht="20.25" customHeight="1" x14ac:dyDescent="0.2"/>
    <row r="791" ht="20.25" customHeight="1" x14ac:dyDescent="0.2"/>
    <row r="792" ht="20.25" customHeight="1" x14ac:dyDescent="0.2"/>
    <row r="793" ht="20.25" customHeight="1" x14ac:dyDescent="0.2"/>
    <row r="794" ht="20.25" customHeight="1" x14ac:dyDescent="0.2"/>
    <row r="795" ht="20.25" customHeight="1" x14ac:dyDescent="0.2"/>
    <row r="796" ht="20.25" customHeight="1" x14ac:dyDescent="0.2"/>
    <row r="797" ht="20.25" customHeight="1" x14ac:dyDescent="0.2"/>
    <row r="798" ht="20.25" customHeight="1" x14ac:dyDescent="0.2"/>
    <row r="799" ht="20.25" customHeight="1" x14ac:dyDescent="0.2"/>
    <row r="800" ht="20.25" customHeight="1" x14ac:dyDescent="0.2"/>
    <row r="801" ht="20.25" customHeight="1" x14ac:dyDescent="0.2"/>
    <row r="802" ht="20.25" customHeight="1" x14ac:dyDescent="0.2"/>
    <row r="803" ht="20.25" customHeight="1" x14ac:dyDescent="0.2"/>
    <row r="804" ht="20.25" customHeight="1" x14ac:dyDescent="0.2"/>
    <row r="805" ht="20.25" customHeight="1" x14ac:dyDescent="0.2"/>
    <row r="806" ht="20.25" customHeight="1" x14ac:dyDescent="0.2"/>
    <row r="807" ht="20.25" customHeight="1" x14ac:dyDescent="0.2"/>
    <row r="808" ht="20.25" customHeight="1" x14ac:dyDescent="0.2"/>
    <row r="809" ht="20.25" customHeight="1" x14ac:dyDescent="0.2"/>
    <row r="810" ht="20.25" customHeight="1" x14ac:dyDescent="0.2"/>
    <row r="811" ht="20.25" customHeight="1" x14ac:dyDescent="0.2"/>
    <row r="812" ht="20.25" customHeight="1" x14ac:dyDescent="0.2"/>
    <row r="813" ht="20.25" customHeight="1" x14ac:dyDescent="0.2"/>
    <row r="814" ht="20.25" customHeight="1" x14ac:dyDescent="0.2"/>
    <row r="815" ht="20.25" customHeight="1" x14ac:dyDescent="0.2"/>
    <row r="816" ht="20.25" customHeight="1" x14ac:dyDescent="0.2"/>
    <row r="817" ht="20.25" customHeight="1" x14ac:dyDescent="0.2"/>
    <row r="818" ht="20.25" customHeight="1" x14ac:dyDescent="0.2"/>
    <row r="819" ht="20.25" customHeight="1" x14ac:dyDescent="0.2"/>
    <row r="820" ht="20.25" customHeight="1" x14ac:dyDescent="0.2"/>
    <row r="821" ht="20.25" customHeight="1" x14ac:dyDescent="0.2"/>
    <row r="822" ht="20.25" customHeight="1" x14ac:dyDescent="0.2"/>
    <row r="823" ht="20.25" customHeight="1" x14ac:dyDescent="0.2"/>
    <row r="824" ht="20.25" customHeight="1" x14ac:dyDescent="0.2"/>
    <row r="825" ht="20.25" customHeight="1" x14ac:dyDescent="0.2"/>
    <row r="826" ht="20.25" customHeight="1" x14ac:dyDescent="0.2"/>
    <row r="827" ht="20.25" customHeight="1" x14ac:dyDescent="0.2"/>
    <row r="828" ht="20.25" customHeight="1" x14ac:dyDescent="0.2"/>
    <row r="829" ht="20.25" customHeight="1" x14ac:dyDescent="0.2"/>
    <row r="830" ht="20.25" customHeight="1" x14ac:dyDescent="0.2"/>
    <row r="831" ht="20.25" customHeight="1" x14ac:dyDescent="0.2"/>
    <row r="832" ht="20.25" customHeight="1" x14ac:dyDescent="0.2"/>
    <row r="833" ht="20.25" customHeight="1" x14ac:dyDescent="0.2"/>
    <row r="834" ht="20.25" customHeight="1" x14ac:dyDescent="0.2"/>
    <row r="835" ht="20.25" customHeight="1" x14ac:dyDescent="0.2"/>
    <row r="836" ht="20.25" customHeight="1" x14ac:dyDescent="0.2"/>
    <row r="837" ht="20.25" customHeight="1" x14ac:dyDescent="0.2"/>
    <row r="838" ht="20.25" customHeight="1" x14ac:dyDescent="0.2"/>
    <row r="839" ht="20.25" customHeight="1" x14ac:dyDescent="0.2"/>
    <row r="840" ht="20.25" customHeight="1" x14ac:dyDescent="0.2"/>
    <row r="841" ht="20.25" customHeight="1" x14ac:dyDescent="0.2"/>
    <row r="842" ht="20.25" customHeight="1" x14ac:dyDescent="0.2"/>
    <row r="843" ht="20.25" customHeight="1" x14ac:dyDescent="0.2"/>
    <row r="844" ht="20.25" customHeight="1" x14ac:dyDescent="0.2"/>
    <row r="845" ht="20.25" customHeight="1" x14ac:dyDescent="0.2"/>
    <row r="846" ht="20.25" customHeight="1" x14ac:dyDescent="0.2"/>
    <row r="847" ht="20.25" customHeight="1" x14ac:dyDescent="0.2"/>
    <row r="848" ht="20.25" customHeight="1" x14ac:dyDescent="0.2"/>
    <row r="849" ht="20.25" customHeight="1" x14ac:dyDescent="0.2"/>
    <row r="850" ht="20.25" customHeight="1" x14ac:dyDescent="0.2"/>
    <row r="851" ht="20.25" customHeight="1" x14ac:dyDescent="0.2"/>
    <row r="852" ht="20.25" customHeight="1" x14ac:dyDescent="0.2"/>
    <row r="853" ht="20.25" customHeight="1" x14ac:dyDescent="0.2"/>
    <row r="854" ht="20.25" customHeight="1" x14ac:dyDescent="0.2"/>
    <row r="855" ht="20.25" customHeight="1" x14ac:dyDescent="0.2"/>
    <row r="856" ht="20.25" customHeight="1" x14ac:dyDescent="0.2"/>
    <row r="857" ht="20.25" customHeight="1" x14ac:dyDescent="0.2"/>
    <row r="858" ht="20.25" customHeight="1" x14ac:dyDescent="0.2"/>
    <row r="859" ht="20.25" customHeight="1" x14ac:dyDescent="0.2"/>
    <row r="860" ht="20.25" customHeight="1" x14ac:dyDescent="0.2"/>
    <row r="861" ht="20.25" customHeight="1" x14ac:dyDescent="0.2"/>
    <row r="862" ht="20.25" customHeight="1" x14ac:dyDescent="0.2"/>
    <row r="863" ht="20.25" customHeight="1" x14ac:dyDescent="0.2"/>
    <row r="864" ht="20.25" customHeight="1" x14ac:dyDescent="0.2"/>
    <row r="865" ht="20.25" customHeight="1" x14ac:dyDescent="0.2"/>
    <row r="866" ht="20.25" customHeight="1" x14ac:dyDescent="0.2"/>
    <row r="867" ht="20.25" customHeight="1" x14ac:dyDescent="0.2"/>
    <row r="868" ht="20.25" customHeight="1" x14ac:dyDescent="0.2"/>
    <row r="869" ht="20.25" customHeight="1" x14ac:dyDescent="0.2"/>
    <row r="870" ht="20.25" customHeight="1" x14ac:dyDescent="0.2"/>
    <row r="871" ht="20.25" customHeight="1" x14ac:dyDescent="0.2"/>
    <row r="872" ht="20.25" customHeight="1" x14ac:dyDescent="0.2"/>
    <row r="873" ht="20.25" customHeight="1" x14ac:dyDescent="0.2"/>
    <row r="874" ht="20.25" customHeight="1" x14ac:dyDescent="0.2"/>
    <row r="875" ht="20.25" customHeight="1" x14ac:dyDescent="0.2"/>
    <row r="876" ht="20.25" customHeight="1" x14ac:dyDescent="0.2"/>
    <row r="877" ht="20.25" customHeight="1" x14ac:dyDescent="0.2"/>
    <row r="878" ht="20.25" customHeight="1" x14ac:dyDescent="0.2"/>
    <row r="879" ht="20.25" customHeight="1" x14ac:dyDescent="0.2"/>
    <row r="880" ht="20.25" customHeight="1" x14ac:dyDescent="0.2"/>
    <row r="881" ht="20.25" customHeight="1" x14ac:dyDescent="0.2"/>
    <row r="882" ht="20.25" customHeight="1" x14ac:dyDescent="0.2"/>
    <row r="883" ht="20.25" customHeight="1" x14ac:dyDescent="0.2"/>
    <row r="884" ht="20.25" customHeight="1" x14ac:dyDescent="0.2"/>
    <row r="885" ht="20.25" customHeight="1" x14ac:dyDescent="0.2"/>
    <row r="886" ht="20.25" customHeight="1" x14ac:dyDescent="0.2"/>
    <row r="887" ht="20.25" customHeight="1" x14ac:dyDescent="0.2"/>
    <row r="888" ht="20.25" customHeight="1" x14ac:dyDescent="0.2"/>
    <row r="889" ht="20.25" customHeight="1" x14ac:dyDescent="0.2"/>
    <row r="890" ht="20.25" customHeight="1" x14ac:dyDescent="0.2"/>
    <row r="891" ht="20.25" customHeight="1" x14ac:dyDescent="0.2"/>
    <row r="892" ht="20.25" customHeight="1" x14ac:dyDescent="0.2"/>
    <row r="893" ht="20.25" customHeight="1" x14ac:dyDescent="0.2"/>
    <row r="894" ht="20.25" customHeight="1" x14ac:dyDescent="0.2"/>
    <row r="895" ht="20.25" customHeight="1" x14ac:dyDescent="0.2"/>
    <row r="896" ht="20.25" customHeight="1" x14ac:dyDescent="0.2"/>
    <row r="897" ht="20.25" customHeight="1" x14ac:dyDescent="0.2"/>
    <row r="898" ht="20.25" customHeight="1" x14ac:dyDescent="0.2"/>
    <row r="899" ht="20.25" customHeight="1" x14ac:dyDescent="0.2"/>
    <row r="900" ht="20.25" customHeight="1" x14ac:dyDescent="0.2"/>
    <row r="901" ht="20.25" customHeight="1" x14ac:dyDescent="0.2"/>
    <row r="902" ht="20.25" customHeight="1" x14ac:dyDescent="0.2"/>
    <row r="903" ht="20.25" customHeight="1" x14ac:dyDescent="0.2"/>
    <row r="904" ht="20.25" customHeight="1" x14ac:dyDescent="0.2"/>
    <row r="905" ht="20.25" customHeight="1" x14ac:dyDescent="0.2"/>
    <row r="906" ht="20.25" customHeight="1" x14ac:dyDescent="0.2"/>
    <row r="907" ht="20.25" customHeight="1" x14ac:dyDescent="0.2"/>
    <row r="908" ht="20.25" customHeight="1" x14ac:dyDescent="0.2"/>
    <row r="909" ht="20.25" customHeight="1" x14ac:dyDescent="0.2"/>
    <row r="910" ht="20.25" customHeight="1" x14ac:dyDescent="0.2"/>
    <row r="911" ht="20.25" customHeight="1" x14ac:dyDescent="0.2"/>
    <row r="912" ht="20.25" customHeight="1" x14ac:dyDescent="0.2"/>
    <row r="913" ht="20.25" customHeight="1" x14ac:dyDescent="0.2"/>
    <row r="914" ht="20.25" customHeight="1" x14ac:dyDescent="0.2"/>
    <row r="915" ht="20.25" customHeight="1" x14ac:dyDescent="0.2"/>
    <row r="916" ht="20.25" customHeight="1" x14ac:dyDescent="0.2"/>
    <row r="917" ht="20.25" customHeight="1" x14ac:dyDescent="0.2"/>
    <row r="918" ht="20.25" customHeight="1" x14ac:dyDescent="0.2"/>
    <row r="919" ht="20.25" customHeight="1" x14ac:dyDescent="0.2"/>
    <row r="920" ht="20.25" customHeight="1" x14ac:dyDescent="0.2"/>
    <row r="921" ht="20.25" customHeight="1" x14ac:dyDescent="0.2"/>
    <row r="922" ht="20.25" customHeight="1" x14ac:dyDescent="0.2"/>
    <row r="923" ht="20.25" customHeight="1" x14ac:dyDescent="0.2"/>
    <row r="924" ht="20.25" customHeight="1" x14ac:dyDescent="0.2"/>
    <row r="925" ht="20.25" customHeight="1" x14ac:dyDescent="0.2"/>
    <row r="926" ht="20.25" customHeight="1" x14ac:dyDescent="0.2"/>
    <row r="927" ht="20.25" customHeight="1" x14ac:dyDescent="0.2"/>
    <row r="928" ht="20.25" customHeight="1" x14ac:dyDescent="0.2"/>
    <row r="929" ht="20.25" customHeight="1" x14ac:dyDescent="0.2"/>
    <row r="930" ht="20.25" customHeight="1" x14ac:dyDescent="0.2"/>
    <row r="931" ht="20.25" customHeight="1" x14ac:dyDescent="0.2"/>
    <row r="932" ht="20.25" customHeight="1" x14ac:dyDescent="0.2"/>
    <row r="933" ht="20.25" customHeight="1" x14ac:dyDescent="0.2"/>
    <row r="934" ht="20.25" customHeight="1" x14ac:dyDescent="0.2"/>
    <row r="935" ht="20.25" customHeight="1" x14ac:dyDescent="0.2"/>
    <row r="936" ht="20.25" customHeight="1" x14ac:dyDescent="0.2"/>
    <row r="937" ht="20.25" customHeight="1" x14ac:dyDescent="0.2"/>
    <row r="938" ht="20.25" customHeight="1" x14ac:dyDescent="0.2"/>
    <row r="939" ht="20.25" customHeight="1" x14ac:dyDescent="0.2"/>
    <row r="940" ht="20.25" customHeight="1" x14ac:dyDescent="0.2"/>
    <row r="941" ht="20.25" customHeight="1" x14ac:dyDescent="0.2"/>
    <row r="942" ht="20.25" customHeight="1" x14ac:dyDescent="0.2"/>
    <row r="943" ht="20.25" customHeight="1" x14ac:dyDescent="0.2"/>
    <row r="944" ht="20.25" customHeight="1" x14ac:dyDescent="0.2"/>
    <row r="945" ht="20.25" customHeight="1" x14ac:dyDescent="0.2"/>
    <row r="946" ht="20.25" customHeight="1" x14ac:dyDescent="0.2"/>
    <row r="947" ht="20.25" customHeight="1" x14ac:dyDescent="0.2"/>
    <row r="948" ht="20.25" customHeight="1" x14ac:dyDescent="0.2"/>
    <row r="949" ht="20.25" customHeight="1" x14ac:dyDescent="0.2"/>
    <row r="950" ht="20.25" customHeight="1" x14ac:dyDescent="0.2"/>
    <row r="951" ht="20.25" customHeight="1" x14ac:dyDescent="0.2"/>
    <row r="952" ht="20.25" customHeight="1" x14ac:dyDescent="0.2"/>
    <row r="953" ht="20.25" customHeight="1" x14ac:dyDescent="0.2"/>
    <row r="954" ht="20.25" customHeight="1" x14ac:dyDescent="0.2"/>
    <row r="955" ht="20.25" customHeight="1" x14ac:dyDescent="0.2"/>
    <row r="956" ht="20.25" customHeight="1" x14ac:dyDescent="0.2"/>
    <row r="957" ht="20.25" customHeight="1" x14ac:dyDescent="0.2"/>
    <row r="958" ht="20.25" customHeight="1" x14ac:dyDescent="0.2"/>
    <row r="959" ht="20.25" customHeight="1" x14ac:dyDescent="0.2"/>
    <row r="960" ht="20.25" customHeight="1" x14ac:dyDescent="0.2"/>
    <row r="961" ht="20.25" customHeight="1" x14ac:dyDescent="0.2"/>
    <row r="962" ht="20.25" customHeight="1" x14ac:dyDescent="0.2"/>
    <row r="963" ht="20.25" customHeight="1" x14ac:dyDescent="0.2"/>
    <row r="964" ht="20.25" customHeight="1" x14ac:dyDescent="0.2"/>
    <row r="965" ht="20.25" customHeight="1" x14ac:dyDescent="0.2"/>
    <row r="966" ht="20.25" customHeight="1" x14ac:dyDescent="0.2"/>
    <row r="967" ht="20.25" customHeight="1" x14ac:dyDescent="0.2"/>
    <row r="968" ht="20.25" customHeight="1" x14ac:dyDescent="0.2"/>
    <row r="969" ht="20.25" customHeight="1" x14ac:dyDescent="0.2"/>
    <row r="970" ht="20.25" customHeight="1" x14ac:dyDescent="0.2"/>
    <row r="971" ht="20.25" customHeight="1" x14ac:dyDescent="0.2"/>
    <row r="972" ht="20.25" customHeight="1" x14ac:dyDescent="0.2"/>
    <row r="973" ht="20.25" customHeight="1" x14ac:dyDescent="0.2"/>
    <row r="974" ht="20.25" customHeight="1" x14ac:dyDescent="0.2"/>
    <row r="975" ht="20.25" customHeight="1" x14ac:dyDescent="0.2"/>
    <row r="976" ht="20.25" customHeight="1" x14ac:dyDescent="0.2"/>
    <row r="977" ht="20.25" customHeight="1" x14ac:dyDescent="0.2"/>
    <row r="978" ht="20.25" customHeight="1" x14ac:dyDescent="0.2"/>
    <row r="979" ht="20.25" customHeight="1" x14ac:dyDescent="0.2"/>
    <row r="980" ht="20.25" customHeight="1" x14ac:dyDescent="0.2"/>
    <row r="981" ht="20.25" customHeight="1" x14ac:dyDescent="0.2"/>
    <row r="982" ht="20.25" customHeight="1" x14ac:dyDescent="0.2"/>
    <row r="983" ht="20.25" customHeight="1" x14ac:dyDescent="0.2"/>
    <row r="984" ht="20.25" customHeight="1" x14ac:dyDescent="0.2"/>
    <row r="985" ht="20.25" customHeight="1" x14ac:dyDescent="0.2"/>
    <row r="986" ht="20.25" customHeight="1" x14ac:dyDescent="0.2"/>
    <row r="987" ht="20.25" customHeight="1" x14ac:dyDescent="0.2"/>
    <row r="988" ht="20.25" customHeight="1" x14ac:dyDescent="0.2"/>
    <row r="989" ht="20.25" customHeight="1" x14ac:dyDescent="0.2"/>
    <row r="990" ht="20.25" customHeight="1" x14ac:dyDescent="0.2"/>
    <row r="991" ht="20.25" customHeight="1" x14ac:dyDescent="0.2"/>
    <row r="992" ht="20.25" customHeight="1" x14ac:dyDescent="0.2"/>
    <row r="993" ht="20.25" customHeight="1" x14ac:dyDescent="0.2"/>
    <row r="994" ht="20.25" customHeight="1" x14ac:dyDescent="0.2"/>
    <row r="995" ht="20.25" customHeight="1" x14ac:dyDescent="0.2"/>
    <row r="996" ht="20.25" customHeight="1" x14ac:dyDescent="0.2"/>
    <row r="997" ht="20.25" customHeight="1" x14ac:dyDescent="0.2"/>
    <row r="998" ht="20.25" customHeight="1" x14ac:dyDescent="0.2"/>
    <row r="999" ht="20.25" customHeight="1" x14ac:dyDescent="0.2"/>
    <row r="1000" ht="20.25" customHeight="1" x14ac:dyDescent="0.2"/>
    <row r="1001" ht="20.25" customHeight="1" x14ac:dyDescent="0.2"/>
    <row r="1002" ht="20.25" customHeight="1" x14ac:dyDescent="0.2"/>
    <row r="1003" ht="20.25" customHeight="1" x14ac:dyDescent="0.2"/>
    <row r="1004" ht="20.25" customHeight="1" x14ac:dyDescent="0.2"/>
    <row r="1005" ht="20.25" customHeight="1" x14ac:dyDescent="0.2"/>
    <row r="1006" ht="20.25" customHeight="1" x14ac:dyDescent="0.2"/>
    <row r="1007" ht="20.25" customHeight="1" x14ac:dyDescent="0.2"/>
    <row r="1008" ht="20.25" customHeight="1" x14ac:dyDescent="0.2"/>
    <row r="1009" ht="20.25" customHeight="1" x14ac:dyDescent="0.2"/>
    <row r="1010" ht="20.25" customHeight="1" x14ac:dyDescent="0.2"/>
    <row r="1011" ht="20.25" customHeight="1" x14ac:dyDescent="0.2"/>
    <row r="1012" ht="20.25" customHeight="1" x14ac:dyDescent="0.2"/>
    <row r="1013" ht="20.25" customHeight="1" x14ac:dyDescent="0.2"/>
    <row r="1014" ht="20.25" customHeight="1" x14ac:dyDescent="0.2"/>
    <row r="1015" ht="20.25" customHeight="1" x14ac:dyDescent="0.2"/>
    <row r="1016" ht="20.25" customHeight="1" x14ac:dyDescent="0.2"/>
    <row r="1017" ht="20.25" customHeight="1" x14ac:dyDescent="0.2"/>
    <row r="1018" ht="20.25" customHeight="1" x14ac:dyDescent="0.2"/>
    <row r="1019" ht="20.25" customHeight="1" x14ac:dyDescent="0.2"/>
    <row r="1020" ht="20.25" customHeight="1" x14ac:dyDescent="0.2"/>
    <row r="1021" ht="20.25" customHeight="1" x14ac:dyDescent="0.2"/>
    <row r="1022" ht="20.25" customHeight="1" x14ac:dyDescent="0.2"/>
    <row r="1023" ht="20.25" customHeight="1" x14ac:dyDescent="0.2"/>
    <row r="1024" ht="20.25" customHeight="1" x14ac:dyDescent="0.2"/>
    <row r="1025" ht="20.25" customHeight="1" x14ac:dyDescent="0.2"/>
    <row r="1026" ht="20.25" customHeight="1" x14ac:dyDescent="0.2"/>
    <row r="1027" ht="20.25" customHeight="1" x14ac:dyDescent="0.2"/>
    <row r="1028" ht="20.25" customHeight="1" x14ac:dyDescent="0.2"/>
    <row r="1029" ht="20.25" customHeight="1" x14ac:dyDescent="0.2"/>
    <row r="1030" ht="20.25" customHeight="1" x14ac:dyDescent="0.2"/>
    <row r="1031" ht="20.25" customHeight="1" x14ac:dyDescent="0.2"/>
    <row r="1032" ht="20.25" customHeight="1" x14ac:dyDescent="0.2"/>
    <row r="1033" ht="20.25" customHeight="1" x14ac:dyDescent="0.2"/>
    <row r="1034" ht="20.25" customHeight="1" x14ac:dyDescent="0.2"/>
    <row r="1035" ht="20.25" customHeight="1" x14ac:dyDescent="0.2"/>
    <row r="1036" ht="20.25" customHeight="1" x14ac:dyDescent="0.2"/>
    <row r="1037" ht="20.25" customHeight="1" x14ac:dyDescent="0.2"/>
    <row r="1038" ht="20.25" customHeight="1" x14ac:dyDescent="0.2"/>
    <row r="1039" ht="20.25" customHeight="1" x14ac:dyDescent="0.2"/>
    <row r="1040" ht="20.25" customHeight="1" x14ac:dyDescent="0.2"/>
    <row r="1041" ht="20.25" customHeight="1" x14ac:dyDescent="0.2"/>
    <row r="1042" ht="20.25" customHeight="1" x14ac:dyDescent="0.2"/>
    <row r="1043" ht="20.25" customHeight="1" x14ac:dyDescent="0.2"/>
    <row r="1044" ht="20.25" customHeight="1" x14ac:dyDescent="0.2"/>
    <row r="1045" ht="20.25" customHeight="1" x14ac:dyDescent="0.2"/>
    <row r="1046" ht="20.25" customHeight="1" x14ac:dyDescent="0.2"/>
    <row r="1047" ht="20.25" customHeight="1" x14ac:dyDescent="0.2"/>
    <row r="1048" ht="20.25" customHeight="1" x14ac:dyDescent="0.2"/>
    <row r="1049" ht="20.25" customHeight="1" x14ac:dyDescent="0.2"/>
    <row r="1050" ht="20.25" customHeight="1" x14ac:dyDescent="0.2"/>
    <row r="1051" ht="20.25" customHeight="1" x14ac:dyDescent="0.2"/>
    <row r="1052" ht="20.25" customHeight="1" x14ac:dyDescent="0.2"/>
    <row r="1053" ht="20.25" customHeight="1" x14ac:dyDescent="0.2"/>
    <row r="1054" ht="20.25" customHeight="1" x14ac:dyDescent="0.2"/>
    <row r="1055" ht="20.25" customHeight="1" x14ac:dyDescent="0.2"/>
    <row r="1056" ht="20.25" customHeight="1" x14ac:dyDescent="0.2"/>
    <row r="1057" ht="20.25" customHeight="1" x14ac:dyDescent="0.2"/>
    <row r="1058" ht="20.25" customHeight="1" x14ac:dyDescent="0.2"/>
    <row r="1059" ht="20.25" customHeight="1" x14ac:dyDescent="0.2"/>
    <row r="1060" ht="20.25" customHeight="1" x14ac:dyDescent="0.2"/>
    <row r="1061" ht="20.25" customHeight="1" x14ac:dyDescent="0.2"/>
    <row r="1062" ht="20.25" customHeight="1" x14ac:dyDescent="0.2"/>
    <row r="1063" ht="20.25" customHeight="1" x14ac:dyDescent="0.2"/>
    <row r="1064" ht="20.25" customHeight="1" x14ac:dyDescent="0.2"/>
    <row r="1065" ht="20.25" customHeight="1" x14ac:dyDescent="0.2"/>
    <row r="1066" ht="20.25" customHeight="1" x14ac:dyDescent="0.2"/>
    <row r="1067" ht="20.25" customHeight="1" x14ac:dyDescent="0.2"/>
    <row r="1068" ht="20.25" customHeight="1" x14ac:dyDescent="0.2"/>
    <row r="1069" ht="20.25" customHeight="1" x14ac:dyDescent="0.2"/>
    <row r="1070" ht="20.25" customHeight="1" x14ac:dyDescent="0.2"/>
    <row r="1071" ht="20.25" customHeight="1" x14ac:dyDescent="0.2"/>
    <row r="1072" ht="20.25" customHeight="1" x14ac:dyDescent="0.2"/>
    <row r="1073" ht="20.25" customHeight="1" x14ac:dyDescent="0.2"/>
    <row r="1074" ht="20.25" customHeight="1" x14ac:dyDescent="0.2"/>
    <row r="1075" ht="20.25" customHeight="1" x14ac:dyDescent="0.2"/>
    <row r="1076" ht="20.25" customHeight="1" x14ac:dyDescent="0.2"/>
    <row r="1077" ht="20.25" customHeight="1" x14ac:dyDescent="0.2"/>
    <row r="1078" ht="20.25" customHeight="1" x14ac:dyDescent="0.2"/>
    <row r="1079" ht="20.25" customHeight="1" x14ac:dyDescent="0.2"/>
    <row r="1080" ht="20.25" customHeight="1" x14ac:dyDescent="0.2"/>
    <row r="1081" ht="20.25" customHeight="1" x14ac:dyDescent="0.2"/>
    <row r="1082" ht="20.25" customHeight="1" x14ac:dyDescent="0.2"/>
    <row r="1083" ht="20.25" customHeight="1" x14ac:dyDescent="0.2"/>
    <row r="1084" ht="20.25" customHeight="1" x14ac:dyDescent="0.2"/>
    <row r="1085" ht="20.25" customHeight="1" x14ac:dyDescent="0.2"/>
    <row r="1086" ht="20.25" customHeight="1" x14ac:dyDescent="0.2"/>
    <row r="1087" ht="20.25" customHeight="1" x14ac:dyDescent="0.2"/>
    <row r="1088" ht="20.25" customHeight="1" x14ac:dyDescent="0.2"/>
    <row r="1089" ht="20.25" customHeight="1" x14ac:dyDescent="0.2"/>
    <row r="1090" ht="20.25" customHeight="1" x14ac:dyDescent="0.2"/>
    <row r="1091" ht="20.25" customHeight="1" x14ac:dyDescent="0.2"/>
    <row r="1092" ht="20.25" customHeight="1" x14ac:dyDescent="0.2"/>
    <row r="1093" ht="20.25" customHeight="1" x14ac:dyDescent="0.2"/>
    <row r="1094" ht="20.25" customHeight="1" x14ac:dyDescent="0.2"/>
    <row r="1095" ht="20.25" customHeight="1" x14ac:dyDescent="0.2"/>
    <row r="1096" ht="20.25" customHeight="1" x14ac:dyDescent="0.2"/>
    <row r="1097" ht="20.25" customHeight="1" x14ac:dyDescent="0.2"/>
    <row r="1098" ht="20.25" customHeight="1" x14ac:dyDescent="0.2"/>
    <row r="1099" ht="20.25" customHeight="1" x14ac:dyDescent="0.2"/>
    <row r="1100" ht="20.25" customHeight="1" x14ac:dyDescent="0.2"/>
    <row r="1101" ht="20.25" customHeight="1" x14ac:dyDescent="0.2"/>
    <row r="1102" ht="20.25" customHeight="1" x14ac:dyDescent="0.2"/>
    <row r="1103" ht="20.25" customHeight="1" x14ac:dyDescent="0.2"/>
    <row r="1104" ht="20.25" customHeight="1" x14ac:dyDescent="0.2"/>
    <row r="1105" ht="20.25" customHeight="1" x14ac:dyDescent="0.2"/>
    <row r="1106" ht="20.25" customHeight="1" x14ac:dyDescent="0.2"/>
    <row r="1107" ht="20.25" customHeight="1" x14ac:dyDescent="0.2"/>
    <row r="1108" ht="20.25" customHeight="1" x14ac:dyDescent="0.2"/>
    <row r="1109" ht="20.25" customHeight="1" x14ac:dyDescent="0.2"/>
    <row r="1110" ht="20.25" customHeight="1" x14ac:dyDescent="0.2"/>
    <row r="1111" ht="20.25" customHeight="1" x14ac:dyDescent="0.2"/>
    <row r="1112" ht="20.25" customHeight="1" x14ac:dyDescent="0.2"/>
    <row r="1113" ht="20.25" customHeight="1" x14ac:dyDescent="0.2"/>
    <row r="1114" ht="20.25" customHeight="1" x14ac:dyDescent="0.2"/>
    <row r="1115" ht="20.25" customHeight="1" x14ac:dyDescent="0.2"/>
    <row r="1116" ht="20.25" customHeight="1" x14ac:dyDescent="0.2"/>
    <row r="1117" ht="20.25" customHeight="1" x14ac:dyDescent="0.2"/>
    <row r="1118" ht="20.25" customHeight="1" x14ac:dyDescent="0.2"/>
    <row r="1119" ht="20.25" customHeight="1" x14ac:dyDescent="0.2"/>
    <row r="1120" ht="20.25" customHeight="1" x14ac:dyDescent="0.2"/>
    <row r="1121" ht="20.25" customHeight="1" x14ac:dyDescent="0.2"/>
    <row r="1122" ht="20.25" customHeight="1" x14ac:dyDescent="0.2"/>
    <row r="1123" ht="20.25" customHeight="1" x14ac:dyDescent="0.2"/>
    <row r="1124" ht="20.25" customHeight="1" x14ac:dyDescent="0.2"/>
    <row r="1125" ht="20.25" customHeight="1" x14ac:dyDescent="0.2"/>
    <row r="1126" ht="20.25" customHeight="1" x14ac:dyDescent="0.2"/>
    <row r="1127" ht="20.25" customHeight="1" x14ac:dyDescent="0.2"/>
    <row r="1128" ht="20.25" customHeight="1" x14ac:dyDescent="0.2"/>
    <row r="1129" ht="20.25" customHeight="1" x14ac:dyDescent="0.2"/>
    <row r="1130" ht="20.25" customHeight="1" x14ac:dyDescent="0.2"/>
    <row r="1131" ht="20.25" customHeight="1" x14ac:dyDescent="0.2"/>
    <row r="1132" ht="20.25" customHeight="1" x14ac:dyDescent="0.2"/>
    <row r="1133" ht="20.25" customHeight="1" x14ac:dyDescent="0.2"/>
    <row r="1134" ht="20.25" customHeight="1" x14ac:dyDescent="0.2"/>
    <row r="1135" ht="20.25" customHeight="1" x14ac:dyDescent="0.2"/>
    <row r="1136" ht="20.25" customHeight="1" x14ac:dyDescent="0.2"/>
    <row r="1137" ht="20.25" customHeight="1" x14ac:dyDescent="0.2"/>
    <row r="1138" ht="20.25" customHeight="1" x14ac:dyDescent="0.2"/>
    <row r="1139" ht="20.25" customHeight="1" x14ac:dyDescent="0.2"/>
    <row r="1140" ht="20.25" customHeight="1" x14ac:dyDescent="0.2"/>
    <row r="1141" ht="20.25" customHeight="1" x14ac:dyDescent="0.2"/>
    <row r="1142" ht="20.25" customHeight="1" x14ac:dyDescent="0.2"/>
    <row r="1143" ht="20.25" customHeight="1" x14ac:dyDescent="0.2"/>
    <row r="1144" ht="20.25" customHeight="1" x14ac:dyDescent="0.2"/>
    <row r="1145" ht="20.25" customHeight="1" x14ac:dyDescent="0.2"/>
    <row r="1146" ht="20.25" customHeight="1" x14ac:dyDescent="0.2"/>
    <row r="1147" ht="20.25" customHeight="1" x14ac:dyDescent="0.2"/>
    <row r="1148" ht="20.25" customHeight="1" x14ac:dyDescent="0.2"/>
    <row r="1149" ht="20.25" customHeight="1" x14ac:dyDescent="0.2"/>
    <row r="1150" ht="20.25" customHeight="1" x14ac:dyDescent="0.2"/>
    <row r="1151" ht="20.25" customHeight="1" x14ac:dyDescent="0.2"/>
    <row r="1152" ht="20.25" customHeight="1" x14ac:dyDescent="0.2"/>
    <row r="1153" ht="20.25" customHeight="1" x14ac:dyDescent="0.2"/>
    <row r="1154" ht="20.25" customHeight="1" x14ac:dyDescent="0.2"/>
    <row r="1155" ht="20.25" customHeight="1" x14ac:dyDescent="0.2"/>
    <row r="1156" ht="20.25" customHeight="1" x14ac:dyDescent="0.2"/>
    <row r="1157" ht="20.25" customHeight="1" x14ac:dyDescent="0.2"/>
    <row r="1158" ht="20.25" customHeight="1" x14ac:dyDescent="0.2"/>
    <row r="1159" ht="20.25" customHeight="1" x14ac:dyDescent="0.2"/>
    <row r="1160" ht="20.25" customHeight="1" x14ac:dyDescent="0.2"/>
    <row r="1161" ht="20.25" customHeight="1" x14ac:dyDescent="0.2"/>
    <row r="1162" ht="20.25" customHeight="1" x14ac:dyDescent="0.2"/>
    <row r="1163" ht="20.25" customHeight="1" x14ac:dyDescent="0.2"/>
    <row r="1164" ht="20.25" customHeight="1" x14ac:dyDescent="0.2"/>
    <row r="1165" ht="20.25" customHeight="1" x14ac:dyDescent="0.2"/>
  </sheetData>
  <mergeCells count="10">
    <mergeCell ref="B255:D255"/>
    <mergeCell ref="E4:I4"/>
    <mergeCell ref="A4:A5"/>
    <mergeCell ref="B4:B5"/>
    <mergeCell ref="A1:K1"/>
    <mergeCell ref="A2:K2"/>
    <mergeCell ref="J4:J5"/>
    <mergeCell ref="K4:K5"/>
    <mergeCell ref="C4:C5"/>
    <mergeCell ref="D4:D5"/>
  </mergeCells>
  <phoneticPr fontId="6" type="noConversion"/>
  <hyperlinks>
    <hyperlink ref="B255" r:id="rId1"/>
  </hyperlinks>
  <pageMargins left="0.78740157480314965" right="0" top="0.59055118110236227" bottom="0.39370078740157483" header="0.31496062992125984" footer="0.31496062992125984"/>
  <pageSetup paperSize="9" scale="61"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FD7E1"/>
    <pageSetUpPr fitToPage="1"/>
  </sheetPr>
  <dimension ref="A1:EJ174"/>
  <sheetViews>
    <sheetView zoomScale="91" zoomScaleNormal="91" workbookViewId="0">
      <pane xSplit="2" ySplit="7" topLeftCell="C8" activePane="bottomRight" state="frozen"/>
      <selection pane="topRight" activeCell="C1" sqref="C1"/>
      <selection pane="bottomLeft" activeCell="A8" sqref="A8"/>
      <selection pane="bottomRight" activeCell="D11" sqref="D11"/>
    </sheetView>
  </sheetViews>
  <sheetFormatPr baseColWidth="10" defaultColWidth="11.42578125" defaultRowHeight="12" x14ac:dyDescent="0.2"/>
  <cols>
    <col min="1" max="1" width="8.5703125" style="21" customWidth="1"/>
    <col min="2" max="2" width="41.42578125" style="23" customWidth="1"/>
    <col min="3" max="3" width="10.5703125" style="23" customWidth="1"/>
    <col min="4" max="4" width="11.42578125" style="136" customWidth="1"/>
    <col min="5" max="5" width="11.140625" style="23" customWidth="1"/>
    <col min="6" max="7" width="11.7109375" style="23" customWidth="1"/>
    <col min="8" max="8" width="10.7109375" style="22" customWidth="1"/>
    <col min="9" max="9" width="8.7109375" style="31" customWidth="1"/>
    <col min="10" max="10" width="13.42578125" style="32" customWidth="1"/>
    <col min="11" max="11" width="9.85546875" style="31" customWidth="1"/>
    <col min="12" max="16384" width="11.42578125" style="22"/>
  </cols>
  <sheetData>
    <row r="1" spans="1:11" ht="18" customHeight="1" x14ac:dyDescent="0.2">
      <c r="A1" s="175" t="s">
        <v>24</v>
      </c>
      <c r="B1" s="175"/>
      <c r="C1" s="175"/>
      <c r="D1" s="175"/>
      <c r="E1" s="175"/>
      <c r="F1" s="175"/>
      <c r="G1" s="175"/>
      <c r="H1" s="175"/>
      <c r="I1" s="175"/>
      <c r="J1" s="175"/>
      <c r="K1" s="175"/>
    </row>
    <row r="2" spans="1:11" ht="18" customHeight="1" x14ac:dyDescent="0.2">
      <c r="A2" s="162" t="s">
        <v>323</v>
      </c>
      <c r="B2" s="162"/>
      <c r="C2" s="162"/>
      <c r="D2" s="162"/>
      <c r="E2" s="162"/>
      <c r="F2" s="162"/>
      <c r="G2" s="162"/>
      <c r="H2" s="162"/>
      <c r="I2" s="162"/>
      <c r="J2" s="162"/>
      <c r="K2" s="162"/>
    </row>
    <row r="3" spans="1:11" ht="25.5" customHeight="1" x14ac:dyDescent="0.2">
      <c r="B3" s="21"/>
      <c r="C3" s="110"/>
      <c r="D3" s="112"/>
      <c r="E3" s="110"/>
      <c r="F3" s="112"/>
      <c r="G3" s="112"/>
      <c r="H3" s="110"/>
      <c r="I3" s="110"/>
      <c r="J3" s="112"/>
      <c r="K3" s="110"/>
    </row>
    <row r="4" spans="1:11" ht="20.25" customHeight="1" x14ac:dyDescent="0.2">
      <c r="A4" s="179" t="s">
        <v>38</v>
      </c>
      <c r="B4" s="181" t="s">
        <v>5</v>
      </c>
      <c r="C4" s="178" t="s">
        <v>22</v>
      </c>
      <c r="D4" s="169" t="s">
        <v>130</v>
      </c>
      <c r="E4" s="171" t="s">
        <v>132</v>
      </c>
      <c r="F4" s="172"/>
      <c r="G4" s="172"/>
      <c r="H4" s="172"/>
      <c r="I4" s="168"/>
      <c r="J4" s="173" t="s">
        <v>8</v>
      </c>
      <c r="K4" s="176" t="s">
        <v>23</v>
      </c>
    </row>
    <row r="5" spans="1:11" s="24" customFormat="1" ht="65.25" customHeight="1" thickBot="1" x14ac:dyDescent="0.25">
      <c r="A5" s="180"/>
      <c r="B5" s="178"/>
      <c r="C5" s="178"/>
      <c r="D5" s="170"/>
      <c r="E5" s="12" t="s">
        <v>146</v>
      </c>
      <c r="F5" s="14" t="s">
        <v>318</v>
      </c>
      <c r="G5" s="14" t="s">
        <v>319</v>
      </c>
      <c r="H5" s="13" t="s">
        <v>133</v>
      </c>
      <c r="I5" s="15" t="s">
        <v>7</v>
      </c>
      <c r="J5" s="174"/>
      <c r="K5" s="177"/>
    </row>
    <row r="6" spans="1:11" s="57" customFormat="1" ht="18.75" customHeight="1" x14ac:dyDescent="0.25">
      <c r="A6" s="55"/>
      <c r="B6" s="54" t="s">
        <v>10</v>
      </c>
      <c r="C6" s="56"/>
      <c r="D6" s="78">
        <f>D7+D17</f>
        <v>327660094.60000002</v>
      </c>
      <c r="E6" s="78">
        <f>E7+E17</f>
        <v>20338643</v>
      </c>
      <c r="F6" s="78">
        <v>3337395.73</v>
      </c>
      <c r="G6" s="78">
        <f>G7+G17</f>
        <v>213376</v>
      </c>
      <c r="H6" s="78">
        <f>SUM(F6:G6)</f>
        <v>3550771.73</v>
      </c>
      <c r="I6" s="79">
        <f t="shared" ref="I6:I18" si="0">H6/E6%</f>
        <v>17.458252893273166</v>
      </c>
      <c r="J6" s="78">
        <f>SUM(D6+H6)</f>
        <v>331210866.33000004</v>
      </c>
      <c r="K6" s="87"/>
    </row>
    <row r="7" spans="1:11" ht="21.75" customHeight="1" x14ac:dyDescent="0.2">
      <c r="A7" s="58"/>
      <c r="B7" s="47" t="s">
        <v>25</v>
      </c>
      <c r="C7" s="29"/>
      <c r="D7" s="29">
        <f>SUM(D8:D16)</f>
        <v>16303050.120000001</v>
      </c>
      <c r="E7" s="29">
        <f>SUM(E8:E16)</f>
        <v>8461166</v>
      </c>
      <c r="F7" s="29">
        <f>SUM(F8:F16)</f>
        <v>604652</v>
      </c>
      <c r="G7" s="29">
        <f>SUM(G8:G16)</f>
        <v>213376</v>
      </c>
      <c r="H7" s="29">
        <f t="shared" ref="H7:H26" si="1">SUM(F7:G7)</f>
        <v>818028</v>
      </c>
      <c r="I7" s="48">
        <f t="shared" si="0"/>
        <v>9.668029205431024</v>
      </c>
      <c r="J7" s="29">
        <f>SUM(D7+H7)</f>
        <v>17121078.120000001</v>
      </c>
      <c r="K7" s="66"/>
    </row>
    <row r="8" spans="1:11" ht="66" customHeight="1" x14ac:dyDescent="0.2">
      <c r="A8" s="27">
        <v>2178584</v>
      </c>
      <c r="B8" s="25" t="s">
        <v>143</v>
      </c>
      <c r="C8" s="85">
        <v>15884728.07</v>
      </c>
      <c r="D8" s="85">
        <v>8222406.3799999999</v>
      </c>
      <c r="E8" s="85">
        <v>2833736</v>
      </c>
      <c r="F8" s="85">
        <v>18000</v>
      </c>
      <c r="G8" s="85"/>
      <c r="H8" s="85">
        <f t="shared" si="1"/>
        <v>18000</v>
      </c>
      <c r="I8" s="86">
        <f t="shared" si="0"/>
        <v>0.63520384397135088</v>
      </c>
      <c r="J8" s="85">
        <f t="shared" ref="J8:J23" si="2">SUM(D8+H8)</f>
        <v>8240406.3799999999</v>
      </c>
      <c r="K8" s="88">
        <f>J8/C8%</f>
        <v>51.876282324044844</v>
      </c>
    </row>
    <row r="9" spans="1:11" ht="66" customHeight="1" x14ac:dyDescent="0.2">
      <c r="A9" s="27">
        <v>2271925</v>
      </c>
      <c r="B9" s="25" t="s">
        <v>62</v>
      </c>
      <c r="C9" s="85"/>
      <c r="D9" s="85">
        <v>1346565.53</v>
      </c>
      <c r="E9" s="85">
        <v>1173183</v>
      </c>
      <c r="F9" s="85">
        <v>528004</v>
      </c>
      <c r="G9" s="85"/>
      <c r="H9" s="85">
        <f t="shared" si="1"/>
        <v>528004</v>
      </c>
      <c r="I9" s="86">
        <f t="shared" si="0"/>
        <v>45.00610731659085</v>
      </c>
      <c r="J9" s="85">
        <f t="shared" si="2"/>
        <v>1874569.53</v>
      </c>
      <c r="K9" s="88"/>
    </row>
    <row r="10" spans="1:11" ht="195.75" customHeight="1" x14ac:dyDescent="0.2">
      <c r="A10" s="27">
        <v>2427710</v>
      </c>
      <c r="B10" s="25" t="s">
        <v>313</v>
      </c>
      <c r="C10" s="85">
        <v>6202228</v>
      </c>
      <c r="D10" s="85">
        <v>2678033.58</v>
      </c>
      <c r="E10" s="85">
        <v>566000</v>
      </c>
      <c r="F10" s="85"/>
      <c r="G10" s="85"/>
      <c r="H10" s="85">
        <f t="shared" si="1"/>
        <v>0</v>
      </c>
      <c r="I10" s="86">
        <f t="shared" ref="I10" si="3">H10/E10%</f>
        <v>0</v>
      </c>
      <c r="J10" s="85">
        <f t="shared" ref="J10" si="4">SUM(D10+H10)</f>
        <v>2678033.58</v>
      </c>
      <c r="K10" s="88">
        <f t="shared" ref="K10:K16" si="5">J10/C10%</f>
        <v>43.178573570658806</v>
      </c>
    </row>
    <row r="11" spans="1:11" ht="88.5" customHeight="1" x14ac:dyDescent="0.2">
      <c r="A11" s="27">
        <v>2443550</v>
      </c>
      <c r="B11" s="25" t="s">
        <v>36</v>
      </c>
      <c r="C11" s="85">
        <v>30313906.329999998</v>
      </c>
      <c r="D11" s="85">
        <v>2007708.1</v>
      </c>
      <c r="E11" s="85">
        <v>33748</v>
      </c>
      <c r="F11" s="85">
        <v>33748</v>
      </c>
      <c r="G11" s="85"/>
      <c r="H11" s="85">
        <f t="shared" si="1"/>
        <v>33748</v>
      </c>
      <c r="I11" s="86">
        <f t="shared" si="0"/>
        <v>100</v>
      </c>
      <c r="J11" s="85">
        <f t="shared" si="2"/>
        <v>2041456.1</v>
      </c>
      <c r="K11" s="88">
        <f t="shared" si="5"/>
        <v>6.7343880982428308</v>
      </c>
    </row>
    <row r="12" spans="1:11" ht="68.25" customHeight="1" x14ac:dyDescent="0.2">
      <c r="A12" s="27">
        <v>2461958</v>
      </c>
      <c r="B12" s="25" t="s">
        <v>50</v>
      </c>
      <c r="C12" s="85">
        <v>16424533.23</v>
      </c>
      <c r="D12" s="85">
        <v>324759.59999999998</v>
      </c>
      <c r="E12" s="85">
        <v>24900</v>
      </c>
      <c r="F12" s="85">
        <v>24900</v>
      </c>
      <c r="G12" s="85"/>
      <c r="H12" s="85">
        <f t="shared" si="1"/>
        <v>24900</v>
      </c>
      <c r="I12" s="86">
        <f t="shared" si="0"/>
        <v>100</v>
      </c>
      <c r="J12" s="85">
        <f t="shared" si="2"/>
        <v>349659.6</v>
      </c>
      <c r="K12" s="88">
        <f t="shared" si="5"/>
        <v>2.1288860700244081</v>
      </c>
    </row>
    <row r="13" spans="1:11" ht="87.75" customHeight="1" x14ac:dyDescent="0.2">
      <c r="A13" s="27">
        <v>2493459</v>
      </c>
      <c r="B13" s="25" t="s">
        <v>283</v>
      </c>
      <c r="C13" s="85">
        <v>1523256.01</v>
      </c>
      <c r="D13" s="85">
        <v>1401596.29</v>
      </c>
      <c r="E13" s="85">
        <v>76380</v>
      </c>
      <c r="F13" s="85">
        <v>0</v>
      </c>
      <c r="G13" s="85">
        <v>39277</v>
      </c>
      <c r="H13" s="85">
        <f t="shared" si="1"/>
        <v>39277</v>
      </c>
      <c r="I13" s="86">
        <f>H13/E13%</f>
        <v>51.423147420790784</v>
      </c>
      <c r="J13" s="85">
        <f>SUM(D13+H13)</f>
        <v>1440873.29</v>
      </c>
      <c r="K13" s="88">
        <f t="shared" si="5"/>
        <v>94.591669459423301</v>
      </c>
    </row>
    <row r="14" spans="1:11" ht="59.25" customHeight="1" x14ac:dyDescent="0.2">
      <c r="A14" s="27">
        <v>2502896</v>
      </c>
      <c r="B14" s="25" t="s">
        <v>284</v>
      </c>
      <c r="C14" s="85">
        <v>311640927.68000001</v>
      </c>
      <c r="D14" s="85">
        <v>0</v>
      </c>
      <c r="E14" s="85">
        <v>2346280</v>
      </c>
      <c r="F14" s="85">
        <v>0</v>
      </c>
      <c r="G14" s="85">
        <v>174099</v>
      </c>
      <c r="H14" s="85">
        <f t="shared" si="1"/>
        <v>174099</v>
      </c>
      <c r="I14" s="86">
        <f>H14/E14%</f>
        <v>7.4202141261912473</v>
      </c>
      <c r="J14" s="85">
        <f>SUM(D14+H14)</f>
        <v>174099</v>
      </c>
      <c r="K14" s="88">
        <f t="shared" si="5"/>
        <v>5.5865255342446164E-2</v>
      </c>
    </row>
    <row r="15" spans="1:11" ht="90.75" customHeight="1" x14ac:dyDescent="0.2">
      <c r="A15" s="27">
        <v>2524594</v>
      </c>
      <c r="B15" s="25" t="s">
        <v>285</v>
      </c>
      <c r="C15" s="85">
        <v>1392640</v>
      </c>
      <c r="D15" s="85">
        <v>0</v>
      </c>
      <c r="E15" s="85">
        <v>1376939</v>
      </c>
      <c r="F15" s="85">
        <v>0</v>
      </c>
      <c r="G15" s="85"/>
      <c r="H15" s="85">
        <f t="shared" si="1"/>
        <v>0</v>
      </c>
      <c r="I15" s="86">
        <f>H15/E15%</f>
        <v>0</v>
      </c>
      <c r="J15" s="85">
        <f>SUM(D15+H15)</f>
        <v>0</v>
      </c>
      <c r="K15" s="88">
        <f t="shared" si="5"/>
        <v>0</v>
      </c>
    </row>
    <row r="16" spans="1:11" ht="96.75" customHeight="1" x14ac:dyDescent="0.2">
      <c r="A16" s="27">
        <v>2532800</v>
      </c>
      <c r="B16" s="25" t="s">
        <v>314</v>
      </c>
      <c r="C16" s="85">
        <v>351980.64</v>
      </c>
      <c r="D16" s="85">
        <v>321980.64</v>
      </c>
      <c r="E16" s="85">
        <v>30000</v>
      </c>
      <c r="F16" s="85"/>
      <c r="G16" s="85"/>
      <c r="H16" s="85">
        <f t="shared" si="1"/>
        <v>0</v>
      </c>
      <c r="I16" s="86">
        <f>H16/E16%</f>
        <v>0</v>
      </c>
      <c r="J16" s="85">
        <f>SUM(D16+H16)</f>
        <v>321980.64</v>
      </c>
      <c r="K16" s="88">
        <f t="shared" si="5"/>
        <v>91.476803951490069</v>
      </c>
    </row>
    <row r="17" spans="1:140" ht="28.5" customHeight="1" x14ac:dyDescent="0.2">
      <c r="A17" s="27"/>
      <c r="B17" s="47" t="s">
        <v>26</v>
      </c>
      <c r="C17" s="29"/>
      <c r="D17" s="29">
        <f>SUM(D18:D26)</f>
        <v>311357044.48000002</v>
      </c>
      <c r="E17" s="29">
        <f>SUM(E18:E26)</f>
        <v>11877477</v>
      </c>
      <c r="F17" s="29">
        <f>SUM(F18:F26)</f>
        <v>2732743.73</v>
      </c>
      <c r="G17" s="29">
        <f>SUM(G18:G26)</f>
        <v>0</v>
      </c>
      <c r="H17" s="29">
        <f t="shared" si="1"/>
        <v>2732743.73</v>
      </c>
      <c r="I17" s="48">
        <f t="shared" si="0"/>
        <v>23.007779598310314</v>
      </c>
      <c r="J17" s="29">
        <f t="shared" si="2"/>
        <v>314089788.21000004</v>
      </c>
      <c r="K17" s="66"/>
    </row>
    <row r="18" spans="1:140" ht="57" customHeight="1" x14ac:dyDescent="0.2">
      <c r="A18" s="114">
        <v>2193990</v>
      </c>
      <c r="B18" s="25" t="s">
        <v>201</v>
      </c>
      <c r="C18" s="85">
        <v>319765088.17000002</v>
      </c>
      <c r="D18" s="116">
        <v>308582444.45999998</v>
      </c>
      <c r="E18" s="116">
        <v>1455751</v>
      </c>
      <c r="F18" s="116">
        <v>1455750.48</v>
      </c>
      <c r="G18" s="116"/>
      <c r="H18" s="116">
        <f t="shared" si="1"/>
        <v>1455750.48</v>
      </c>
      <c r="I18" s="86">
        <f t="shared" si="0"/>
        <v>99.999964279605507</v>
      </c>
      <c r="J18" s="85">
        <f>SUM(D18+H18)</f>
        <v>310038194.94</v>
      </c>
      <c r="K18" s="88">
        <f t="shared" ref="K18:K26" si="6">J18/C18%</f>
        <v>96.958112817860581</v>
      </c>
    </row>
    <row r="19" spans="1:140" ht="74.25" customHeight="1" x14ac:dyDescent="0.2">
      <c r="A19" s="114">
        <v>2425167</v>
      </c>
      <c r="B19" s="115" t="s">
        <v>126</v>
      </c>
      <c r="C19" s="85">
        <v>8543286.1699999999</v>
      </c>
      <c r="D19" s="116">
        <v>147360.47</v>
      </c>
      <c r="E19" s="116">
        <v>68927</v>
      </c>
      <c r="F19" s="116">
        <v>0</v>
      </c>
      <c r="G19" s="116"/>
      <c r="H19" s="116">
        <f t="shared" si="1"/>
        <v>0</v>
      </c>
      <c r="I19" s="86">
        <f t="shared" ref="I19:I23" si="7">H19/E19%</f>
        <v>0</v>
      </c>
      <c r="J19" s="85">
        <f t="shared" si="2"/>
        <v>147360.47</v>
      </c>
      <c r="K19" s="88">
        <f t="shared" si="6"/>
        <v>1.7248687105608218</v>
      </c>
    </row>
    <row r="20" spans="1:140" ht="74.25" customHeight="1" x14ac:dyDescent="0.2">
      <c r="A20" s="114">
        <v>2425169</v>
      </c>
      <c r="B20" s="115" t="s">
        <v>144</v>
      </c>
      <c r="C20" s="85">
        <v>8080479.5300000003</v>
      </c>
      <c r="D20" s="116">
        <v>193973.7</v>
      </c>
      <c r="E20" s="85">
        <v>5621682</v>
      </c>
      <c r="F20" s="116">
        <v>32000</v>
      </c>
      <c r="G20" s="116"/>
      <c r="H20" s="116">
        <f t="shared" si="1"/>
        <v>32000</v>
      </c>
      <c r="I20" s="86">
        <f t="shared" si="7"/>
        <v>0.56922465553903623</v>
      </c>
      <c r="J20" s="85">
        <f t="shared" si="2"/>
        <v>225973.7</v>
      </c>
      <c r="K20" s="88">
        <f t="shared" si="6"/>
        <v>2.7965382396061838</v>
      </c>
    </row>
    <row r="21" spans="1:140" ht="103.5" customHeight="1" x14ac:dyDescent="0.2">
      <c r="A21" s="114">
        <v>2426269</v>
      </c>
      <c r="B21" s="115" t="s">
        <v>145</v>
      </c>
      <c r="C21" s="85">
        <v>7297298.0700000003</v>
      </c>
      <c r="D21" s="116">
        <v>137543.12</v>
      </c>
      <c r="E21" s="85">
        <v>750976</v>
      </c>
      <c r="F21" s="116">
        <v>35000</v>
      </c>
      <c r="G21" s="116"/>
      <c r="H21" s="116">
        <f t="shared" si="1"/>
        <v>35000</v>
      </c>
      <c r="I21" s="86">
        <f t="shared" si="7"/>
        <v>4.6606016703596387</v>
      </c>
      <c r="J21" s="85">
        <f t="shared" si="2"/>
        <v>172543.12</v>
      </c>
      <c r="K21" s="88">
        <f t="shared" si="6"/>
        <v>2.3644795422204812</v>
      </c>
    </row>
    <row r="22" spans="1:140" ht="84" customHeight="1" x14ac:dyDescent="0.2">
      <c r="A22" s="114">
        <v>2462000</v>
      </c>
      <c r="B22" s="25" t="s">
        <v>120</v>
      </c>
      <c r="C22" s="85">
        <v>2510879.5699999998</v>
      </c>
      <c r="D22" s="116">
        <v>1651080.6</v>
      </c>
      <c r="E22" s="85">
        <v>764193</v>
      </c>
      <c r="F22" s="85">
        <v>463160.93</v>
      </c>
      <c r="G22" s="85"/>
      <c r="H22" s="85">
        <f t="shared" si="1"/>
        <v>463160.93</v>
      </c>
      <c r="I22" s="86">
        <f t="shared" si="7"/>
        <v>60.607847755737097</v>
      </c>
      <c r="J22" s="85">
        <f t="shared" si="2"/>
        <v>2114241.5300000003</v>
      </c>
      <c r="K22" s="88">
        <f t="shared" si="6"/>
        <v>84.20322325534714</v>
      </c>
    </row>
    <row r="23" spans="1:140" ht="79.5" customHeight="1" x14ac:dyDescent="0.2">
      <c r="A23" s="27">
        <v>2495555</v>
      </c>
      <c r="B23" s="25" t="s">
        <v>127</v>
      </c>
      <c r="C23" s="85">
        <v>1986018.33</v>
      </c>
      <c r="D23" s="85">
        <v>195517.13</v>
      </c>
      <c r="E23" s="85">
        <v>318633</v>
      </c>
      <c r="F23" s="85">
        <v>318632.32000000001</v>
      </c>
      <c r="G23" s="85"/>
      <c r="H23" s="85">
        <f t="shared" si="1"/>
        <v>318632.32000000001</v>
      </c>
      <c r="I23" s="86">
        <f t="shared" si="7"/>
        <v>99.999786588332029</v>
      </c>
      <c r="J23" s="85">
        <f t="shared" si="2"/>
        <v>514149.45</v>
      </c>
      <c r="K23" s="88">
        <f t="shared" si="6"/>
        <v>25.888454413207757</v>
      </c>
    </row>
    <row r="24" spans="1:140" ht="115.5" customHeight="1" x14ac:dyDescent="0.2">
      <c r="A24" s="120">
        <v>2526795</v>
      </c>
      <c r="B24" s="25" t="s">
        <v>202</v>
      </c>
      <c r="C24" s="85">
        <v>746509</v>
      </c>
      <c r="D24" s="85">
        <v>449125</v>
      </c>
      <c r="E24" s="85">
        <v>275000</v>
      </c>
      <c r="F24" s="85">
        <v>275000</v>
      </c>
      <c r="G24" s="85"/>
      <c r="H24" s="85">
        <f t="shared" si="1"/>
        <v>275000</v>
      </c>
      <c r="I24" s="86">
        <f>H24/E24%</f>
        <v>100</v>
      </c>
      <c r="J24" s="85">
        <f>SUM(D24+H24)</f>
        <v>724125</v>
      </c>
      <c r="K24" s="88">
        <f t="shared" si="6"/>
        <v>97.001509693788023</v>
      </c>
    </row>
    <row r="25" spans="1:140" ht="79.5" customHeight="1" x14ac:dyDescent="0.2">
      <c r="A25" s="120">
        <v>2536667</v>
      </c>
      <c r="B25" s="25" t="s">
        <v>203</v>
      </c>
      <c r="C25" s="85">
        <v>165000</v>
      </c>
      <c r="D25" s="85">
        <v>0</v>
      </c>
      <c r="E25" s="85">
        <v>153200</v>
      </c>
      <c r="F25" s="85">
        <v>153200</v>
      </c>
      <c r="G25" s="85"/>
      <c r="H25" s="85">
        <f t="shared" si="1"/>
        <v>153200</v>
      </c>
      <c r="I25" s="86">
        <f>H25/E25%</f>
        <v>100</v>
      </c>
      <c r="J25" s="85">
        <f>SUM(D25+H25)</f>
        <v>153200</v>
      </c>
      <c r="K25" s="88">
        <f t="shared" si="6"/>
        <v>92.848484848484844</v>
      </c>
    </row>
    <row r="26" spans="1:140" ht="79.5" customHeight="1" x14ac:dyDescent="0.2">
      <c r="A26" s="120">
        <v>2552153</v>
      </c>
      <c r="B26" s="25" t="s">
        <v>286</v>
      </c>
      <c r="C26" s="85">
        <v>8474506.6300000008</v>
      </c>
      <c r="D26" s="85">
        <v>0</v>
      </c>
      <c r="E26" s="85">
        <v>2469115</v>
      </c>
      <c r="F26" s="85">
        <v>0</v>
      </c>
      <c r="G26" s="85"/>
      <c r="H26" s="85">
        <f t="shared" si="1"/>
        <v>0</v>
      </c>
      <c r="I26" s="86">
        <f>H26/E26%</f>
        <v>0</v>
      </c>
      <c r="J26" s="85">
        <f>SUM(D26+H26)</f>
        <v>0</v>
      </c>
      <c r="K26" s="88">
        <f t="shared" si="6"/>
        <v>0</v>
      </c>
    </row>
    <row r="27" spans="1:140" s="31" customFormat="1" ht="20.25" customHeight="1" x14ac:dyDescent="0.2">
      <c r="A27" s="60" t="s">
        <v>320</v>
      </c>
      <c r="B27" s="61"/>
      <c r="C27" s="62"/>
      <c r="D27" s="135"/>
      <c r="E27" s="80"/>
      <c r="F27" s="97"/>
      <c r="G27" s="97"/>
      <c r="H27" s="22"/>
      <c r="I27" s="22"/>
      <c r="J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row>
    <row r="28" spans="1:140" s="31" customFormat="1" ht="16.5" customHeight="1" x14ac:dyDescent="0.2">
      <c r="A28" s="63" t="s">
        <v>6</v>
      </c>
      <c r="B28" s="64"/>
      <c r="C28" s="62"/>
      <c r="D28" s="135"/>
      <c r="E28" s="80"/>
      <c r="F28" s="97"/>
      <c r="G28" s="97"/>
      <c r="H28" s="22"/>
      <c r="I28" s="22"/>
      <c r="J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row>
    <row r="29" spans="1:140" s="31" customFormat="1" x14ac:dyDescent="0.2">
      <c r="A29" s="65"/>
      <c r="B29" s="156" t="s">
        <v>11</v>
      </c>
      <c r="C29" s="147"/>
      <c r="D29" s="147"/>
      <c r="E29" s="98"/>
      <c r="F29" s="97"/>
      <c r="G29" s="97"/>
      <c r="H29" s="22"/>
      <c r="I29" s="22"/>
      <c r="J29" s="77"/>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row>
    <row r="30" spans="1:140" ht="57" customHeight="1" x14ac:dyDescent="0.2">
      <c r="A30" s="99"/>
      <c r="B30" s="80" t="s">
        <v>324</v>
      </c>
      <c r="C30" s="80"/>
      <c r="E30" s="80"/>
      <c r="F30" s="97"/>
      <c r="G30" s="97"/>
    </row>
    <row r="31" spans="1:140" x14ac:dyDescent="0.2">
      <c r="B31" s="72"/>
      <c r="C31" s="72"/>
      <c r="F31" s="22"/>
      <c r="G31" s="22"/>
    </row>
    <row r="32" spans="1:140" x14ac:dyDescent="0.2">
      <c r="B32" s="72"/>
      <c r="C32" s="72"/>
      <c r="F32" s="22"/>
      <c r="G32" s="22"/>
    </row>
    <row r="33" spans="2:7" x14ac:dyDescent="0.2">
      <c r="B33" s="72"/>
      <c r="C33" s="72"/>
      <c r="F33" s="22"/>
      <c r="G33" s="22"/>
    </row>
    <row r="34" spans="2:7" x14ac:dyDescent="0.2">
      <c r="B34" s="73"/>
      <c r="C34" s="72"/>
      <c r="F34" s="22"/>
      <c r="G34" s="22"/>
    </row>
    <row r="35" spans="2:7" x14ac:dyDescent="0.2">
      <c r="F35" s="22"/>
      <c r="G35" s="22"/>
    </row>
    <row r="36" spans="2:7" ht="15" x14ac:dyDescent="0.25">
      <c r="B36" s="74"/>
      <c r="F36" s="22"/>
      <c r="G36" s="22"/>
    </row>
    <row r="37" spans="2:7" ht="15" x14ac:dyDescent="0.25">
      <c r="B37" s="90"/>
      <c r="F37" s="22"/>
      <c r="G37" s="22"/>
    </row>
    <row r="38" spans="2:7" x14ac:dyDescent="0.2">
      <c r="B38" s="76"/>
      <c r="F38" s="22"/>
      <c r="G38" s="22"/>
    </row>
    <row r="39" spans="2:7" x14ac:dyDescent="0.2">
      <c r="F39" s="22"/>
      <c r="G39" s="22"/>
    </row>
    <row r="40" spans="2:7" x14ac:dyDescent="0.2">
      <c r="F40" s="22"/>
      <c r="G40" s="22"/>
    </row>
    <row r="41" spans="2:7" x14ac:dyDescent="0.2">
      <c r="F41" s="22"/>
      <c r="G41" s="22"/>
    </row>
    <row r="42" spans="2:7" x14ac:dyDescent="0.2">
      <c r="F42" s="22"/>
      <c r="G42" s="22"/>
    </row>
    <row r="43" spans="2:7" x14ac:dyDescent="0.2">
      <c r="F43" s="22"/>
      <c r="G43" s="22"/>
    </row>
    <row r="44" spans="2:7" x14ac:dyDescent="0.2">
      <c r="F44" s="22"/>
      <c r="G44" s="22"/>
    </row>
    <row r="45" spans="2:7" x14ac:dyDescent="0.2">
      <c r="F45" s="22"/>
      <c r="G45" s="22"/>
    </row>
    <row r="46" spans="2:7" x14ac:dyDescent="0.2">
      <c r="F46" s="22"/>
      <c r="G46" s="22"/>
    </row>
    <row r="47" spans="2:7" x14ac:dyDescent="0.2">
      <c r="F47" s="22"/>
      <c r="G47" s="22"/>
    </row>
    <row r="48" spans="2:7" x14ac:dyDescent="0.2">
      <c r="F48" s="22"/>
      <c r="G48" s="22"/>
    </row>
    <row r="49" spans="6:7" x14ac:dyDescent="0.2">
      <c r="F49" s="22"/>
      <c r="G49" s="22"/>
    </row>
    <row r="50" spans="6:7" x14ac:dyDescent="0.2">
      <c r="F50" s="22"/>
      <c r="G50" s="22"/>
    </row>
    <row r="51" spans="6:7" x14ac:dyDescent="0.2">
      <c r="F51" s="22"/>
      <c r="G51" s="22"/>
    </row>
    <row r="52" spans="6:7" x14ac:dyDescent="0.2">
      <c r="F52" s="22"/>
      <c r="G52" s="22"/>
    </row>
    <row r="53" spans="6:7" x14ac:dyDescent="0.2">
      <c r="F53" s="22"/>
      <c r="G53" s="22"/>
    </row>
    <row r="54" spans="6:7" x14ac:dyDescent="0.2">
      <c r="F54" s="22"/>
      <c r="G54" s="22"/>
    </row>
    <row r="55" spans="6:7" x14ac:dyDescent="0.2">
      <c r="F55" s="22"/>
      <c r="G55" s="22"/>
    </row>
    <row r="56" spans="6:7" x14ac:dyDescent="0.2">
      <c r="F56" s="22"/>
      <c r="G56" s="22"/>
    </row>
    <row r="57" spans="6:7" x14ac:dyDescent="0.2">
      <c r="F57" s="22"/>
      <c r="G57" s="22"/>
    </row>
    <row r="58" spans="6:7" x14ac:dyDescent="0.2">
      <c r="F58" s="22"/>
      <c r="G58" s="22"/>
    </row>
    <row r="59" spans="6:7" x14ac:dyDescent="0.2">
      <c r="F59" s="22"/>
      <c r="G59" s="22"/>
    </row>
    <row r="60" spans="6:7" x14ac:dyDescent="0.2">
      <c r="F60" s="22"/>
      <c r="G60" s="22"/>
    </row>
    <row r="61" spans="6:7" x14ac:dyDescent="0.2">
      <c r="F61" s="22"/>
      <c r="G61" s="22"/>
    </row>
    <row r="62" spans="6:7" x14ac:dyDescent="0.2">
      <c r="F62" s="22"/>
      <c r="G62" s="22"/>
    </row>
    <row r="63" spans="6:7" x14ac:dyDescent="0.2">
      <c r="F63" s="22"/>
      <c r="G63" s="22"/>
    </row>
    <row r="64" spans="6:7" x14ac:dyDescent="0.2">
      <c r="F64" s="22"/>
      <c r="G64" s="22"/>
    </row>
    <row r="65" spans="6:7" x14ac:dyDescent="0.2">
      <c r="F65" s="22"/>
      <c r="G65" s="22"/>
    </row>
    <row r="66" spans="6:7" x14ac:dyDescent="0.2">
      <c r="F66" s="22"/>
      <c r="G66" s="22"/>
    </row>
    <row r="67" spans="6:7" x14ac:dyDescent="0.2">
      <c r="F67" s="22"/>
      <c r="G67" s="22"/>
    </row>
    <row r="68" spans="6:7" x14ac:dyDescent="0.2">
      <c r="F68" s="22"/>
      <c r="G68" s="22"/>
    </row>
    <row r="69" spans="6:7" x14ac:dyDescent="0.2">
      <c r="F69" s="22"/>
      <c r="G69" s="22"/>
    </row>
    <row r="70" spans="6:7" x14ac:dyDescent="0.2">
      <c r="F70" s="22"/>
      <c r="G70" s="22"/>
    </row>
    <row r="71" spans="6:7" x14ac:dyDescent="0.2">
      <c r="F71" s="22"/>
      <c r="G71" s="22"/>
    </row>
    <row r="72" spans="6:7" x14ac:dyDescent="0.2">
      <c r="F72" s="22"/>
      <c r="G72" s="22"/>
    </row>
    <row r="73" spans="6:7" x14ac:dyDescent="0.2">
      <c r="F73" s="22"/>
      <c r="G73" s="22"/>
    </row>
    <row r="74" spans="6:7" x14ac:dyDescent="0.2">
      <c r="F74" s="22"/>
      <c r="G74" s="22"/>
    </row>
    <row r="75" spans="6:7" x14ac:dyDescent="0.2">
      <c r="F75" s="22"/>
      <c r="G75" s="22"/>
    </row>
    <row r="76" spans="6:7" x14ac:dyDescent="0.2">
      <c r="F76" s="22"/>
      <c r="G76" s="22"/>
    </row>
    <row r="77" spans="6:7" x14ac:dyDescent="0.2">
      <c r="F77" s="22"/>
      <c r="G77" s="22"/>
    </row>
    <row r="78" spans="6:7" x14ac:dyDescent="0.2">
      <c r="F78" s="22"/>
      <c r="G78" s="22"/>
    </row>
    <row r="79" spans="6:7" x14ac:dyDescent="0.2">
      <c r="F79" s="22"/>
      <c r="G79" s="22"/>
    </row>
    <row r="80" spans="6:7" x14ac:dyDescent="0.2">
      <c r="F80" s="22"/>
      <c r="G80" s="22"/>
    </row>
    <row r="81" spans="3:7" x14ac:dyDescent="0.2">
      <c r="C81" s="41"/>
      <c r="F81" s="22"/>
      <c r="G81" s="22"/>
    </row>
    <row r="82" spans="3:7" x14ac:dyDescent="0.2">
      <c r="F82" s="22"/>
      <c r="G82" s="22"/>
    </row>
    <row r="83" spans="3:7" x14ac:dyDescent="0.2">
      <c r="F83" s="22"/>
      <c r="G83" s="22"/>
    </row>
    <row r="84" spans="3:7" x14ac:dyDescent="0.2">
      <c r="F84" s="22"/>
      <c r="G84" s="22"/>
    </row>
    <row r="85" spans="3:7" x14ac:dyDescent="0.2">
      <c r="F85" s="22"/>
      <c r="G85" s="22"/>
    </row>
    <row r="86" spans="3:7" x14ac:dyDescent="0.2">
      <c r="F86" s="22"/>
      <c r="G86" s="22"/>
    </row>
    <row r="87" spans="3:7" x14ac:dyDescent="0.2">
      <c r="F87" s="22"/>
      <c r="G87" s="22"/>
    </row>
    <row r="88" spans="3:7" x14ac:dyDescent="0.2">
      <c r="F88" s="22"/>
      <c r="G88" s="22"/>
    </row>
    <row r="89" spans="3:7" x14ac:dyDescent="0.2">
      <c r="F89" s="22"/>
      <c r="G89" s="22"/>
    </row>
    <row r="90" spans="3:7" x14ac:dyDescent="0.2">
      <c r="F90" s="22"/>
      <c r="G90" s="22"/>
    </row>
    <row r="91" spans="3:7" x14ac:dyDescent="0.2">
      <c r="F91" s="22"/>
      <c r="G91" s="22"/>
    </row>
    <row r="92" spans="3:7" x14ac:dyDescent="0.2">
      <c r="F92" s="22"/>
      <c r="G92" s="22"/>
    </row>
    <row r="93" spans="3:7" x14ac:dyDescent="0.2">
      <c r="F93" s="22"/>
      <c r="G93" s="22"/>
    </row>
    <row r="94" spans="3:7" x14ac:dyDescent="0.2">
      <c r="F94" s="22"/>
      <c r="G94" s="22"/>
    </row>
    <row r="95" spans="3:7" x14ac:dyDescent="0.2">
      <c r="F95" s="22"/>
      <c r="G95" s="22"/>
    </row>
    <row r="96" spans="3:7" x14ac:dyDescent="0.2">
      <c r="F96" s="22"/>
      <c r="G96" s="22"/>
    </row>
    <row r="97" spans="6:7" x14ac:dyDescent="0.2">
      <c r="F97" s="22"/>
      <c r="G97" s="22"/>
    </row>
    <row r="98" spans="6:7" x14ac:dyDescent="0.2">
      <c r="F98" s="22"/>
      <c r="G98" s="22"/>
    </row>
    <row r="99" spans="6:7" x14ac:dyDescent="0.2">
      <c r="F99" s="22"/>
      <c r="G99" s="22"/>
    </row>
    <row r="100" spans="6:7" x14ac:dyDescent="0.2">
      <c r="F100" s="22"/>
      <c r="G100" s="22"/>
    </row>
    <row r="101" spans="6:7" x14ac:dyDescent="0.2">
      <c r="F101" s="22"/>
      <c r="G101" s="22"/>
    </row>
    <row r="102" spans="6:7" x14ac:dyDescent="0.2">
      <c r="F102" s="22"/>
      <c r="G102" s="22"/>
    </row>
    <row r="103" spans="6:7" x14ac:dyDescent="0.2">
      <c r="F103" s="22"/>
      <c r="G103" s="22"/>
    </row>
    <row r="104" spans="6:7" x14ac:dyDescent="0.2">
      <c r="F104" s="22"/>
      <c r="G104" s="22"/>
    </row>
    <row r="105" spans="6:7" x14ac:dyDescent="0.2">
      <c r="F105" s="22"/>
      <c r="G105" s="22"/>
    </row>
    <row r="106" spans="6:7" x14ac:dyDescent="0.2">
      <c r="F106" s="22"/>
      <c r="G106" s="22"/>
    </row>
    <row r="107" spans="6:7" x14ac:dyDescent="0.2">
      <c r="F107" s="22"/>
      <c r="G107" s="22"/>
    </row>
    <row r="108" spans="6:7" x14ac:dyDescent="0.2">
      <c r="F108" s="22"/>
      <c r="G108" s="22"/>
    </row>
    <row r="109" spans="6:7" x14ac:dyDescent="0.2">
      <c r="F109" s="22"/>
      <c r="G109" s="22"/>
    </row>
    <row r="110" spans="6:7" x14ac:dyDescent="0.2">
      <c r="F110" s="22"/>
      <c r="G110" s="22"/>
    </row>
    <row r="111" spans="6:7" x14ac:dyDescent="0.2">
      <c r="F111" s="22"/>
      <c r="G111" s="22"/>
    </row>
    <row r="112" spans="6:7" x14ac:dyDescent="0.2">
      <c r="F112" s="22"/>
      <c r="G112" s="22"/>
    </row>
    <row r="113" spans="6:7" x14ac:dyDescent="0.2">
      <c r="F113" s="22"/>
      <c r="G113" s="22"/>
    </row>
    <row r="114" spans="6:7" x14ac:dyDescent="0.2">
      <c r="F114" s="22"/>
      <c r="G114" s="22"/>
    </row>
    <row r="115" spans="6:7" x14ac:dyDescent="0.2">
      <c r="F115" s="22"/>
      <c r="G115" s="22"/>
    </row>
    <row r="116" spans="6:7" x14ac:dyDescent="0.2">
      <c r="F116" s="22"/>
      <c r="G116" s="22"/>
    </row>
    <row r="117" spans="6:7" x14ac:dyDescent="0.2">
      <c r="F117" s="22"/>
      <c r="G117" s="22"/>
    </row>
    <row r="118" spans="6:7" x14ac:dyDescent="0.2">
      <c r="F118" s="22"/>
      <c r="G118" s="22"/>
    </row>
    <row r="119" spans="6:7" x14ac:dyDescent="0.2">
      <c r="F119" s="22"/>
      <c r="G119" s="22"/>
    </row>
    <row r="120" spans="6:7" x14ac:dyDescent="0.2">
      <c r="F120" s="22"/>
      <c r="G120" s="22"/>
    </row>
    <row r="121" spans="6:7" x14ac:dyDescent="0.2">
      <c r="F121" s="22"/>
      <c r="G121" s="22"/>
    </row>
    <row r="122" spans="6:7" x14ac:dyDescent="0.2">
      <c r="F122" s="22"/>
      <c r="G122" s="22"/>
    </row>
    <row r="123" spans="6:7" x14ac:dyDescent="0.2">
      <c r="F123" s="22"/>
      <c r="G123" s="22"/>
    </row>
    <row r="124" spans="6:7" x14ac:dyDescent="0.2">
      <c r="F124" s="22"/>
      <c r="G124" s="22"/>
    </row>
    <row r="125" spans="6:7" x14ac:dyDescent="0.2">
      <c r="F125" s="22"/>
      <c r="G125" s="22"/>
    </row>
    <row r="126" spans="6:7" x14ac:dyDescent="0.2">
      <c r="F126" s="22"/>
      <c r="G126" s="22"/>
    </row>
    <row r="127" spans="6:7" x14ac:dyDescent="0.2">
      <c r="F127" s="22"/>
      <c r="G127" s="22"/>
    </row>
    <row r="128" spans="6:7" x14ac:dyDescent="0.2">
      <c r="F128" s="22"/>
      <c r="G128" s="22"/>
    </row>
    <row r="129" spans="6:7" x14ac:dyDescent="0.2">
      <c r="F129" s="22"/>
      <c r="G129" s="22"/>
    </row>
    <row r="130" spans="6:7" x14ac:dyDescent="0.2">
      <c r="F130" s="22"/>
      <c r="G130" s="22"/>
    </row>
    <row r="131" spans="6:7" x14ac:dyDescent="0.2">
      <c r="F131" s="22"/>
      <c r="G131" s="22"/>
    </row>
    <row r="132" spans="6:7" x14ac:dyDescent="0.2">
      <c r="F132" s="22"/>
      <c r="G132" s="22"/>
    </row>
    <row r="133" spans="6:7" x14ac:dyDescent="0.2">
      <c r="F133" s="22"/>
      <c r="G133" s="22"/>
    </row>
    <row r="134" spans="6:7" x14ac:dyDescent="0.2">
      <c r="F134" s="22"/>
      <c r="G134" s="22"/>
    </row>
    <row r="135" spans="6:7" x14ac:dyDescent="0.2">
      <c r="F135" s="22"/>
      <c r="G135" s="22"/>
    </row>
    <row r="136" spans="6:7" x14ac:dyDescent="0.2">
      <c r="F136" s="22"/>
      <c r="G136" s="22"/>
    </row>
    <row r="137" spans="6:7" x14ac:dyDescent="0.2">
      <c r="F137" s="22"/>
      <c r="G137" s="22"/>
    </row>
    <row r="138" spans="6:7" x14ac:dyDescent="0.2">
      <c r="F138" s="22"/>
      <c r="G138" s="22"/>
    </row>
    <row r="139" spans="6:7" x14ac:dyDescent="0.2">
      <c r="F139" s="22"/>
      <c r="G139" s="22"/>
    </row>
    <row r="140" spans="6:7" x14ac:dyDescent="0.2">
      <c r="F140" s="22"/>
      <c r="G140" s="22"/>
    </row>
    <row r="141" spans="6:7" x14ac:dyDescent="0.2">
      <c r="F141" s="22"/>
      <c r="G141" s="22"/>
    </row>
    <row r="142" spans="6:7" x14ac:dyDescent="0.2">
      <c r="F142" s="22"/>
      <c r="G142" s="22"/>
    </row>
    <row r="143" spans="6:7" x14ac:dyDescent="0.2">
      <c r="F143" s="22"/>
      <c r="G143" s="22"/>
    </row>
    <row r="144" spans="6:7" x14ac:dyDescent="0.2">
      <c r="F144" s="22"/>
      <c r="G144" s="22"/>
    </row>
    <row r="145" spans="6:7" x14ac:dyDescent="0.2">
      <c r="F145" s="22"/>
      <c r="G145" s="22"/>
    </row>
    <row r="146" spans="6:7" x14ac:dyDescent="0.2">
      <c r="F146" s="22"/>
      <c r="G146" s="22"/>
    </row>
    <row r="147" spans="6:7" x14ac:dyDescent="0.2">
      <c r="F147" s="22"/>
      <c r="G147" s="22"/>
    </row>
    <row r="148" spans="6:7" x14ac:dyDescent="0.2">
      <c r="F148" s="22"/>
      <c r="G148" s="22"/>
    </row>
    <row r="149" spans="6:7" x14ac:dyDescent="0.2">
      <c r="F149" s="22"/>
      <c r="G149" s="22"/>
    </row>
    <row r="150" spans="6:7" x14ac:dyDescent="0.2">
      <c r="F150" s="22"/>
      <c r="G150" s="22"/>
    </row>
    <row r="151" spans="6:7" x14ac:dyDescent="0.2">
      <c r="F151" s="22"/>
      <c r="G151" s="22"/>
    </row>
    <row r="152" spans="6:7" x14ac:dyDescent="0.2">
      <c r="F152" s="22"/>
      <c r="G152" s="22"/>
    </row>
    <row r="153" spans="6:7" x14ac:dyDescent="0.2">
      <c r="F153" s="22"/>
      <c r="G153" s="22"/>
    </row>
    <row r="154" spans="6:7" x14ac:dyDescent="0.2">
      <c r="F154" s="22"/>
      <c r="G154" s="22"/>
    </row>
    <row r="155" spans="6:7" x14ac:dyDescent="0.2">
      <c r="F155" s="22"/>
      <c r="G155" s="22"/>
    </row>
    <row r="156" spans="6:7" x14ac:dyDescent="0.2">
      <c r="F156" s="22"/>
      <c r="G156" s="22"/>
    </row>
    <row r="157" spans="6:7" x14ac:dyDescent="0.2">
      <c r="F157" s="22"/>
      <c r="G157" s="22"/>
    </row>
    <row r="158" spans="6:7" x14ac:dyDescent="0.2">
      <c r="F158" s="22"/>
      <c r="G158" s="22"/>
    </row>
    <row r="159" spans="6:7" x14ac:dyDescent="0.2">
      <c r="F159" s="22"/>
      <c r="G159" s="22"/>
    </row>
    <row r="160" spans="6:7" x14ac:dyDescent="0.2">
      <c r="F160" s="22"/>
      <c r="G160" s="22"/>
    </row>
    <row r="161" spans="6:7" x14ac:dyDescent="0.2">
      <c r="F161" s="22"/>
      <c r="G161" s="22"/>
    </row>
    <row r="162" spans="6:7" x14ac:dyDescent="0.2">
      <c r="F162" s="22"/>
      <c r="G162" s="22"/>
    </row>
    <row r="163" spans="6:7" x14ac:dyDescent="0.2">
      <c r="F163" s="22"/>
      <c r="G163" s="22"/>
    </row>
    <row r="164" spans="6:7" x14ac:dyDescent="0.2">
      <c r="F164" s="22"/>
      <c r="G164" s="22"/>
    </row>
    <row r="165" spans="6:7" x14ac:dyDescent="0.2">
      <c r="F165" s="22"/>
      <c r="G165" s="22"/>
    </row>
    <row r="166" spans="6:7" x14ac:dyDescent="0.2">
      <c r="F166" s="22"/>
      <c r="G166" s="22"/>
    </row>
    <row r="167" spans="6:7" x14ac:dyDescent="0.2">
      <c r="F167" s="22"/>
      <c r="G167" s="22"/>
    </row>
    <row r="168" spans="6:7" x14ac:dyDescent="0.2">
      <c r="F168" s="22"/>
      <c r="G168" s="22"/>
    </row>
    <row r="169" spans="6:7" x14ac:dyDescent="0.2">
      <c r="F169" s="22"/>
      <c r="G169" s="22"/>
    </row>
    <row r="170" spans="6:7" x14ac:dyDescent="0.2">
      <c r="F170" s="22"/>
      <c r="G170" s="22"/>
    </row>
    <row r="171" spans="6:7" x14ac:dyDescent="0.2">
      <c r="F171" s="22"/>
      <c r="G171" s="22"/>
    </row>
    <row r="172" spans="6:7" x14ac:dyDescent="0.2">
      <c r="F172" s="22"/>
      <c r="G172" s="22"/>
    </row>
    <row r="173" spans="6:7" x14ac:dyDescent="0.2">
      <c r="F173" s="22"/>
      <c r="G173" s="22"/>
    </row>
    <row r="174" spans="6:7" x14ac:dyDescent="0.2">
      <c r="F174" s="22"/>
      <c r="G174" s="22"/>
    </row>
  </sheetData>
  <mergeCells count="10">
    <mergeCell ref="E4:I4"/>
    <mergeCell ref="B29:D29"/>
    <mergeCell ref="J4:J5"/>
    <mergeCell ref="A1:K1"/>
    <mergeCell ref="K4:K5"/>
    <mergeCell ref="A2:K2"/>
    <mergeCell ref="C4:C5"/>
    <mergeCell ref="D4:D5"/>
    <mergeCell ref="A4:A5"/>
    <mergeCell ref="B4:B5"/>
  </mergeCells>
  <hyperlinks>
    <hyperlink ref="B29" r:id="rId1"/>
  </hyperlinks>
  <pageMargins left="0.78740157480314965" right="0" top="0.59055118110236227" bottom="0.39370078740157483" header="0.31496062992125984" footer="0"/>
  <pageSetup paperSize="9" scale="63"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CONSOLIDADO</vt:lpstr>
      <vt:lpstr>PLIEGO MINSA</vt:lpstr>
      <vt:lpstr>UE ADSCRITAS AL PLIEGO MINSA</vt:lpstr>
      <vt:lpstr>CONSOLIDADO!Área_de_impresión</vt:lpstr>
      <vt:lpstr>'PLIEGO MINSA'!Área_de_impresión</vt:lpstr>
      <vt:lpstr>'UE ADSCRITAS AL PLIEGO MINSA'!Área_de_impresión</vt:lpstr>
      <vt:lpstr>'PLIEGO MINSA'!Títulos_a_imprimir</vt:lpstr>
      <vt:lpstr>'UE ADSCRITAS AL PLIEGO MINSA'!Títulos_a_imprimir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dc:title>
  <dc:creator>MARY REVELO</dc:creator>
  <cp:lastModifiedBy>Mary</cp:lastModifiedBy>
  <cp:lastPrinted>2021-12-10T08:04:14Z</cp:lastPrinted>
  <dcterms:created xsi:type="dcterms:W3CDTF">2009-03-02T15:11:29Z</dcterms:created>
  <dcterms:modified xsi:type="dcterms:W3CDTF">2022-11-09T19:23:54Z</dcterms:modified>
</cp:coreProperties>
</file>