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3\"/>
    </mc:Choice>
  </mc:AlternateContent>
  <bookViews>
    <workbookView xWindow="0" yWindow="0" windowWidth="28800" windowHeight="12435" tabRatio="720"/>
  </bookViews>
  <sheets>
    <sheet name="CONSOLIDADO" sheetId="11" r:id="rId1"/>
    <sheet name="PLIEGO MINSA" sheetId="5" r:id="rId2"/>
    <sheet name="UE ADSCRITAS AL PLIEGO MINSA" sheetId="9" r:id="rId3"/>
  </sheets>
  <definedNames>
    <definedName name="_xlnm._FilterDatabase" localSheetId="1" hidden="1">'PLIEGO MINSA'!$A$5:$J$68</definedName>
    <definedName name="_xlnm._FilterDatabase" localSheetId="2" hidden="1">'UE ADSCRITAS AL PLIEGO MINSA'!#REF!</definedName>
    <definedName name="_xlnm.Print_Area" localSheetId="0">CONSOLIDADO!$B$2:$E$21</definedName>
    <definedName name="_xlnm.Print_Area" localSheetId="1">'PLIEGO MINSA'!$A$1:$J$68</definedName>
    <definedName name="_xlnm.Print_Area" localSheetId="2">'UE ADSCRITAS AL PLIEGO MINSA'!$A$1:$J$20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14" i="9" l="1"/>
  <c r="I14" i="9" s="1"/>
  <c r="J14" i="9" s="1"/>
  <c r="H14" i="9"/>
  <c r="D12" i="9"/>
  <c r="G16" i="9"/>
  <c r="I16" i="9" s="1"/>
  <c r="G15" i="9"/>
  <c r="I15" i="9" s="1"/>
  <c r="G13" i="9"/>
  <c r="I13" i="9" s="1"/>
  <c r="G11" i="9"/>
  <c r="I11" i="9" s="1"/>
  <c r="G10" i="9"/>
  <c r="I10" i="9" s="1"/>
  <c r="J10" i="9" s="1"/>
  <c r="G9" i="9"/>
  <c r="I9" i="9" s="1"/>
  <c r="J9" i="9" s="1"/>
  <c r="G8" i="9"/>
  <c r="I8" i="9" s="1"/>
  <c r="F7" i="9"/>
  <c r="E7" i="9"/>
  <c r="D7" i="9"/>
  <c r="G7" i="9" l="1"/>
  <c r="I7" i="9" s="1"/>
  <c r="D6" i="9" l="1"/>
  <c r="J44" i="5"/>
  <c r="J43" i="5"/>
  <c r="J42" i="5"/>
  <c r="J40" i="5"/>
  <c r="J39" i="5"/>
  <c r="J38" i="5"/>
  <c r="I65" i="5"/>
  <c r="I64" i="5"/>
  <c r="I63" i="5"/>
  <c r="I62" i="5"/>
  <c r="I61" i="5"/>
  <c r="I60" i="5"/>
  <c r="I59" i="5"/>
  <c r="I58" i="5"/>
  <c r="I56" i="5"/>
  <c r="I53" i="5"/>
  <c r="J53" i="5" s="1"/>
  <c r="I51" i="5"/>
  <c r="J51" i="5" s="1"/>
  <c r="I50" i="5"/>
  <c r="J50" i="5" s="1"/>
  <c r="I49" i="5"/>
  <c r="J49" i="5" s="1"/>
  <c r="I48" i="5"/>
  <c r="J48" i="5" s="1"/>
  <c r="I47" i="5"/>
  <c r="J47" i="5" s="1"/>
  <c r="I46" i="5"/>
  <c r="J46" i="5" s="1"/>
  <c r="I44" i="5"/>
  <c r="I43" i="5"/>
  <c r="I42" i="5"/>
  <c r="I41" i="5"/>
  <c r="J41" i="5" s="1"/>
  <c r="I40" i="5"/>
  <c r="I39" i="5"/>
  <c r="I38" i="5"/>
  <c r="I37" i="5"/>
  <c r="J37" i="5" s="1"/>
  <c r="I36" i="5"/>
  <c r="J36" i="5" s="1"/>
  <c r="I35" i="5"/>
  <c r="J35" i="5" s="1"/>
  <c r="I34" i="5"/>
  <c r="I33" i="5"/>
  <c r="I32" i="5"/>
  <c r="I31" i="5"/>
  <c r="I30" i="5"/>
  <c r="I28" i="5"/>
  <c r="I27" i="5"/>
  <c r="I26" i="5"/>
  <c r="I24" i="5"/>
  <c r="I23" i="5"/>
  <c r="J23" i="5" s="1"/>
  <c r="I22" i="5"/>
  <c r="I21" i="5"/>
  <c r="I19" i="5"/>
  <c r="I15" i="5"/>
  <c r="I14" i="5"/>
  <c r="I12" i="5"/>
  <c r="I8" i="5"/>
  <c r="J8" i="5" s="1"/>
  <c r="H56" i="5" l="1"/>
  <c r="H53" i="5"/>
  <c r="H51" i="5"/>
  <c r="H50" i="5"/>
  <c r="H49" i="5"/>
  <c r="H48" i="5"/>
  <c r="H47" i="5"/>
  <c r="H46" i="5"/>
  <c r="H44" i="5"/>
  <c r="H43" i="5"/>
  <c r="H42" i="5"/>
  <c r="H41" i="5"/>
  <c r="H40" i="5"/>
  <c r="H39" i="5"/>
  <c r="H38" i="5"/>
  <c r="H37" i="5"/>
  <c r="H36" i="5"/>
  <c r="H35" i="5"/>
  <c r="H34" i="5"/>
  <c r="H33" i="5"/>
  <c r="H32" i="5"/>
  <c r="H31" i="5"/>
  <c r="H30" i="5"/>
  <c r="H28" i="5"/>
  <c r="H27" i="5"/>
  <c r="H26" i="5"/>
  <c r="H25" i="5"/>
  <c r="H24" i="5"/>
  <c r="H23" i="5"/>
  <c r="H8" i="5"/>
  <c r="G65" i="5"/>
  <c r="G64" i="5"/>
  <c r="G63" i="5"/>
  <c r="G62" i="5"/>
  <c r="G61" i="5"/>
  <c r="G60" i="5"/>
  <c r="G59" i="5"/>
  <c r="G58" i="5"/>
  <c r="G57" i="5"/>
  <c r="I57" i="5" s="1"/>
  <c r="G56" i="5"/>
  <c r="G54" i="5"/>
  <c r="I54" i="5" s="1"/>
  <c r="J54" i="5" s="1"/>
  <c r="G53" i="5"/>
  <c r="G51" i="5"/>
  <c r="G50" i="5"/>
  <c r="G49" i="5"/>
  <c r="G48" i="5"/>
  <c r="G47" i="5"/>
  <c r="G46" i="5"/>
  <c r="G45" i="5"/>
  <c r="I45" i="5" s="1"/>
  <c r="J45" i="5" s="1"/>
  <c r="G44" i="5"/>
  <c r="G43" i="5"/>
  <c r="G42" i="5"/>
  <c r="G41" i="5"/>
  <c r="G40" i="5"/>
  <c r="G39" i="5"/>
  <c r="G38" i="5"/>
  <c r="G37" i="5"/>
  <c r="G36" i="5"/>
  <c r="G35" i="5"/>
  <c r="G34" i="5"/>
  <c r="G33" i="5"/>
  <c r="G32" i="5"/>
  <c r="G31" i="5"/>
  <c r="G30" i="5"/>
  <c r="G29" i="5"/>
  <c r="I29" i="5" s="1"/>
  <c r="G28" i="5"/>
  <c r="G27" i="5"/>
  <c r="G26" i="5"/>
  <c r="G25" i="5"/>
  <c r="I25" i="5" s="1"/>
  <c r="G24" i="5"/>
  <c r="G23" i="5"/>
  <c r="G22" i="5"/>
  <c r="G21" i="5"/>
  <c r="G20" i="5"/>
  <c r="I20" i="5" s="1"/>
  <c r="G19" i="5"/>
  <c r="G18" i="5"/>
  <c r="I18" i="5" s="1"/>
  <c r="G17" i="5"/>
  <c r="I17" i="5" s="1"/>
  <c r="G16" i="5"/>
  <c r="I16" i="5" s="1"/>
  <c r="G15" i="5"/>
  <c r="G14" i="5"/>
  <c r="G13" i="5"/>
  <c r="I13" i="5" s="1"/>
  <c r="G12" i="5"/>
  <c r="G11" i="5"/>
  <c r="I11" i="5" s="1"/>
  <c r="G10" i="5"/>
  <c r="I10" i="5" s="1"/>
  <c r="G8" i="5"/>
  <c r="G7" i="5"/>
  <c r="F55" i="5"/>
  <c r="G55" i="5" s="1"/>
  <c r="I55" i="5" s="1"/>
  <c r="E55" i="5"/>
  <c r="D55" i="5"/>
  <c r="F52" i="5"/>
  <c r="G52" i="5" s="1"/>
  <c r="E52" i="5"/>
  <c r="D52" i="5"/>
  <c r="F9" i="5"/>
  <c r="G9" i="5" s="1"/>
  <c r="E9" i="5"/>
  <c r="D9" i="5"/>
  <c r="F7" i="5"/>
  <c r="E7" i="5"/>
  <c r="D7" i="5"/>
  <c r="I7" i="5" s="1"/>
  <c r="I52" i="5" l="1"/>
  <c r="H54" i="5"/>
  <c r="I9" i="5"/>
  <c r="H45" i="5"/>
  <c r="H29" i="5"/>
  <c r="F6" i="5"/>
  <c r="G6" i="5" s="1"/>
  <c r="D6" i="5"/>
  <c r="I6" i="5" l="1"/>
  <c r="F12" i="9"/>
  <c r="G12" i="9" l="1"/>
  <c r="I12" i="9" s="1"/>
  <c r="F6" i="9"/>
  <c r="G6" i="9" s="1"/>
  <c r="I6" i="9" s="1"/>
  <c r="E12" i="9" l="1"/>
  <c r="H9" i="9" l="1"/>
  <c r="H16" i="9" l="1"/>
  <c r="J15" i="9"/>
  <c r="H15" i="9"/>
  <c r="H13" i="9"/>
  <c r="C17" i="11"/>
  <c r="J11" i="9"/>
  <c r="H11" i="9"/>
  <c r="H10" i="9"/>
  <c r="H8" i="9"/>
  <c r="J65" i="5"/>
  <c r="H65" i="5"/>
  <c r="J64" i="5"/>
  <c r="H64" i="5"/>
  <c r="J63" i="5"/>
  <c r="H63" i="5"/>
  <c r="J62" i="5"/>
  <c r="H62" i="5"/>
  <c r="J61" i="5"/>
  <c r="H61" i="5"/>
  <c r="J60" i="5"/>
  <c r="H60" i="5"/>
  <c r="J59" i="5"/>
  <c r="H59" i="5"/>
  <c r="J58" i="5"/>
  <c r="H58" i="5"/>
  <c r="J57" i="5"/>
  <c r="H57" i="5"/>
  <c r="C15" i="11"/>
  <c r="J34" i="5"/>
  <c r="J33" i="5"/>
  <c r="J32" i="5"/>
  <c r="J31" i="5"/>
  <c r="J30" i="5"/>
  <c r="J29" i="5"/>
  <c r="J28" i="5"/>
  <c r="J27" i="5"/>
  <c r="J26" i="5"/>
  <c r="J25" i="5"/>
  <c r="J24" i="5"/>
  <c r="J22" i="5"/>
  <c r="H22" i="5"/>
  <c r="J21" i="5"/>
  <c r="H21" i="5"/>
  <c r="J20" i="5"/>
  <c r="H20" i="5"/>
  <c r="J19" i="5"/>
  <c r="H19" i="5"/>
  <c r="J18" i="5"/>
  <c r="H18" i="5"/>
  <c r="J17" i="5"/>
  <c r="H17" i="5"/>
  <c r="J16" i="5"/>
  <c r="H16" i="5"/>
  <c r="J15" i="5"/>
  <c r="H15" i="5"/>
  <c r="J14" i="5"/>
  <c r="H14" i="5"/>
  <c r="J13" i="5"/>
  <c r="H13" i="5"/>
  <c r="J12" i="5"/>
  <c r="H12" i="5"/>
  <c r="H11" i="5"/>
  <c r="H10" i="5"/>
  <c r="D17" i="11"/>
  <c r="C16" i="11"/>
  <c r="E6" i="5" l="1"/>
  <c r="C12" i="11"/>
  <c r="D15" i="11"/>
  <c r="E15" i="11" s="1"/>
  <c r="H9" i="5"/>
  <c r="H7" i="9"/>
  <c r="D16" i="11"/>
  <c r="E16" i="11" s="1"/>
  <c r="J16" i="9"/>
  <c r="J8" i="9"/>
  <c r="J13" i="9"/>
  <c r="H12" i="9"/>
  <c r="E17" i="11"/>
  <c r="E6" i="9"/>
  <c r="C14" i="11"/>
  <c r="H7" i="5"/>
  <c r="D13" i="11"/>
  <c r="D12" i="11"/>
  <c r="C13" i="11"/>
  <c r="C11" i="11" l="1"/>
  <c r="C10" i="11" s="1"/>
  <c r="H55" i="5"/>
  <c r="D14" i="11"/>
  <c r="E14" i="11" s="1"/>
  <c r="H52" i="5"/>
  <c r="E13" i="11"/>
  <c r="E12" i="11"/>
  <c r="H6" i="9" l="1"/>
  <c r="D11" i="11"/>
  <c r="D10" i="11" s="1"/>
  <c r="E10" i="11" s="1"/>
  <c r="E11" i="11" l="1"/>
  <c r="H6" i="5"/>
</calcChain>
</file>

<file path=xl/sharedStrings.xml><?xml version="1.0" encoding="utf-8"?>
<sst xmlns="http://schemas.openxmlformats.org/spreadsheetml/2006/main" count="124" uniqueCount="108">
  <si>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</si>
  <si>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</si>
  <si>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</si>
  <si>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</si>
  <si>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</si>
  <si>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</si>
  <si>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</si>
  <si>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</si>
  <si>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</si>
  <si>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</si>
  <si>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</si>
  <si>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</si>
  <si>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</si>
  <si>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</si>
  <si>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</si>
  <si>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</si>
  <si>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</si>
  <si>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</si>
  <si>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</si>
  <si>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</si>
  <si>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</si>
  <si>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</si>
  <si>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</si>
  <si>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</si>
  <si>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</si>
  <si>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</si>
  <si>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</si>
  <si>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</si>
  <si>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</si>
  <si>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</si>
  <si>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</si>
  <si>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</si>
  <si>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</si>
  <si>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</si>
  <si>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</si>
  <si>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</si>
  <si>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</si>
  <si>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</si>
  <si>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</si>
  <si>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</si>
  <si>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</si>
  <si>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</si>
  <si>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</si>
  <si>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</si>
  <si>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</si>
  <si>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</si>
  <si>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</si>
  <si>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</si>
  <si>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2409087: RECUPERACION DE LOS SERVICIOS DE SALUD DEL PUESTO DE SALUD (I-1) SAPCHA - DISTRITO DE ACOCHACA - PROVINCIA DE ASUNCION - DEPARTAMENTO DE ANCASH</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</si>
  <si>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</si>
  <si>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</si>
  <si>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</si>
  <si>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</si>
  <si>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</si>
  <si>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 xml:space="preserve">    125-1655: PROGRAMA NACIONAL DE INVERSIONES EN SALUD</t>
  </si>
  <si>
    <t>2183907: MEJORAMIENTO Y AMPLIACION DE LOS SERVICIOS DE SALUD DEL HOSPITAL QUILLABAMBA DISTRITO DE SANTA ANA, PROVINCIA DE LA CONVENCION Y DEPARTAMENTO DE CUSCO</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</si>
  <si>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</si>
  <si>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</si>
  <si>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</si>
  <si>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</si>
  <si>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Unidad Ejecutora 149-1734: PROGRAMA DE CREACIÓN DE REDES INTEGRADAS EN SALUD</t>
  </si>
  <si>
    <t>2335905: MEJORAMIENTO Y AMPLIACION DE LOS SERVICIOS DE SALUD DEL HOSPITAL DE APOYO LEONCIO PRADO DISTRITO DE HUAMACHUCO, PROVINCIA SANCHEZ CARRION - LA LIBERTAD</t>
  </si>
  <si>
    <t>2178584: MEJORAMIENTO DE LAS AREAS TECNICAS Y AREAS DE INVESTIGACION DEL CENTRO NACIONAL DE SALUD PUBLICA DEL INSTITUTO NACIONAL DE SALUD SEDE CHORRILLOS</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</si>
  <si>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</si>
  <si>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</si>
  <si>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2469195: MEJORAMIENTO Y AMPLIACION DE LOS SERVICIOS DE SALUD DEL ESTABLECIMIENTO DE SALUD NUEVO ANDOAS, DISTRITO DE ANDOAS - PROVINCIA DE DATEM DEL MARAÑON - DEPARTAMENTO DE LORETO</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</si>
  <si>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</si>
  <si>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</si>
  <si>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</si>
  <si>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2380648: MEJORAMIENTO DE LOS SERVICIOS DE SALUD DEL CENTRO DE SALUD DE QUIÑOTA, DISTRITO DE QUIÑOTA, PROVINCIA DE CHUMBIVILCAS, CUSCO</t>
  </si>
  <si>
    <t>Unidad Ejecutora 145-1685: DIRECCION DE REDES INTEGRADAS DE SALUD LIMA SUR</t>
  </si>
  <si>
    <t xml:space="preserve">    145-1685: DIRECCION DE REDES INTEGRADAS DE SALUD LIMA SUR</t>
  </si>
  <si>
    <t xml:space="preserve">     149-1734: PROGRAMA DE CREACIÓN DE REDES INTEGRADAS EN SALUD</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</si>
  <si>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</si>
  <si>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</si>
  <si>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</si>
  <si>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</si>
  <si>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2094808: MEJORAMIENTO DE LA CAPACIDAD RESOLUTIVA DE LOS SERVICIOS DE SALUD DEL HOSPITAL ANTONIO LORENA NIVEL III-1-CUSCO / 1</t>
  </si>
  <si>
    <t>2502896: MEJORAMIENTO Y AMPLIACION DE LOS SERVICIOS BRINDADOS POR EL SISTEMA NACIONAL DE VIGILANCIA EN SALUD PUBLICA 25 DEPARTAMENTOS 25 DEPARTAMENTOS</t>
  </si>
  <si>
    <t>2552153: ADQUISICION DE RESONADOR MAGNETICO; EN EL(LA) EESS INSTITUTO NACIONAL DE ENFERMEDADES NEOPLASICAS - SURQUILLO EN LA LOCALIDAD SURQUILLO, DISTRITO DE SURQUILLO, PROVINCIA LIMA, DEPARTAMENTO LIMA</t>
  </si>
  <si>
    <t>2427710: 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</si>
  <si>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 xml:space="preserve">                                                                                                                                                                                                                                                                                                                                                                                                                                                                                                                                                                                                                                                                                                                                                                                                                                                                                                                                                                                                                                                                                                                                                                                                                                                                                                                                                                                                                                                                                                                                                                                                                                                                                                                                                                                                                                                                                                                                                                                                                                                                                                                                                                                                                                                                                                                                                                                                                                                                                                                                                                                                                                                                                                                                                                                                                                                                                                                                                                                                                                                                                                                                                                                                                                                                                                                                                                                                                                                                                                                                                                                                                                                                                                                           </t>
  </si>
  <si>
    <t>2088779: FORTALECIMIENTO DE LA ATENCION DE LOS SERVICIOS DE EMERGENCIA Y SERVICIOS ESPECIALIZADOS - NUEVO HOSPITAL EMERGENCIAS VILLA EL SALVADOR</t>
  </si>
  <si>
    <t>Ppto. Ejecución Acumulada al 2022</t>
  </si>
  <si>
    <t>AÑO 2023</t>
  </si>
  <si>
    <t>Ppto. 2023                   (PIM)</t>
  </si>
  <si>
    <t>Ppto. Ejecución acumulada 2023</t>
  </si>
  <si>
    <t>DEL MINISTERIO DE SALUD AL MES DE ENERO 2023</t>
  </si>
  <si>
    <t>2342737: MEJORAMIENTO DE LOS SERVICIOS DE SALUD EN EL CENTRO DE SALUD PANCHIA DEL CENTRO POBLADO PANCHIA, DISTRITO DE TABACONAS - SAN IGNACIO - CAJAMARCA</t>
  </si>
  <si>
    <t>2426624: RECUPERACION DE LOS SERVICIOS DE SALUD DEL PUESTO DE SALUD CHIÑAMA, DEL CENTRO POBLADO DE CHIÑAMA, DISTRITO DE CAÑARIS, PROVINCIA DE FERREÑAFE - LAMBAYEQUE</t>
  </si>
  <si>
    <t>2426646: RECUPERACION DE LOS SERVICIOS DE SALUD DEL PUESTO DE SALUD HUAYABAMBA, CENTRO POBLADO DE HUAYABAMBA, DISTRITO DE CAÑARIS, PROVINCIA DE FERREÑAFE - LAMBAYEQUE</t>
  </si>
  <si>
    <t>2449957: MEJORAMIENTO DEL SERVICIO DE SALUD DEL ESTABLECIMIENTO DE SALUD DEL DISTRITO DE ALEXANDER VON HUMBOLDT - PROVINCIA DE PADRE ABAD - DEPARTAMENTO DE UCAYALI</t>
  </si>
  <si>
    <t>2492499: RECONSTRUCCION DEL CENTRO DE SALUD INCAHUASI, DISTRITO DE INCAHUASI, PROVINCIA DE FERREÑAFE, DEPARTAMENTO DE LAMBAYEQUE</t>
  </si>
  <si>
    <t>2493697: RECONSTRUCCION DE LOS SERVICIOS DE SALUD DEL P.S. LA ESTANCIA, DISTRITO DE OLMOS, PROVINCIA DE LAMBAYEQUE, REGION LAMBAYEQUE</t>
  </si>
  <si>
    <t>2495701: CREACION DE LA INFRAESTRUCTURA Y EQUIPAMIENTO DEL CENTRO MEDICO MUNICIPAL CATEGORIA I-4 CON INTERNAMIENTO EN LOS INDUSTRIALES, SECTOR 1 DEL DISTRITO DE CIENEGUILLA - PROVINCIA DE LIMA - DEPARTAMENTO DE LIMA</t>
  </si>
  <si>
    <t>2512661: REHABILITACION Y REPOSICION DE LOS SERVICIOS DE SALUD DEL C.S. LA UNION, DISTRITO DE LA UNION, PROVINCIA PIURA, REGION PIURA</t>
  </si>
  <si>
    <t>2523479: REHABILITACION DE LOS SERVICIOS DE SALUD DEL CENTRO DE SALUD LANCONES (I-3), DISTRITO DE LANCONES, PROVINCIA DE SULLANA, REGION PIURA</t>
  </si>
  <si>
    <t>2523793: REHABILITACION Y REPOSICION DE LOS SERVICIOS DE SALUD DEL CENTRO DE SALUD IGNACIO ESCUDERO, DISTRITO DE IGNACIO ESCUDERO, PROVINCIA DE SULLANA, REGION PIURA.</t>
  </si>
  <si>
    <t>2112841: FORTALECIMIENTO DE LA CAPACIDAD RESOLUTIVA DEL CENTRO DE SALUD I-4 VILLA MARIA DEL TRIUNFO DE LA DISA II LIMA SUR</t>
  </si>
  <si>
    <t>2131911: MEJORAMIENTO DE LA PRESTACION DE LOS SERVICIOS DE SALUD DEL CENTRO DE SALUD VILLA SAN LUIS DE LA MICRORED LEONOR SAAVEDRA - VILLA SAN LUIS, DE LA RED SAN JUAN DE MIRAFLORES - VILLA MARIA DEL TRIUNFO - DISA II LIMA SUR</t>
  </si>
  <si>
    <t>Nivel de Ejecución  Mes Enero  (Devengado)</t>
  </si>
  <si>
    <t>AL PLIEGO DEL MINISTERIO DE SALUD AL MES DE ENERO 2023</t>
  </si>
  <si>
    <t>Ppto 2023 (PIM)</t>
  </si>
  <si>
    <t>FUENTE DE INFORMACION: Transparencia Económica - Ministerio de Economía y Finanzas de fecha 01.02.2023</t>
  </si>
  <si>
    <t>1/     CUI 2094808: Hospital Antonio Lorena Nivel III-1-Cusco.
Monto Inversión por S/ 1 490 275 573.28
Ejec. Total  acumulada a  enero 2023 UE GORE Cusco:
          S/ 227 178 734.95
Ejec. Total  acumulada a enero 2023 UE PRONIS:                                                                                                                                                                                                                                                                                                                                                                                                                                                                                                                                                                                                                                                                                                                                                                                                                                                                                                                                                                                                                                                                                                                                                                                                                                                                                                                                                                                                                                                                                                                                                                                                                                                                                                                                                                                                                                                                                                                                                                                                                                                                                                                                                                                                                                                                                                                                                                                                                                                                                                                                                                                                                                                                                                                                                                                                                                                                                                                                                                                                                                                                                                                                                                                                                                                                                                                                                                                                                                                                                                                                                                                                                                                                                                                                                                                                                                                                                                                                                                                                                                                                                                                                                                                                                                                                                                                                                                                                                                                                                                                                                                                                                                                                                                                                                                                                                                                                                                                                                                                                                                                                                                                                                                                                                                                                                                                                                                                                                                                                                                                                                                                                                                                                                                                                                                                                                                                                                                                                                                                                                                                                                                                                                                                                                                                                                                                                                                                                                                                                                                                                                                                                                                                                                                                                                                                                                                                                                                                                                                                                                                                                                                                                                                                                                                                                                                                                                                                                                                                                                                                                                                                                                                                                                                                                                                                                                                                                                                                                                                                                                                                                                                                                                                                                                                                                                                                                                                                                                                                                                                                                                                                                                                                                                                                                                                                                                                                                                                                                                                                                                                                                                                                                                                                                                                                                                                                                                                                                                                                                                                                                                                                                                                                                                                                                                                                                                                                                                                                                                                                                                                                                                                                                                                                                                                                                                                                                                                                                                                                                                                                                                                                                                                                                                                                                                                                                                                                                                                                                                                                                                                                                                                                                                                                                                                                                                                                                                                                                                                                                                                                                                                                                                                                                                                                                                                                                                                                                                                                                                                                                                                                                                                                                                                                                                                                                                                                                                                                                                                                                                                                                                                                                                                                                                                                                                                                                                                                                                                                                                                                                                                                                                                                                                                                                                                                                                                                                                                                                                                                                                                                                                                                                                                                                                                                                                                                                                                                                                                                                                                                                                                                                                                                                                                                                                                                                                                                                                                                                                                                                                                                                                                                                                                                                                                                                                                                                                                                                                                                                                                                                                                                                                                                                                                                                                                                                                                                                                                                                                                                                                                                                                                                                                                                                                                                                                                                                                                                                                                                                                                                                                                                                                                                                                                                                                                                                                                         
         S/ 225 524 103.70</t>
  </si>
  <si>
    <t>AL MES DE ENERO 2023</t>
  </si>
  <si>
    <r>
      <t xml:space="preserve">Año de Ejecución: </t>
    </r>
    <r>
      <rPr>
        <b/>
        <sz val="10"/>
        <rFont val="Arial"/>
        <family val="2"/>
      </rPr>
      <t>2023</t>
    </r>
  </si>
  <si>
    <t>Ejecución acumulada
Año 2023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</si>
</sst>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4"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168" fontId="17" fillId="5" borderId="31"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2" xfId="0" applyFont="1" applyBorder="1" applyAlignment="1">
      <alignment horizontal="justify"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5" xfId="9" applyFont="1" applyFill="1" applyBorder="1" applyAlignment="1">
      <alignment horizontal="left" wrapText="1"/>
    </xf>
    <xf numFmtId="3" fontId="7" fillId="5" borderId="36"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7" fillId="5" borderId="10" xfId="9" applyNumberFormat="1" applyFont="1" applyFill="1" applyBorder="1" applyAlignment="1">
      <alignment horizontal="right"/>
    </xf>
    <xf numFmtId="3" fontId="7" fillId="5" borderId="37" xfId="9" applyNumberFormat="1" applyFont="1" applyFill="1" applyBorder="1" applyAlignment="1">
      <alignment horizontal="right"/>
    </xf>
    <xf numFmtId="3" fontId="10" fillId="2" borderId="38" xfId="9" applyNumberFormat="1" applyFont="1" applyFill="1" applyBorder="1" applyAlignment="1">
      <alignment horizontal="right"/>
    </xf>
    <xf numFmtId="3" fontId="7" fillId="5" borderId="39" xfId="9" applyNumberFormat="1" applyFont="1" applyFill="1" applyBorder="1" applyAlignment="1">
      <alignment horizontal="right"/>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FFFF99"/>
      <color rgb="FFDFD7E1"/>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2"/>
  <sheetViews>
    <sheetView tabSelected="1" workbookViewId="0">
      <selection activeCell="C10" sqref="C10"/>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37"/>
      <c r="C1" s="137"/>
      <c r="D1" s="137"/>
    </row>
    <row r="2" spans="2:8" ht="15.75" customHeight="1" x14ac:dyDescent="0.15">
      <c r="B2" s="138" t="s">
        <v>17</v>
      </c>
      <c r="C2" s="138"/>
      <c r="D2" s="138"/>
      <c r="E2" s="138"/>
    </row>
    <row r="3" spans="2:8" ht="15" customHeight="1" x14ac:dyDescent="0.15">
      <c r="B3" s="138" t="s">
        <v>105</v>
      </c>
      <c r="C3" s="138"/>
      <c r="D3" s="138"/>
      <c r="E3" s="138"/>
    </row>
    <row r="4" spans="2:8" x14ac:dyDescent="0.15">
      <c r="B4" s="139" t="s">
        <v>81</v>
      </c>
      <c r="C4" s="139"/>
      <c r="D4" s="139"/>
    </row>
    <row r="5" spans="2:8" ht="12.75" customHeight="1" x14ac:dyDescent="0.2">
      <c r="B5" s="136" t="s">
        <v>106</v>
      </c>
      <c r="C5" s="136"/>
      <c r="D5" s="136"/>
    </row>
    <row r="6" spans="2:8" ht="12.75" customHeight="1" x14ac:dyDescent="0.2">
      <c r="B6" s="136" t="s">
        <v>4</v>
      </c>
      <c r="C6" s="136"/>
      <c r="D6" s="136"/>
    </row>
    <row r="7" spans="2:8" ht="12.75" customHeight="1" thickBot="1" x14ac:dyDescent="0.25">
      <c r="B7" s="2"/>
      <c r="C7" s="2"/>
      <c r="D7" s="2"/>
    </row>
    <row r="8" spans="2:8" ht="13.5" customHeight="1" thickBot="1" x14ac:dyDescent="0.2">
      <c r="B8" s="142" t="s">
        <v>1</v>
      </c>
      <c r="C8" s="143" t="s">
        <v>2</v>
      </c>
      <c r="D8" s="144" t="s">
        <v>107</v>
      </c>
      <c r="E8" s="142" t="s">
        <v>7</v>
      </c>
    </row>
    <row r="9" spans="2:8" ht="39" customHeight="1" thickBot="1" x14ac:dyDescent="0.2">
      <c r="B9" s="142"/>
      <c r="C9" s="143"/>
      <c r="D9" s="145"/>
      <c r="E9" s="142"/>
    </row>
    <row r="10" spans="2:8" s="7" customFormat="1" ht="24.75" customHeight="1" thickBot="1" x14ac:dyDescent="0.25">
      <c r="B10" s="4" t="s">
        <v>0</v>
      </c>
      <c r="C10" s="134">
        <f>C11+C16+C17</f>
        <v>1729724385</v>
      </c>
      <c r="D10" s="124">
        <f>D11+D16+D17</f>
        <v>54317846</v>
      </c>
      <c r="E10" s="125">
        <f>D10/C10%</f>
        <v>3.1402601750336077</v>
      </c>
      <c r="F10" s="121"/>
      <c r="G10" s="121"/>
      <c r="H10" s="121"/>
    </row>
    <row r="11" spans="2:8" ht="18" customHeight="1" x14ac:dyDescent="0.2">
      <c r="B11" s="8" t="s">
        <v>3</v>
      </c>
      <c r="C11" s="9">
        <f>SUM(C12:C15)</f>
        <v>1587401580</v>
      </c>
      <c r="D11" s="9">
        <f>SUM(D12:D15)</f>
        <v>54317846</v>
      </c>
      <c r="E11" s="73">
        <f t="shared" ref="E11:E17" si="0">D11/C11%</f>
        <v>3.4218087397897134</v>
      </c>
      <c r="F11" s="122"/>
      <c r="G11" s="122"/>
      <c r="H11" s="123"/>
    </row>
    <row r="12" spans="2:8" ht="20.100000000000001" customHeight="1" x14ac:dyDescent="0.2">
      <c r="B12" s="109" t="s">
        <v>19</v>
      </c>
      <c r="C12" s="133">
        <f>'PLIEGO MINSA'!E7</f>
        <v>2340716</v>
      </c>
      <c r="D12" s="79">
        <f>'PLIEGO MINSA'!G7</f>
        <v>0</v>
      </c>
      <c r="E12" s="10">
        <f t="shared" si="0"/>
        <v>0</v>
      </c>
      <c r="H12" s="120"/>
    </row>
    <row r="13" spans="2:8" ht="20.100000000000001" customHeight="1" x14ac:dyDescent="0.2">
      <c r="B13" s="102" t="s">
        <v>54</v>
      </c>
      <c r="C13" s="133">
        <f>'PLIEGO MINSA'!E9</f>
        <v>790311646</v>
      </c>
      <c r="D13" s="103">
        <f>'PLIEGO MINSA'!G9</f>
        <v>53863333</v>
      </c>
      <c r="E13" s="104">
        <f t="shared" si="0"/>
        <v>6.815454798447953</v>
      </c>
      <c r="H13" s="120"/>
    </row>
    <row r="14" spans="2:8" ht="19.5" customHeight="1" x14ac:dyDescent="0.2">
      <c r="B14" s="109" t="s">
        <v>71</v>
      </c>
      <c r="C14" s="135">
        <f>'PLIEGO MINSA'!E52</f>
        <v>12943599</v>
      </c>
      <c r="D14" s="132">
        <f>'PLIEGO MINSA'!G52</f>
        <v>0</v>
      </c>
      <c r="E14" s="104">
        <f t="shared" si="0"/>
        <v>0</v>
      </c>
      <c r="H14" s="120"/>
    </row>
    <row r="15" spans="2:8" ht="22.5" customHeight="1" thickBot="1" x14ac:dyDescent="0.25">
      <c r="B15" s="118" t="s">
        <v>72</v>
      </c>
      <c r="C15" s="119">
        <f>'PLIEGO MINSA'!E55</f>
        <v>781805619</v>
      </c>
      <c r="D15" s="119">
        <f>'PLIEGO MINSA'!G55</f>
        <v>454513</v>
      </c>
      <c r="E15" s="104">
        <f t="shared" si="0"/>
        <v>5.8136317897198433E-2</v>
      </c>
    </row>
    <row r="16" spans="2:8" ht="17.25" customHeight="1" thickBot="1" x14ac:dyDescent="0.25">
      <c r="B16" s="65" t="s">
        <v>12</v>
      </c>
      <c r="C16" s="66">
        <f>'UE ADSCRITAS AL PLIEGO MINSA'!E7</f>
        <v>124869407</v>
      </c>
      <c r="D16" s="66">
        <f>'UE ADSCRITAS AL PLIEGO MINSA'!G7</f>
        <v>0</v>
      </c>
      <c r="E16" s="67">
        <f t="shared" si="0"/>
        <v>0</v>
      </c>
    </row>
    <row r="17" spans="2:5" ht="19.5" customHeight="1" thickBot="1" x14ac:dyDescent="0.25">
      <c r="B17" s="65" t="s">
        <v>18</v>
      </c>
      <c r="C17" s="66">
        <f>'UE ADSCRITAS AL PLIEGO MINSA'!E12</f>
        <v>17453398</v>
      </c>
      <c r="D17" s="66">
        <f>'UE ADSCRITAS AL PLIEGO MINSA'!G12</f>
        <v>0</v>
      </c>
      <c r="E17" s="67">
        <f t="shared" si="0"/>
        <v>0</v>
      </c>
    </row>
    <row r="18" spans="2:5" ht="12.75" x14ac:dyDescent="0.2">
      <c r="C18" s="5"/>
      <c r="D18" s="42"/>
    </row>
    <row r="19" spans="2:5" ht="11.25" x14ac:dyDescent="0.2">
      <c r="B19" s="58" t="s">
        <v>103</v>
      </c>
      <c r="C19" s="60"/>
      <c r="D19" s="60"/>
    </row>
    <row r="20" spans="2:5" ht="12.75" customHeight="1" x14ac:dyDescent="0.2">
      <c r="B20" s="61" t="s">
        <v>6</v>
      </c>
      <c r="C20" s="60"/>
      <c r="D20" s="60"/>
      <c r="E20" s="5"/>
    </row>
    <row r="21" spans="2:5" ht="15.75" customHeight="1" x14ac:dyDescent="0.15">
      <c r="B21" s="140" t="s">
        <v>26</v>
      </c>
      <c r="C21" s="141"/>
      <c r="D21" s="141"/>
      <c r="E21" s="6"/>
    </row>
    <row r="22" spans="2:5" x14ac:dyDescent="0.15">
      <c r="D22" s="5"/>
    </row>
  </sheetData>
  <mergeCells count="11">
    <mergeCell ref="B21:D21"/>
    <mergeCell ref="B8:B9"/>
    <mergeCell ref="C8:C9"/>
    <mergeCell ref="D8:D9"/>
    <mergeCell ref="E8:E9"/>
    <mergeCell ref="B6:D6"/>
    <mergeCell ref="B1:D1"/>
    <mergeCell ref="B2:E2"/>
    <mergeCell ref="B3:E3"/>
    <mergeCell ref="B4:D4"/>
    <mergeCell ref="B5:D5"/>
  </mergeCells>
  <hyperlinks>
    <hyperlink ref="B21"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K978"/>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3" customWidth="1"/>
    <col min="2" max="2" width="41.42578125" style="41" customWidth="1"/>
    <col min="3" max="3" width="11.85546875" style="34" customWidth="1" collapsed="1"/>
    <col min="4" max="4" width="12.28515625" style="128" customWidth="1"/>
    <col min="5" max="5" width="13" style="35" customWidth="1"/>
    <col min="6" max="6" width="11.7109375" style="35" customWidth="1"/>
    <col min="7" max="7" width="11.28515625" style="18" customWidth="1"/>
    <col min="8" max="8" width="8.7109375" style="36" customWidth="1"/>
    <col min="9" max="9" width="13" style="101" customWidth="1"/>
    <col min="10" max="10" width="10.5703125" style="37" customWidth="1"/>
    <col min="11" max="11" width="11.42578125" style="18" customWidth="1"/>
    <col min="12" max="16384" width="11.42578125" style="18"/>
  </cols>
  <sheetData>
    <row r="1" spans="1:11" s="16" customFormat="1" ht="18.75" customHeight="1" x14ac:dyDescent="0.2">
      <c r="A1" s="151" t="s">
        <v>20</v>
      </c>
      <c r="B1" s="151"/>
      <c r="C1" s="151"/>
      <c r="D1" s="151"/>
      <c r="E1" s="151"/>
      <c r="F1" s="151"/>
      <c r="G1" s="151"/>
      <c r="H1" s="151"/>
      <c r="I1" s="151"/>
      <c r="J1" s="151"/>
    </row>
    <row r="2" spans="1:11" s="16" customFormat="1" ht="18.75" customHeight="1" x14ac:dyDescent="0.2">
      <c r="A2" s="152" t="s">
        <v>87</v>
      </c>
      <c r="B2" s="152"/>
      <c r="C2" s="152"/>
      <c r="D2" s="152"/>
      <c r="E2" s="152"/>
      <c r="F2" s="152"/>
      <c r="G2" s="152"/>
      <c r="H2" s="152"/>
      <c r="I2" s="152"/>
      <c r="J2" s="152"/>
    </row>
    <row r="3" spans="1:11" s="16" customFormat="1" ht="18.75" customHeight="1" x14ac:dyDescent="0.2">
      <c r="B3" s="106"/>
      <c r="C3" s="106"/>
      <c r="D3" s="108"/>
      <c r="E3" s="108"/>
      <c r="F3" s="108"/>
      <c r="G3" s="108"/>
      <c r="H3" s="107"/>
      <c r="I3" s="108"/>
      <c r="J3" s="106"/>
    </row>
    <row r="4" spans="1:11" s="16" customFormat="1" ht="13.5" customHeight="1" x14ac:dyDescent="0.2">
      <c r="A4" s="149" t="s">
        <v>35</v>
      </c>
      <c r="B4" s="149" t="s">
        <v>5</v>
      </c>
      <c r="C4" s="157" t="s">
        <v>21</v>
      </c>
      <c r="D4" s="159" t="s">
        <v>83</v>
      </c>
      <c r="E4" s="148" t="s">
        <v>84</v>
      </c>
      <c r="F4" s="148"/>
      <c r="G4" s="148"/>
      <c r="H4" s="148"/>
      <c r="I4" s="153" t="s">
        <v>8</v>
      </c>
      <c r="J4" s="155" t="s">
        <v>22</v>
      </c>
    </row>
    <row r="5" spans="1:11" s="17" customFormat="1" ht="63.75" customHeight="1" thickBot="1" x14ac:dyDescent="0.3">
      <c r="A5" s="150"/>
      <c r="B5" s="149"/>
      <c r="C5" s="158"/>
      <c r="D5" s="160"/>
      <c r="E5" s="43" t="s">
        <v>85</v>
      </c>
      <c r="F5" s="13" t="s">
        <v>100</v>
      </c>
      <c r="G5" s="19" t="s">
        <v>86</v>
      </c>
      <c r="H5" s="15" t="s">
        <v>7</v>
      </c>
      <c r="I5" s="154"/>
      <c r="J5" s="156"/>
    </row>
    <row r="6" spans="1:11" s="51" customFormat="1" ht="21.75" customHeight="1" x14ac:dyDescent="0.2">
      <c r="A6" s="49"/>
      <c r="B6" s="50" t="s">
        <v>9</v>
      </c>
      <c r="C6" s="50"/>
      <c r="D6" s="47">
        <f>+D7+D9+D52+D55</f>
        <v>1406461394.3200002</v>
      </c>
      <c r="E6" s="47">
        <f>+E7+E9+E52+E55</f>
        <v>1587401580</v>
      </c>
      <c r="F6" s="47">
        <f>+F7+F9+F52+F55</f>
        <v>54317846</v>
      </c>
      <c r="G6" s="47">
        <f>F6</f>
        <v>54317846</v>
      </c>
      <c r="H6" s="48">
        <f t="shared" ref="H6:H22" si="0">G6/E6%</f>
        <v>3.4218087397897134</v>
      </c>
      <c r="I6" s="47">
        <f>SUM(D6+G6)</f>
        <v>1460779240.3200002</v>
      </c>
      <c r="J6" s="50"/>
      <c r="K6" s="114"/>
    </row>
    <row r="7" spans="1:11" s="51" customFormat="1" ht="33.75" customHeight="1" x14ac:dyDescent="0.2">
      <c r="A7" s="82"/>
      <c r="B7" s="80" t="s">
        <v>31</v>
      </c>
      <c r="C7" s="87"/>
      <c r="D7" s="57">
        <f>D8</f>
        <v>244399863.43000001</v>
      </c>
      <c r="E7" s="57">
        <f>E8</f>
        <v>2340716</v>
      </c>
      <c r="F7" s="57">
        <f>F8</f>
        <v>0</v>
      </c>
      <c r="G7" s="57">
        <f t="shared" ref="G7:G65" si="1">F7</f>
        <v>0</v>
      </c>
      <c r="H7" s="69">
        <f t="shared" si="0"/>
        <v>0</v>
      </c>
      <c r="I7" s="69">
        <f t="shared" ref="I7:I65" si="2">SUM(D7+G7)</f>
        <v>244399863.43000001</v>
      </c>
      <c r="J7" s="80"/>
      <c r="K7" s="114"/>
    </row>
    <row r="8" spans="1:11" ht="51.75" customHeight="1" x14ac:dyDescent="0.2">
      <c r="A8" s="116">
        <v>2088779</v>
      </c>
      <c r="B8" s="126" t="s">
        <v>82</v>
      </c>
      <c r="C8" s="25">
        <v>257653252.94999999</v>
      </c>
      <c r="D8" s="25">
        <v>244399863.43000001</v>
      </c>
      <c r="E8" s="25">
        <v>2340716</v>
      </c>
      <c r="F8" s="25"/>
      <c r="G8" s="25">
        <f t="shared" si="1"/>
        <v>0</v>
      </c>
      <c r="H8" s="68">
        <f t="shared" si="0"/>
        <v>0</v>
      </c>
      <c r="I8" s="68">
        <f t="shared" si="2"/>
        <v>244399863.43000001</v>
      </c>
      <c r="J8" s="68">
        <f>I8/C8%</f>
        <v>94.856114033781708</v>
      </c>
    </row>
    <row r="9" spans="1:11" ht="29.25" customHeight="1" x14ac:dyDescent="0.2">
      <c r="A9" s="29"/>
      <c r="B9" s="81" t="s">
        <v>32</v>
      </c>
      <c r="C9" s="27"/>
      <c r="D9" s="28">
        <f>SUM(D10:D51)</f>
        <v>1111022698.1300001</v>
      </c>
      <c r="E9" s="28">
        <f t="shared" ref="E9:F9" si="3">SUM(E10:E51)</f>
        <v>790311646</v>
      </c>
      <c r="F9" s="28">
        <f t="shared" si="3"/>
        <v>53863333</v>
      </c>
      <c r="G9" s="28">
        <f t="shared" si="1"/>
        <v>53863333</v>
      </c>
      <c r="H9" s="69">
        <f t="shared" si="0"/>
        <v>6.815454798447953</v>
      </c>
      <c r="I9" s="69">
        <f t="shared" si="2"/>
        <v>1164886031.1300001</v>
      </c>
      <c r="J9" s="64"/>
      <c r="K9" s="115"/>
    </row>
    <row r="10" spans="1:11" ht="28.5" customHeight="1" x14ac:dyDescent="0.2">
      <c r="A10" s="26"/>
      <c r="B10" s="24" t="s">
        <v>27</v>
      </c>
      <c r="C10" s="25"/>
      <c r="D10" s="25">
        <v>1819929</v>
      </c>
      <c r="E10" s="25">
        <v>274340</v>
      </c>
      <c r="F10" s="25">
        <v>4000</v>
      </c>
      <c r="G10" s="25">
        <f t="shared" si="1"/>
        <v>4000</v>
      </c>
      <c r="H10" s="68">
        <f t="shared" si="0"/>
        <v>1.4580447619741925</v>
      </c>
      <c r="I10" s="68">
        <f t="shared" si="2"/>
        <v>1823929</v>
      </c>
      <c r="J10" s="68"/>
    </row>
    <row r="11" spans="1:11" ht="52.5" customHeight="1" x14ac:dyDescent="0.2">
      <c r="A11" s="116">
        <v>2094808</v>
      </c>
      <c r="B11" s="24" t="s">
        <v>77</v>
      </c>
      <c r="C11" s="25"/>
      <c r="D11" s="25">
        <v>225515436.72999999</v>
      </c>
      <c r="E11" s="25">
        <v>92818070</v>
      </c>
      <c r="F11" s="25">
        <v>8667</v>
      </c>
      <c r="G11" s="25">
        <f t="shared" si="1"/>
        <v>8667</v>
      </c>
      <c r="H11" s="68">
        <f t="shared" si="0"/>
        <v>9.3376214351364988E-3</v>
      </c>
      <c r="I11" s="68">
        <f t="shared" si="2"/>
        <v>225524103.72999999</v>
      </c>
      <c r="J11" s="68"/>
    </row>
    <row r="12" spans="1:11" ht="67.5" customHeight="1" x14ac:dyDescent="0.2">
      <c r="A12" s="116">
        <v>2183907</v>
      </c>
      <c r="B12" s="24" t="s">
        <v>55</v>
      </c>
      <c r="C12" s="113">
        <v>217817862.84</v>
      </c>
      <c r="D12" s="25">
        <v>92536034.900000006</v>
      </c>
      <c r="E12" s="25">
        <v>57409196</v>
      </c>
      <c r="F12" s="25"/>
      <c r="G12" s="25">
        <f t="shared" si="1"/>
        <v>0</v>
      </c>
      <c r="H12" s="68">
        <f t="shared" si="0"/>
        <v>0</v>
      </c>
      <c r="I12" s="68">
        <f t="shared" si="2"/>
        <v>92536034.900000006</v>
      </c>
      <c r="J12" s="68">
        <f t="shared" ref="J10:J34" si="4">I12/C12%</f>
        <v>42.483216800255342</v>
      </c>
    </row>
    <row r="13" spans="1:11" ht="57" customHeight="1" x14ac:dyDescent="0.2">
      <c r="A13" s="116">
        <v>2194935</v>
      </c>
      <c r="B13" s="24" t="s">
        <v>56</v>
      </c>
      <c r="C13" s="113">
        <v>188678634.5</v>
      </c>
      <c r="D13" s="25">
        <v>77887477.549999997</v>
      </c>
      <c r="E13" s="25">
        <v>64000000</v>
      </c>
      <c r="F13" s="25">
        <v>22616161</v>
      </c>
      <c r="G13" s="25">
        <f t="shared" si="1"/>
        <v>22616161</v>
      </c>
      <c r="H13" s="68">
        <f t="shared" si="0"/>
        <v>35.337751562500003</v>
      </c>
      <c r="I13" s="68">
        <f t="shared" si="2"/>
        <v>100503638.55</v>
      </c>
      <c r="J13" s="68">
        <f t="shared" si="4"/>
        <v>53.267100865095564</v>
      </c>
    </row>
    <row r="14" spans="1:11" ht="60.75" customHeight="1" x14ac:dyDescent="0.2">
      <c r="A14" s="26">
        <v>2250037</v>
      </c>
      <c r="B14" s="105" t="s">
        <v>47</v>
      </c>
      <c r="C14" s="25">
        <v>40719194.479999997</v>
      </c>
      <c r="D14" s="25">
        <v>36835207.329999998</v>
      </c>
      <c r="E14" s="25">
        <v>1883891</v>
      </c>
      <c r="F14" s="25"/>
      <c r="G14" s="25">
        <f t="shared" si="1"/>
        <v>0</v>
      </c>
      <c r="H14" s="68">
        <f t="shared" si="0"/>
        <v>0</v>
      </c>
      <c r="I14" s="68">
        <f t="shared" si="2"/>
        <v>36835207.329999998</v>
      </c>
      <c r="J14" s="68">
        <f t="shared" si="4"/>
        <v>90.461532455147932</v>
      </c>
    </row>
    <row r="15" spans="1:11" ht="53.25" customHeight="1" x14ac:dyDescent="0.2">
      <c r="A15" s="26">
        <v>2284722</v>
      </c>
      <c r="B15" s="105" t="s">
        <v>14</v>
      </c>
      <c r="C15" s="25">
        <v>72180765.040000007</v>
      </c>
      <c r="D15" s="25">
        <v>69553182.370000005</v>
      </c>
      <c r="E15" s="25">
        <v>870064</v>
      </c>
      <c r="F15" s="25"/>
      <c r="G15" s="25">
        <f t="shared" si="1"/>
        <v>0</v>
      </c>
      <c r="H15" s="68">
        <f t="shared" si="0"/>
        <v>0</v>
      </c>
      <c r="I15" s="68">
        <f t="shared" si="2"/>
        <v>69553182.370000005</v>
      </c>
      <c r="J15" s="68">
        <f t="shared" si="4"/>
        <v>96.359719007489204</v>
      </c>
    </row>
    <row r="16" spans="1:11" ht="63" customHeight="1" x14ac:dyDescent="0.2">
      <c r="A16" s="26">
        <v>2285573</v>
      </c>
      <c r="B16" s="24" t="s">
        <v>13</v>
      </c>
      <c r="C16" s="98">
        <v>105665768.86</v>
      </c>
      <c r="D16" s="25">
        <v>27775391.690000001</v>
      </c>
      <c r="E16" s="25">
        <v>22218828</v>
      </c>
      <c r="F16" s="25">
        <v>613</v>
      </c>
      <c r="G16" s="25">
        <f t="shared" si="1"/>
        <v>613</v>
      </c>
      <c r="H16" s="68">
        <f t="shared" si="0"/>
        <v>2.7589213976542777E-3</v>
      </c>
      <c r="I16" s="68">
        <f t="shared" si="2"/>
        <v>27776004.690000001</v>
      </c>
      <c r="J16" s="68">
        <f t="shared" si="4"/>
        <v>26.286663116795498</v>
      </c>
    </row>
    <row r="17" spans="1:10" ht="68.25" customHeight="1" x14ac:dyDescent="0.2">
      <c r="A17" s="26">
        <v>2285839</v>
      </c>
      <c r="B17" s="24" t="s">
        <v>37</v>
      </c>
      <c r="C17" s="98">
        <v>148982585.53999999</v>
      </c>
      <c r="D17" s="25">
        <v>97400471.799999997</v>
      </c>
      <c r="E17" s="25">
        <v>20450280</v>
      </c>
      <c r="F17" s="25">
        <v>10899936</v>
      </c>
      <c r="G17" s="25">
        <f t="shared" si="1"/>
        <v>10899936</v>
      </c>
      <c r="H17" s="68">
        <f t="shared" si="0"/>
        <v>53.299690762180276</v>
      </c>
      <c r="I17" s="68">
        <f t="shared" si="2"/>
        <v>108300407.8</v>
      </c>
      <c r="J17" s="68">
        <f t="shared" si="4"/>
        <v>72.693333524489447</v>
      </c>
    </row>
    <row r="18" spans="1:10" ht="58.5" customHeight="1" x14ac:dyDescent="0.2">
      <c r="A18" s="26">
        <v>2286124</v>
      </c>
      <c r="B18" s="24" t="s">
        <v>57</v>
      </c>
      <c r="C18" s="98">
        <v>192589831.56999999</v>
      </c>
      <c r="D18" s="25">
        <v>35258602.090000004</v>
      </c>
      <c r="E18" s="25">
        <v>92000000</v>
      </c>
      <c r="F18" s="25">
        <v>19971746</v>
      </c>
      <c r="G18" s="25">
        <f t="shared" si="1"/>
        <v>19971746</v>
      </c>
      <c r="H18" s="68">
        <f t="shared" si="0"/>
        <v>21.70841956521739</v>
      </c>
      <c r="I18" s="68">
        <f t="shared" si="2"/>
        <v>55230348.090000004</v>
      </c>
      <c r="J18" s="68">
        <f t="shared" si="4"/>
        <v>28.677707249526105</v>
      </c>
    </row>
    <row r="19" spans="1:10" ht="93" customHeight="1" x14ac:dyDescent="0.2">
      <c r="A19" s="26">
        <v>2327370</v>
      </c>
      <c r="B19" s="126" t="s">
        <v>58</v>
      </c>
      <c r="C19" s="98">
        <v>7154778.21</v>
      </c>
      <c r="D19" s="25">
        <v>6177636.3099999996</v>
      </c>
      <c r="E19" s="25">
        <v>538881</v>
      </c>
      <c r="F19" s="25"/>
      <c r="G19" s="25">
        <f t="shared" si="1"/>
        <v>0</v>
      </c>
      <c r="H19" s="68">
        <f t="shared" si="0"/>
        <v>0</v>
      </c>
      <c r="I19" s="68">
        <f t="shared" si="2"/>
        <v>6177636.3099999996</v>
      </c>
      <c r="J19" s="68">
        <f t="shared" si="4"/>
        <v>86.34280656478937</v>
      </c>
    </row>
    <row r="20" spans="1:10" ht="54.75" customHeight="1" x14ac:dyDescent="0.2">
      <c r="A20" s="26">
        <v>2335179</v>
      </c>
      <c r="B20" s="24" t="s">
        <v>15</v>
      </c>
      <c r="C20" s="98">
        <v>130822648.76000001</v>
      </c>
      <c r="D20" s="25">
        <v>65219258.5</v>
      </c>
      <c r="E20" s="25">
        <v>31176794</v>
      </c>
      <c r="F20" s="25">
        <v>266924</v>
      </c>
      <c r="G20" s="25">
        <f t="shared" si="1"/>
        <v>266924</v>
      </c>
      <c r="H20" s="68">
        <f t="shared" si="0"/>
        <v>0.85616243928096003</v>
      </c>
      <c r="I20" s="68">
        <f t="shared" si="2"/>
        <v>65486182.5</v>
      </c>
      <c r="J20" s="68">
        <f t="shared" si="4"/>
        <v>50.057221070441194</v>
      </c>
    </row>
    <row r="21" spans="1:10" ht="60.75" customHeight="1" x14ac:dyDescent="0.2">
      <c r="A21" s="26">
        <v>2335476</v>
      </c>
      <c r="B21" s="24" t="s">
        <v>46</v>
      </c>
      <c r="C21" s="98">
        <v>31572595.120000001</v>
      </c>
      <c r="D21" s="25">
        <v>16533015.289999999</v>
      </c>
      <c r="E21" s="25">
        <v>11379662</v>
      </c>
      <c r="F21" s="25"/>
      <c r="G21" s="25">
        <f t="shared" si="1"/>
        <v>0</v>
      </c>
      <c r="H21" s="68">
        <f t="shared" si="0"/>
        <v>0</v>
      </c>
      <c r="I21" s="68">
        <f t="shared" si="2"/>
        <v>16533015.289999999</v>
      </c>
      <c r="J21" s="68">
        <f t="shared" si="4"/>
        <v>52.365081891944264</v>
      </c>
    </row>
    <row r="22" spans="1:10" ht="60.75" customHeight="1" x14ac:dyDescent="0.2">
      <c r="A22" s="116">
        <v>2335905</v>
      </c>
      <c r="B22" s="24" t="s">
        <v>61</v>
      </c>
      <c r="C22" s="98">
        <v>177765251.15000001</v>
      </c>
      <c r="D22" s="25">
        <v>2670284.37</v>
      </c>
      <c r="E22" s="25">
        <v>17505790</v>
      </c>
      <c r="F22" s="25"/>
      <c r="G22" s="25">
        <f t="shared" si="1"/>
        <v>0</v>
      </c>
      <c r="H22" s="68">
        <f t="shared" si="0"/>
        <v>0</v>
      </c>
      <c r="I22" s="68">
        <f t="shared" si="2"/>
        <v>2670284.37</v>
      </c>
      <c r="J22" s="68">
        <f t="shared" si="4"/>
        <v>1.5021408023926954</v>
      </c>
    </row>
    <row r="23" spans="1:10" ht="60.75" customHeight="1" x14ac:dyDescent="0.2">
      <c r="A23" s="116">
        <v>2342737</v>
      </c>
      <c r="B23" s="24" t="s">
        <v>88</v>
      </c>
      <c r="C23" s="98">
        <v>5487500</v>
      </c>
      <c r="D23" s="25">
        <v>0</v>
      </c>
      <c r="E23" s="25">
        <v>2626309</v>
      </c>
      <c r="F23" s="25"/>
      <c r="G23" s="25">
        <f t="shared" si="1"/>
        <v>0</v>
      </c>
      <c r="H23" s="68">
        <f t="shared" ref="H23:H54" si="5">G23/E23%</f>
        <v>0</v>
      </c>
      <c r="I23" s="68">
        <f t="shared" si="2"/>
        <v>0</v>
      </c>
      <c r="J23" s="68">
        <f t="shared" si="4"/>
        <v>0</v>
      </c>
    </row>
    <row r="24" spans="1:10" ht="51.75" customHeight="1" x14ac:dyDescent="0.2">
      <c r="A24" s="26">
        <v>2343128</v>
      </c>
      <c r="B24" s="24" t="s">
        <v>16</v>
      </c>
      <c r="C24" s="98">
        <v>41697728.850000001</v>
      </c>
      <c r="D24" s="25">
        <v>13993688.09</v>
      </c>
      <c r="E24" s="25">
        <v>17019357</v>
      </c>
      <c r="F24" s="25"/>
      <c r="G24" s="25">
        <f t="shared" si="1"/>
        <v>0</v>
      </c>
      <c r="H24" s="68">
        <f t="shared" si="5"/>
        <v>0</v>
      </c>
      <c r="I24" s="68">
        <f t="shared" si="2"/>
        <v>13993688.09</v>
      </c>
      <c r="J24" s="68">
        <f t="shared" si="4"/>
        <v>33.559832815690626</v>
      </c>
    </row>
    <row r="25" spans="1:10" ht="70.5" customHeight="1" x14ac:dyDescent="0.2">
      <c r="A25" s="26">
        <v>2343407</v>
      </c>
      <c r="B25" s="24" t="s">
        <v>28</v>
      </c>
      <c r="C25" s="98">
        <v>85246573.370000005</v>
      </c>
      <c r="D25" s="25">
        <v>59724411.259999998</v>
      </c>
      <c r="E25" s="25">
        <v>10698666</v>
      </c>
      <c r="F25" s="25">
        <v>4500</v>
      </c>
      <c r="G25" s="25">
        <f t="shared" si="1"/>
        <v>4500</v>
      </c>
      <c r="H25" s="68">
        <f t="shared" si="5"/>
        <v>4.2061318672813972E-2</v>
      </c>
      <c r="I25" s="68">
        <f t="shared" si="2"/>
        <v>59728911.259999998</v>
      </c>
      <c r="J25" s="68">
        <f t="shared" si="4"/>
        <v>70.066055324893341</v>
      </c>
    </row>
    <row r="26" spans="1:10" ht="54.75" customHeight="1" x14ac:dyDescent="0.2">
      <c r="A26" s="26">
        <v>2344420</v>
      </c>
      <c r="B26" s="24" t="s">
        <v>29</v>
      </c>
      <c r="C26" s="98">
        <v>42360132.240000002</v>
      </c>
      <c r="D26" s="25">
        <v>21403078.09</v>
      </c>
      <c r="E26" s="25">
        <v>14014713</v>
      </c>
      <c r="F26" s="25"/>
      <c r="G26" s="25">
        <f t="shared" si="1"/>
        <v>0</v>
      </c>
      <c r="H26" s="68">
        <f t="shared" si="5"/>
        <v>0</v>
      </c>
      <c r="I26" s="68">
        <f t="shared" si="2"/>
        <v>21403078.09</v>
      </c>
      <c r="J26" s="68">
        <f t="shared" si="4"/>
        <v>50.526466652031395</v>
      </c>
    </row>
    <row r="27" spans="1:10" ht="72.75" customHeight="1" x14ac:dyDescent="0.2">
      <c r="A27" s="116">
        <v>2346750</v>
      </c>
      <c r="B27" s="24" t="s">
        <v>73</v>
      </c>
      <c r="C27" s="98">
        <v>175297876.44</v>
      </c>
      <c r="D27" s="25">
        <v>2180279.56</v>
      </c>
      <c r="E27" s="25">
        <v>8687208</v>
      </c>
      <c r="F27" s="25"/>
      <c r="G27" s="25">
        <f t="shared" si="1"/>
        <v>0</v>
      </c>
      <c r="H27" s="68">
        <f t="shared" si="5"/>
        <v>0</v>
      </c>
      <c r="I27" s="68">
        <f t="shared" si="2"/>
        <v>2180279.56</v>
      </c>
      <c r="J27" s="68">
        <f t="shared" si="4"/>
        <v>1.2437569720054504</v>
      </c>
    </row>
    <row r="28" spans="1:10" ht="90.75" customHeight="1" x14ac:dyDescent="0.2">
      <c r="A28" s="116">
        <v>2347056</v>
      </c>
      <c r="B28" s="24" t="s">
        <v>74</v>
      </c>
      <c r="C28" s="98">
        <v>42840556.18</v>
      </c>
      <c r="D28" s="25">
        <v>4873559.6500000004</v>
      </c>
      <c r="E28" s="25">
        <v>11369636</v>
      </c>
      <c r="F28" s="25"/>
      <c r="G28" s="25">
        <f t="shared" si="1"/>
        <v>0</v>
      </c>
      <c r="H28" s="68">
        <f t="shared" si="5"/>
        <v>0</v>
      </c>
      <c r="I28" s="68">
        <f t="shared" si="2"/>
        <v>4873559.6500000004</v>
      </c>
      <c r="J28" s="68">
        <f t="shared" si="4"/>
        <v>11.376041967156366</v>
      </c>
    </row>
    <row r="29" spans="1:10" ht="69" customHeight="1" x14ac:dyDescent="0.2">
      <c r="A29" s="26">
        <v>2354781</v>
      </c>
      <c r="B29" s="24" t="s">
        <v>30</v>
      </c>
      <c r="C29" s="98">
        <v>348191244.72000003</v>
      </c>
      <c r="D29" s="25">
        <v>202288818.56</v>
      </c>
      <c r="E29" s="25">
        <v>39482717</v>
      </c>
      <c r="F29" s="25">
        <v>700</v>
      </c>
      <c r="G29" s="25">
        <f t="shared" si="1"/>
        <v>700</v>
      </c>
      <c r="H29" s="68">
        <f t="shared" si="5"/>
        <v>1.7729276331210945E-3</v>
      </c>
      <c r="I29" s="68">
        <f t="shared" si="2"/>
        <v>202289518.56</v>
      </c>
      <c r="J29" s="68">
        <f t="shared" si="4"/>
        <v>58.097244438949716</v>
      </c>
    </row>
    <row r="30" spans="1:10" ht="57.75" customHeight="1" x14ac:dyDescent="0.2">
      <c r="A30" s="26">
        <v>2380648</v>
      </c>
      <c r="B30" s="24" t="s">
        <v>69</v>
      </c>
      <c r="C30" s="98">
        <v>25524150.84</v>
      </c>
      <c r="D30" s="25">
        <v>437843.72</v>
      </c>
      <c r="E30" s="25">
        <v>174478</v>
      </c>
      <c r="F30" s="25"/>
      <c r="G30" s="25">
        <f t="shared" si="1"/>
        <v>0</v>
      </c>
      <c r="H30" s="68">
        <f t="shared" si="5"/>
        <v>0</v>
      </c>
      <c r="I30" s="68">
        <f t="shared" si="2"/>
        <v>437843.72</v>
      </c>
      <c r="J30" s="68">
        <f t="shared" si="4"/>
        <v>1.7154095458244831</v>
      </c>
    </row>
    <row r="31" spans="1:10" ht="67.5" customHeight="1" x14ac:dyDescent="0.2">
      <c r="A31" s="116">
        <v>2381374</v>
      </c>
      <c r="B31" s="24" t="s">
        <v>75</v>
      </c>
      <c r="C31" s="98">
        <v>130827934.83</v>
      </c>
      <c r="D31" s="25">
        <v>1517516.94</v>
      </c>
      <c r="E31" s="25">
        <v>10254016</v>
      </c>
      <c r="F31" s="25"/>
      <c r="G31" s="25">
        <f t="shared" si="1"/>
        <v>0</v>
      </c>
      <c r="H31" s="68">
        <f t="shared" si="5"/>
        <v>0</v>
      </c>
      <c r="I31" s="68">
        <f t="shared" si="2"/>
        <v>1517516.94</v>
      </c>
      <c r="J31" s="68">
        <f t="shared" si="4"/>
        <v>1.1599334209256509</v>
      </c>
    </row>
    <row r="32" spans="1:10" ht="64.5" customHeight="1" x14ac:dyDescent="0.2">
      <c r="A32" s="26">
        <v>2409087</v>
      </c>
      <c r="B32" s="24" t="s">
        <v>48</v>
      </c>
      <c r="C32" s="98">
        <v>6026581.2699999996</v>
      </c>
      <c r="D32" s="25">
        <v>4591927.8899999997</v>
      </c>
      <c r="E32" s="25">
        <v>109694</v>
      </c>
      <c r="F32" s="25"/>
      <c r="G32" s="25">
        <f t="shared" si="1"/>
        <v>0</v>
      </c>
      <c r="H32" s="68">
        <f t="shared" si="5"/>
        <v>0</v>
      </c>
      <c r="I32" s="68">
        <f t="shared" si="2"/>
        <v>4591927.8899999997</v>
      </c>
      <c r="J32" s="68">
        <f t="shared" si="4"/>
        <v>76.19457341193376</v>
      </c>
    </row>
    <row r="33" spans="1:10" ht="64.5" customHeight="1" x14ac:dyDescent="0.2">
      <c r="A33" s="116">
        <v>2414624</v>
      </c>
      <c r="B33" s="24" t="s">
        <v>66</v>
      </c>
      <c r="C33" s="98">
        <v>997279140.64999998</v>
      </c>
      <c r="D33" s="25">
        <v>24214739.789999999</v>
      </c>
      <c r="E33" s="25">
        <v>150000000</v>
      </c>
      <c r="F33" s="25"/>
      <c r="G33" s="25">
        <f t="shared" si="1"/>
        <v>0</v>
      </c>
      <c r="H33" s="68">
        <f t="shared" si="5"/>
        <v>0</v>
      </c>
      <c r="I33" s="68">
        <f t="shared" si="2"/>
        <v>24214739.789999999</v>
      </c>
      <c r="J33" s="68">
        <f t="shared" si="4"/>
        <v>2.4280804443796424</v>
      </c>
    </row>
    <row r="34" spans="1:10" ht="60" x14ac:dyDescent="0.2">
      <c r="A34" s="26">
        <v>2426613</v>
      </c>
      <c r="B34" s="24" t="s">
        <v>52</v>
      </c>
      <c r="C34" s="25">
        <v>704573.7</v>
      </c>
      <c r="D34" s="25">
        <v>64817.64</v>
      </c>
      <c r="E34" s="25">
        <v>113074</v>
      </c>
      <c r="F34" s="25"/>
      <c r="G34" s="25">
        <f t="shared" si="1"/>
        <v>0</v>
      </c>
      <c r="H34" s="68">
        <f t="shared" si="5"/>
        <v>0</v>
      </c>
      <c r="I34" s="68">
        <f t="shared" si="2"/>
        <v>64817.64</v>
      </c>
      <c r="J34" s="68">
        <f t="shared" si="4"/>
        <v>9.1995542836753632</v>
      </c>
    </row>
    <row r="35" spans="1:10" ht="60" x14ac:dyDescent="0.2">
      <c r="A35" s="26">
        <v>2426624</v>
      </c>
      <c r="B35" s="24" t="s">
        <v>89</v>
      </c>
      <c r="C35" s="25">
        <v>1203397.99</v>
      </c>
      <c r="D35" s="25">
        <v>54303.27</v>
      </c>
      <c r="E35" s="25">
        <v>1149094</v>
      </c>
      <c r="F35" s="25"/>
      <c r="G35" s="25">
        <f t="shared" si="1"/>
        <v>0</v>
      </c>
      <c r="H35" s="68">
        <f t="shared" si="5"/>
        <v>0</v>
      </c>
      <c r="I35" s="68">
        <f t="shared" si="2"/>
        <v>54303.27</v>
      </c>
      <c r="J35" s="68">
        <f t="shared" ref="J35:J54" si="6">I35/C35%</f>
        <v>4.5124946569006648</v>
      </c>
    </row>
    <row r="36" spans="1:10" ht="54.75" customHeight="1" x14ac:dyDescent="0.2">
      <c r="A36" s="116">
        <v>2426642</v>
      </c>
      <c r="B36" s="24" t="s">
        <v>53</v>
      </c>
      <c r="C36" s="25">
        <v>2311285.27</v>
      </c>
      <c r="D36" s="25">
        <v>74900.42</v>
      </c>
      <c r="E36" s="25">
        <v>149594</v>
      </c>
      <c r="F36" s="25"/>
      <c r="G36" s="25">
        <f t="shared" si="1"/>
        <v>0</v>
      </c>
      <c r="H36" s="68">
        <f t="shared" si="5"/>
        <v>0</v>
      </c>
      <c r="I36" s="68">
        <f t="shared" si="2"/>
        <v>74900.42</v>
      </c>
      <c r="J36" s="68">
        <f t="shared" si="6"/>
        <v>3.2406393521471282</v>
      </c>
    </row>
    <row r="37" spans="1:10" ht="64.5" customHeight="1" x14ac:dyDescent="0.2">
      <c r="A37" s="116">
        <v>2426646</v>
      </c>
      <c r="B37" s="24" t="s">
        <v>90</v>
      </c>
      <c r="C37" s="25">
        <v>2204980.04</v>
      </c>
      <c r="D37" s="25">
        <v>54276.03</v>
      </c>
      <c r="E37" s="25">
        <v>2150704</v>
      </c>
      <c r="F37" s="25"/>
      <c r="G37" s="25">
        <f t="shared" si="1"/>
        <v>0</v>
      </c>
      <c r="H37" s="68">
        <f t="shared" si="5"/>
        <v>0</v>
      </c>
      <c r="I37" s="68">
        <f t="shared" si="2"/>
        <v>54276.03</v>
      </c>
      <c r="J37" s="68">
        <f t="shared" si="6"/>
        <v>2.4615202412444512</v>
      </c>
    </row>
    <row r="38" spans="1:10" ht="63" customHeight="1" x14ac:dyDescent="0.2">
      <c r="A38" s="116">
        <v>2427358</v>
      </c>
      <c r="B38" s="24" t="s">
        <v>76</v>
      </c>
      <c r="C38" s="25">
        <v>147133008.13999999</v>
      </c>
      <c r="D38" s="25">
        <v>1858257.31</v>
      </c>
      <c r="E38" s="25">
        <v>17703862</v>
      </c>
      <c r="F38" s="25"/>
      <c r="G38" s="25">
        <f t="shared" si="1"/>
        <v>0</v>
      </c>
      <c r="H38" s="68">
        <f t="shared" si="5"/>
        <v>0</v>
      </c>
      <c r="I38" s="68">
        <f t="shared" si="2"/>
        <v>1858257.31</v>
      </c>
      <c r="J38" s="68">
        <f t="shared" si="6"/>
        <v>1.2629778548616577</v>
      </c>
    </row>
    <row r="39" spans="1:10" ht="57.75" customHeight="1" x14ac:dyDescent="0.2">
      <c r="A39" s="26">
        <v>2428425</v>
      </c>
      <c r="B39" s="24" t="s">
        <v>49</v>
      </c>
      <c r="C39" s="25">
        <v>1410518.55</v>
      </c>
      <c r="D39" s="25">
        <v>1352448.49</v>
      </c>
      <c r="E39" s="25">
        <v>50431</v>
      </c>
      <c r="F39" s="25"/>
      <c r="G39" s="25">
        <f t="shared" si="1"/>
        <v>0</v>
      </c>
      <c r="H39" s="68">
        <f t="shared" si="5"/>
        <v>0</v>
      </c>
      <c r="I39" s="68">
        <f t="shared" si="2"/>
        <v>1352448.49</v>
      </c>
      <c r="J39" s="68">
        <f t="shared" si="6"/>
        <v>95.883070095037041</v>
      </c>
    </row>
    <row r="40" spans="1:10" ht="51" customHeight="1" x14ac:dyDescent="0.2">
      <c r="A40" s="116">
        <v>2447725</v>
      </c>
      <c r="B40" s="24" t="s">
        <v>67</v>
      </c>
      <c r="C40" s="25">
        <v>2172962.84</v>
      </c>
      <c r="D40" s="25">
        <v>1810775.64</v>
      </c>
      <c r="E40" s="25">
        <v>123187</v>
      </c>
      <c r="F40" s="25"/>
      <c r="G40" s="25">
        <f t="shared" si="1"/>
        <v>0</v>
      </c>
      <c r="H40" s="68">
        <f t="shared" si="5"/>
        <v>0</v>
      </c>
      <c r="I40" s="68">
        <f t="shared" si="2"/>
        <v>1810775.64</v>
      </c>
      <c r="J40" s="68">
        <f t="shared" si="6"/>
        <v>83.332103369057151</v>
      </c>
    </row>
    <row r="41" spans="1:10" ht="66" customHeight="1" x14ac:dyDescent="0.2">
      <c r="A41" s="116">
        <v>2449957</v>
      </c>
      <c r="B41" s="24" t="s">
        <v>91</v>
      </c>
      <c r="C41" s="25">
        <v>13901434.34</v>
      </c>
      <c r="D41" s="25">
        <v>44800</v>
      </c>
      <c r="E41" s="25">
        <v>4712740</v>
      </c>
      <c r="F41" s="25"/>
      <c r="G41" s="25">
        <f t="shared" si="1"/>
        <v>0</v>
      </c>
      <c r="H41" s="68">
        <f t="shared" si="5"/>
        <v>0</v>
      </c>
      <c r="I41" s="68">
        <f t="shared" si="2"/>
        <v>44800</v>
      </c>
      <c r="J41" s="68">
        <f t="shared" si="6"/>
        <v>0.32226890336842751</v>
      </c>
    </row>
    <row r="42" spans="1:10" ht="45" customHeight="1" x14ac:dyDescent="0.2">
      <c r="A42" s="26">
        <v>2451748</v>
      </c>
      <c r="B42" s="24" t="s">
        <v>50</v>
      </c>
      <c r="C42" s="25">
        <v>6070393.6100000003</v>
      </c>
      <c r="D42" s="25">
        <v>3352622.26</v>
      </c>
      <c r="E42" s="25">
        <v>2011607</v>
      </c>
      <c r="F42" s="25"/>
      <c r="G42" s="25">
        <f t="shared" si="1"/>
        <v>0</v>
      </c>
      <c r="H42" s="68">
        <f t="shared" si="5"/>
        <v>0</v>
      </c>
      <c r="I42" s="68">
        <f t="shared" si="2"/>
        <v>3352622.26</v>
      </c>
      <c r="J42" s="68">
        <f t="shared" si="6"/>
        <v>55.229075335034153</v>
      </c>
    </row>
    <row r="43" spans="1:10" ht="52.5" customHeight="1" x14ac:dyDescent="0.2">
      <c r="A43" s="116">
        <v>2468105</v>
      </c>
      <c r="B43" s="24" t="s">
        <v>68</v>
      </c>
      <c r="C43" s="25">
        <v>3540000.52</v>
      </c>
      <c r="D43" s="25">
        <v>2889686.42</v>
      </c>
      <c r="E43" s="25">
        <v>407839</v>
      </c>
      <c r="F43" s="25"/>
      <c r="G43" s="25">
        <f t="shared" si="1"/>
        <v>0</v>
      </c>
      <c r="H43" s="68">
        <f t="shared" si="5"/>
        <v>0</v>
      </c>
      <c r="I43" s="68">
        <f t="shared" si="2"/>
        <v>2889686.42</v>
      </c>
      <c r="J43" s="68">
        <f t="shared" si="6"/>
        <v>81.629547896224608</v>
      </c>
    </row>
    <row r="44" spans="1:10" ht="55.5" customHeight="1" x14ac:dyDescent="0.2">
      <c r="A44" s="26">
        <v>2469055</v>
      </c>
      <c r="B44" s="24" t="s">
        <v>51</v>
      </c>
      <c r="C44" s="25">
        <v>18114724.609999999</v>
      </c>
      <c r="D44" s="25">
        <v>8801634.8300000001</v>
      </c>
      <c r="E44" s="25">
        <v>3840648</v>
      </c>
      <c r="F44" s="25"/>
      <c r="G44" s="25">
        <f t="shared" si="1"/>
        <v>0</v>
      </c>
      <c r="H44" s="68">
        <f t="shared" si="5"/>
        <v>0</v>
      </c>
      <c r="I44" s="68">
        <f t="shared" si="2"/>
        <v>8801634.8300000001</v>
      </c>
      <c r="J44" s="68">
        <f t="shared" si="6"/>
        <v>48.588289468895219</v>
      </c>
    </row>
    <row r="45" spans="1:10" ht="69.75" customHeight="1" x14ac:dyDescent="0.2">
      <c r="A45" s="116">
        <v>2469195</v>
      </c>
      <c r="B45" s="24" t="s">
        <v>65</v>
      </c>
      <c r="C45" s="25">
        <v>32915795.510000002</v>
      </c>
      <c r="D45" s="25">
        <v>256384.34</v>
      </c>
      <c r="E45" s="25">
        <v>9435796</v>
      </c>
      <c r="F45" s="25">
        <v>90086</v>
      </c>
      <c r="G45" s="25">
        <f t="shared" si="1"/>
        <v>90086</v>
      </c>
      <c r="H45" s="68">
        <f t="shared" si="5"/>
        <v>0.95472602417432506</v>
      </c>
      <c r="I45" s="68">
        <f t="shared" si="2"/>
        <v>346470.33999999997</v>
      </c>
      <c r="J45" s="68">
        <f t="shared" si="6"/>
        <v>1.0525959790178558</v>
      </c>
    </row>
    <row r="46" spans="1:10" ht="69.75" customHeight="1" x14ac:dyDescent="0.2">
      <c r="A46" s="116">
        <v>2492499</v>
      </c>
      <c r="B46" s="24" t="s">
        <v>92</v>
      </c>
      <c r="C46" s="25">
        <v>31280061.609999999</v>
      </c>
      <c r="D46" s="25">
        <v>0</v>
      </c>
      <c r="E46" s="25">
        <v>28975013</v>
      </c>
      <c r="F46" s="25"/>
      <c r="G46" s="25">
        <f t="shared" si="1"/>
        <v>0</v>
      </c>
      <c r="H46" s="68">
        <f t="shared" si="5"/>
        <v>0</v>
      </c>
      <c r="I46" s="68">
        <f t="shared" si="2"/>
        <v>0</v>
      </c>
      <c r="J46" s="68">
        <f t="shared" si="6"/>
        <v>0</v>
      </c>
    </row>
    <row r="47" spans="1:10" ht="69.75" customHeight="1" x14ac:dyDescent="0.2">
      <c r="A47" s="116">
        <v>2493697</v>
      </c>
      <c r="B47" s="24" t="s">
        <v>93</v>
      </c>
      <c r="C47" s="25">
        <v>6292517.5899999999</v>
      </c>
      <c r="D47" s="25">
        <v>0</v>
      </c>
      <c r="E47" s="25">
        <v>5497382</v>
      </c>
      <c r="F47" s="25"/>
      <c r="G47" s="25">
        <f t="shared" si="1"/>
        <v>0</v>
      </c>
      <c r="H47" s="68">
        <f t="shared" si="5"/>
        <v>0</v>
      </c>
      <c r="I47" s="68">
        <f t="shared" si="2"/>
        <v>0</v>
      </c>
      <c r="J47" s="68">
        <f t="shared" si="6"/>
        <v>0</v>
      </c>
    </row>
    <row r="48" spans="1:10" ht="69.75" customHeight="1" x14ac:dyDescent="0.2">
      <c r="A48" s="116">
        <v>2495701</v>
      </c>
      <c r="B48" s="24" t="s">
        <v>94</v>
      </c>
      <c r="C48" s="25">
        <v>3409623.16</v>
      </c>
      <c r="D48" s="25">
        <v>0</v>
      </c>
      <c r="E48" s="25">
        <v>3409623</v>
      </c>
      <c r="F48" s="25"/>
      <c r="G48" s="25">
        <f t="shared" si="1"/>
        <v>0</v>
      </c>
      <c r="H48" s="68">
        <f t="shared" si="5"/>
        <v>0</v>
      </c>
      <c r="I48" s="68">
        <f t="shared" si="2"/>
        <v>0</v>
      </c>
      <c r="J48" s="68">
        <f t="shared" si="6"/>
        <v>0</v>
      </c>
    </row>
    <row r="49" spans="1:11" ht="69.75" customHeight="1" x14ac:dyDescent="0.2">
      <c r="A49" s="116">
        <v>2512661</v>
      </c>
      <c r="B49" s="24" t="s">
        <v>95</v>
      </c>
      <c r="C49" s="25">
        <v>20181662.41</v>
      </c>
      <c r="D49" s="25">
        <v>0</v>
      </c>
      <c r="E49" s="25">
        <v>19224269</v>
      </c>
      <c r="F49" s="25"/>
      <c r="G49" s="25">
        <f t="shared" si="1"/>
        <v>0</v>
      </c>
      <c r="H49" s="68">
        <f t="shared" si="5"/>
        <v>0</v>
      </c>
      <c r="I49" s="68">
        <f t="shared" si="2"/>
        <v>0</v>
      </c>
      <c r="J49" s="68">
        <f t="shared" si="6"/>
        <v>0</v>
      </c>
    </row>
    <row r="50" spans="1:11" ht="69.75" customHeight="1" x14ac:dyDescent="0.2">
      <c r="A50" s="116">
        <v>2523479</v>
      </c>
      <c r="B50" s="24" t="s">
        <v>96</v>
      </c>
      <c r="C50" s="25">
        <v>7891606.8399999999</v>
      </c>
      <c r="D50" s="25">
        <v>0</v>
      </c>
      <c r="E50" s="25">
        <v>5951732</v>
      </c>
      <c r="F50" s="25"/>
      <c r="G50" s="25">
        <f t="shared" si="1"/>
        <v>0</v>
      </c>
      <c r="H50" s="68">
        <f t="shared" si="5"/>
        <v>0</v>
      </c>
      <c r="I50" s="68">
        <f t="shared" si="2"/>
        <v>0</v>
      </c>
      <c r="J50" s="68">
        <f t="shared" si="6"/>
        <v>0</v>
      </c>
    </row>
    <row r="51" spans="1:11" ht="69.75" customHeight="1" x14ac:dyDescent="0.2">
      <c r="A51" s="116">
        <v>2523793</v>
      </c>
      <c r="B51" s="24" t="s">
        <v>97</v>
      </c>
      <c r="C51" s="25">
        <v>9600689.8000000007</v>
      </c>
      <c r="D51" s="25">
        <v>0</v>
      </c>
      <c r="E51" s="25">
        <v>8442461</v>
      </c>
      <c r="F51" s="25"/>
      <c r="G51" s="25">
        <f t="shared" si="1"/>
        <v>0</v>
      </c>
      <c r="H51" s="68">
        <f t="shared" si="5"/>
        <v>0</v>
      </c>
      <c r="I51" s="68">
        <f t="shared" si="2"/>
        <v>0</v>
      </c>
      <c r="J51" s="68">
        <f t="shared" si="6"/>
        <v>0</v>
      </c>
    </row>
    <row r="52" spans="1:11" s="51" customFormat="1" ht="33.75" customHeight="1" x14ac:dyDescent="0.2">
      <c r="A52" s="49"/>
      <c r="B52" s="45" t="s">
        <v>70</v>
      </c>
      <c r="C52" s="117"/>
      <c r="D52" s="28">
        <f>SUM(D53:D54)</f>
        <v>20972514.800000001</v>
      </c>
      <c r="E52" s="28">
        <f t="shared" ref="E52:F52" si="7">SUM(E53:E54)</f>
        <v>12943599</v>
      </c>
      <c r="F52" s="28">
        <f t="shared" si="7"/>
        <v>0</v>
      </c>
      <c r="G52" s="28">
        <f t="shared" si="1"/>
        <v>0</v>
      </c>
      <c r="H52" s="69">
        <f>G52/E52%</f>
        <v>0</v>
      </c>
      <c r="I52" s="69">
        <f t="shared" si="2"/>
        <v>20972514.800000001</v>
      </c>
      <c r="J52" s="45"/>
      <c r="K52" s="114"/>
    </row>
    <row r="53" spans="1:11" ht="48.75" customHeight="1" x14ac:dyDescent="0.2">
      <c r="A53" s="116">
        <v>2112841</v>
      </c>
      <c r="B53" s="24" t="s">
        <v>98</v>
      </c>
      <c r="C53" s="25">
        <v>22678474.539999999</v>
      </c>
      <c r="D53" s="25">
        <v>9763174.8300000001</v>
      </c>
      <c r="E53" s="25">
        <v>11650015</v>
      </c>
      <c r="F53" s="25"/>
      <c r="G53" s="25">
        <f t="shared" si="1"/>
        <v>0</v>
      </c>
      <c r="H53" s="68">
        <f t="shared" si="5"/>
        <v>0</v>
      </c>
      <c r="I53" s="68">
        <f t="shared" si="2"/>
        <v>9763174.8300000001</v>
      </c>
      <c r="J53" s="68">
        <f t="shared" si="6"/>
        <v>43.050403645006369</v>
      </c>
    </row>
    <row r="54" spans="1:11" ht="82.5" customHeight="1" x14ac:dyDescent="0.2">
      <c r="A54" s="116">
        <v>2131911</v>
      </c>
      <c r="B54" s="24" t="s">
        <v>99</v>
      </c>
      <c r="C54" s="25">
        <v>12502924</v>
      </c>
      <c r="D54" s="25">
        <v>11209339.970000001</v>
      </c>
      <c r="E54" s="25">
        <v>1293584</v>
      </c>
      <c r="F54" s="25"/>
      <c r="G54" s="25">
        <f t="shared" si="1"/>
        <v>0</v>
      </c>
      <c r="H54" s="68">
        <f t="shared" si="5"/>
        <v>0</v>
      </c>
      <c r="I54" s="68">
        <f t="shared" si="2"/>
        <v>11209339.970000001</v>
      </c>
      <c r="J54" s="68">
        <f t="shared" si="6"/>
        <v>89.653747955278305</v>
      </c>
    </row>
    <row r="55" spans="1:11" s="51" customFormat="1" ht="33.75" customHeight="1" x14ac:dyDescent="0.2">
      <c r="A55" s="49"/>
      <c r="B55" s="45" t="s">
        <v>60</v>
      </c>
      <c r="C55" s="117"/>
      <c r="D55" s="28">
        <f>SUM(D56:D65)</f>
        <v>30066317.960000001</v>
      </c>
      <c r="E55" s="28">
        <f t="shared" ref="E55:F55" si="8">SUM(E56:E65)</f>
        <v>781805619</v>
      </c>
      <c r="F55" s="28">
        <f t="shared" si="8"/>
        <v>454513</v>
      </c>
      <c r="G55" s="28">
        <f t="shared" si="1"/>
        <v>454513</v>
      </c>
      <c r="H55" s="69">
        <f t="shared" ref="H55:H65" si="9">G55/E55%</f>
        <v>5.8136317897198433E-2</v>
      </c>
      <c r="I55" s="69">
        <f t="shared" si="2"/>
        <v>30520830.960000001</v>
      </c>
      <c r="J55" s="45"/>
      <c r="K55" s="114"/>
    </row>
    <row r="56" spans="1:11" ht="36" customHeight="1" x14ac:dyDescent="0.2">
      <c r="A56" s="116"/>
      <c r="B56" s="24" t="s">
        <v>27</v>
      </c>
      <c r="C56" s="25"/>
      <c r="D56" s="25"/>
      <c r="E56" s="25">
        <v>442041935</v>
      </c>
      <c r="F56" s="25"/>
      <c r="G56" s="25">
        <f t="shared" si="1"/>
        <v>0</v>
      </c>
      <c r="H56" s="68">
        <f t="shared" si="9"/>
        <v>0</v>
      </c>
      <c r="I56" s="68">
        <f t="shared" si="2"/>
        <v>0</v>
      </c>
      <c r="J56" s="68"/>
    </row>
    <row r="57" spans="1:11" ht="36" customHeight="1" x14ac:dyDescent="0.2">
      <c r="A57" s="26">
        <v>2416127</v>
      </c>
      <c r="B57" s="24" t="s">
        <v>33</v>
      </c>
      <c r="C57" s="25">
        <v>69177499</v>
      </c>
      <c r="D57" s="25">
        <v>15095984.960000001</v>
      </c>
      <c r="E57" s="25">
        <v>28173579</v>
      </c>
      <c r="F57" s="25">
        <v>454513</v>
      </c>
      <c r="G57" s="25">
        <f t="shared" si="1"/>
        <v>454513</v>
      </c>
      <c r="H57" s="68">
        <f t="shared" si="9"/>
        <v>1.6132597140036771</v>
      </c>
      <c r="I57" s="68">
        <f t="shared" si="2"/>
        <v>15550497.960000001</v>
      </c>
      <c r="J57" s="68">
        <f t="shared" ref="J56:J65" si="10">I57/C57%</f>
        <v>22.479127150867367</v>
      </c>
    </row>
    <row r="58" spans="1:11" ht="90.75" customHeight="1" x14ac:dyDescent="0.2">
      <c r="A58" s="26">
        <v>2430241</v>
      </c>
      <c r="B58" s="24" t="s">
        <v>38</v>
      </c>
      <c r="C58" s="25">
        <v>57101974.100000001</v>
      </c>
      <c r="D58" s="25">
        <v>168000</v>
      </c>
      <c r="E58" s="25">
        <v>12992971</v>
      </c>
      <c r="F58" s="25"/>
      <c r="G58" s="25">
        <f t="shared" si="1"/>
        <v>0</v>
      </c>
      <c r="H58" s="68">
        <f t="shared" si="9"/>
        <v>0</v>
      </c>
      <c r="I58" s="68">
        <f t="shared" si="2"/>
        <v>168000</v>
      </c>
      <c r="J58" s="68">
        <f t="shared" si="10"/>
        <v>0.29421049385401193</v>
      </c>
    </row>
    <row r="59" spans="1:11" ht="58.5" customHeight="1" x14ac:dyDescent="0.2">
      <c r="A59" s="26">
        <v>2430246</v>
      </c>
      <c r="B59" s="24" t="s">
        <v>39</v>
      </c>
      <c r="C59" s="25">
        <v>233308252.36000001</v>
      </c>
      <c r="D59" s="25">
        <v>10838411.92</v>
      </c>
      <c r="E59" s="25">
        <v>48039289</v>
      </c>
      <c r="F59" s="25"/>
      <c r="G59" s="25">
        <f t="shared" si="1"/>
        <v>0</v>
      </c>
      <c r="H59" s="68">
        <f t="shared" si="9"/>
        <v>0</v>
      </c>
      <c r="I59" s="68">
        <f t="shared" si="2"/>
        <v>10838411.92</v>
      </c>
      <c r="J59" s="68">
        <f t="shared" si="10"/>
        <v>4.6455330278142419</v>
      </c>
    </row>
    <row r="60" spans="1:11" ht="82.5" customHeight="1" x14ac:dyDescent="0.2">
      <c r="A60" s="26">
        <v>2430247</v>
      </c>
      <c r="B60" s="24" t="s">
        <v>40</v>
      </c>
      <c r="C60" s="25">
        <v>74730144</v>
      </c>
      <c r="D60" s="25">
        <v>92000</v>
      </c>
      <c r="E60" s="25">
        <v>46642877</v>
      </c>
      <c r="F60" s="25"/>
      <c r="G60" s="25">
        <f t="shared" si="1"/>
        <v>0</v>
      </c>
      <c r="H60" s="68">
        <f t="shared" si="9"/>
        <v>0</v>
      </c>
      <c r="I60" s="68">
        <f t="shared" si="2"/>
        <v>92000</v>
      </c>
      <c r="J60" s="68">
        <f t="shared" si="10"/>
        <v>0.12310962494599235</v>
      </c>
    </row>
    <row r="61" spans="1:11" ht="60.75" customHeight="1" x14ac:dyDescent="0.2">
      <c r="A61" s="26">
        <v>2466074</v>
      </c>
      <c r="B61" s="24" t="s">
        <v>41</v>
      </c>
      <c r="C61" s="25">
        <v>69162748.069999993</v>
      </c>
      <c r="D61" s="25">
        <v>1661206.08</v>
      </c>
      <c r="E61" s="25">
        <v>39474695</v>
      </c>
      <c r="F61" s="25"/>
      <c r="G61" s="25">
        <f t="shared" si="1"/>
        <v>0</v>
      </c>
      <c r="H61" s="68">
        <f t="shared" si="9"/>
        <v>0</v>
      </c>
      <c r="I61" s="68">
        <f t="shared" si="2"/>
        <v>1661206.08</v>
      </c>
      <c r="J61" s="68">
        <f t="shared" si="10"/>
        <v>2.4018798072029819</v>
      </c>
    </row>
    <row r="62" spans="1:11" ht="70.5" customHeight="1" x14ac:dyDescent="0.2">
      <c r="A62" s="26">
        <v>2466086</v>
      </c>
      <c r="B62" s="24" t="s">
        <v>42</v>
      </c>
      <c r="C62" s="25">
        <v>122969213.89</v>
      </c>
      <c r="D62" s="25">
        <v>963120.02</v>
      </c>
      <c r="E62" s="25">
        <v>54054624</v>
      </c>
      <c r="F62" s="25"/>
      <c r="G62" s="25">
        <f t="shared" si="1"/>
        <v>0</v>
      </c>
      <c r="H62" s="68">
        <f t="shared" si="9"/>
        <v>0</v>
      </c>
      <c r="I62" s="68">
        <f t="shared" si="2"/>
        <v>963120.02</v>
      </c>
      <c r="J62" s="68">
        <f t="shared" si="10"/>
        <v>0.78322044155014492</v>
      </c>
    </row>
    <row r="63" spans="1:11" ht="82.5" customHeight="1" x14ac:dyDescent="0.2">
      <c r="A63" s="26">
        <v>2466581</v>
      </c>
      <c r="B63" s="24" t="s">
        <v>43</v>
      </c>
      <c r="C63" s="25">
        <v>66030835.219999999</v>
      </c>
      <c r="D63" s="25">
        <v>129862.77</v>
      </c>
      <c r="E63" s="25">
        <v>45851398</v>
      </c>
      <c r="F63" s="25"/>
      <c r="G63" s="25">
        <f t="shared" si="1"/>
        <v>0</v>
      </c>
      <c r="H63" s="68">
        <f t="shared" si="9"/>
        <v>0</v>
      </c>
      <c r="I63" s="68">
        <f t="shared" si="2"/>
        <v>129862.77</v>
      </c>
      <c r="J63" s="68">
        <f t="shared" si="10"/>
        <v>0.19666988849577058</v>
      </c>
    </row>
    <row r="64" spans="1:11" ht="70.5" customHeight="1" x14ac:dyDescent="0.2">
      <c r="A64" s="26">
        <v>2466669</v>
      </c>
      <c r="B64" s="24" t="s">
        <v>44</v>
      </c>
      <c r="C64" s="25">
        <v>55517309.649999999</v>
      </c>
      <c r="D64" s="25">
        <v>412757.05</v>
      </c>
      <c r="E64" s="25">
        <v>35067033</v>
      </c>
      <c r="F64" s="25"/>
      <c r="G64" s="25">
        <f t="shared" si="1"/>
        <v>0</v>
      </c>
      <c r="H64" s="68">
        <f t="shared" si="9"/>
        <v>0</v>
      </c>
      <c r="I64" s="68">
        <f t="shared" si="2"/>
        <v>412757.05</v>
      </c>
      <c r="J64" s="68">
        <f t="shared" si="10"/>
        <v>0.74347451741116566</v>
      </c>
    </row>
    <row r="65" spans="1:10" ht="72.75" customHeight="1" x14ac:dyDescent="0.2">
      <c r="A65" s="26">
        <v>2466824</v>
      </c>
      <c r="B65" s="24" t="s">
        <v>45</v>
      </c>
      <c r="C65" s="25">
        <v>66591484.030000001</v>
      </c>
      <c r="D65" s="25">
        <v>704975.16</v>
      </c>
      <c r="E65" s="25">
        <v>29467218</v>
      </c>
      <c r="F65" s="25"/>
      <c r="G65" s="25">
        <f t="shared" si="1"/>
        <v>0</v>
      </c>
      <c r="H65" s="68">
        <f t="shared" si="9"/>
        <v>0</v>
      </c>
      <c r="I65" s="68">
        <f t="shared" si="2"/>
        <v>704975.16</v>
      </c>
      <c r="J65" s="68">
        <f t="shared" si="10"/>
        <v>1.058656628950337</v>
      </c>
    </row>
    <row r="66" spans="1:10" s="32" customFormat="1" ht="12" x14ac:dyDescent="0.2">
      <c r="A66" s="89" t="s">
        <v>103</v>
      </c>
      <c r="B66" s="90"/>
      <c r="C66" s="91"/>
      <c r="D66" s="127"/>
      <c r="E66" s="22"/>
      <c r="F66" s="39"/>
      <c r="G66" s="99"/>
      <c r="H66" s="38"/>
      <c r="I66" s="100"/>
      <c r="J66" s="38"/>
    </row>
    <row r="67" spans="1:10" s="32" customFormat="1" ht="12" x14ac:dyDescent="0.2">
      <c r="A67" s="92" t="s">
        <v>6</v>
      </c>
      <c r="B67" s="93"/>
      <c r="C67" s="91"/>
      <c r="D67" s="127"/>
      <c r="E67" s="44"/>
      <c r="F67" s="39"/>
      <c r="G67" s="99"/>
      <c r="H67" s="38"/>
      <c r="I67" s="100"/>
      <c r="J67" s="38"/>
    </row>
    <row r="68" spans="1:10" ht="20.25" customHeight="1" x14ac:dyDescent="0.2">
      <c r="A68" s="94"/>
      <c r="B68" s="146" t="s">
        <v>11</v>
      </c>
      <c r="C68" s="147"/>
      <c r="D68" s="147"/>
      <c r="G68" s="99"/>
    </row>
    <row r="69" spans="1:10" ht="91.5" customHeight="1" x14ac:dyDescent="0.2">
      <c r="A69" s="78"/>
      <c r="B69" s="78" t="s">
        <v>104</v>
      </c>
      <c r="G69" s="99"/>
    </row>
    <row r="70" spans="1:10" ht="71.25" customHeight="1" x14ac:dyDescent="0.2">
      <c r="B70" s="78"/>
    </row>
    <row r="71" spans="1:10" ht="20.25" customHeight="1" x14ac:dyDescent="0.2">
      <c r="B71" s="131"/>
    </row>
    <row r="72" spans="1:10" ht="20.25" customHeight="1" x14ac:dyDescent="0.2">
      <c r="B72" s="131"/>
    </row>
    <row r="73" spans="1:10" ht="20.25" customHeight="1" x14ac:dyDescent="0.2"/>
    <row r="74" spans="1:10" ht="20.25" customHeight="1" x14ac:dyDescent="0.2"/>
    <row r="75" spans="1:10" ht="20.25" customHeight="1" x14ac:dyDescent="0.2"/>
    <row r="76" spans="1:10" ht="20.25" customHeight="1" x14ac:dyDescent="0.2"/>
    <row r="77" spans="1:10" ht="20.25" customHeight="1" x14ac:dyDescent="0.2"/>
    <row r="78" spans="1:10" ht="20.25" customHeight="1" x14ac:dyDescent="0.2"/>
    <row r="79" spans="1:10" ht="20.25" customHeight="1" x14ac:dyDescent="0.2"/>
    <row r="80" spans="1:1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sheetData>
  <mergeCells count="10">
    <mergeCell ref="B68:D68"/>
    <mergeCell ref="E4:H4"/>
    <mergeCell ref="A4:A5"/>
    <mergeCell ref="B4:B5"/>
    <mergeCell ref="A1:J1"/>
    <mergeCell ref="A2:J2"/>
    <mergeCell ref="I4:I5"/>
    <mergeCell ref="J4:J5"/>
    <mergeCell ref="C4:C5"/>
    <mergeCell ref="D4:D5"/>
  </mergeCells>
  <phoneticPr fontId="6" type="noConversion"/>
  <hyperlinks>
    <hyperlink ref="B68"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I164"/>
  <sheetViews>
    <sheetView zoomScale="91" zoomScaleNormal="9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0" customWidth="1"/>
    <col min="2" max="2" width="41.42578125" style="22" customWidth="1"/>
    <col min="3" max="3" width="10.5703125" style="22" customWidth="1"/>
    <col min="4" max="4" width="11.42578125" style="130" customWidth="1"/>
    <col min="5" max="5" width="11.140625" style="22" customWidth="1"/>
    <col min="6" max="6" width="11.7109375" style="22" customWidth="1"/>
    <col min="7" max="7" width="10.7109375" style="21" customWidth="1"/>
    <col min="8" max="8" width="8.7109375" style="30" customWidth="1"/>
    <col min="9" max="9" width="13.42578125" style="31" customWidth="1"/>
    <col min="10" max="10" width="9.85546875" style="30" customWidth="1"/>
    <col min="11" max="16384" width="11.42578125" style="21"/>
  </cols>
  <sheetData>
    <row r="1" spans="1:10" ht="18" customHeight="1" x14ac:dyDescent="0.2">
      <c r="A1" s="165" t="s">
        <v>23</v>
      </c>
      <c r="B1" s="165"/>
      <c r="C1" s="165"/>
      <c r="D1" s="165"/>
      <c r="E1" s="165"/>
      <c r="F1" s="165"/>
      <c r="G1" s="165"/>
      <c r="H1" s="165"/>
      <c r="I1" s="165"/>
      <c r="J1" s="165"/>
    </row>
    <row r="2" spans="1:10" ht="18" customHeight="1" x14ac:dyDescent="0.2">
      <c r="A2" s="152" t="s">
        <v>101</v>
      </c>
      <c r="B2" s="152"/>
      <c r="C2" s="152"/>
      <c r="D2" s="152"/>
      <c r="E2" s="152"/>
      <c r="F2" s="152"/>
      <c r="G2" s="152"/>
      <c r="H2" s="152"/>
      <c r="I2" s="152"/>
      <c r="J2" s="152"/>
    </row>
    <row r="3" spans="1:10" ht="25.5" customHeight="1" x14ac:dyDescent="0.2">
      <c r="B3" s="20"/>
      <c r="C3" s="106"/>
      <c r="D3" s="108"/>
      <c r="E3" s="106"/>
      <c r="F3" s="108"/>
      <c r="G3" s="106"/>
      <c r="H3" s="106"/>
      <c r="I3" s="108"/>
      <c r="J3" s="106"/>
    </row>
    <row r="4" spans="1:10" ht="20.25" customHeight="1" x14ac:dyDescent="0.2">
      <c r="A4" s="169" t="s">
        <v>36</v>
      </c>
      <c r="B4" s="171" t="s">
        <v>5</v>
      </c>
      <c r="C4" s="168" t="s">
        <v>21</v>
      </c>
      <c r="D4" s="159" t="s">
        <v>83</v>
      </c>
      <c r="E4" s="161" t="s">
        <v>84</v>
      </c>
      <c r="F4" s="162"/>
      <c r="G4" s="162"/>
      <c r="H4" s="158"/>
      <c r="I4" s="163" t="s">
        <v>8</v>
      </c>
      <c r="J4" s="166" t="s">
        <v>22</v>
      </c>
    </row>
    <row r="5" spans="1:10" s="23" customFormat="1" ht="65.25" customHeight="1" thickBot="1" x14ac:dyDescent="0.25">
      <c r="A5" s="170"/>
      <c r="B5" s="168"/>
      <c r="C5" s="168"/>
      <c r="D5" s="160"/>
      <c r="E5" s="11" t="s">
        <v>102</v>
      </c>
      <c r="F5" s="13" t="s">
        <v>100</v>
      </c>
      <c r="G5" s="12" t="s">
        <v>86</v>
      </c>
      <c r="H5" s="14" t="s">
        <v>7</v>
      </c>
      <c r="I5" s="164"/>
      <c r="J5" s="167"/>
    </row>
    <row r="6" spans="1:10" s="55" customFormat="1" ht="18.75" customHeight="1" x14ac:dyDescent="0.25">
      <c r="A6" s="53"/>
      <c r="B6" s="52" t="s">
        <v>10</v>
      </c>
      <c r="C6" s="54"/>
      <c r="D6" s="76">
        <f>D7+D12</f>
        <v>16864194.049999997</v>
      </c>
      <c r="E6" s="76">
        <f>E7+E12</f>
        <v>142322805</v>
      </c>
      <c r="F6" s="76">
        <f>F7+F12</f>
        <v>0</v>
      </c>
      <c r="G6" s="76">
        <f>F6</f>
        <v>0</v>
      </c>
      <c r="H6" s="77">
        <f t="shared" ref="H6:H16" si="0">G6/E6%</f>
        <v>0</v>
      </c>
      <c r="I6" s="77">
        <f>SUM(D6+G6)</f>
        <v>16864194.049999997</v>
      </c>
      <c r="J6" s="85"/>
    </row>
    <row r="7" spans="1:10" ht="21.75" customHeight="1" x14ac:dyDescent="0.2">
      <c r="A7" s="56"/>
      <c r="B7" s="45" t="s">
        <v>24</v>
      </c>
      <c r="C7" s="28"/>
      <c r="D7" s="28">
        <f>SUM(D8:D11)</f>
        <v>16250024.059999999</v>
      </c>
      <c r="E7" s="28">
        <f>SUM(E8:E11)</f>
        <v>124869407</v>
      </c>
      <c r="F7" s="28">
        <f>SUM(F8:F11)</f>
        <v>0</v>
      </c>
      <c r="G7" s="28">
        <f t="shared" ref="G7:G16" si="1">F7</f>
        <v>0</v>
      </c>
      <c r="H7" s="46">
        <f t="shared" si="0"/>
        <v>0</v>
      </c>
      <c r="I7" s="46">
        <f t="shared" ref="I7:I16" si="2">SUM(D7+G7)</f>
        <v>16250024.059999999</v>
      </c>
      <c r="J7" s="64"/>
    </row>
    <row r="8" spans="1:10" ht="66" customHeight="1" x14ac:dyDescent="0.2">
      <c r="A8" s="26">
        <v>2178584</v>
      </c>
      <c r="B8" s="24" t="s">
        <v>62</v>
      </c>
      <c r="C8" s="83">
        <v>15719819.49</v>
      </c>
      <c r="D8" s="83">
        <v>10629087.379999999</v>
      </c>
      <c r="E8" s="83">
        <v>4902289</v>
      </c>
      <c r="F8" s="83"/>
      <c r="G8" s="83">
        <f t="shared" si="1"/>
        <v>0</v>
      </c>
      <c r="H8" s="84">
        <f t="shared" si="0"/>
        <v>0</v>
      </c>
      <c r="I8" s="84">
        <f t="shared" si="2"/>
        <v>10629087.379999999</v>
      </c>
      <c r="J8" s="86">
        <f>I8/C8%</f>
        <v>67.615836089985521</v>
      </c>
    </row>
    <row r="9" spans="1:10" ht="195.75" customHeight="1" x14ac:dyDescent="0.2">
      <c r="A9" s="26">
        <v>2427710</v>
      </c>
      <c r="B9" s="24" t="s">
        <v>80</v>
      </c>
      <c r="C9" s="83">
        <v>6149510.1299999999</v>
      </c>
      <c r="D9" s="83">
        <v>2678033.58</v>
      </c>
      <c r="E9" s="83">
        <v>2765347</v>
      </c>
      <c r="F9" s="83"/>
      <c r="G9" s="83">
        <f t="shared" si="1"/>
        <v>0</v>
      </c>
      <c r="H9" s="84">
        <f t="shared" si="0"/>
        <v>0</v>
      </c>
      <c r="I9" s="84">
        <f t="shared" si="2"/>
        <v>2678033.58</v>
      </c>
      <c r="J9" s="86">
        <f t="shared" ref="J9:J10" si="3">I9/C9%</f>
        <v>43.548730279105989</v>
      </c>
    </row>
    <row r="10" spans="1:10" ht="88.5" customHeight="1" x14ac:dyDescent="0.2">
      <c r="A10" s="26">
        <v>2443550</v>
      </c>
      <c r="B10" s="24" t="s">
        <v>34</v>
      </c>
      <c r="C10" s="83">
        <v>30361704.100000001</v>
      </c>
      <c r="D10" s="83">
        <v>2599553.1</v>
      </c>
      <c r="E10" s="83">
        <v>3598873</v>
      </c>
      <c r="F10" s="83"/>
      <c r="G10" s="83">
        <f t="shared" si="1"/>
        <v>0</v>
      </c>
      <c r="H10" s="84">
        <f t="shared" si="0"/>
        <v>0</v>
      </c>
      <c r="I10" s="84">
        <f t="shared" si="2"/>
        <v>2599553.1</v>
      </c>
      <c r="J10" s="86">
        <f t="shared" si="3"/>
        <v>8.5619472854292127</v>
      </c>
    </row>
    <row r="11" spans="1:10" ht="59.25" customHeight="1" x14ac:dyDescent="0.2">
      <c r="A11" s="26">
        <v>2502896</v>
      </c>
      <c r="B11" s="24" t="s">
        <v>78</v>
      </c>
      <c r="C11" s="83">
        <v>311640927.68000001</v>
      </c>
      <c r="D11" s="83">
        <v>343350</v>
      </c>
      <c r="E11" s="83">
        <v>113602898</v>
      </c>
      <c r="F11" s="83"/>
      <c r="G11" s="83">
        <f t="shared" si="1"/>
        <v>0</v>
      </c>
      <c r="H11" s="84">
        <f t="shared" si="0"/>
        <v>0</v>
      </c>
      <c r="I11" s="84">
        <f t="shared" si="2"/>
        <v>343350</v>
      </c>
      <c r="J11" s="86">
        <f>I11/C11%</f>
        <v>0.11017487419128709</v>
      </c>
    </row>
    <row r="12" spans="1:10" ht="28.5" customHeight="1" x14ac:dyDescent="0.2">
      <c r="A12" s="26"/>
      <c r="B12" s="45" t="s">
        <v>25</v>
      </c>
      <c r="C12" s="28"/>
      <c r="D12" s="28">
        <f>SUM(D13:D16)</f>
        <v>614169.99</v>
      </c>
      <c r="E12" s="28">
        <f>SUM(E13:E16)</f>
        <v>17453398</v>
      </c>
      <c r="F12" s="28">
        <f>SUM(F13:F16)</f>
        <v>0</v>
      </c>
      <c r="G12" s="28">
        <f t="shared" si="1"/>
        <v>0</v>
      </c>
      <c r="H12" s="46">
        <f t="shared" si="0"/>
        <v>0</v>
      </c>
      <c r="I12" s="46">
        <f t="shared" si="2"/>
        <v>614169.99</v>
      </c>
      <c r="J12" s="64"/>
    </row>
    <row r="13" spans="1:10" ht="74.25" customHeight="1" x14ac:dyDescent="0.2">
      <c r="A13" s="110">
        <v>2425167</v>
      </c>
      <c r="B13" s="111" t="s">
        <v>59</v>
      </c>
      <c r="C13" s="83">
        <v>8543286.1699999999</v>
      </c>
      <c r="D13" s="83">
        <v>215653.16999999998</v>
      </c>
      <c r="E13" s="112">
        <v>6890626</v>
      </c>
      <c r="F13" s="112"/>
      <c r="G13" s="112">
        <f t="shared" si="1"/>
        <v>0</v>
      </c>
      <c r="H13" s="84">
        <f t="shared" si="0"/>
        <v>0</v>
      </c>
      <c r="I13" s="84">
        <f t="shared" si="2"/>
        <v>215653.16999999998</v>
      </c>
      <c r="J13" s="86">
        <f>I13/C13%</f>
        <v>2.5242414418619434</v>
      </c>
    </row>
    <row r="14" spans="1:10" ht="74.25" customHeight="1" x14ac:dyDescent="0.2">
      <c r="A14" s="110">
        <v>2425169</v>
      </c>
      <c r="B14" s="111" t="s">
        <v>63</v>
      </c>
      <c r="C14" s="83">
        <v>8080479.5300000003</v>
      </c>
      <c r="D14" s="83">
        <v>225973.7</v>
      </c>
      <c r="E14" s="83">
        <v>1700324</v>
      </c>
      <c r="F14" s="112"/>
      <c r="G14" s="112">
        <f t="shared" si="1"/>
        <v>0</v>
      </c>
      <c r="H14" s="84">
        <f t="shared" si="0"/>
        <v>0</v>
      </c>
      <c r="I14" s="84">
        <f t="shared" si="2"/>
        <v>225973.7</v>
      </c>
      <c r="J14" s="86">
        <f>I14/C14%</f>
        <v>2.7965382396061838</v>
      </c>
    </row>
    <row r="15" spans="1:10" ht="103.5" customHeight="1" x14ac:dyDescent="0.2">
      <c r="A15" s="110">
        <v>2426269</v>
      </c>
      <c r="B15" s="111" t="s">
        <v>64</v>
      </c>
      <c r="C15" s="83">
        <v>7297298.0700000003</v>
      </c>
      <c r="D15" s="83">
        <v>172543.12</v>
      </c>
      <c r="E15" s="83">
        <v>2857057</v>
      </c>
      <c r="F15" s="112"/>
      <c r="G15" s="112">
        <f t="shared" si="1"/>
        <v>0</v>
      </c>
      <c r="H15" s="84">
        <f t="shared" si="0"/>
        <v>0</v>
      </c>
      <c r="I15" s="84">
        <f t="shared" si="2"/>
        <v>172543.12</v>
      </c>
      <c r="J15" s="86">
        <f>I15/C15%</f>
        <v>2.3644795422204812</v>
      </c>
    </row>
    <row r="16" spans="1:10" ht="79.5" customHeight="1" x14ac:dyDescent="0.2">
      <c r="A16" s="116">
        <v>2552153</v>
      </c>
      <c r="B16" s="24" t="s">
        <v>79</v>
      </c>
      <c r="C16" s="83">
        <v>8474506.6300000008</v>
      </c>
      <c r="D16" s="83">
        <v>0</v>
      </c>
      <c r="E16" s="83">
        <v>6005391</v>
      </c>
      <c r="F16" s="83"/>
      <c r="G16" s="83">
        <f t="shared" si="1"/>
        <v>0</v>
      </c>
      <c r="H16" s="84">
        <f t="shared" si="0"/>
        <v>0</v>
      </c>
      <c r="I16" s="84">
        <f t="shared" si="2"/>
        <v>0</v>
      </c>
      <c r="J16" s="86">
        <f>I16/C16%</f>
        <v>0</v>
      </c>
    </row>
    <row r="17" spans="1:139" s="30" customFormat="1" ht="20.25" customHeight="1" x14ac:dyDescent="0.2">
      <c r="A17" s="58" t="s">
        <v>103</v>
      </c>
      <c r="B17" s="59"/>
      <c r="C17" s="60"/>
      <c r="D17" s="129"/>
      <c r="E17" s="78"/>
      <c r="F17" s="95"/>
      <c r="G17" s="21"/>
      <c r="H17" s="21"/>
      <c r="I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row>
    <row r="18" spans="1:139" s="30" customFormat="1" ht="16.5" customHeight="1" x14ac:dyDescent="0.2">
      <c r="A18" s="61" t="s">
        <v>6</v>
      </c>
      <c r="B18" s="62"/>
      <c r="C18" s="60"/>
      <c r="D18" s="129"/>
      <c r="E18" s="78"/>
      <c r="F18" s="95"/>
      <c r="G18" s="21"/>
      <c r="H18" s="21"/>
      <c r="I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row>
    <row r="19" spans="1:139" s="30" customFormat="1" x14ac:dyDescent="0.2">
      <c r="A19" s="63"/>
      <c r="B19" s="146" t="s">
        <v>11</v>
      </c>
      <c r="C19" s="141"/>
      <c r="D19" s="141"/>
      <c r="E19" s="96"/>
      <c r="F19" s="95"/>
      <c r="G19" s="21"/>
      <c r="H19" s="21"/>
      <c r="I19" s="75"/>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row>
    <row r="20" spans="1:139" ht="82.5" customHeight="1" x14ac:dyDescent="0.2">
      <c r="A20" s="97"/>
      <c r="B20" s="78"/>
      <c r="C20" s="78"/>
      <c r="E20" s="78"/>
      <c r="F20" s="95"/>
    </row>
    <row r="21" spans="1:139" x14ac:dyDescent="0.2">
      <c r="B21" s="70"/>
      <c r="C21" s="70"/>
      <c r="F21" s="21"/>
    </row>
    <row r="22" spans="1:139" x14ac:dyDescent="0.2">
      <c r="B22" s="70"/>
      <c r="C22" s="70"/>
      <c r="F22" s="21"/>
    </row>
    <row r="23" spans="1:139" x14ac:dyDescent="0.2">
      <c r="B23" s="70"/>
      <c r="C23" s="70"/>
      <c r="F23" s="21"/>
    </row>
    <row r="24" spans="1:139" x14ac:dyDescent="0.2">
      <c r="B24" s="71"/>
      <c r="C24" s="70"/>
      <c r="F24" s="21"/>
    </row>
    <row r="25" spans="1:139" x14ac:dyDescent="0.2">
      <c r="F25" s="21"/>
    </row>
    <row r="26" spans="1:139" ht="15" x14ac:dyDescent="0.25">
      <c r="B26" s="72"/>
      <c r="F26" s="21"/>
    </row>
    <row r="27" spans="1:139" ht="15" x14ac:dyDescent="0.25">
      <c r="B27" s="88"/>
      <c r="F27" s="21"/>
    </row>
    <row r="28" spans="1:139" x14ac:dyDescent="0.2">
      <c r="B28" s="74"/>
      <c r="F28" s="21"/>
    </row>
    <row r="29" spans="1:139" x14ac:dyDescent="0.2">
      <c r="F29" s="21"/>
    </row>
    <row r="30" spans="1:139" x14ac:dyDescent="0.2">
      <c r="F30" s="21"/>
    </row>
    <row r="31" spans="1:139" x14ac:dyDescent="0.2">
      <c r="F31" s="21"/>
    </row>
    <row r="32" spans="1:139" x14ac:dyDescent="0.2">
      <c r="F32" s="21"/>
    </row>
    <row r="33" spans="6:6" x14ac:dyDescent="0.2">
      <c r="F33" s="21"/>
    </row>
    <row r="34" spans="6:6" x14ac:dyDescent="0.2">
      <c r="F34" s="21"/>
    </row>
    <row r="35" spans="6:6" x14ac:dyDescent="0.2">
      <c r="F35" s="21"/>
    </row>
    <row r="36" spans="6:6" x14ac:dyDescent="0.2">
      <c r="F36" s="21"/>
    </row>
    <row r="37" spans="6:6" x14ac:dyDescent="0.2">
      <c r="F37" s="21"/>
    </row>
    <row r="38" spans="6:6" x14ac:dyDescent="0.2">
      <c r="F38" s="21"/>
    </row>
    <row r="39" spans="6:6" x14ac:dyDescent="0.2">
      <c r="F39" s="21"/>
    </row>
    <row r="40" spans="6:6" x14ac:dyDescent="0.2">
      <c r="F40" s="21"/>
    </row>
    <row r="41" spans="6:6" x14ac:dyDescent="0.2">
      <c r="F41" s="21"/>
    </row>
    <row r="42" spans="6:6" x14ac:dyDescent="0.2">
      <c r="F42" s="21"/>
    </row>
    <row r="43" spans="6:6" x14ac:dyDescent="0.2">
      <c r="F43" s="21"/>
    </row>
    <row r="44" spans="6:6" x14ac:dyDescent="0.2">
      <c r="F44" s="21"/>
    </row>
    <row r="45" spans="6:6" x14ac:dyDescent="0.2">
      <c r="F45" s="21"/>
    </row>
    <row r="46" spans="6:6" x14ac:dyDescent="0.2">
      <c r="F46" s="21"/>
    </row>
    <row r="47" spans="6:6" x14ac:dyDescent="0.2">
      <c r="F47" s="21"/>
    </row>
    <row r="48" spans="6:6" x14ac:dyDescent="0.2">
      <c r="F48" s="21"/>
    </row>
    <row r="49" spans="6:6" x14ac:dyDescent="0.2">
      <c r="F49" s="21"/>
    </row>
    <row r="50" spans="6:6" x14ac:dyDescent="0.2">
      <c r="F50" s="21"/>
    </row>
    <row r="51" spans="6:6" x14ac:dyDescent="0.2">
      <c r="F51" s="21"/>
    </row>
    <row r="52" spans="6:6" x14ac:dyDescent="0.2">
      <c r="F52" s="21"/>
    </row>
    <row r="53" spans="6:6" x14ac:dyDescent="0.2">
      <c r="F53" s="21"/>
    </row>
    <row r="54" spans="6:6" x14ac:dyDescent="0.2">
      <c r="F54" s="21"/>
    </row>
    <row r="55" spans="6:6" x14ac:dyDescent="0.2">
      <c r="F55" s="21"/>
    </row>
    <row r="56" spans="6:6" x14ac:dyDescent="0.2">
      <c r="F56" s="21"/>
    </row>
    <row r="57" spans="6:6" x14ac:dyDescent="0.2">
      <c r="F57" s="21"/>
    </row>
    <row r="58" spans="6:6" x14ac:dyDescent="0.2">
      <c r="F58" s="21"/>
    </row>
    <row r="59" spans="6:6" x14ac:dyDescent="0.2">
      <c r="F59" s="21"/>
    </row>
    <row r="60" spans="6:6" x14ac:dyDescent="0.2">
      <c r="F60" s="21"/>
    </row>
    <row r="61" spans="6:6" x14ac:dyDescent="0.2">
      <c r="F61" s="21"/>
    </row>
    <row r="62" spans="6:6" x14ac:dyDescent="0.2">
      <c r="F62" s="21"/>
    </row>
    <row r="63" spans="6:6" x14ac:dyDescent="0.2">
      <c r="F63" s="21"/>
    </row>
    <row r="64" spans="6:6" x14ac:dyDescent="0.2">
      <c r="F64" s="21"/>
    </row>
    <row r="65" spans="3:6" x14ac:dyDescent="0.2">
      <c r="F65" s="21"/>
    </row>
    <row r="66" spans="3:6" x14ac:dyDescent="0.2">
      <c r="F66" s="21"/>
    </row>
    <row r="67" spans="3:6" x14ac:dyDescent="0.2">
      <c r="F67" s="21"/>
    </row>
    <row r="68" spans="3:6" x14ac:dyDescent="0.2">
      <c r="F68" s="21"/>
    </row>
    <row r="69" spans="3:6" x14ac:dyDescent="0.2">
      <c r="F69" s="21"/>
    </row>
    <row r="70" spans="3:6" x14ac:dyDescent="0.2">
      <c r="F70" s="21"/>
    </row>
    <row r="71" spans="3:6" x14ac:dyDescent="0.2">
      <c r="C71" s="40"/>
      <c r="F71" s="21"/>
    </row>
    <row r="72" spans="3:6" x14ac:dyDescent="0.2">
      <c r="F72" s="21"/>
    </row>
    <row r="73" spans="3:6" x14ac:dyDescent="0.2">
      <c r="F73" s="21"/>
    </row>
    <row r="74" spans="3:6" x14ac:dyDescent="0.2">
      <c r="F74" s="21"/>
    </row>
    <row r="75" spans="3:6" x14ac:dyDescent="0.2">
      <c r="F75" s="21"/>
    </row>
    <row r="76" spans="3:6" x14ac:dyDescent="0.2">
      <c r="F76" s="21"/>
    </row>
    <row r="77" spans="3:6" x14ac:dyDescent="0.2">
      <c r="F77" s="21"/>
    </row>
    <row r="78" spans="3:6" x14ac:dyDescent="0.2">
      <c r="F78" s="21"/>
    </row>
    <row r="79" spans="3:6" x14ac:dyDescent="0.2">
      <c r="F79" s="21"/>
    </row>
    <row r="80" spans="3:6" x14ac:dyDescent="0.2">
      <c r="F80" s="21"/>
    </row>
    <row r="81" spans="6:6" x14ac:dyDescent="0.2">
      <c r="F81" s="21"/>
    </row>
    <row r="82" spans="6:6" x14ac:dyDescent="0.2">
      <c r="F82" s="21"/>
    </row>
    <row r="83" spans="6:6" x14ac:dyDescent="0.2">
      <c r="F83" s="21"/>
    </row>
    <row r="84" spans="6:6" x14ac:dyDescent="0.2">
      <c r="F84" s="21"/>
    </row>
    <row r="85" spans="6:6" x14ac:dyDescent="0.2">
      <c r="F85" s="21"/>
    </row>
    <row r="86" spans="6:6" x14ac:dyDescent="0.2">
      <c r="F86" s="21"/>
    </row>
    <row r="87" spans="6:6" x14ac:dyDescent="0.2">
      <c r="F87" s="21"/>
    </row>
    <row r="88" spans="6:6" x14ac:dyDescent="0.2">
      <c r="F88" s="21"/>
    </row>
    <row r="89" spans="6:6" x14ac:dyDescent="0.2">
      <c r="F89" s="21"/>
    </row>
    <row r="90" spans="6:6" x14ac:dyDescent="0.2">
      <c r="F90" s="21"/>
    </row>
    <row r="91" spans="6:6" x14ac:dyDescent="0.2">
      <c r="F91" s="21"/>
    </row>
    <row r="92" spans="6:6" x14ac:dyDescent="0.2">
      <c r="F92" s="21"/>
    </row>
    <row r="93" spans="6:6" x14ac:dyDescent="0.2">
      <c r="F93" s="21"/>
    </row>
    <row r="94" spans="6:6" x14ac:dyDescent="0.2">
      <c r="F94" s="21"/>
    </row>
    <row r="95" spans="6:6" x14ac:dyDescent="0.2">
      <c r="F95" s="21"/>
    </row>
    <row r="96" spans="6:6" x14ac:dyDescent="0.2">
      <c r="F96" s="21"/>
    </row>
    <row r="97" spans="6:6" x14ac:dyDescent="0.2">
      <c r="F97" s="21"/>
    </row>
    <row r="98" spans="6:6" x14ac:dyDescent="0.2">
      <c r="F98" s="21"/>
    </row>
    <row r="99" spans="6:6" x14ac:dyDescent="0.2">
      <c r="F99" s="21"/>
    </row>
    <row r="100" spans="6:6" x14ac:dyDescent="0.2">
      <c r="F100" s="21"/>
    </row>
    <row r="101" spans="6:6" x14ac:dyDescent="0.2">
      <c r="F101" s="21"/>
    </row>
    <row r="102" spans="6:6" x14ac:dyDescent="0.2">
      <c r="F102" s="21"/>
    </row>
    <row r="103" spans="6:6" x14ac:dyDescent="0.2">
      <c r="F103" s="21"/>
    </row>
    <row r="104" spans="6:6" x14ac:dyDescent="0.2">
      <c r="F104" s="21"/>
    </row>
    <row r="105" spans="6:6" x14ac:dyDescent="0.2">
      <c r="F105" s="21"/>
    </row>
    <row r="106" spans="6:6" x14ac:dyDescent="0.2">
      <c r="F106" s="21"/>
    </row>
    <row r="107" spans="6:6" x14ac:dyDescent="0.2">
      <c r="F107" s="21"/>
    </row>
    <row r="108" spans="6:6" x14ac:dyDescent="0.2">
      <c r="F108" s="21"/>
    </row>
    <row r="109" spans="6:6" x14ac:dyDescent="0.2">
      <c r="F109" s="21"/>
    </row>
    <row r="110" spans="6:6" x14ac:dyDescent="0.2">
      <c r="F110" s="21"/>
    </row>
    <row r="111" spans="6:6" x14ac:dyDescent="0.2">
      <c r="F111" s="21"/>
    </row>
    <row r="112" spans="6:6" x14ac:dyDescent="0.2">
      <c r="F112" s="21"/>
    </row>
    <row r="113" spans="6:6" x14ac:dyDescent="0.2">
      <c r="F113" s="21"/>
    </row>
    <row r="114" spans="6:6" x14ac:dyDescent="0.2">
      <c r="F114" s="21"/>
    </row>
    <row r="115" spans="6:6" x14ac:dyDescent="0.2">
      <c r="F115" s="21"/>
    </row>
    <row r="116" spans="6:6" x14ac:dyDescent="0.2">
      <c r="F116" s="21"/>
    </row>
    <row r="117" spans="6:6" x14ac:dyDescent="0.2">
      <c r="F117" s="21"/>
    </row>
    <row r="118" spans="6:6" x14ac:dyDescent="0.2">
      <c r="F118" s="21"/>
    </row>
    <row r="119" spans="6:6" x14ac:dyDescent="0.2">
      <c r="F119" s="21"/>
    </row>
    <row r="120" spans="6:6" x14ac:dyDescent="0.2">
      <c r="F120" s="21"/>
    </row>
    <row r="121" spans="6:6" x14ac:dyDescent="0.2">
      <c r="F121" s="21"/>
    </row>
    <row r="122" spans="6:6" x14ac:dyDescent="0.2">
      <c r="F122" s="21"/>
    </row>
    <row r="123" spans="6:6" x14ac:dyDescent="0.2">
      <c r="F123" s="21"/>
    </row>
    <row r="124" spans="6:6" x14ac:dyDescent="0.2">
      <c r="F124" s="21"/>
    </row>
    <row r="125" spans="6:6" x14ac:dyDescent="0.2">
      <c r="F125" s="21"/>
    </row>
    <row r="126" spans="6:6" x14ac:dyDescent="0.2">
      <c r="F126" s="21"/>
    </row>
    <row r="127" spans="6:6" x14ac:dyDescent="0.2">
      <c r="F127" s="21"/>
    </row>
    <row r="128" spans="6:6" x14ac:dyDescent="0.2">
      <c r="F128" s="21"/>
    </row>
    <row r="129" spans="6:6" x14ac:dyDescent="0.2">
      <c r="F129" s="21"/>
    </row>
    <row r="130" spans="6:6" x14ac:dyDescent="0.2">
      <c r="F130" s="21"/>
    </row>
    <row r="131" spans="6:6" x14ac:dyDescent="0.2">
      <c r="F131" s="21"/>
    </row>
    <row r="132" spans="6:6" x14ac:dyDescent="0.2">
      <c r="F132" s="21"/>
    </row>
    <row r="133" spans="6:6" x14ac:dyDescent="0.2">
      <c r="F133" s="21"/>
    </row>
    <row r="134" spans="6:6" x14ac:dyDescent="0.2">
      <c r="F134" s="21"/>
    </row>
    <row r="135" spans="6:6" x14ac:dyDescent="0.2">
      <c r="F135" s="21"/>
    </row>
    <row r="136" spans="6:6" x14ac:dyDescent="0.2">
      <c r="F136" s="21"/>
    </row>
    <row r="137" spans="6:6" x14ac:dyDescent="0.2">
      <c r="F137" s="21"/>
    </row>
    <row r="138" spans="6:6" x14ac:dyDescent="0.2">
      <c r="F138" s="21"/>
    </row>
    <row r="139" spans="6:6" x14ac:dyDescent="0.2">
      <c r="F139" s="21"/>
    </row>
    <row r="140" spans="6:6" x14ac:dyDescent="0.2">
      <c r="F140" s="21"/>
    </row>
    <row r="141" spans="6:6" x14ac:dyDescent="0.2">
      <c r="F141" s="21"/>
    </row>
    <row r="142" spans="6:6" x14ac:dyDescent="0.2">
      <c r="F142" s="21"/>
    </row>
    <row r="143" spans="6:6" x14ac:dyDescent="0.2">
      <c r="F143" s="21"/>
    </row>
    <row r="144" spans="6:6" x14ac:dyDescent="0.2">
      <c r="F144" s="21"/>
    </row>
    <row r="145" spans="6:6" x14ac:dyDescent="0.2">
      <c r="F145" s="21"/>
    </row>
    <row r="146" spans="6:6" x14ac:dyDescent="0.2">
      <c r="F146" s="21"/>
    </row>
    <row r="147" spans="6:6" x14ac:dyDescent="0.2">
      <c r="F147" s="21"/>
    </row>
    <row r="148" spans="6:6" x14ac:dyDescent="0.2">
      <c r="F148" s="21"/>
    </row>
    <row r="149" spans="6:6" x14ac:dyDescent="0.2">
      <c r="F149" s="21"/>
    </row>
    <row r="150" spans="6:6" x14ac:dyDescent="0.2">
      <c r="F150" s="21"/>
    </row>
    <row r="151" spans="6:6" x14ac:dyDescent="0.2">
      <c r="F151" s="21"/>
    </row>
    <row r="152" spans="6:6" x14ac:dyDescent="0.2">
      <c r="F152" s="21"/>
    </row>
    <row r="153" spans="6:6" x14ac:dyDescent="0.2">
      <c r="F153" s="21"/>
    </row>
    <row r="154" spans="6:6" x14ac:dyDescent="0.2">
      <c r="F154" s="21"/>
    </row>
    <row r="155" spans="6:6" x14ac:dyDescent="0.2">
      <c r="F155" s="21"/>
    </row>
    <row r="156" spans="6:6" x14ac:dyDescent="0.2">
      <c r="F156" s="21"/>
    </row>
    <row r="157" spans="6:6" x14ac:dyDescent="0.2">
      <c r="F157" s="21"/>
    </row>
    <row r="158" spans="6:6" x14ac:dyDescent="0.2">
      <c r="F158" s="21"/>
    </row>
    <row r="159" spans="6:6" x14ac:dyDescent="0.2">
      <c r="F159" s="21"/>
    </row>
    <row r="160" spans="6:6" x14ac:dyDescent="0.2">
      <c r="F160" s="21"/>
    </row>
    <row r="161" spans="6:6" x14ac:dyDescent="0.2">
      <c r="F161" s="21"/>
    </row>
    <row r="162" spans="6:6" x14ac:dyDescent="0.2">
      <c r="F162" s="21"/>
    </row>
    <row r="163" spans="6:6" x14ac:dyDescent="0.2">
      <c r="F163" s="21"/>
    </row>
    <row r="164" spans="6:6" x14ac:dyDescent="0.2">
      <c r="F164" s="21"/>
    </row>
  </sheetData>
  <mergeCells count="10">
    <mergeCell ref="E4:H4"/>
    <mergeCell ref="B19:D19"/>
    <mergeCell ref="I4:I5"/>
    <mergeCell ref="A1:J1"/>
    <mergeCell ref="J4:J5"/>
    <mergeCell ref="A2:J2"/>
    <mergeCell ref="C4:C5"/>
    <mergeCell ref="D4:D5"/>
    <mergeCell ref="A4:A5"/>
    <mergeCell ref="B4:B5"/>
  </mergeCells>
  <hyperlinks>
    <hyperlink ref="B19"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2023-02-08T08:21:47Z</dcterms:modified>
</cp:coreProperties>
</file>